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codeName="ThisWorkbook" defaultThemeVersion="124226"/>
  <xr:revisionPtr revIDLastSave="0" documentId="8_{02C0E179-4A32-4176-91C5-C348B0BE4B66}" xr6:coauthVersionLast="44" xr6:coauthVersionMax="44" xr10:uidLastSave="{00000000-0000-0000-0000-000000000000}"/>
  <bookViews>
    <workbookView xWindow="-120" yWindow="-120" windowWidth="29040" windowHeight="15840" tabRatio="693" xr2:uid="{00000000-000D-0000-FFFF-FFFF00000000}"/>
  </bookViews>
  <sheets>
    <sheet name="様式第8｜完了実績報告書" sheetId="92" r:id="rId1"/>
    <sheet name="定型様式4｜総括表" sheetId="73" r:id="rId2"/>
    <sheet name="定型様式5｜明細書【ガラス】" sheetId="89" r:id="rId3"/>
    <sheet name="定型様式5｜明細書【窓】" sheetId="81" r:id="rId4"/>
    <sheet name="定型様式5｜明細書【断熱材】" sheetId="90" r:id="rId5"/>
    <sheet name="定型様式5｜明細書【窓】_雛形" sheetId="96" state="hidden" r:id="rId6"/>
    <sheet name="定型様式5｜明細書【ガラス】 _雛形" sheetId="97" state="hidden" r:id="rId7"/>
    <sheet name="定型様式7｜実績報告確認写真【表紙】" sheetId="93" r:id="rId8"/>
    <sheet name="定型様式7｜実績報告確認写真" sheetId="94" r:id="rId9"/>
    <sheet name="様式第12｜精算払請求書" sheetId="95" r:id="rId10"/>
  </sheets>
  <definedNames>
    <definedName name="_xlnm.Print_Area" localSheetId="1">'定型様式4｜総括表'!$A$1:$BC$32</definedName>
    <definedName name="_xlnm.Print_Area" localSheetId="2">'定型様式5｜明細書【ガラス】'!$A$1:$BC$68</definedName>
    <definedName name="_xlnm.Print_Area" localSheetId="6">'定型様式5｜明細書【ガラス】 _雛形'!$A$1:$BC$68</definedName>
    <definedName name="_xlnm.Print_Area" localSheetId="3">'定型様式5｜明細書【窓】'!$A$1:$BC$63</definedName>
    <definedName name="_xlnm.Print_Area" localSheetId="5">'定型様式5｜明細書【窓】_雛形'!$A$1:$BC$63</definedName>
    <definedName name="_xlnm.Print_Area" localSheetId="4">'定型様式5｜明細書【断熱材】'!$A$1:$BC$51</definedName>
    <definedName name="_xlnm.Print_Area" localSheetId="8">'定型様式7｜実績報告確認写真'!$A$1:$AV$50</definedName>
    <definedName name="_xlnm.Print_Area" localSheetId="7">'定型様式7｜実績報告確認写真【表紙】'!$A$1:$AY$52</definedName>
    <definedName name="_xlnm.Print_Area" localSheetId="9">'様式第12｜精算払請求書'!$A$1:$CN$94</definedName>
    <definedName name="_xlnm.Print_Area" localSheetId="0">'様式第8｜完了実績報告書'!$A$1:$CN$85</definedName>
    <definedName name="ガラス">'定型様式7｜実績報告確認写真'!$AZ$12:$AZ$13</definedName>
    <definedName name="使用製品">'定型様式7｜実績報告確認写真'!$AX$11:$AZ$11</definedName>
    <definedName name="窓">'定型様式7｜実績報告確認写真'!$AY$12:$AY$13</definedName>
    <definedName name="断熱材">'定型様式7｜実績報告確認写真'!$AX$12:$AX$14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N46" i="92" l="1"/>
  <c r="AG62" i="95" l="1"/>
  <c r="AG61" i="95"/>
  <c r="AX60" i="95"/>
  <c r="AV3" i="94" l="1"/>
  <c r="AY3" i="93"/>
  <c r="BC2" i="90"/>
  <c r="BC2" i="81"/>
  <c r="BC2" i="89"/>
  <c r="BC2" i="73"/>
  <c r="V20" i="73" l="1"/>
  <c r="V19" i="73"/>
  <c r="AW56" i="97"/>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AT43" i="97"/>
  <c r="AZ43" i="97" s="1"/>
  <c r="AK43" i="97"/>
  <c r="AT42" i="97"/>
  <c r="AZ42" i="97" s="1"/>
  <c r="AK42" i="97"/>
  <c r="AT41" i="97"/>
  <c r="AZ41" i="97" s="1"/>
  <c r="AK41" i="97"/>
  <c r="Q35" i="97" s="1"/>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s="1"/>
  <c r="BC2" i="97"/>
  <c r="AW56" i="96"/>
  <c r="AZ55" i="96"/>
  <c r="AT55" i="96"/>
  <c r="AK55" i="96"/>
  <c r="AT54" i="96"/>
  <c r="AZ54" i="96" s="1"/>
  <c r="AK54" i="96"/>
  <c r="AZ53" i="96"/>
  <c r="AT53" i="96"/>
  <c r="AK53" i="96"/>
  <c r="AT52" i="96"/>
  <c r="AZ52" i="96" s="1"/>
  <c r="AK52" i="96"/>
  <c r="AZ51" i="96"/>
  <c r="AT51" i="96"/>
  <c r="AK51" i="96"/>
  <c r="AT50" i="96"/>
  <c r="AZ50" i="96" s="1"/>
  <c r="AK50" i="96"/>
  <c r="AZ49" i="96"/>
  <c r="AT49" i="96"/>
  <c r="AK49" i="96"/>
  <c r="AT48" i="96"/>
  <c r="AZ48" i="96" s="1"/>
  <c r="AK48" i="96"/>
  <c r="AZ47" i="96"/>
  <c r="AT47" i="96"/>
  <c r="AK47" i="96"/>
  <c r="AT46" i="96"/>
  <c r="AZ46" i="96" s="1"/>
  <c r="AK46" i="96"/>
  <c r="AZ45" i="96"/>
  <c r="AT45" i="96"/>
  <c r="AK45" i="96"/>
  <c r="AT44" i="96"/>
  <c r="AZ44" i="96" s="1"/>
  <c r="AK44" i="96"/>
  <c r="AZ43" i="96"/>
  <c r="AT43" i="96"/>
  <c r="AK43" i="96"/>
  <c r="AT42" i="96"/>
  <c r="AZ42" i="96" s="1"/>
  <c r="AK42" i="96"/>
  <c r="AZ41" i="96"/>
  <c r="AT41" i="96"/>
  <c r="AK41" i="96"/>
  <c r="Q35" i="96"/>
  <c r="AW31" i="96"/>
  <c r="AZ30" i="96"/>
  <c r="AT30" i="96"/>
  <c r="AK30" i="96"/>
  <c r="AT29" i="96"/>
  <c r="AZ29" i="96" s="1"/>
  <c r="AK29" i="96"/>
  <c r="AZ28" i="96"/>
  <c r="AT28" i="96"/>
  <c r="AK28" i="96"/>
  <c r="AT27" i="96"/>
  <c r="AZ27" i="96" s="1"/>
  <c r="AK27" i="96"/>
  <c r="AZ26" i="96"/>
  <c r="AT26" i="96"/>
  <c r="AK26" i="96"/>
  <c r="AT25" i="96"/>
  <c r="AZ25" i="96" s="1"/>
  <c r="AK25" i="96"/>
  <c r="AZ24" i="96"/>
  <c r="AT24" i="96"/>
  <c r="AK24" i="96"/>
  <c r="AT23" i="96"/>
  <c r="AZ23" i="96" s="1"/>
  <c r="AK23" i="96"/>
  <c r="AZ22" i="96"/>
  <c r="AT22" i="96"/>
  <c r="AK22" i="96"/>
  <c r="AT21" i="96"/>
  <c r="AZ21" i="96" s="1"/>
  <c r="AK21" i="96"/>
  <c r="AZ20" i="96"/>
  <c r="AT20" i="96"/>
  <c r="AK20" i="96"/>
  <c r="AT19" i="96"/>
  <c r="AZ19" i="96" s="1"/>
  <c r="AK19" i="96"/>
  <c r="AZ18" i="96"/>
  <c r="AT18" i="96"/>
  <c r="AK18" i="96"/>
  <c r="AT17" i="96"/>
  <c r="AZ17" i="96" s="1"/>
  <c r="AK17" i="96"/>
  <c r="AZ16" i="96"/>
  <c r="AT16" i="96"/>
  <c r="AK16" i="96"/>
  <c r="Q10" i="96"/>
  <c r="BC2" i="96"/>
  <c r="AZ56" i="97" l="1"/>
  <c r="AZ31" i="97"/>
  <c r="AZ56" i="96"/>
  <c r="I62" i="96" s="1"/>
  <c r="Z62" i="96" s="1"/>
  <c r="AO62" i="96" s="1"/>
  <c r="AZ31" i="96"/>
  <c r="I61" i="96" s="1"/>
  <c r="Z61" i="96" s="1"/>
  <c r="AO61" i="96" s="1"/>
  <c r="AO63" i="96" s="1"/>
  <c r="BH60" i="95"/>
  <c r="H10" i="93"/>
  <c r="L51" i="92"/>
  <c r="I67" i="97" l="1"/>
  <c r="Z67" i="97" s="1"/>
  <c r="I66" i="97"/>
  <c r="Z66" i="97" s="1"/>
  <c r="AO66" i="97" s="1"/>
  <c r="I65" i="97"/>
  <c r="Z65" i="97" s="1"/>
  <c r="I64" i="97"/>
  <c r="Z64" i="97" s="1"/>
  <c r="AO64" i="97" s="1"/>
  <c r="AO68" i="97" s="1"/>
  <c r="AT25" i="81" l="1"/>
  <c r="AK16" i="89" l="1"/>
  <c r="Z12" i="94" l="1"/>
  <c r="B12" i="94"/>
  <c r="Z40" i="94" l="1"/>
  <c r="B40" i="94"/>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Q10" i="89" l="1"/>
  <c r="AT27" i="90"/>
  <c r="AM27" i="90"/>
  <c r="AT26" i="90"/>
  <c r="AM26" i="90"/>
  <c r="G47" i="90" s="1"/>
  <c r="K47" i="90" s="1"/>
  <c r="AT25" i="90"/>
  <c r="AM25" i="90"/>
  <c r="AT24" i="90"/>
  <c r="AM24" i="90"/>
  <c r="AT23" i="90"/>
  <c r="AM23" i="90"/>
  <c r="AT22" i="90"/>
  <c r="AM22" i="90"/>
  <c r="G45" i="90" s="1"/>
  <c r="K45" i="90" s="1"/>
  <c r="AT21" i="90"/>
  <c r="AM21" i="90"/>
  <c r="AT20" i="90"/>
  <c r="AM20" i="90"/>
  <c r="G44" i="90" s="1"/>
  <c r="K44" i="90" s="1"/>
  <c r="AT19" i="90"/>
  <c r="AM19" i="90"/>
  <c r="AT18" i="90"/>
  <c r="AM18" i="90"/>
  <c r="AT17" i="90"/>
  <c r="AM17" i="90"/>
  <c r="AT16" i="90"/>
  <c r="AW16" i="90" s="1"/>
  <c r="AM16" i="90"/>
  <c r="AT15" i="90"/>
  <c r="AM15" i="90"/>
  <c r="AT14" i="90"/>
  <c r="AW14" i="90" s="1"/>
  <c r="AM14" i="90"/>
  <c r="AT13" i="90"/>
  <c r="AM13" i="90"/>
  <c r="AW12" i="90"/>
  <c r="AM12" i="90"/>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Z25" i="81"/>
  <c r="AT24" i="81"/>
  <c r="AZ24" i="81" s="1"/>
  <c r="AT23" i="81"/>
  <c r="AZ23" i="81" s="1"/>
  <c r="AT19" i="81"/>
  <c r="AZ19" i="81" s="1"/>
  <c r="AT18" i="81"/>
  <c r="AZ18" i="81" s="1"/>
  <c r="AT17" i="81"/>
  <c r="AZ17" i="81" s="1"/>
  <c r="Q10" i="8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46" i="90"/>
  <c r="K46" i="90" s="1"/>
  <c r="AA46" i="90" s="1"/>
  <c r="AW26" i="90"/>
  <c r="G42" i="90"/>
  <c r="K42" i="90" s="1"/>
  <c r="G43" i="90"/>
  <c r="K43" i="90" s="1"/>
  <c r="AZ56" i="89"/>
  <c r="AW24" i="90"/>
  <c r="AW22" i="90"/>
  <c r="AW20" i="90"/>
  <c r="AW18" i="90"/>
  <c r="AW10" i="90"/>
  <c r="AZ31" i="89"/>
  <c r="K39" i="90"/>
  <c r="T39" i="90"/>
  <c r="T47" i="90"/>
  <c r="AA47" i="90" s="1"/>
  <c r="AZ31" i="81"/>
  <c r="I61" i="81" s="1"/>
  <c r="Z61" i="81" s="1"/>
  <c r="AO61" i="81" s="1"/>
  <c r="AZ56" i="81"/>
  <c r="I62" i="81" s="1"/>
  <c r="Z62" i="81" s="1"/>
  <c r="AO62" i="81" s="1"/>
  <c r="T45" i="90"/>
  <c r="AA45" i="90" s="1"/>
  <c r="T44" i="90"/>
  <c r="AA44" i="90" s="1"/>
  <c r="M8" i="90"/>
  <c r="G41" i="90"/>
  <c r="K41" i="90" s="1"/>
  <c r="T40" i="90" l="1"/>
  <c r="T46" i="90"/>
  <c r="T42" i="90"/>
  <c r="AA42" i="90" s="1"/>
  <c r="T43" i="90"/>
  <c r="AA43" i="90" s="1"/>
  <c r="AA40" i="90"/>
  <c r="AA39" i="90"/>
  <c r="I65" i="89"/>
  <c r="Z65" i="89" s="1"/>
  <c r="I64" i="89"/>
  <c r="Z64" i="89" s="1"/>
  <c r="T41" i="90"/>
  <c r="AA41" i="90" s="1"/>
  <c r="AO45" i="90"/>
  <c r="I67" i="89"/>
  <c r="Z67" i="89" s="1"/>
  <c r="I66" i="89"/>
  <c r="Z66" i="89" s="1"/>
  <c r="AO63" i="81"/>
  <c r="AO42" i="90" l="1"/>
  <c r="AO39" i="90"/>
  <c r="AO66" i="89"/>
  <c r="AO64" i="89"/>
  <c r="AO48" i="90" l="1"/>
  <c r="V21" i="73" s="1"/>
  <c r="V22" i="73" s="1"/>
  <c r="V23" i="73" s="1"/>
  <c r="AO68" i="89"/>
  <c r="V26" i="73" l="1"/>
  <c r="V32" i="73" s="1"/>
  <c r="X61" i="9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28FAE745-B2CD-4A3F-90AC-FA04E947445F}">
      <text>
        <r>
          <rPr>
            <sz val="16"/>
            <color indexed="81"/>
            <rFont val="MS P ゴシック"/>
            <family val="3"/>
            <charset val="128"/>
          </rPr>
          <t>使用した製品の中空層の厚さを必ず確認の上、チェックをしてください。</t>
        </r>
      </text>
    </comment>
    <comment ref="AM37" authorId="0" shapeId="0" xr:uid="{ACB45AF1-3C50-44AF-9999-7AA2721AD410}">
      <text>
        <r>
          <rPr>
            <sz val="16"/>
            <color indexed="81"/>
            <rFont val="MS P ゴシック"/>
            <family val="3"/>
            <charset val="128"/>
          </rPr>
          <t>使用した製品の中空層の厚さを必ず確認の上、チェックをしてください。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6EDF57D-9026-4C13-BEFF-D36C355D87FF}">
      <text>
        <r>
          <rPr>
            <sz val="16"/>
            <color indexed="81"/>
            <rFont val="MS P ゴシック"/>
            <family val="3"/>
            <charset val="128"/>
          </rPr>
          <t>使用した製品の中空層の厚さを必ず確認の上、チェックをしてください。</t>
        </r>
      </text>
    </comment>
    <comment ref="AM37" authorId="0" shapeId="0" xr:uid="{4D450936-D4AA-46EF-89DF-62667F3E56ED}">
      <text>
        <r>
          <rPr>
            <sz val="16"/>
            <color indexed="81"/>
            <rFont val="MS P ゴシック"/>
            <family val="3"/>
            <charset val="128"/>
          </rPr>
          <t>使用した製品の中空層の厚さを必ず確認の上、チェックをしてください。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A4509A10-438C-448E-B325-DCA0E98DE7B9}">
      <text>
        <r>
          <rPr>
            <sz val="16"/>
            <color indexed="81"/>
            <rFont val="MS P ゴシック"/>
            <family val="3"/>
            <charset val="128"/>
          </rPr>
          <t>使用した製品の中空層の厚さを必ず確認の上、チェックをしてください。</t>
        </r>
      </text>
    </comment>
    <comment ref="AM37" authorId="0" shapeId="0" xr:uid="{1A050915-3192-4C98-BC2C-03E9A5B21AF3}">
      <text>
        <r>
          <rPr>
            <sz val="16"/>
            <color indexed="81"/>
            <rFont val="MS P ゴシック"/>
            <family val="3"/>
            <charset val="128"/>
          </rPr>
          <t>使用した製品の中空層の厚さを必ず確認の上、チェックをしてください。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5FB16DC4-D5FE-4C69-A109-EE318060E35F}">
      <text>
        <r>
          <rPr>
            <sz val="16"/>
            <color indexed="81"/>
            <rFont val="MS P ゴシック"/>
            <family val="3"/>
            <charset val="128"/>
          </rPr>
          <t>使用した製品の中空層の厚さを必ず確認の上、チェックをしてください。</t>
        </r>
      </text>
    </comment>
    <comment ref="AM37" authorId="0" shapeId="0" xr:uid="{F1166281-1E2D-45BE-9702-A9BF5DD1F5DF}">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<sst xmlns="http://schemas.openxmlformats.org/spreadsheetml/2006/main" count="792" uniqueCount="232">
  <si>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</si>
  <si>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</si>
  <si>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</si>
  <si>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</si>
  <si>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</si>
  <si>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</si>
  <si>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</si>
  <si>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</si>
  <si>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</si>
  <si>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</si>
  <si>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</si>
  <si>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</si>
  <si>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</si>
  <si>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</si>
  <si>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</si>
  <si>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</si>
  <si>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</si>
  <si>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</si>
  <si>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</si>
  <si>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</si>
  <si>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</si>
  <si>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</si>
  <si>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</si>
  <si>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</si>
  <si>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</si>
  <si>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</si>
  <si>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</si>
  <si>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</si>
  <si>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</si>
  <si>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</si>
  <si>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</si>
  <si>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</si>
  <si>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</si>
  <si>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</si>
  <si>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</si>
  <si>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</si>
  <si>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</si>
  <si>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</si>
  <si>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</si>
  <si>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</si>
  <si>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</si>
  <si>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</si>
  <si>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</si>
  <si>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7"/>
  </si>
  <si>
    <t>G2</t>
    <phoneticPr fontId="27"/>
  </si>
  <si>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</si>
  <si>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</si>
  <si>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3"/>
  </si>
  <si>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</si>
  <si>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</si>
  <si>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</si>
  <si>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</si>
  <si>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</si>
  <si>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</si>
  <si>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</si>
  <si>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</si>
  <si>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</si>
  <si>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</si>
  <si>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</si>
  <si>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</si>
  <si>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</si>
  <si>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</si>
  <si>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</si>
  <si>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</si>
  <si>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</si>
  <si>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</si>
  <si>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</si>
  <si>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</si>
  <si>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</si>
  <si>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</si>
  <si>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</si>
  <si>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</si>
  <si>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</si>
  <si>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</si>
  <si>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</si>
  <si>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</si>
  <si>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</si>
  <si>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</si>
  <si>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</si>
  <si>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</si>
  <si>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</si>
  <si>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</si>
  <si>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</si>
  <si>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</si>
  <si>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</si>
  <si>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</si>
  <si>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</si>
  <si>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</si>
  <si>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</si>
  <si>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</si>
  <si>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3"/>
  </si>
  <si>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</si>
  <si>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</si>
  <si>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</si>
  <si>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</si>
  <si>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</si>
  <si>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</si>
  <si>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</si>
  <si>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</si>
  <si>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</si>
  <si>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</si>
  <si>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赤池　学</t>
    <rPh sb="0" eb="2">
      <t>アカイケ</t>
    </rPh>
    <rPh sb="3" eb="4">
      <t>マナブ</t>
    </rPh>
    <phoneticPr fontId="2"/>
  </si>
  <si>
    <t>殿</t>
    <rPh sb="0" eb="1">
      <t>ドノ</t>
    </rPh>
    <phoneticPr fontId="2"/>
  </si>
  <si>
    <t>ガラス交換</t>
    <rPh sb="3" eb="5">
      <t>コウカン</t>
    </rPh>
    <phoneticPr fontId="2"/>
  </si>
  <si>
    <t>カバー工法</t>
    <rPh sb="3" eb="5">
      <t>コウホウ</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</si>
  <si>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</si>
  <si>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</si>
  <si>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</si>
  <si>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</si>
  <si>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</si>
  <si>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</si>
  <si>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</si>
  <si>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</si>
  <si>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</si>
  <si>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</si>
  <si>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</si>
  <si>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</si>
  <si>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</si>
  <si>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</si>
  <si>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</si>
  <si>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</si>
  <si>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延べ床面積</t>
    <rPh sb="0" eb="1">
      <t>ノ</t>
    </rPh>
    <rPh sb="2" eb="5">
      <t>ユカメンセキ</t>
    </rPh>
    <phoneticPr fontId="23"/>
  </si>
  <si>
    <t>記</t>
    <rPh sb="0" eb="1">
      <t>キ</t>
    </rPh>
    <phoneticPr fontId="2"/>
  </si>
  <si>
    <t>枚数
(ｂ)</t>
    <rPh sb="0" eb="2">
      <t>マイスウ</t>
    </rPh>
    <phoneticPr fontId="2"/>
  </si>
  <si>
    <t>日</t>
    <rPh sb="0" eb="1">
      <t>ニチ</t>
    </rPh>
    <phoneticPr fontId="2"/>
  </si>
  <si>
    <t>一般社団法人　環境共創イニシアチブ</t>
    <phoneticPr fontId="2"/>
  </si>
  <si>
    <t>　代　表　理　事　　　　　　　</t>
    <phoneticPr fontId="2"/>
  </si>
  <si>
    <t>補助事業者</t>
    <rPh sb="0" eb="2">
      <t>ホジョ</t>
    </rPh>
    <rPh sb="2" eb="4">
      <t>ジギョウ</t>
    </rPh>
    <rPh sb="4" eb="5">
      <t>シャ</t>
    </rPh>
    <phoneticPr fontId="2"/>
  </si>
  <si>
    <t>（ふりがな）</t>
    <phoneticPr fontId="2"/>
  </si>
  <si>
    <t>（高性能建材による住宅の断熱リフォーム支援事業）</t>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</si>
  <si>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</si>
  <si>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</si>
  <si>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</si>
  <si>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-d-</t>
    <phoneticPr fontId="2"/>
  </si>
  <si>
    <t xml:space="preserve"> 円（税抜）</t>
    <phoneticPr fontId="2"/>
  </si>
  <si>
    <t>個別クレジット</t>
    <rPh sb="0" eb="2">
      <t>コベツ</t>
    </rPh>
    <phoneticPr fontId="2"/>
  </si>
  <si>
    <t>）</t>
    <phoneticPr fontId="2"/>
  </si>
  <si>
    <t>－</t>
    <phoneticPr fontId="2"/>
  </si>
  <si>
    <t>E-mail</t>
    <phoneticPr fontId="2"/>
  </si>
  <si>
    <t>＠</t>
    <phoneticPr fontId="2"/>
  </si>
  <si>
    <t>)</t>
    <phoneticPr fontId="2"/>
  </si>
  <si>
    <t>〒</t>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</si>
  <si>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</si>
  <si>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</si>
  <si>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【個別】定型様式4</t>
    <rPh sb="1" eb="3">
      <t>コベツ</t>
    </rPh>
    <phoneticPr fontId="2"/>
  </si>
  <si>
    <t>＜補助金交付算定額の算出＞　</t>
    <rPh sb="1" eb="4">
      <t>ホジョキン</t>
    </rPh>
    <rPh sb="4" eb="6">
      <t>コウフ</t>
    </rPh>
    <rPh sb="6" eb="8">
      <t>サンテイ</t>
    </rPh>
    <rPh sb="8" eb="9">
      <t>ガク</t>
    </rPh>
    <rPh sb="10" eb="12">
      <t>サンシュツ</t>
    </rPh>
    <phoneticPr fontId="2"/>
  </si>
  <si>
    <t>　　交付決定通知書の補助金の額（K）</t>
    <rPh sb="2" eb="4">
      <t>コウフ</t>
    </rPh>
    <rPh sb="4" eb="6">
      <t>ケッテイ</t>
    </rPh>
    <rPh sb="6" eb="9">
      <t>ツウチショ</t>
    </rPh>
    <rPh sb="10" eb="13">
      <t>ホジョキン</t>
    </rPh>
    <rPh sb="14" eb="15">
      <t>ガク</t>
    </rPh>
    <phoneticPr fontId="2"/>
  </si>
  <si>
    <t>明細書　【ガラス】</t>
    <rPh sb="0" eb="2">
      <t>メイサイ</t>
    </rPh>
    <rPh sb="2" eb="3">
      <t>ショ</t>
    </rPh>
    <phoneticPr fontId="2"/>
  </si>
  <si>
    <t>【個別】定型様式5</t>
    <rPh sb="1" eb="3">
      <t>コベツ</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</si>
  <si>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</si>
  <si>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【窓】</t>
    <rPh sb="0" eb="2">
      <t>メイサイ</t>
    </rPh>
    <rPh sb="2" eb="3">
      <t>ショ</t>
    </rPh>
    <rPh sb="5" eb="6">
      <t>マド</t>
    </rPh>
    <phoneticPr fontId="2"/>
  </si>
  <si>
    <t>実績報告確認写真</t>
    <rPh sb="0" eb="2">
      <t>ジッセキ</t>
    </rPh>
    <rPh sb="2" eb="4">
      <t>ホウコク</t>
    </rPh>
    <rPh sb="4" eb="6">
      <t>カクニン</t>
    </rPh>
    <rPh sb="6" eb="8">
      <t>シャシン</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</si>
  <si>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</si>
  <si>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</si>
  <si>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</si>
  <si>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</si>
  <si>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</si>
  <si>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</si>
  <si>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</si>
  <si>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</si>
  <si>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ガラス</t>
    <phoneticPr fontId="2"/>
  </si>
  <si>
    <t>窓</t>
    <rPh sb="0" eb="1">
      <t>マド</t>
    </rPh>
    <phoneticPr fontId="57"/>
  </si>
  <si>
    <t>天井全面</t>
    <rPh sb="2" eb="4">
      <t>ゼンメン</t>
    </rPh>
    <phoneticPr fontId="2"/>
  </si>
  <si>
    <t>外壁</t>
  </si>
  <si>
    <t>床</t>
  </si>
  <si>
    <t>【全景】</t>
    <rPh sb="1" eb="3">
      <t>ゼンケイ</t>
    </rPh>
    <phoneticPr fontId="2"/>
  </si>
  <si>
    <t>※ボード等の文字が鮮明に読み取れるものであること。</t>
    <phoneticPr fontId="2"/>
  </si>
  <si>
    <t>設置場所</t>
    <rPh sb="0" eb="2">
      <t>セッチ</t>
    </rPh>
    <rPh sb="2" eb="4">
      <t>バショ</t>
    </rPh>
    <phoneticPr fontId="2"/>
  </si>
  <si>
    <t>窓</t>
    <phoneticPr fontId="2"/>
  </si>
  <si>
    <t>壁</t>
    <rPh sb="0" eb="1">
      <t>カベ</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</si>
  <si>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</si>
  <si>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</si>
  <si>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</si>
  <si>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</si>
  <si>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代表理事</t>
    <rPh sb="0" eb="2">
      <t>ダイヒョウ</t>
    </rPh>
    <rPh sb="2" eb="4">
      <t>リジ</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</si>
  <si>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</si>
  <si>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</si>
  <si>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</si>
  <si>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</si>
  <si>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</si>
  <si>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</si>
  <si>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</si>
  <si>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</si>
  <si>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</si>
  <si>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</si>
  <si>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</si>
  <si>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</si>
  <si>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</si>
  <si>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</si>
  <si>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</si>
  <si>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</si>
  <si>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口座名義人（カタカナで記入）</t>
    <rPh sb="1" eb="3">
      <t>コウザ</t>
    </rPh>
    <rPh sb="3" eb="5">
      <t>メイギ</t>
    </rPh>
    <rPh sb="5" eb="6">
      <t>ジン</t>
    </rPh>
    <rPh sb="12" eb="14">
      <t>キニュウ</t>
    </rPh>
    <phoneticPr fontId="2"/>
  </si>
  <si>
    <t>【個別】定型様式7</t>
    <rPh sb="1" eb="3">
      <t>コベツ</t>
    </rPh>
    <phoneticPr fontId="2"/>
  </si>
  <si>
    <t>【玄関】</t>
    <rPh sb="1" eb="3">
      <t>ゲンカン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</si>
  <si>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</si>
  <si>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支店名・営業所名等</t>
    <rPh sb="0" eb="3">
      <t>シテンメイ</t>
    </rPh>
    <rPh sb="4" eb="7">
      <t>エイギョウショ</t>
    </rPh>
    <rPh sb="7" eb="8">
      <t>メイ</t>
    </rPh>
    <rPh sb="8" eb="9">
      <t>トウ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</si>
  <si>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</si>
  <si>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</si>
  <si>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カバー工法</t>
    <rPh sb="3" eb="5">
      <t>コウホウ</t>
    </rPh>
    <phoneticPr fontId="57"/>
  </si>
  <si>
    <t>精算払請求書</t>
    <rPh sb="0" eb="2">
      <t>セイサン</t>
    </rPh>
    <rPh sb="2" eb="3">
      <t>バライ</t>
    </rPh>
    <rPh sb="3" eb="6">
      <t>セイキュウショ</t>
    </rPh>
    <phoneticPr fontId="2"/>
  </si>
  <si>
    <t>様式第８</t>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</si>
  <si>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</si>
  <si>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</si>
  <si>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</si>
  <si>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</si>
  <si>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SII-KZ-2020</t>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</si>
  <si>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</si>
  <si>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</si>
  <si>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</si>
  <si>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２.事業完了日</t>
    <rPh sb="2" eb="4">
      <t>ジギョウ</t>
    </rPh>
    <rPh sb="4" eb="6">
      <t>カンリョウ</t>
    </rPh>
    <rPh sb="6" eb="7">
      <t>ヒ</t>
    </rPh>
    <phoneticPr fontId="2"/>
  </si>
  <si>
    <t>３.実績報告の補助金の額</t>
    <rPh sb="2" eb="4">
      <t>ジッセキ</t>
    </rPh>
    <rPh sb="4" eb="6">
      <t>ホウコク</t>
    </rPh>
    <rPh sb="7" eb="10">
      <t>ホジョキン</t>
    </rPh>
    <rPh sb="11" eb="12">
      <t>ガク</t>
    </rPh>
    <phoneticPr fontId="2"/>
  </si>
  <si>
    <t>５.手続代行者　担当者情報</t>
    <rPh sb="2" eb="4">
      <t>テツヅキ</t>
    </rPh>
    <rPh sb="4" eb="7">
      <t>ダイコウシャ</t>
    </rPh>
    <rPh sb="8" eb="11">
      <t>タントウシャ</t>
    </rPh>
    <rPh sb="11" eb="13">
      <t>ジョウホウ</t>
    </rPh>
    <phoneticPr fontId="2"/>
  </si>
  <si>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2"/>
  </si>
  <si>
    <t>…自動計算</t>
    <rPh sb="1" eb="3">
      <t>ジドウ</t>
    </rPh>
    <rPh sb="3" eb="5">
      <t>ケイサン</t>
    </rPh>
    <phoneticPr fontId="2"/>
  </si>
  <si>
    <t>様式第１２</t>
    <phoneticPr fontId="2"/>
  </si>
  <si>
    <t>）があった上記</t>
    <rPh sb="5" eb="7">
      <t>ジョウキ</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</si>
  <si>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2"/>
  </si>
  <si>
    <t>３．　補助金の振込先</t>
    <rPh sb="3" eb="6">
      <t>ホジョキン</t>
    </rPh>
    <rPh sb="7" eb="9">
      <t>フリコミ</t>
    </rPh>
    <rPh sb="9" eb="10">
      <t>サキ</t>
    </rPh>
    <phoneticPr fontId="2"/>
  </si>
  <si>
    <t xml:space="preserve"> 口座番号（右詰めで記入）</t>
    <rPh sb="1" eb="3">
      <t>コウザ</t>
    </rPh>
    <rPh sb="3" eb="5">
      <t>バンゴウ</t>
    </rPh>
    <rPh sb="6" eb="8">
      <t>ミギヅメ</t>
    </rPh>
    <rPh sb="10" eb="12">
      <t>キニュウ</t>
    </rPh>
    <phoneticPr fontId="2"/>
  </si>
  <si>
    <t>※「明細書」を先に記入すること</t>
    <rPh sb="2" eb="5">
      <t>メイサイショ</t>
    </rPh>
    <rPh sb="7" eb="8">
      <t>サキ</t>
    </rPh>
    <rPh sb="9" eb="11">
      <t>キニュウ</t>
    </rPh>
    <phoneticPr fontId="2"/>
  </si>
  <si>
    <t>※吹込・吹付を施工した場合は、以下にSIIに登録された指定施工業者情報を記入すること。</t>
    <rPh sb="1" eb="3">
      <t>フキコ</t>
    </rPh>
    <rPh sb="4" eb="5">
      <t>フ</t>
    </rPh>
    <rPh sb="5" eb="6">
      <t>ツ</t>
    </rPh>
    <rPh sb="7" eb="9">
      <t>セコウ</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</si>
  <si>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４.支払形態</t>
    <phoneticPr fontId="2"/>
  </si>
  <si>
    <t>現金・振込</t>
    <rPh sb="0" eb="2">
      <t>ゲンキン</t>
    </rPh>
    <rPh sb="3" eb="5">
      <t>フリコミ</t>
    </rPh>
    <phoneticPr fontId="2"/>
  </si>
  <si>
    <t>支払委託</t>
    <rPh sb="0" eb="2">
      <t>シハラ</t>
    </rPh>
    <rPh sb="2" eb="4">
      <t>イタク</t>
    </rPh>
    <phoneticPr fontId="2"/>
  </si>
  <si>
    <r>
      <t xml:space="preserve">　　　　　　 補助率による計算（Ｂ） [（Ａ）／３]
</t>
    </r>
    <r>
      <rPr>
        <sz val="14"/>
        <rFont val="ＭＳ Ｐゴシック"/>
        <family val="3"/>
        <charset val="128"/>
      </rPr>
      <t>※１，０００円未満切捨て</t>
    </r>
    <rPh sb="7" eb="9">
      <t>ホジョ</t>
    </rPh>
    <rPh sb="9" eb="10">
      <t>リツ</t>
    </rPh>
    <rPh sb="13" eb="15">
      <t>ケイサン</t>
    </rPh>
    <phoneticPr fontId="2"/>
  </si>
  <si>
    <r>
      <t>　　補助金交付算定額（E）
　</t>
    </r>
    <r>
      <rPr>
        <sz val="14"/>
        <rFont val="HGPｺﾞｼｯｸE"/>
        <family val="3"/>
        <charset val="128"/>
      </rPr>
      <t>　※（Ｂ）又は15万円のいずれか低い金額</t>
    </r>
    <rPh sb="2" eb="5">
      <t>ホジョキン</t>
    </rPh>
    <rPh sb="5" eb="7">
      <t>コウフ</t>
    </rPh>
    <rPh sb="7" eb="9">
      <t>サンテイ</t>
    </rPh>
    <rPh sb="9" eb="10">
      <t>ガク</t>
    </rPh>
    <rPh sb="10" eb="11">
      <t>テイガク</t>
    </rPh>
    <rPh sb="20" eb="21">
      <t>マタ</t>
    </rPh>
    <rPh sb="24" eb="26">
      <t>マンエン</t>
    </rPh>
    <rPh sb="31" eb="32">
      <t>ヒク</t>
    </rPh>
    <rPh sb="33" eb="34">
      <t>キン</t>
    </rPh>
    <rPh sb="34" eb="35">
      <t>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</si>
  <si>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</si>
  <si>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…補助事業者入力欄</t>
    <rPh sb="1" eb="3">
      <t>ホジョ</t>
    </rPh>
    <rPh sb="3" eb="5">
      <t>ジギョウ</t>
    </rPh>
    <rPh sb="5" eb="6">
      <t>シャ</t>
    </rPh>
    <rPh sb="6" eb="8">
      <t>ニュウリョク</t>
    </rPh>
    <rPh sb="7" eb="8">
      <t>ラン</t>
    </rPh>
    <phoneticPr fontId="2"/>
  </si>
  <si>
    <t>…補助事業者入力欄</t>
    <rPh sb="1" eb="3">
      <t>ホジョ</t>
    </rPh>
    <rPh sb="3" eb="5">
      <t>ジギョウ</t>
    </rPh>
    <rPh sb="5" eb="6">
      <t>シャ</t>
    </rPh>
    <rPh sb="6" eb="8">
      <t>ニュウリョク</t>
    </rPh>
    <rPh sb="8" eb="9">
      <t>ラン</t>
    </rPh>
    <phoneticPr fontId="2"/>
  </si>
  <si>
    <t>カバー工法窓取付</t>
    <rPh sb="3" eb="5">
      <t>コウホウ</t>
    </rPh>
    <rPh sb="5" eb="6">
      <t>マド</t>
    </rPh>
    <rPh sb="6" eb="8">
      <t>トリツケ</t>
    </rPh>
    <phoneticPr fontId="2"/>
  </si>
  <si>
    <t>カバー工法窓取付</t>
    <rPh sb="3" eb="5">
      <t>コウホウ</t>
    </rPh>
    <rPh sb="5" eb="6">
      <t>マド</t>
    </rPh>
    <rPh sb="6" eb="8">
      <t>トリツケ</t>
    </rPh>
    <phoneticPr fontId="57"/>
  </si>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</sst>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000_ ;[Red]\-#,##0.000\ "/>
    <numFmt numFmtId="179" formatCode="#,##0_ ;[Red]\-#,##0\ "/>
    <numFmt numFmtId="180" formatCode="#,##0.0_ ;[Red]\-#,##0.0\ "/>
  </numFmts>
  <fonts count="8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13"/>
      <color theme="1"/>
      <name val="ＭＳ 明朝"/>
      <family val="1"/>
      <charset val="128"/>
    </font>
    <font>
      <sz val="6"/>
      <name val="ＭＳ Ｐゴシック"/>
      <family val="3"/>
      <charset val="128"/>
      <scheme val="minor"/>
    </font>
    <font>
      <sz val="12"/>
      <color theme="1"/>
      <name val="ＭＳ 明朝"/>
      <family val="1"/>
      <charset val="128"/>
    </font>
    <font>
      <sz val="26"/>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9"/>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9">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49" fillId="0" borderId="0">
      <alignment vertical="center"/>
    </xf>
  </cellStyleXfs>
  <cellXfs count="120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applyProtection="1">
      <alignment vertical="center"/>
      <protection hidden="1"/>
    </xf>
    <xf numFmtId="0" fontId="7" fillId="0" borderId="0" xfId="0" applyFont="1" applyFill="1" applyAlignment="1" applyProtection="1">
      <alignment horizontal="righ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2" fillId="2" borderId="0" xfId="0" applyFont="1" applyFill="1" applyProtection="1">
      <alignment vertical="center"/>
      <protection hidden="1"/>
    </xf>
    <xf numFmtId="38" fontId="22"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4"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13" fillId="0" borderId="0" xfId="0" applyFont="1" applyFill="1" applyAlignment="1" applyProtection="1">
      <alignment horizontal="righ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38" fontId="33"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3" fillId="2" borderId="0" xfId="0" applyFont="1" applyFill="1" applyAlignment="1" applyProtection="1">
      <alignment horizontal="right" vertical="center"/>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3"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13" fillId="4" borderId="10" xfId="0" applyFont="1" applyFill="1" applyBorder="1" applyAlignment="1" applyProtection="1">
      <alignment horizontal="center" vertical="center"/>
      <protection hidden="1"/>
    </xf>
    <xf numFmtId="49" fontId="33"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0" fontId="20" fillId="0" borderId="4" xfId="0" applyFont="1" applyBorder="1" applyAlignment="1" applyProtection="1">
      <alignmen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38" fontId="43" fillId="2" borderId="23"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5" fillId="0" borderId="24"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14" fillId="0" borderId="25" xfId="0" applyFont="1" applyFill="1" applyBorder="1" applyAlignment="1" applyProtection="1">
      <alignment horizontal="center" vertical="center"/>
      <protection hidden="1"/>
    </xf>
    <xf numFmtId="0" fontId="13" fillId="0" borderId="26" xfId="0" applyFont="1" applyFill="1" applyBorder="1" applyProtection="1">
      <alignment vertical="center"/>
      <protection hidden="1"/>
    </xf>
    <xf numFmtId="49" fontId="18" fillId="2" borderId="26" xfId="0" applyNumberFormat="1" applyFont="1" applyFill="1" applyBorder="1" applyAlignment="1" applyProtection="1">
      <alignment horizontal="center" vertical="center"/>
      <protection hidden="1"/>
    </xf>
    <xf numFmtId="0" fontId="18" fillId="0" borderId="26" xfId="0" applyFont="1" applyFill="1" applyBorder="1" applyProtection="1">
      <alignment vertical="center"/>
      <protection hidden="1"/>
    </xf>
    <xf numFmtId="0" fontId="13" fillId="2" borderId="26" xfId="0" applyFont="1" applyFill="1" applyBorder="1" applyAlignment="1" applyProtection="1">
      <alignment vertical="center"/>
      <protection hidden="1"/>
    </xf>
    <xf numFmtId="0" fontId="13" fillId="2" borderId="26"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protection hidden="1"/>
    </xf>
    <xf numFmtId="38" fontId="14" fillId="0" borderId="25"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14" fillId="0" borderId="40" xfId="0" applyFont="1" applyFill="1" applyBorder="1" applyAlignment="1" applyProtection="1">
      <alignment vertical="center" shrinkToFit="1"/>
      <protection hidden="1"/>
    </xf>
    <xf numFmtId="0" fontId="14" fillId="0" borderId="41"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4" xfId="0" applyFont="1" applyFill="1" applyBorder="1" applyAlignment="1" applyProtection="1">
      <alignment vertical="center" shrinkToFit="1"/>
      <protection hidden="1"/>
    </xf>
    <xf numFmtId="0" fontId="14" fillId="0" borderId="45" xfId="0" applyFont="1" applyFill="1" applyBorder="1" applyAlignment="1" applyProtection="1">
      <alignment horizontal="center" vertical="center"/>
      <protection hidden="1"/>
    </xf>
    <xf numFmtId="0" fontId="14" fillId="0" borderId="46"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42" fillId="5" borderId="0" xfId="0" applyFont="1" applyFill="1" applyAlignment="1" applyProtection="1">
      <alignment vertical="center" wrapText="1"/>
      <protection hidden="1"/>
    </xf>
    <xf numFmtId="38" fontId="53" fillId="0" borderId="0" xfId="0" applyNumberFormat="1" applyFont="1" applyFill="1" applyBorder="1" applyAlignment="1" applyProtection="1">
      <alignment vertical="center" wrapText="1"/>
      <protection hidden="1"/>
    </xf>
    <xf numFmtId="38" fontId="18" fillId="2" borderId="0" xfId="7"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46"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38" fontId="43" fillId="0" borderId="0" xfId="6" applyFont="1" applyFill="1" applyBorder="1" applyAlignment="1" applyProtection="1">
      <alignment vertical="center"/>
      <protection hidden="1"/>
    </xf>
    <xf numFmtId="0" fontId="61" fillId="2" borderId="0" xfId="0" applyFont="1" applyFill="1" applyProtection="1">
      <alignment vertical="center"/>
      <protection hidden="1"/>
    </xf>
    <xf numFmtId="0" fontId="62" fillId="2" borderId="0" xfId="0" applyFont="1" applyFill="1" applyAlignment="1" applyProtection="1">
      <alignment horizontal="right" vertical="center"/>
      <protection hidden="1"/>
    </xf>
    <xf numFmtId="0" fontId="62" fillId="2" borderId="0" xfId="0" applyFont="1" applyFill="1" applyBorder="1" applyAlignment="1" applyProtection="1">
      <alignment horizontal="right" vertical="center"/>
      <protection hidden="1"/>
    </xf>
    <xf numFmtId="0" fontId="61" fillId="0" borderId="0" xfId="0" applyFont="1" applyFill="1" applyAlignment="1" applyProtection="1">
      <alignment horizontal="right" vertical="center"/>
      <protection hidden="1"/>
    </xf>
    <xf numFmtId="0" fontId="64"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protection hidden="1"/>
    </xf>
    <xf numFmtId="0" fontId="65" fillId="2" borderId="0" xfId="0" applyFont="1" applyFill="1" applyAlignment="1" applyProtection="1">
      <alignment vertical="center"/>
      <protection hidden="1"/>
    </xf>
    <xf numFmtId="0" fontId="66" fillId="2" borderId="0" xfId="0" applyFont="1" applyFill="1" applyProtection="1">
      <alignment vertical="center"/>
      <protection hidden="1"/>
    </xf>
    <xf numFmtId="0" fontId="67" fillId="2" borderId="0" xfId="0" applyFont="1" applyFill="1" applyProtection="1">
      <alignment vertical="center"/>
      <protection hidden="1"/>
    </xf>
    <xf numFmtId="0" fontId="68" fillId="2" borderId="0" xfId="0" applyFont="1" applyFill="1" applyAlignment="1" applyProtection="1">
      <alignment horizontal="right" vertical="center"/>
      <protection hidden="1"/>
    </xf>
    <xf numFmtId="0" fontId="69" fillId="2" borderId="0" xfId="0" applyFont="1" applyFill="1" applyBorder="1" applyAlignment="1" applyProtection="1">
      <alignment horizontal="center" vertical="center" wrapText="1"/>
      <protection hidden="1"/>
    </xf>
    <xf numFmtId="0" fontId="68" fillId="2" borderId="0" xfId="0" applyFont="1" applyFill="1" applyBorder="1" applyAlignment="1" applyProtection="1">
      <alignment horizontal="center" vertical="center" wrapText="1"/>
      <protection hidden="1"/>
    </xf>
    <xf numFmtId="49" fontId="69" fillId="0" borderId="23" xfId="0" applyNumberFormat="1" applyFont="1" applyFill="1" applyBorder="1" applyAlignment="1" applyProtection="1">
      <alignment vertical="center" shrinkToFit="1"/>
      <protection hidden="1"/>
    </xf>
    <xf numFmtId="49" fontId="69" fillId="0" borderId="0" xfId="0" applyNumberFormat="1" applyFont="1" applyFill="1" applyBorder="1" applyAlignment="1" applyProtection="1">
      <alignment vertical="center" shrinkToFit="1"/>
      <protection hidden="1"/>
    </xf>
    <xf numFmtId="0" fontId="69" fillId="2" borderId="23" xfId="22" applyFont="1" applyFill="1" applyBorder="1" applyAlignment="1" applyProtection="1">
      <alignment vertical="center"/>
      <protection hidden="1"/>
    </xf>
    <xf numFmtId="0" fontId="69" fillId="2" borderId="0" xfId="22" applyFont="1" applyFill="1" applyBorder="1" applyAlignment="1" applyProtection="1">
      <alignment vertical="center"/>
      <protection hidden="1"/>
    </xf>
    <xf numFmtId="0" fontId="61" fillId="2" borderId="0" xfId="0" applyFont="1" applyFill="1" applyBorder="1" applyAlignment="1" applyProtection="1">
      <alignment horizontal="left" vertical="center"/>
      <protection hidden="1"/>
    </xf>
    <xf numFmtId="0" fontId="68" fillId="2" borderId="0" xfId="0" applyFont="1" applyFill="1" applyBorder="1" applyAlignment="1" applyProtection="1">
      <alignment vertical="center" wrapText="1"/>
      <protection hidden="1"/>
    </xf>
    <xf numFmtId="0" fontId="69" fillId="2" borderId="0" xfId="0" applyFont="1" applyFill="1" applyBorder="1" applyAlignment="1" applyProtection="1">
      <alignment vertical="center" wrapText="1"/>
      <protection hidden="1"/>
    </xf>
    <xf numFmtId="38" fontId="32" fillId="0" borderId="0" xfId="7" applyFont="1" applyFill="1" applyAlignment="1" applyProtection="1">
      <alignment vertical="center"/>
    </xf>
    <xf numFmtId="0" fontId="32" fillId="0" borderId="0" xfId="0" applyFont="1" applyFill="1" applyAlignment="1">
      <alignment vertical="center"/>
    </xf>
    <xf numFmtId="38" fontId="33" fillId="5" borderId="0" xfId="7" applyFont="1" applyFill="1" applyBorder="1" applyAlignment="1">
      <alignment vertical="center"/>
    </xf>
    <xf numFmtId="0" fontId="17" fillId="5" borderId="0" xfId="0" applyFont="1" applyFill="1" applyAlignment="1">
      <alignment horizontal="distributed" vertical="center"/>
    </xf>
    <xf numFmtId="0" fontId="32" fillId="5" borderId="0" xfId="0" applyFont="1" applyFill="1" applyAlignment="1">
      <alignment horizontal="center" vertical="center"/>
    </xf>
    <xf numFmtId="0" fontId="33" fillId="5" borderId="0" xfId="0" applyFont="1" applyFill="1" applyAlignment="1">
      <alignment horizontal="right" vertical="center"/>
    </xf>
    <xf numFmtId="38" fontId="32" fillId="5" borderId="0" xfId="7" applyFont="1" applyFill="1" applyAlignment="1">
      <alignment vertical="center"/>
    </xf>
    <xf numFmtId="0" fontId="33" fillId="5" borderId="0" xfId="0" applyFont="1" applyFill="1" applyAlignment="1">
      <alignment vertical="center" wrapText="1"/>
    </xf>
    <xf numFmtId="38" fontId="32" fillId="0" borderId="0" xfId="7" applyFont="1" applyFill="1" applyBorder="1" applyAlignment="1" applyProtection="1">
      <alignment vertical="center"/>
      <protection hidden="1"/>
    </xf>
    <xf numFmtId="0" fontId="32" fillId="0" borderId="0" xfId="0" applyFont="1" applyFill="1" applyAlignment="1">
      <alignment horizontal="center" vertical="center"/>
    </xf>
    <xf numFmtId="38" fontId="32" fillId="0" borderId="0" xfId="7" applyFont="1" applyFill="1" applyAlignment="1">
      <alignment vertical="center"/>
    </xf>
    <xf numFmtId="0" fontId="37" fillId="0" borderId="0" xfId="7" applyNumberFormat="1" applyFont="1" applyFill="1" applyAlignment="1">
      <alignment vertical="center"/>
    </xf>
    <xf numFmtId="0" fontId="72" fillId="2" borderId="159" xfId="22" applyFont="1" applyFill="1" applyBorder="1" applyAlignment="1" applyProtection="1">
      <alignment horizontal="center" vertical="center"/>
      <protection locked="0"/>
    </xf>
    <xf numFmtId="0" fontId="72" fillId="2" borderId="160" xfId="22" applyFont="1" applyFill="1" applyBorder="1" applyAlignment="1" applyProtection="1">
      <alignment horizontal="center" vertical="center"/>
      <protection locked="0"/>
    </xf>
    <xf numFmtId="0" fontId="72" fillId="2" borderId="161" xfId="22" applyFont="1" applyFill="1" applyBorder="1" applyAlignment="1" applyProtection="1">
      <alignment horizontal="center" vertical="center"/>
      <protection locked="0"/>
    </xf>
    <xf numFmtId="38" fontId="28" fillId="2" borderId="27" xfId="11" applyFont="1" applyFill="1" applyBorder="1" applyAlignment="1" applyProtection="1">
      <alignment horizontal="center" vertical="center" shrinkToFit="1"/>
    </xf>
    <xf numFmtId="38" fontId="28" fillId="2" borderId="28" xfId="11" applyFont="1" applyFill="1" applyBorder="1" applyAlignment="1" applyProtection="1">
      <alignment horizontal="center" vertical="center" shrinkToFit="1"/>
    </xf>
    <xf numFmtId="38" fontId="28" fillId="2" borderId="29" xfId="11" applyFont="1" applyFill="1" applyBorder="1" applyAlignment="1" applyProtection="1">
      <alignment horizontal="center" vertical="center" shrinkToFit="1"/>
    </xf>
    <xf numFmtId="0" fontId="14" fillId="0" borderId="30" xfId="0" applyFont="1" applyFill="1" applyBorder="1" applyAlignment="1" applyProtection="1">
      <alignment vertical="center" shrinkToFit="1"/>
    </xf>
    <xf numFmtId="0" fontId="14" fillId="0" borderId="31" xfId="0" applyFont="1" applyFill="1" applyBorder="1" applyAlignment="1" applyProtection="1">
      <alignment vertical="center" shrinkToFit="1"/>
    </xf>
    <xf numFmtId="0" fontId="14" fillId="0" borderId="32" xfId="0" applyFont="1" applyFill="1" applyBorder="1" applyAlignment="1" applyProtection="1">
      <alignment vertical="center" shrinkToFit="1"/>
    </xf>
    <xf numFmtId="0" fontId="14" fillId="0" borderId="33" xfId="0" applyFont="1" applyFill="1" applyBorder="1" applyAlignment="1" applyProtection="1">
      <alignment vertical="center" shrinkToFit="1"/>
    </xf>
    <xf numFmtId="0" fontId="14" fillId="0" borderId="34" xfId="0" applyFont="1" applyFill="1" applyBorder="1" applyAlignment="1" applyProtection="1">
      <alignment vertical="center" shrinkToFit="1"/>
    </xf>
    <xf numFmtId="0" fontId="14" fillId="0" borderId="35" xfId="0" applyFont="1" applyFill="1" applyBorder="1" applyAlignment="1" applyProtection="1">
      <alignment vertical="center" shrinkToFit="1"/>
    </xf>
    <xf numFmtId="0" fontId="61" fillId="5" borderId="0" xfId="0" applyFont="1" applyFill="1" applyProtection="1">
      <alignment vertical="center"/>
      <protection hidden="1"/>
    </xf>
    <xf numFmtId="0" fontId="62" fillId="5" borderId="0" xfId="0" applyFont="1" applyFill="1" applyBorder="1" applyAlignment="1" applyProtection="1">
      <alignment horizontal="right" vertical="center"/>
      <protection hidden="1"/>
    </xf>
    <xf numFmtId="0" fontId="10" fillId="5" borderId="0" xfId="0" applyFont="1" applyFill="1" applyAlignment="1" applyProtection="1">
      <alignment horizontal="right" vertical="center"/>
      <protection hidden="1"/>
    </xf>
    <xf numFmtId="0" fontId="5" fillId="0" borderId="24" xfId="0" applyFont="1" applyFill="1" applyBorder="1" applyAlignment="1" applyProtection="1">
      <alignment horizontal="center" vertical="center"/>
      <protection hidden="1"/>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5" fillId="0" borderId="24" xfId="0" applyFont="1" applyFill="1" applyBorder="1" applyProtection="1">
      <alignment vertical="center"/>
    </xf>
    <xf numFmtId="0" fontId="69" fillId="2" borderId="0" xfId="22" applyFont="1" applyFill="1" applyBorder="1" applyAlignment="1" applyProtection="1">
      <alignment vertical="center"/>
    </xf>
    <xf numFmtId="0" fontId="71" fillId="2" borderId="0" xfId="0" applyFont="1" applyFill="1" applyProtection="1">
      <alignment vertical="center"/>
    </xf>
    <xf numFmtId="0" fontId="61" fillId="2" borderId="0" xfId="0" applyFont="1" applyFill="1" applyProtection="1">
      <alignment vertical="center"/>
    </xf>
    <xf numFmtId="0" fontId="72" fillId="2" borderId="0" xfId="0" applyFont="1" applyFill="1" applyBorder="1" applyAlignment="1" applyProtection="1">
      <alignment vertical="center" wrapText="1"/>
    </xf>
    <xf numFmtId="0" fontId="72" fillId="2" borderId="0" xfId="0" applyFont="1" applyFill="1" applyBorder="1" applyAlignment="1" applyProtection="1">
      <alignment vertical="center" shrinkToFit="1"/>
    </xf>
    <xf numFmtId="0" fontId="71" fillId="2" borderId="0" xfId="0" applyFont="1" applyFill="1" applyBorder="1" applyAlignment="1" applyProtection="1">
      <alignment vertical="center" wrapText="1"/>
    </xf>
    <xf numFmtId="0" fontId="73" fillId="2" borderId="0" xfId="0" applyFont="1" applyFill="1" applyBorder="1" applyAlignment="1" applyProtection="1">
      <alignment vertical="center" wrapText="1"/>
    </xf>
    <xf numFmtId="0" fontId="68"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shrinkToFit="1"/>
    </xf>
    <xf numFmtId="0" fontId="69"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76" fillId="2" borderId="0" xfId="0" applyFont="1" applyFill="1" applyBorder="1" applyAlignment="1" applyProtection="1">
      <alignment vertical="center" wrapText="1"/>
    </xf>
    <xf numFmtId="0" fontId="18" fillId="2" borderId="0" xfId="0" applyFont="1" applyFill="1" applyProtection="1">
      <alignment vertical="center"/>
    </xf>
    <xf numFmtId="0" fontId="9" fillId="2" borderId="0" xfId="0" applyFont="1" applyFill="1" applyBorder="1" applyAlignment="1" applyProtection="1">
      <alignment horizontal="center" vertical="center" shrinkToFit="1"/>
    </xf>
    <xf numFmtId="0" fontId="70" fillId="2" borderId="0" xfId="0" applyFont="1" applyFill="1" applyBorder="1" applyAlignment="1" applyProtection="1">
      <alignment vertical="center" wrapText="1"/>
    </xf>
    <xf numFmtId="0" fontId="71" fillId="2" borderId="0" xfId="0" applyFont="1" applyFill="1" applyBorder="1" applyProtection="1">
      <alignment vertical="center"/>
    </xf>
    <xf numFmtId="0" fontId="74" fillId="2" borderId="0" xfId="0" applyFont="1" applyFill="1" applyBorder="1" applyAlignment="1" applyProtection="1">
      <alignment vertical="center" wrapText="1"/>
    </xf>
    <xf numFmtId="0" fontId="72" fillId="2" borderId="6" xfId="0" applyFont="1" applyFill="1" applyBorder="1" applyAlignment="1" applyProtection="1">
      <alignment vertical="center" wrapText="1"/>
    </xf>
    <xf numFmtId="38" fontId="32" fillId="5" borderId="0" xfId="7" applyFont="1" applyFill="1" applyAlignment="1" applyProtection="1">
      <alignment vertical="center"/>
    </xf>
    <xf numFmtId="0" fontId="61" fillId="2" borderId="0" xfId="0" applyFont="1" applyFill="1" applyBorder="1" applyAlignment="1" applyProtection="1">
      <alignment horizontal="left" vertical="center"/>
    </xf>
    <xf numFmtId="0" fontId="61" fillId="2" borderId="0" xfId="0" applyFont="1" applyFill="1" applyBorder="1" applyAlignment="1" applyProtection="1">
      <alignment horizontal="center" vertical="center"/>
    </xf>
    <xf numFmtId="0" fontId="61" fillId="2" borderId="0" xfId="0" applyFont="1" applyFill="1" applyBorder="1" applyProtection="1">
      <alignment vertical="center"/>
    </xf>
    <xf numFmtId="0" fontId="33" fillId="2" borderId="0" xfId="0" applyFont="1" applyFill="1" applyAlignment="1" applyProtection="1">
      <alignment horizontal="center" vertical="center"/>
      <protection hidden="1"/>
    </xf>
    <xf numFmtId="0" fontId="33" fillId="5" borderId="0" xfId="0" applyFont="1" applyFill="1" applyAlignment="1">
      <alignment horizontal="center" vertical="center"/>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0" fontId="33" fillId="2" borderId="0" xfId="0" applyFont="1" applyFill="1" applyProtection="1">
      <alignment vertical="center"/>
      <protection hidden="1"/>
    </xf>
    <xf numFmtId="0" fontId="32" fillId="2" borderId="0" xfId="0" applyFont="1" applyFill="1" applyProtection="1">
      <alignment vertical="center"/>
      <protection hidden="1"/>
    </xf>
    <xf numFmtId="0" fontId="34" fillId="2" borderId="0" xfId="0" applyFont="1" applyFill="1" applyProtection="1">
      <alignment vertical="center"/>
      <protection hidden="1"/>
    </xf>
    <xf numFmtId="0" fontId="35" fillId="0" borderId="0" xfId="0" applyFont="1" applyAlignment="1" applyProtection="1">
      <alignment vertical="distributed"/>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right" vertical="center"/>
      <protection hidden="1"/>
    </xf>
    <xf numFmtId="0" fontId="38" fillId="2" borderId="0" xfId="0" applyFont="1" applyFill="1" applyAlignment="1" applyProtection="1">
      <alignment horizontal="center" vertical="center"/>
      <protection hidden="1"/>
    </xf>
    <xf numFmtId="0" fontId="33" fillId="2" borderId="0" xfId="0" applyFont="1" applyFill="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wrapText="1"/>
      <protection hidden="1"/>
    </xf>
    <xf numFmtId="0" fontId="33" fillId="0" borderId="0" xfId="0" applyFo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3" fillId="0" borderId="0" xfId="0" applyFont="1" applyAlignment="1" applyProtection="1">
      <alignment vertical="center" shrinkToFit="1"/>
      <protection locked="0"/>
    </xf>
    <xf numFmtId="0" fontId="33" fillId="0" borderId="0" xfId="0" applyFont="1" applyAlignment="1" applyProtection="1">
      <alignment horizontal="distributed" vertical="center"/>
      <protection hidden="1"/>
    </xf>
    <xf numFmtId="0" fontId="32" fillId="0" borderId="0" xfId="0" applyFont="1" applyAlignment="1" applyProtection="1">
      <alignment horizontal="left" vertical="center"/>
      <protection hidden="1"/>
    </xf>
    <xf numFmtId="0" fontId="33" fillId="2" borderId="0" xfId="0" applyFont="1" applyFill="1" applyAlignment="1" applyProtection="1">
      <alignment horizontal="left" vertical="center"/>
      <protection hidden="1"/>
    </xf>
    <xf numFmtId="0" fontId="33" fillId="2" borderId="0" xfId="0" applyFont="1" applyFill="1" applyAlignment="1" applyProtection="1">
      <alignment vertical="center" wrapText="1"/>
      <protection hidden="1"/>
    </xf>
    <xf numFmtId="0" fontId="32" fillId="2" borderId="0" xfId="0" applyFont="1" applyFill="1" applyAlignment="1" applyProtection="1">
      <alignment vertical="center" textRotation="255"/>
      <protection hidden="1"/>
    </xf>
    <xf numFmtId="0" fontId="17" fillId="0" borderId="0" xfId="0" applyFont="1" applyAlignment="1" applyProtection="1">
      <alignment vertical="center" wrapText="1"/>
      <protection hidden="1"/>
    </xf>
    <xf numFmtId="0" fontId="17" fillId="0" borderId="0" xfId="0" applyFont="1" applyAlignment="1" applyProtection="1">
      <alignment wrapText="1"/>
      <protection hidden="1"/>
    </xf>
    <xf numFmtId="0" fontId="17" fillId="2" borderId="0" xfId="0" applyFont="1" applyFill="1" applyAlignment="1" applyProtection="1">
      <alignment vertical="center" wrapText="1"/>
      <protection hidden="1"/>
    </xf>
    <xf numFmtId="0" fontId="37" fillId="0" borderId="0" xfId="0" applyFont="1" applyAlignment="1" applyProtection="1">
      <alignment vertical="center" shrinkToFit="1"/>
      <protection hidden="1"/>
    </xf>
    <xf numFmtId="0" fontId="51" fillId="0" borderId="0" xfId="0" applyFont="1" applyProtection="1">
      <alignment vertical="center"/>
      <protection hidden="1"/>
    </xf>
    <xf numFmtId="0" fontId="41" fillId="0" borderId="0" xfId="0" applyFont="1" applyAlignment="1" applyProtection="1">
      <alignment vertical="center" shrinkToFit="1"/>
      <protection hidden="1"/>
    </xf>
    <xf numFmtId="0" fontId="37"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37"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7" fillId="0" borderId="0" xfId="0" applyFont="1" applyAlignment="1" applyProtection="1">
      <alignment horizontal="center" vertical="center" shrinkToFit="1"/>
      <protection hidden="1"/>
    </xf>
    <xf numFmtId="0" fontId="37" fillId="0" borderId="0" xfId="0" applyFont="1" applyAlignment="1" applyProtection="1">
      <alignment horizontal="center" vertical="center"/>
      <protection hidden="1"/>
    </xf>
    <xf numFmtId="49" fontId="37" fillId="0" borderId="0" xfId="0" applyNumberFormat="1" applyFont="1" applyAlignment="1" applyProtection="1">
      <alignment vertical="center" shrinkToFit="1"/>
      <protection hidden="1"/>
    </xf>
    <xf numFmtId="49" fontId="37" fillId="0" borderId="0" xfId="0" applyNumberFormat="1" applyFont="1" applyProtection="1">
      <alignment vertical="center"/>
      <protection hidden="1"/>
    </xf>
    <xf numFmtId="0" fontId="39" fillId="0" borderId="0" xfId="0" applyFont="1" applyAlignment="1" applyProtection="1">
      <alignment horizontal="right" vertical="center"/>
      <protection hidden="1"/>
    </xf>
    <xf numFmtId="0" fontId="42" fillId="0" borderId="0" xfId="0" applyFont="1" applyAlignment="1" applyProtection="1">
      <alignment vertical="center" wrapText="1"/>
      <protection hidden="1"/>
    </xf>
    <xf numFmtId="0" fontId="36" fillId="0" borderId="0" xfId="0" applyFont="1" applyAlignment="1" applyProtection="1">
      <alignment horizontal="center" vertical="center"/>
      <protection hidden="1"/>
    </xf>
    <xf numFmtId="0" fontId="37" fillId="0" borderId="9" xfId="0" applyFont="1" applyBorder="1" applyAlignment="1" applyProtection="1">
      <alignment vertical="center" shrinkToFit="1"/>
      <protection hidden="1"/>
    </xf>
    <xf numFmtId="0" fontId="37"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80" fillId="2" borderId="0" xfId="0" applyFont="1" applyFill="1" applyProtection="1">
      <alignment vertical="center"/>
      <protection hidden="1"/>
    </xf>
    <xf numFmtId="0" fontId="32" fillId="5" borderId="0" xfId="0" applyFont="1" applyFill="1" applyProtection="1">
      <alignment vertical="center"/>
      <protection hidden="1"/>
    </xf>
    <xf numFmtId="0" fontId="37" fillId="0" borderId="0" xfId="0" applyFont="1" applyAlignment="1" applyProtection="1">
      <alignment vertical="center" wrapText="1"/>
      <protection hidden="1"/>
    </xf>
    <xf numFmtId="49" fontId="37" fillId="0" borderId="4" xfId="0" applyNumberFormat="1" applyFont="1" applyBorder="1" applyAlignment="1" applyProtection="1">
      <alignment vertical="center" shrinkToFit="1"/>
      <protection hidden="1"/>
    </xf>
    <xf numFmtId="49" fontId="37" fillId="0" borderId="4" xfId="0" applyNumberFormat="1" applyFont="1" applyBorder="1" applyAlignment="1" applyProtection="1">
      <alignment horizontal="center" vertical="center"/>
      <protection hidden="1"/>
    </xf>
    <xf numFmtId="49" fontId="37" fillId="0" borderId="4" xfId="0" applyNumberFormat="1" applyFont="1" applyBorder="1" applyProtection="1">
      <alignment vertical="center"/>
      <protection hidden="1"/>
    </xf>
    <xf numFmtId="49" fontId="37" fillId="0" borderId="5" xfId="0" applyNumberFormat="1" applyFont="1" applyBorder="1" applyProtection="1">
      <alignment vertical="center"/>
      <protection hidden="1"/>
    </xf>
    <xf numFmtId="49" fontId="33" fillId="0" borderId="8" xfId="0" applyNumberFormat="1" applyFont="1" applyBorder="1" applyAlignment="1" applyProtection="1">
      <alignment vertical="center" shrinkToFit="1"/>
      <protection hidden="1"/>
    </xf>
    <xf numFmtId="49" fontId="33" fillId="0" borderId="9" xfId="0" applyNumberFormat="1" applyFont="1" applyBorder="1" applyAlignment="1" applyProtection="1">
      <alignment vertical="center" shrinkToFit="1"/>
      <protection hidden="1"/>
    </xf>
    <xf numFmtId="0" fontId="37" fillId="5" borderId="0" xfId="0" applyFont="1" applyFill="1" applyAlignment="1" applyProtection="1">
      <alignment horizontal="center" vertical="center" wrapText="1" shrinkToFit="1"/>
      <protection hidden="1"/>
    </xf>
    <xf numFmtId="0" fontId="37" fillId="5" borderId="0" xfId="0" applyFont="1" applyFill="1" applyAlignment="1" applyProtection="1">
      <alignment horizontal="center" vertical="center" shrinkToFit="1"/>
      <protection hidden="1"/>
    </xf>
    <xf numFmtId="0" fontId="33" fillId="5" borderId="0" xfId="0" applyFont="1" applyFill="1" applyAlignment="1" applyProtection="1">
      <alignment horizontal="center" vertical="center" shrinkToFit="1"/>
      <protection hidden="1"/>
    </xf>
    <xf numFmtId="49" fontId="33" fillId="5" borderId="0" xfId="0" applyNumberFormat="1" applyFont="1" applyFill="1" applyAlignment="1" applyProtection="1">
      <alignment horizontal="center" vertical="center" shrinkToFit="1"/>
      <protection hidden="1"/>
    </xf>
    <xf numFmtId="0" fontId="33" fillId="5" borderId="0" xfId="0" applyFont="1" applyFill="1" applyAlignment="1" applyProtection="1">
      <alignment vertical="center" shrinkToFit="1"/>
      <protection hidden="1"/>
    </xf>
    <xf numFmtId="0" fontId="56" fillId="0" borderId="0" xfId="0" applyFont="1" applyAlignment="1" applyProtection="1">
      <alignment vertical="center" shrinkToFit="1"/>
      <protection hidden="1"/>
    </xf>
    <xf numFmtId="0" fontId="42" fillId="0" borderId="0" xfId="0" applyFont="1" applyAlignment="1" applyProtection="1">
      <alignment horizontal="center" vertical="center" wrapText="1"/>
      <protection hidden="1"/>
    </xf>
    <xf numFmtId="0" fontId="50" fillId="0" borderId="0" xfId="0" applyFont="1" applyProtection="1">
      <alignment vertical="center"/>
      <protection hidden="1"/>
    </xf>
    <xf numFmtId="38" fontId="5" fillId="3" borderId="1" xfId="15" applyFont="1" applyFill="1" applyBorder="1" applyProtection="1">
      <alignment vertical="center"/>
      <protection hidden="1"/>
    </xf>
    <xf numFmtId="38" fontId="5" fillId="3" borderId="2" xfId="15" applyFont="1" applyFill="1" applyBorder="1" applyProtection="1">
      <alignment vertical="center"/>
      <protection hidden="1"/>
    </xf>
    <xf numFmtId="38" fontId="9" fillId="0" borderId="0" xfId="1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0" fontId="5" fillId="0" borderId="0" xfId="0" applyFont="1" applyAlignment="1" applyProtection="1">
      <alignment vertical="center" wrapText="1"/>
      <protection hidden="1"/>
    </xf>
    <xf numFmtId="0" fontId="32" fillId="0" borderId="0" xfId="0" applyFont="1">
      <alignment vertical="center"/>
    </xf>
    <xf numFmtId="0" fontId="32" fillId="0" borderId="0" xfId="0" applyFont="1" applyAlignment="1">
      <alignment horizontal="center" vertical="center"/>
    </xf>
    <xf numFmtId="0" fontId="32" fillId="5" borderId="0" xfId="0" applyFont="1" applyFill="1">
      <alignment vertical="center"/>
    </xf>
    <xf numFmtId="0" fontId="33" fillId="5" borderId="0" xfId="0" applyFont="1" applyFill="1">
      <alignment vertical="center"/>
    </xf>
    <xf numFmtId="0" fontId="36" fillId="5" borderId="0" xfId="0" applyFont="1" applyFill="1">
      <alignment vertical="center"/>
    </xf>
    <xf numFmtId="0" fontId="37" fillId="5" borderId="0" xfId="0" applyFont="1" applyFill="1">
      <alignment vertical="center"/>
    </xf>
    <xf numFmtId="0" fontId="38" fillId="5" borderId="0" xfId="0" applyFont="1" applyFill="1">
      <alignment vertical="center"/>
    </xf>
    <xf numFmtId="0" fontId="38" fillId="5" borderId="0" xfId="0" applyFont="1" applyFill="1" applyAlignment="1">
      <alignment horizontal="right" vertical="center"/>
    </xf>
    <xf numFmtId="0" fontId="33" fillId="5" borderId="0" xfId="0" applyFont="1" applyFill="1" applyAlignment="1">
      <alignment horizontal="left" vertical="center" wrapText="1"/>
    </xf>
    <xf numFmtId="0" fontId="33" fillId="5" borderId="0" xfId="0" applyFont="1" applyFill="1" applyAlignment="1">
      <alignment vertical="center" shrinkToFit="1"/>
    </xf>
    <xf numFmtId="0" fontId="33" fillId="5" borderId="0" xfId="0" applyFont="1" applyFill="1" applyAlignment="1">
      <alignment horizontal="left" vertical="center"/>
    </xf>
    <xf numFmtId="0" fontId="33" fillId="5" borderId="0" xfId="0" applyFont="1" applyFill="1" applyAlignment="1">
      <alignment horizontal="left" vertical="center" shrinkToFit="1"/>
    </xf>
    <xf numFmtId="0" fontId="33" fillId="5" borderId="0" xfId="0" applyFont="1" applyFill="1" applyAlignment="1">
      <alignment horizontal="center" vertical="center" wrapText="1"/>
    </xf>
    <xf numFmtId="0" fontId="33" fillId="5" borderId="0" xfId="0" applyFont="1" applyFill="1" applyAlignment="1" applyProtection="1">
      <alignment vertical="top" wrapText="1"/>
      <protection hidden="1"/>
    </xf>
    <xf numFmtId="0" fontId="58" fillId="0" borderId="0" xfId="0" applyFont="1" applyProtection="1">
      <alignment vertical="center"/>
      <protection hidden="1"/>
    </xf>
    <xf numFmtId="0" fontId="33" fillId="5" borderId="0" xfId="0" applyFont="1" applyFill="1" applyProtection="1">
      <alignment vertical="center"/>
      <protection hidden="1"/>
    </xf>
    <xf numFmtId="0" fontId="17" fillId="0" borderId="0" xfId="0" applyFont="1" applyAlignment="1">
      <alignment vertical="center" shrinkToFit="1"/>
    </xf>
    <xf numFmtId="0" fontId="17" fillId="5" borderId="0" xfId="0" applyFont="1" applyFill="1" applyAlignment="1">
      <alignment vertical="center" shrinkToFit="1"/>
    </xf>
    <xf numFmtId="0" fontId="41" fillId="5" borderId="0" xfId="0" applyFont="1" applyFill="1" applyAlignment="1">
      <alignment vertical="center" shrinkToFit="1"/>
    </xf>
    <xf numFmtId="0" fontId="39" fillId="5" borderId="0" xfId="0" applyFont="1" applyFill="1">
      <alignment vertical="center"/>
    </xf>
    <xf numFmtId="0" fontId="40" fillId="5" borderId="0" xfId="0" applyFont="1" applyFill="1">
      <alignment vertical="center"/>
    </xf>
    <xf numFmtId="0" fontId="32" fillId="0" borderId="0" xfId="0" applyFont="1" applyAlignment="1" applyProtection="1">
      <alignment vertical="center" textRotation="255"/>
      <protection hidden="1"/>
    </xf>
    <xf numFmtId="0" fontId="17" fillId="0" borderId="0" xfId="0" applyFont="1" applyAlignment="1" applyProtection="1">
      <alignment vertical="center" shrinkToFit="1"/>
      <protection hidden="1"/>
    </xf>
    <xf numFmtId="0" fontId="41" fillId="5" borderId="1" xfId="0" applyFont="1" applyFill="1" applyBorder="1" applyAlignment="1" applyProtection="1">
      <alignment vertical="center" shrinkToFit="1"/>
      <protection hidden="1"/>
    </xf>
    <xf numFmtId="0" fontId="41" fillId="5" borderId="7" xfId="0" applyFont="1" applyFill="1" applyBorder="1" applyAlignment="1" applyProtection="1">
      <alignment vertical="center" shrinkToFit="1"/>
      <protection hidden="1"/>
    </xf>
    <xf numFmtId="0" fontId="41" fillId="5" borderId="2" xfId="0" applyFont="1" applyFill="1" applyBorder="1" applyAlignment="1" applyProtection="1">
      <alignment vertical="center" shrinkToFit="1"/>
      <protection hidden="1"/>
    </xf>
    <xf numFmtId="0" fontId="32" fillId="5" borderId="0" xfId="0" applyFont="1" applyFill="1" applyAlignment="1">
      <alignment vertical="center" wrapText="1" shrinkToFit="1"/>
    </xf>
    <xf numFmtId="0" fontId="37" fillId="0" borderId="0" xfId="0" applyFont="1">
      <alignment vertical="center"/>
    </xf>
    <xf numFmtId="0" fontId="37" fillId="0" borderId="0" xfId="0" applyFont="1" applyAlignment="1">
      <alignment horizontal="center" vertical="center"/>
    </xf>
    <xf numFmtId="0" fontId="37" fillId="5" borderId="0" xfId="0" applyFont="1" applyFill="1" applyAlignment="1">
      <alignment horizontal="center" vertical="center"/>
    </xf>
    <xf numFmtId="0" fontId="82" fillId="0" borderId="0" xfId="0" applyFont="1" applyAlignment="1" applyProtection="1">
      <alignment horizontal="left" vertical="center"/>
      <protection hidden="1"/>
    </xf>
    <xf numFmtId="0" fontId="13" fillId="2"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7" fillId="7" borderId="7" xfId="0" applyFont="1" applyFill="1" applyBorder="1">
      <alignment vertical="center"/>
    </xf>
    <xf numFmtId="0" fontId="37" fillId="7" borderId="2" xfId="0" applyFont="1" applyFill="1" applyBorder="1">
      <alignment vertical="center"/>
    </xf>
    <xf numFmtId="0" fontId="37" fillId="7" borderId="1" xfId="7" applyNumberFormat="1" applyFont="1" applyFill="1" applyBorder="1">
      <alignment vertical="center"/>
    </xf>
    <xf numFmtId="0" fontId="37" fillId="7" borderId="7" xfId="7" applyNumberFormat="1" applyFont="1" applyFill="1" applyBorder="1">
      <alignment vertical="center"/>
    </xf>
    <xf numFmtId="38" fontId="28" fillId="2" borderId="27" xfId="11" applyFont="1" applyFill="1" applyBorder="1" applyAlignment="1" applyProtection="1">
      <alignment horizontal="center" vertical="center" shrinkToFit="1"/>
      <protection hidden="1"/>
    </xf>
    <xf numFmtId="38" fontId="28" fillId="2" borderId="28" xfId="11" applyFont="1" applyFill="1" applyBorder="1" applyAlignment="1" applyProtection="1">
      <alignment horizontal="center" vertical="center" shrinkToFit="1"/>
      <protection hidden="1"/>
    </xf>
    <xf numFmtId="38" fontId="28" fillId="2" borderId="29" xfId="11" applyFont="1" applyFill="1" applyBorder="1" applyAlignment="1" applyProtection="1">
      <alignment horizontal="center" vertical="center" shrinkToFit="1"/>
      <protection hidden="1"/>
    </xf>
    <xf numFmtId="0" fontId="20" fillId="0" borderId="0" xfId="0" applyFont="1" applyBorder="1" applyAlignment="1" applyProtection="1">
      <alignment horizontal="center" vertical="center"/>
      <protection hidden="1"/>
    </xf>
    <xf numFmtId="49" fontId="33" fillId="0" borderId="7"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hidden="1"/>
    </xf>
    <xf numFmtId="49" fontId="33" fillId="0" borderId="2" xfId="0" applyNumberFormat="1" applyFont="1" applyBorder="1" applyAlignment="1" applyProtection="1">
      <alignment horizontal="center" vertical="center" shrinkToFit="1"/>
      <protection locked="0"/>
    </xf>
    <xf numFmtId="0" fontId="56" fillId="0" borderId="0" xfId="0" applyFont="1" applyAlignment="1" applyProtection="1">
      <alignment vertical="center" shrinkToFit="1"/>
      <protection hidden="1"/>
    </xf>
    <xf numFmtId="0" fontId="37" fillId="0" borderId="0" xfId="0" applyFont="1" applyProtection="1">
      <alignment vertical="center"/>
      <protection hidden="1"/>
    </xf>
    <xf numFmtId="0" fontId="33" fillId="0" borderId="0" xfId="0" applyFont="1" applyAlignment="1" applyProtection="1">
      <alignment horizontal="center" vertical="center" wrapText="1"/>
      <protection locked="0"/>
    </xf>
    <xf numFmtId="0" fontId="37" fillId="0" borderId="0" xfId="0" applyFont="1" applyAlignment="1" applyProtection="1">
      <alignment vertical="top" wrapText="1"/>
      <protection hidden="1"/>
    </xf>
    <xf numFmtId="49" fontId="37" fillId="6" borderId="8" xfId="0" applyNumberFormat="1" applyFont="1" applyFill="1" applyBorder="1" applyAlignment="1" applyProtection="1">
      <alignment horizontal="center" vertical="center" shrinkToFit="1"/>
      <protection hidden="1"/>
    </xf>
    <xf numFmtId="49" fontId="37" fillId="6" borderId="4" xfId="0" applyNumberFormat="1" applyFont="1" applyFill="1" applyBorder="1" applyAlignment="1" applyProtection="1">
      <alignment horizontal="center" vertical="center" shrinkToFit="1"/>
      <protection hidden="1"/>
    </xf>
    <xf numFmtId="49" fontId="37" fillId="6" borderId="5" xfId="0" applyNumberFormat="1" applyFont="1" applyFill="1" applyBorder="1" applyAlignment="1" applyProtection="1">
      <alignment horizontal="center" vertical="center" shrinkToFit="1"/>
      <protection hidden="1"/>
    </xf>
    <xf numFmtId="49" fontId="37" fillId="6" borderId="9" xfId="0" applyNumberFormat="1" applyFont="1" applyFill="1" applyBorder="1" applyAlignment="1" applyProtection="1">
      <alignment horizontal="center" vertical="center" shrinkToFit="1"/>
      <protection hidden="1"/>
    </xf>
    <xf numFmtId="49" fontId="37" fillId="6" borderId="6" xfId="0" applyNumberFormat="1" applyFont="1" applyFill="1" applyBorder="1" applyAlignment="1" applyProtection="1">
      <alignment horizontal="center" vertical="center" shrinkToFit="1"/>
      <protection hidden="1"/>
    </xf>
    <xf numFmtId="49" fontId="37" fillId="6" borderId="11" xfId="0" applyNumberFormat="1" applyFont="1" applyFill="1" applyBorder="1" applyAlignment="1" applyProtection="1">
      <alignment horizontal="center" vertical="center" shrinkToFit="1"/>
      <protection hidden="1"/>
    </xf>
    <xf numFmtId="49" fontId="37" fillId="0" borderId="8" xfId="0" applyNumberFormat="1" applyFont="1" applyBorder="1" applyAlignment="1" applyProtection="1">
      <alignment horizontal="center" vertical="center" shrinkToFit="1"/>
      <protection hidden="1"/>
    </xf>
    <xf numFmtId="49" fontId="37" fillId="0" borderId="4" xfId="0" applyNumberFormat="1" applyFont="1" applyBorder="1" applyAlignment="1" applyProtection="1">
      <alignment horizontal="center" vertical="center" shrinkToFit="1"/>
      <protection hidden="1"/>
    </xf>
    <xf numFmtId="49" fontId="37" fillId="0" borderId="4" xfId="0" applyNumberFormat="1" applyFont="1" applyBorder="1" applyAlignment="1" applyProtection="1">
      <alignment horizontal="center" vertical="center" shrinkToFit="1"/>
      <protection locked="0"/>
    </xf>
    <xf numFmtId="0" fontId="37" fillId="0" borderId="147" xfId="0" applyFont="1" applyBorder="1" applyAlignment="1" applyProtection="1">
      <alignment horizontal="center" vertical="center" shrinkToFit="1"/>
      <protection locked="0"/>
    </xf>
    <xf numFmtId="0" fontId="37" fillId="0" borderId="148"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49" fontId="37" fillId="0" borderId="20"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49" xfId="0" applyNumberFormat="1"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shrinkToFit="1"/>
      <protection hidden="1"/>
    </xf>
    <xf numFmtId="49" fontId="37" fillId="6" borderId="7" xfId="0" applyNumberFormat="1" applyFont="1" applyFill="1" applyBorder="1" applyAlignment="1" applyProtection="1">
      <alignment horizontal="center" vertical="center" shrinkToFit="1"/>
      <protection hidden="1"/>
    </xf>
    <xf numFmtId="49" fontId="37" fillId="6" borderId="2" xfId="0" applyNumberFormat="1" applyFont="1" applyFill="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hidden="1"/>
    </xf>
    <xf numFmtId="49" fontId="37" fillId="6" borderId="8" xfId="0" applyNumberFormat="1" applyFont="1" applyFill="1" applyBorder="1" applyAlignment="1" applyProtection="1">
      <alignment horizontal="center" vertical="center" wrapText="1" shrinkToFit="1"/>
      <protection hidden="1"/>
    </xf>
    <xf numFmtId="49" fontId="37" fillId="6" borderId="4" xfId="0" applyNumberFormat="1" applyFont="1" applyFill="1" applyBorder="1" applyAlignment="1" applyProtection="1">
      <alignment horizontal="center" vertical="center" wrapText="1" shrinkToFit="1"/>
      <protection hidden="1"/>
    </xf>
    <xf numFmtId="49" fontId="37" fillId="6" borderId="5" xfId="0" applyNumberFormat="1" applyFont="1" applyFill="1" applyBorder="1" applyAlignment="1" applyProtection="1">
      <alignment horizontal="center" vertical="center" wrapText="1" shrinkToFit="1"/>
      <protection hidden="1"/>
    </xf>
    <xf numFmtId="49" fontId="37" fillId="6" borderId="9" xfId="0" applyNumberFormat="1" applyFont="1" applyFill="1" applyBorder="1" applyAlignment="1" applyProtection="1">
      <alignment horizontal="center" vertical="center" wrapText="1" shrinkToFit="1"/>
      <protection hidden="1"/>
    </xf>
    <xf numFmtId="49" fontId="37" fillId="6" borderId="6" xfId="0" applyNumberFormat="1" applyFont="1" applyFill="1" applyBorder="1" applyAlignment="1" applyProtection="1">
      <alignment horizontal="center" vertical="center" wrapText="1" shrinkToFit="1"/>
      <protection hidden="1"/>
    </xf>
    <xf numFmtId="49" fontId="37" fillId="6" borderId="11" xfId="0" applyNumberFormat="1" applyFont="1" applyFill="1" applyBorder="1" applyAlignment="1" applyProtection="1">
      <alignment horizontal="center" vertical="center" wrapText="1" shrinkToFit="1"/>
      <protection hidden="1"/>
    </xf>
    <xf numFmtId="49" fontId="33" fillId="0" borderId="4" xfId="0" applyNumberFormat="1"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49" fontId="33" fillId="0" borderId="5" xfId="0" applyNumberFormat="1" applyFont="1" applyBorder="1" applyAlignment="1" applyProtection="1">
      <alignment horizontal="center" vertical="center" shrinkToFit="1"/>
      <protection locked="0"/>
    </xf>
    <xf numFmtId="49" fontId="33" fillId="0" borderId="11" xfId="0" applyNumberFormat="1"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wrapText="1" shrinkToFit="1"/>
      <protection hidden="1"/>
    </xf>
    <xf numFmtId="49" fontId="37" fillId="6" borderId="7" xfId="0" applyNumberFormat="1" applyFont="1" applyFill="1" applyBorder="1" applyAlignment="1" applyProtection="1">
      <alignment horizontal="center" vertical="center" wrapText="1" shrinkToFit="1"/>
      <protection hidden="1"/>
    </xf>
    <xf numFmtId="0" fontId="56" fillId="0" borderId="0" xfId="0" applyFont="1" applyAlignment="1" applyProtection="1">
      <alignment horizontal="left" vertical="center" shrinkToFit="1"/>
      <protection hidden="1"/>
    </xf>
    <xf numFmtId="0" fontId="37" fillId="0" borderId="1"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protection hidden="1"/>
    </xf>
    <xf numFmtId="49" fontId="37" fillId="6" borderId="7" xfId="0" applyNumberFormat="1" applyFont="1" applyFill="1" applyBorder="1" applyAlignment="1" applyProtection="1">
      <alignment horizontal="center" vertical="center"/>
      <protection hidden="1"/>
    </xf>
    <xf numFmtId="49" fontId="37" fillId="6"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wrapText="1" shrinkToFit="1"/>
      <protection hidden="1"/>
    </xf>
    <xf numFmtId="0" fontId="37" fillId="0" borderId="0" xfId="0" applyFont="1" applyAlignment="1" applyProtection="1">
      <alignment horizontal="left" vertical="center" shrinkToFit="1"/>
      <protection hidden="1"/>
    </xf>
    <xf numFmtId="38" fontId="59" fillId="0" borderId="1" xfId="7" applyFont="1" applyFill="1" applyBorder="1" applyAlignment="1" applyProtection="1">
      <alignment horizontal="center" vertical="center" shrinkToFit="1"/>
      <protection locked="0" hidden="1"/>
    </xf>
    <xf numFmtId="38" fontId="59" fillId="0" borderId="7" xfId="7" applyFont="1" applyFill="1" applyBorder="1" applyAlignment="1" applyProtection="1">
      <alignment horizontal="center" vertical="center" shrinkToFit="1"/>
      <protection locked="0" hidden="1"/>
    </xf>
    <xf numFmtId="38" fontId="59" fillId="0" borderId="2" xfId="7" applyFont="1" applyFill="1" applyBorder="1" applyAlignment="1" applyProtection="1">
      <alignment horizontal="center" vertical="center" shrinkToFit="1"/>
      <protection locked="0" hidden="1"/>
    </xf>
    <xf numFmtId="0" fontId="37" fillId="0" borderId="22"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58" fillId="0" borderId="1" xfId="0" applyFont="1" applyBorder="1" applyAlignment="1" applyProtection="1">
      <alignment horizontal="center" vertical="center" wrapText="1" shrinkToFit="1"/>
      <protection locked="0"/>
    </xf>
    <xf numFmtId="0" fontId="58" fillId="0" borderId="7" xfId="0" applyFont="1" applyBorder="1" applyAlignment="1" applyProtection="1">
      <alignment horizontal="center" vertical="center" wrapText="1" shrinkToFit="1"/>
      <protection locked="0"/>
    </xf>
    <xf numFmtId="0" fontId="37" fillId="0" borderId="7" xfId="0" applyFont="1" applyBorder="1" applyAlignment="1" applyProtection="1">
      <alignment vertical="center" shrinkToFit="1"/>
      <protection hidden="1"/>
    </xf>
    <xf numFmtId="0" fontId="37" fillId="0" borderId="2" xfId="0" applyFont="1" applyBorder="1" applyAlignment="1" applyProtection="1">
      <alignment vertical="center" shrinkToFit="1"/>
      <protection hidden="1"/>
    </xf>
    <xf numFmtId="0" fontId="33" fillId="0" borderId="1" xfId="0" applyFont="1" applyBorder="1" applyAlignment="1" applyProtection="1">
      <alignment horizontal="center" vertical="center" wrapText="1" shrinkToFit="1"/>
      <protection locked="0"/>
    </xf>
    <xf numFmtId="0" fontId="33" fillId="0" borderId="7" xfId="0" applyFont="1" applyBorder="1" applyAlignment="1" applyProtection="1">
      <alignment horizontal="center" vertical="center" wrapText="1" shrinkToFit="1"/>
      <protection locked="0"/>
    </xf>
    <xf numFmtId="0" fontId="37" fillId="0" borderId="7" xfId="0" applyFont="1" applyBorder="1" applyAlignment="1" applyProtection="1">
      <alignment vertical="center" wrapText="1" shrinkToFit="1"/>
      <protection hidden="1"/>
    </xf>
    <xf numFmtId="0" fontId="37" fillId="0" borderId="2" xfId="0" applyFont="1" applyBorder="1" applyAlignment="1" applyProtection="1">
      <alignment vertical="center" wrapText="1" shrinkToFit="1"/>
      <protection hidden="1"/>
    </xf>
    <xf numFmtId="49" fontId="33" fillId="0" borderId="24"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hidden="1"/>
    </xf>
    <xf numFmtId="0" fontId="37" fillId="0" borderId="0" xfId="0" applyFont="1" applyAlignment="1" applyProtection="1">
      <alignment horizontal="left" vertical="center" wrapText="1"/>
      <protection hidden="1"/>
    </xf>
    <xf numFmtId="0" fontId="41"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49" fontId="41" fillId="0" borderId="0" xfId="0" applyNumberFormat="1" applyFont="1" applyAlignment="1" applyProtection="1">
      <alignment horizontal="center" vertical="center" wrapText="1"/>
      <protection locked="0"/>
    </xf>
    <xf numFmtId="0" fontId="37" fillId="6" borderId="1" xfId="0" applyFont="1" applyFill="1" applyBorder="1" applyAlignment="1" applyProtection="1">
      <alignment horizontal="center" vertical="center" wrapText="1" shrinkToFit="1"/>
      <protection hidden="1"/>
    </xf>
    <xf numFmtId="0" fontId="37" fillId="6" borderId="7" xfId="0" applyFont="1" applyFill="1" applyBorder="1" applyAlignment="1" applyProtection="1">
      <alignment horizontal="center" vertical="center" wrapText="1" shrinkToFit="1"/>
      <protection hidden="1"/>
    </xf>
    <xf numFmtId="0" fontId="37" fillId="6" borderId="7" xfId="0" applyFont="1" applyFill="1" applyBorder="1" applyAlignment="1" applyProtection="1">
      <alignment horizontal="center" vertical="center" shrinkToFit="1"/>
      <protection hidden="1"/>
    </xf>
    <xf numFmtId="0" fontId="37" fillId="6" borderId="2" xfId="0"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37" fillId="6" borderId="9" xfId="0" applyFont="1" applyFill="1" applyBorder="1" applyAlignment="1" applyProtection="1">
      <alignment horizontal="center" vertical="center" wrapText="1" shrinkToFit="1"/>
      <protection hidden="1"/>
    </xf>
    <xf numFmtId="0" fontId="37" fillId="6" borderId="6" xfId="0" applyFont="1" applyFill="1" applyBorder="1" applyAlignment="1" applyProtection="1">
      <alignment horizontal="center" vertical="center" wrapText="1" shrinkToFit="1"/>
      <protection hidden="1"/>
    </xf>
    <xf numFmtId="0" fontId="37" fillId="6" borderId="11" xfId="0" applyFont="1" applyFill="1" applyBorder="1" applyAlignment="1" applyProtection="1">
      <alignment horizontal="center" vertical="center" wrapText="1" shrinkToFit="1"/>
      <protection hidden="1"/>
    </xf>
    <xf numFmtId="0" fontId="17" fillId="2" borderId="0" xfId="0" applyFont="1" applyFill="1" applyAlignment="1" applyProtection="1">
      <alignment vertical="top" wrapText="1"/>
      <protection hidden="1"/>
    </xf>
    <xf numFmtId="0" fontId="36" fillId="0" borderId="0" xfId="0" applyFont="1" applyAlignment="1" applyProtection="1">
      <alignment horizontal="center" vertical="center"/>
      <protection hidden="1"/>
    </xf>
    <xf numFmtId="0" fontId="37" fillId="0" borderId="6" xfId="0" applyFont="1" applyBorder="1" applyAlignment="1" applyProtection="1">
      <alignment horizontal="left" vertical="center" shrinkToFit="1"/>
      <protection hidden="1"/>
    </xf>
    <xf numFmtId="0" fontId="37" fillId="6" borderId="1" xfId="0" applyFont="1" applyFill="1" applyBorder="1" applyAlignment="1" applyProtection="1">
      <alignment horizontal="center" vertical="center" shrinkToFit="1"/>
      <protection hidden="1"/>
    </xf>
    <xf numFmtId="0" fontId="37" fillId="0" borderId="1" xfId="0" applyFont="1" applyBorder="1" applyAlignment="1" applyProtection="1">
      <alignment horizontal="left" vertical="center" indent="1" shrinkToFit="1"/>
      <protection locked="0" hidden="1"/>
    </xf>
    <xf numFmtId="0" fontId="37" fillId="0" borderId="7" xfId="0" applyFont="1" applyBorder="1" applyAlignment="1" applyProtection="1">
      <alignment horizontal="left" vertical="center" indent="1" shrinkToFit="1"/>
      <protection locked="0" hidden="1"/>
    </xf>
    <xf numFmtId="0" fontId="37" fillId="6" borderId="1" xfId="0" applyFont="1" applyFill="1" applyBorder="1" applyAlignment="1" applyProtection="1">
      <alignment horizontal="center" vertical="center"/>
      <protection hidden="1"/>
    </xf>
    <xf numFmtId="0" fontId="37" fillId="6" borderId="7" xfId="0" applyFont="1" applyFill="1" applyBorder="1" applyAlignment="1" applyProtection="1">
      <alignment horizontal="center" vertical="center"/>
      <protection hidden="1"/>
    </xf>
    <xf numFmtId="0" fontId="37" fillId="6"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17" fillId="0" borderId="0" xfId="0" applyFont="1" applyAlignment="1" applyProtection="1">
      <alignment horizontal="center" shrinkToFit="1"/>
      <protection hidden="1"/>
    </xf>
    <xf numFmtId="0" fontId="17" fillId="0" borderId="0" xfId="0" applyFont="1" applyAlignment="1" applyProtection="1">
      <alignment horizontal="center" shrinkToFit="1"/>
      <protection locked="0"/>
    </xf>
    <xf numFmtId="0" fontId="17" fillId="0" borderId="0" xfId="0" applyFont="1" applyAlignment="1" applyProtection="1">
      <alignment shrinkToFit="1"/>
      <protection hidden="1"/>
    </xf>
    <xf numFmtId="49" fontId="17" fillId="0" borderId="0" xfId="0" applyNumberFormat="1" applyFont="1" applyAlignment="1" applyProtection="1">
      <alignment horizontal="center" shrinkToFit="1"/>
      <protection locked="0"/>
    </xf>
    <xf numFmtId="49" fontId="17" fillId="0" borderId="0" xfId="0" applyNumberFormat="1" applyFont="1" applyAlignment="1" applyProtection="1">
      <alignment horizontal="center" shrinkToFit="1"/>
      <protection hidden="1"/>
    </xf>
    <xf numFmtId="0" fontId="33" fillId="0" borderId="0" xfId="0" applyFont="1" applyAlignment="1" applyProtection="1">
      <alignment horizontal="distributed" vertical="center"/>
      <protection hidden="1"/>
    </xf>
    <xf numFmtId="0" fontId="17" fillId="0" borderId="0" xfId="0" applyFont="1" applyAlignment="1" applyProtection="1">
      <alignment horizontal="left" vertical="center" shrinkToFit="1"/>
      <protection locked="0"/>
    </xf>
    <xf numFmtId="0" fontId="33" fillId="0" borderId="0" xfId="0" applyFont="1" applyAlignment="1" applyProtection="1">
      <alignment horizontal="distributed" vertical="center" wrapText="1"/>
      <protection hidden="1"/>
    </xf>
    <xf numFmtId="0" fontId="41" fillId="0" borderId="0" xfId="0" applyFont="1" applyAlignment="1" applyProtection="1">
      <alignment horizontal="left" vertical="center" shrinkToFit="1"/>
      <protection locked="0"/>
    </xf>
    <xf numFmtId="0" fontId="39" fillId="0" borderId="0" xfId="0" applyFont="1" applyAlignment="1" applyProtection="1">
      <alignment horizontal="center" vertical="center"/>
      <protection hidden="1"/>
    </xf>
    <xf numFmtId="0" fontId="40" fillId="2" borderId="0" xfId="0" applyFont="1" applyFill="1" applyAlignment="1" applyProtection="1">
      <alignment horizontal="center" vertical="center"/>
      <protection hidden="1"/>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horizontal="center" vertical="center"/>
      <protection hidden="1"/>
    </xf>
    <xf numFmtId="0" fontId="33" fillId="0" borderId="0" xfId="0" applyFont="1" applyAlignment="1" applyProtection="1">
      <alignment horizontal="distributed" vertical="distributed"/>
      <protection hidden="1"/>
    </xf>
    <xf numFmtId="49" fontId="78" fillId="0" borderId="0" xfId="0" applyNumberFormat="1" applyFont="1" applyAlignment="1" applyProtection="1">
      <alignment shrinkToFit="1"/>
      <protection locked="0"/>
    </xf>
    <xf numFmtId="49" fontId="78" fillId="0" borderId="0" xfId="0" applyNumberFormat="1" applyFont="1" applyAlignment="1" applyProtection="1">
      <alignment vertical="center" shrinkToFit="1"/>
      <protection locked="0"/>
    </xf>
    <xf numFmtId="49" fontId="17" fillId="0" borderId="0" xfId="0" applyNumberFormat="1" applyFont="1" applyAlignment="1" applyProtection="1">
      <alignment shrinkToFit="1"/>
      <protection locked="0"/>
    </xf>
    <xf numFmtId="0" fontId="33" fillId="0" borderId="0" xfId="0" applyFont="1" applyProtection="1">
      <alignment vertical="center"/>
      <protection hidden="1"/>
    </xf>
    <xf numFmtId="0" fontId="33" fillId="0" borderId="0" xfId="0" applyFont="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46" fillId="4" borderId="59" xfId="0" applyFont="1" applyFill="1" applyBorder="1" applyAlignment="1" applyProtection="1">
      <alignment horizontal="left" vertical="center" wrapText="1" indent="5"/>
      <protection hidden="1"/>
    </xf>
    <xf numFmtId="0" fontId="46" fillId="4" borderId="60" xfId="0" applyFont="1" applyFill="1" applyBorder="1" applyAlignment="1" applyProtection="1">
      <alignment horizontal="left" vertical="center" wrapText="1" indent="5"/>
      <protection hidden="1"/>
    </xf>
    <xf numFmtId="0" fontId="46" fillId="4" borderId="61" xfId="0" applyFont="1" applyFill="1" applyBorder="1" applyAlignment="1" applyProtection="1">
      <alignment horizontal="left" vertical="center" wrapText="1" indent="5"/>
      <protection hidden="1"/>
    </xf>
    <xf numFmtId="38" fontId="53" fillId="0" borderId="60" xfId="0" applyNumberFormat="1" applyFont="1" applyFill="1" applyBorder="1" applyAlignment="1" applyProtection="1">
      <alignment vertical="center" wrapText="1"/>
      <protection locked="0"/>
    </xf>
    <xf numFmtId="0" fontId="20" fillId="0" borderId="60" xfId="0" applyFont="1" applyBorder="1" applyAlignment="1" applyProtection="1">
      <alignment horizontal="center" vertical="center"/>
      <protection hidden="1"/>
    </xf>
    <xf numFmtId="0" fontId="20" fillId="0" borderId="68" xfId="0" applyFont="1" applyBorder="1" applyAlignment="1" applyProtection="1">
      <alignment horizontal="center" vertical="center"/>
      <protection hidden="1"/>
    </xf>
    <xf numFmtId="0" fontId="46" fillId="3" borderId="59" xfId="0" applyFont="1" applyFill="1" applyBorder="1" applyAlignment="1" applyProtection="1">
      <alignment horizontal="left" vertical="center" wrapText="1" indent="7"/>
      <protection hidden="1"/>
    </xf>
    <xf numFmtId="0" fontId="46" fillId="3" borderId="60" xfId="0" applyFont="1" applyFill="1" applyBorder="1" applyAlignment="1" applyProtection="1">
      <alignment horizontal="left" vertical="center" wrapText="1" indent="7"/>
      <protection hidden="1"/>
    </xf>
    <xf numFmtId="0" fontId="46" fillId="3" borderId="61" xfId="0" applyFont="1" applyFill="1" applyBorder="1" applyAlignment="1" applyProtection="1">
      <alignment horizontal="left" vertical="center" wrapText="1" indent="7"/>
      <protection hidden="1"/>
    </xf>
    <xf numFmtId="38" fontId="53" fillId="0" borderId="60" xfId="0" applyNumberFormat="1" applyFont="1" applyFill="1" applyBorder="1" applyAlignment="1" applyProtection="1">
      <alignment vertical="center" wrapText="1"/>
      <protection hidden="1"/>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8" fillId="6" borderId="50" xfId="0" applyFont="1" applyFill="1" applyBorder="1" applyAlignment="1" applyProtection="1">
      <alignment horizontal="center" vertical="center" wrapText="1"/>
      <protection hidden="1"/>
    </xf>
    <xf numFmtId="0" fontId="8" fillId="6" borderId="51" xfId="0" applyFont="1" applyFill="1" applyBorder="1" applyAlignment="1" applyProtection="1">
      <alignment horizontal="center" vertical="center" wrapText="1"/>
      <protection hidden="1"/>
    </xf>
    <xf numFmtId="0" fontId="8" fillId="6" borderId="52" xfId="0" applyFont="1" applyFill="1" applyBorder="1" applyAlignment="1" applyProtection="1">
      <alignment horizontal="center" vertical="center" wrapText="1"/>
      <protection hidden="1"/>
    </xf>
    <xf numFmtId="38" fontId="52" fillId="0" borderId="53"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0" fillId="0" borderId="9"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18" fillId="3" borderId="1" xfId="0" applyFont="1" applyFill="1" applyBorder="1" applyAlignment="1" applyProtection="1">
      <alignment horizontal="left" vertical="center" indent="2"/>
      <protection hidden="1"/>
    </xf>
    <xf numFmtId="0" fontId="18" fillId="3" borderId="7" xfId="0" applyFont="1" applyFill="1" applyBorder="1" applyAlignment="1" applyProtection="1">
      <alignment horizontal="left" vertical="center" indent="2"/>
      <protection hidden="1"/>
    </xf>
    <xf numFmtId="0" fontId="18" fillId="3" borderId="2" xfId="0" applyFont="1" applyFill="1" applyBorder="1" applyAlignment="1" applyProtection="1">
      <alignment horizontal="left" vertical="center" indent="2"/>
      <protection hidden="1"/>
    </xf>
    <xf numFmtId="0" fontId="60" fillId="0" borderId="1" xfId="0" applyFont="1" applyFill="1" applyBorder="1" applyAlignment="1" applyProtection="1">
      <alignment horizontal="center" vertical="center"/>
      <protection hidden="1"/>
    </xf>
    <xf numFmtId="0" fontId="60" fillId="0" borderId="7" xfId="0" applyFont="1" applyFill="1" applyBorder="1" applyAlignment="1" applyProtection="1">
      <alignment horizontal="center" vertical="center"/>
      <protection hidden="1"/>
    </xf>
    <xf numFmtId="0" fontId="60" fillId="0" borderId="2" xfId="0" applyFont="1" applyFill="1" applyBorder="1" applyAlignment="1" applyProtection="1">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177" fontId="21" fillId="2" borderId="6" xfId="0" applyNumberFormat="1" applyFont="1" applyFill="1" applyBorder="1" applyAlignment="1" applyProtection="1">
      <alignment horizontal="center" vertical="center"/>
      <protection locked="0"/>
    </xf>
    <xf numFmtId="38" fontId="52" fillId="0" borderId="65" xfId="0" applyNumberFormat="1" applyFont="1" applyFill="1" applyBorder="1" applyAlignment="1" applyProtection="1">
      <alignment horizontal="right" vertical="center"/>
      <protection locked="0" hidden="1"/>
    </xf>
    <xf numFmtId="38" fontId="52" fillId="0" borderId="57" xfId="0" applyNumberFormat="1" applyFont="1" applyFill="1" applyBorder="1" applyAlignment="1" applyProtection="1">
      <alignment horizontal="right" vertical="center"/>
      <protection locked="0" hidden="1"/>
    </xf>
    <xf numFmtId="0" fontId="20" fillId="0" borderId="1"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0" fontId="18" fillId="3" borderId="62" xfId="0" applyFont="1" applyFill="1" applyBorder="1" applyAlignment="1" applyProtection="1">
      <alignment horizontal="left" vertical="center" indent="2"/>
      <protection hidden="1"/>
    </xf>
    <xf numFmtId="0" fontId="18" fillId="3" borderId="57" xfId="0" applyFont="1" applyFill="1" applyBorder="1" applyAlignment="1" applyProtection="1">
      <alignment horizontal="left" vertical="center" indent="2"/>
      <protection hidden="1"/>
    </xf>
    <xf numFmtId="0" fontId="18" fillId="3" borderId="58" xfId="0" applyFont="1" applyFill="1" applyBorder="1" applyAlignment="1" applyProtection="1">
      <alignment horizontal="left" vertical="center" indent="2"/>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38" fontId="52" fillId="0" borderId="6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46" fillId="3" borderId="59" xfId="0" applyFont="1" applyFill="1" applyBorder="1" applyAlignment="1" applyProtection="1">
      <alignment horizontal="left" vertical="center" wrapText="1" indent="5"/>
      <protection hidden="1"/>
    </xf>
    <xf numFmtId="0" fontId="46" fillId="3" borderId="60" xfId="0" applyFont="1" applyFill="1" applyBorder="1" applyAlignment="1" applyProtection="1">
      <alignment horizontal="left" vertical="center" wrapText="1" indent="5"/>
      <protection hidden="1"/>
    </xf>
    <xf numFmtId="0" fontId="46" fillId="3" borderId="61" xfId="0" applyFont="1" applyFill="1" applyBorder="1" applyAlignment="1" applyProtection="1">
      <alignment horizontal="left" vertical="center" wrapText="1" indent="5"/>
      <protection hidden="1"/>
    </xf>
    <xf numFmtId="38" fontId="52" fillId="0" borderId="53"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18" fillId="3" borderId="1" xfId="0" applyFont="1" applyFill="1" applyBorder="1" applyAlignment="1" applyProtection="1">
      <alignment horizontal="right" vertical="center" wrapText="1" indent="1"/>
      <protection hidden="1"/>
    </xf>
    <xf numFmtId="0" fontId="18" fillId="3" borderId="7" xfId="0" applyFont="1" applyFill="1" applyBorder="1" applyAlignment="1" applyProtection="1">
      <alignment horizontal="right" vertical="center" wrapText="1" indent="1"/>
      <protection hidden="1"/>
    </xf>
    <xf numFmtId="0" fontId="18" fillId="3" borderId="2" xfId="0" applyFont="1" applyFill="1" applyBorder="1" applyAlignment="1" applyProtection="1">
      <alignment horizontal="right" vertical="center" wrapText="1" indent="1"/>
      <protection hidden="1"/>
    </xf>
    <xf numFmtId="0" fontId="18" fillId="3" borderId="9" xfId="0" applyFont="1" applyFill="1" applyBorder="1" applyAlignment="1" applyProtection="1">
      <alignment horizontal="right" vertical="center" wrapText="1" indent="1"/>
      <protection hidden="1"/>
    </xf>
    <xf numFmtId="0" fontId="18" fillId="3" borderId="6" xfId="0" applyFont="1" applyFill="1" applyBorder="1" applyAlignment="1" applyProtection="1">
      <alignment horizontal="right" vertical="center" wrapText="1" indent="1"/>
      <protection hidden="1"/>
    </xf>
    <xf numFmtId="0" fontId="18" fillId="3" borderId="11" xfId="0" applyFont="1" applyFill="1" applyBorder="1" applyAlignment="1" applyProtection="1">
      <alignment horizontal="right" vertical="center" wrapText="1" indent="1"/>
      <protection hidden="1"/>
    </xf>
    <xf numFmtId="38" fontId="52" fillId="0" borderId="64"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3" borderId="50" xfId="0" applyFont="1" applyFill="1" applyBorder="1" applyAlignment="1" applyProtection="1">
      <alignment horizontal="left" vertical="center" indent="2"/>
      <protection hidden="1"/>
    </xf>
    <xf numFmtId="0" fontId="18" fillId="3" borderId="51" xfId="0" applyFont="1" applyFill="1" applyBorder="1" applyAlignment="1" applyProtection="1">
      <alignment horizontal="left" vertical="center" indent="2"/>
      <protection hidden="1"/>
    </xf>
    <xf numFmtId="0" fontId="18" fillId="3" borderId="52" xfId="0" applyFont="1" applyFill="1" applyBorder="1" applyAlignment="1" applyProtection="1">
      <alignment horizontal="left" vertical="center" indent="2"/>
      <protection hidden="1"/>
    </xf>
    <xf numFmtId="0" fontId="20" fillId="0" borderId="50"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49" fontId="18" fillId="0" borderId="122" xfId="0" applyNumberFormat="1" applyFont="1" applyFill="1" applyBorder="1" applyAlignment="1" applyProtection="1">
      <alignment horizontal="center" vertical="center" shrinkToFit="1"/>
      <protection locked="0"/>
    </xf>
    <xf numFmtId="49" fontId="18" fillId="0" borderId="28"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shrinkToFit="1"/>
      <protection locked="0"/>
    </xf>
    <xf numFmtId="49" fontId="13" fillId="0" borderId="40" xfId="0" applyNumberFormat="1" applyFont="1" applyBorder="1" applyAlignment="1" applyProtection="1">
      <alignment horizontal="left" vertical="center" shrinkToFit="1"/>
      <protection locked="0"/>
    </xf>
    <xf numFmtId="49" fontId="13" fillId="0" borderId="118" xfId="0" applyNumberFormat="1" applyFont="1" applyBorder="1" applyAlignment="1" applyProtection="1">
      <alignment horizontal="left" vertical="center" shrinkToFit="1"/>
      <protection locked="0"/>
    </xf>
    <xf numFmtId="49" fontId="13" fillId="0" borderId="109" xfId="0" applyNumberFormat="1" applyFont="1" applyBorder="1" applyAlignment="1" applyProtection="1">
      <alignment horizontal="left" vertical="center" shrinkToFit="1"/>
      <protection locked="0"/>
    </xf>
    <xf numFmtId="49" fontId="13" fillId="0" borderId="44" xfId="0" applyNumberFormat="1" applyFont="1" applyBorder="1" applyAlignment="1" applyProtection="1">
      <alignment horizontal="left" vertical="center" shrinkToFit="1"/>
      <protection locked="0"/>
    </xf>
    <xf numFmtId="49" fontId="13" fillId="0" borderId="73" xfId="0" applyNumberFormat="1" applyFont="1" applyBorder="1" applyAlignment="1" applyProtection="1">
      <alignment horizontal="center" vertical="center" shrinkToFit="1"/>
      <protection locked="0"/>
    </xf>
    <xf numFmtId="49" fontId="13" fillId="0" borderId="70"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protection locked="0"/>
    </xf>
    <xf numFmtId="49" fontId="18" fillId="0" borderId="73" xfId="0" applyNumberFormat="1" applyFont="1" applyFill="1" applyBorder="1" applyAlignment="1" applyProtection="1">
      <alignment horizontal="center" vertical="center" shrinkToFit="1"/>
      <protection locked="0"/>
    </xf>
    <xf numFmtId="0" fontId="54" fillId="2" borderId="0" xfId="0" applyFont="1" applyFill="1" applyBorder="1" applyAlignment="1" applyProtection="1">
      <alignment vertical="center"/>
      <protection hidden="1"/>
    </xf>
    <xf numFmtId="0" fontId="18" fillId="0" borderId="70" xfId="0" applyNumberFormat="1" applyFont="1" applyBorder="1" applyAlignment="1" applyProtection="1">
      <alignment horizontal="center" vertical="center" shrinkToFit="1"/>
      <protection hidden="1"/>
    </xf>
    <xf numFmtId="0" fontId="18" fillId="0" borderId="40" xfId="0" applyNumberFormat="1" applyFont="1" applyBorder="1" applyAlignment="1" applyProtection="1">
      <alignment horizontal="center" vertical="center" shrinkToFit="1"/>
      <protection hidden="1"/>
    </xf>
    <xf numFmtId="179" fontId="18" fillId="2" borderId="70" xfId="11" applyNumberFormat="1" applyFont="1" applyFill="1" applyBorder="1" applyAlignment="1" applyProtection="1">
      <alignment vertical="center" shrinkToFit="1"/>
      <protection locked="0"/>
    </xf>
    <xf numFmtId="179" fontId="18" fillId="2" borderId="28" xfId="11" applyNumberFormat="1" applyFont="1" applyFill="1" applyBorder="1" applyAlignment="1" applyProtection="1">
      <alignment vertical="center" shrinkToFit="1"/>
      <protection locked="0"/>
    </xf>
    <xf numFmtId="179" fontId="18" fillId="2" borderId="40"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vertical="center" shrinkToFit="1"/>
      <protection hidden="1"/>
    </xf>
    <xf numFmtId="177" fontId="18" fillId="0" borderId="28" xfId="11" applyNumberFormat="1" applyFont="1" applyFill="1" applyBorder="1" applyAlignment="1" applyProtection="1">
      <alignment vertical="center" shrinkToFit="1"/>
      <protection hidden="1"/>
    </xf>
    <xf numFmtId="177" fontId="18" fillId="0"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locked="0"/>
    </xf>
    <xf numFmtId="179" fontId="18" fillId="0" borderId="28" xfId="11" applyNumberFormat="1" applyFont="1" applyFill="1" applyBorder="1" applyAlignment="1" applyProtection="1">
      <alignment vertical="center" shrinkToFit="1"/>
      <protection locked="0"/>
    </xf>
    <xf numFmtId="179" fontId="18" fillId="0" borderId="40" xfId="11" applyNumberFormat="1" applyFont="1" applyFill="1" applyBorder="1" applyAlignment="1" applyProtection="1">
      <alignment vertical="center" shrinkToFit="1"/>
      <protection locked="0"/>
    </xf>
    <xf numFmtId="0" fontId="13" fillId="4" borderId="97" xfId="0" applyFont="1" applyFill="1" applyBorder="1" applyAlignment="1" applyProtection="1">
      <alignment horizontal="center" vertical="center" wrapText="1"/>
      <protection hidden="1"/>
    </xf>
    <xf numFmtId="0" fontId="13" fillId="4" borderId="98" xfId="0" applyFont="1" applyFill="1" applyBorder="1" applyAlignment="1" applyProtection="1">
      <alignment horizontal="center" vertical="center" wrapText="1"/>
      <protection hidden="1"/>
    </xf>
    <xf numFmtId="0" fontId="13" fillId="4" borderId="99" xfId="0" applyFont="1" applyFill="1" applyBorder="1" applyAlignment="1" applyProtection="1">
      <alignment horizontal="center" vertical="center" wrapText="1"/>
      <protection hidden="1"/>
    </xf>
    <xf numFmtId="0" fontId="13" fillId="4" borderId="100"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wrapText="1"/>
      <protection hidden="1"/>
    </xf>
    <xf numFmtId="0" fontId="13" fillId="4" borderId="101" xfId="0" applyFont="1" applyFill="1" applyBorder="1" applyAlignment="1" applyProtection="1">
      <alignment horizontal="center" vertical="center" wrapText="1"/>
      <protection hidden="1"/>
    </xf>
    <xf numFmtId="49" fontId="18" fillId="0" borderId="125" xfId="0" applyNumberFormat="1" applyFont="1" applyFill="1" applyBorder="1" applyAlignment="1" applyProtection="1">
      <alignment horizontal="center" vertical="center" shrinkToFit="1"/>
      <protection locked="0"/>
    </xf>
    <xf numFmtId="49" fontId="18" fillId="0" borderId="109" xfId="0" applyNumberFormat="1" applyFont="1" applyFill="1" applyBorder="1" applyAlignment="1" applyProtection="1">
      <alignment horizontal="center" vertical="center" shrinkToFit="1"/>
      <protection locked="0"/>
    </xf>
    <xf numFmtId="49" fontId="18" fillId="0" borderId="44" xfId="0" applyNumberFormat="1"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3"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6" borderId="91" xfId="0" applyFont="1" applyFill="1" applyBorder="1" applyAlignment="1" applyProtection="1">
      <alignment horizontal="center" vertical="center" shrinkToFit="1"/>
      <protection hidden="1"/>
    </xf>
    <xf numFmtId="0" fontId="18" fillId="6" borderId="92" xfId="0" applyFont="1" applyFill="1" applyBorder="1" applyAlignment="1" applyProtection="1">
      <alignment horizontal="center" vertical="center" shrinkToFit="1"/>
      <protection hidden="1"/>
    </xf>
    <xf numFmtId="0" fontId="18" fillId="6" borderId="93" xfId="0" applyFont="1" applyFill="1" applyBorder="1" applyAlignment="1" applyProtection="1">
      <alignment horizontal="center" vertical="center" shrinkToFit="1"/>
      <protection hidden="1"/>
    </xf>
    <xf numFmtId="0" fontId="18" fillId="6" borderId="94" xfId="0" applyFont="1" applyFill="1" applyBorder="1" applyAlignment="1" applyProtection="1">
      <alignment horizontal="center" vertical="center" shrinkToFit="1"/>
      <protection hidden="1"/>
    </xf>
    <xf numFmtId="0" fontId="18" fillId="3" borderId="94" xfId="0" applyFont="1" applyFill="1" applyBorder="1" applyAlignment="1" applyProtection="1">
      <alignment horizontal="center" vertical="center"/>
      <protection hidden="1"/>
    </xf>
    <xf numFmtId="0" fontId="18" fillId="3" borderId="92" xfId="0" applyFont="1" applyFill="1" applyBorder="1" applyAlignment="1" applyProtection="1">
      <alignment horizontal="center" vertical="center"/>
      <protection hidden="1"/>
    </xf>
    <xf numFmtId="0" fontId="18" fillId="3" borderId="95" xfId="0" applyFont="1" applyFill="1" applyBorder="1" applyAlignment="1" applyProtection="1">
      <alignment horizontal="center" vertical="center"/>
      <protection hidden="1"/>
    </xf>
    <xf numFmtId="0" fontId="18" fillId="6" borderId="96" xfId="0" applyFont="1" applyFill="1" applyBorder="1" applyAlignment="1" applyProtection="1">
      <alignment horizontal="center" vertical="center"/>
      <protection hidden="1"/>
    </xf>
    <xf numFmtId="0" fontId="18" fillId="6" borderId="95" xfId="0" applyFont="1" applyFill="1" applyBorder="1" applyAlignment="1" applyProtection="1">
      <alignment horizontal="center" vertical="center"/>
      <protection hidden="1"/>
    </xf>
    <xf numFmtId="0" fontId="18" fillId="6" borderId="92" xfId="0" applyFont="1" applyFill="1" applyBorder="1" applyAlignment="1" applyProtection="1">
      <alignment horizontal="center" vertical="center"/>
      <protection hidden="1"/>
    </xf>
    <xf numFmtId="0" fontId="18" fillId="6" borderId="93" xfId="0" applyFont="1" applyFill="1" applyBorder="1" applyAlignment="1" applyProtection="1">
      <alignment horizontal="center" vertical="center"/>
      <protection hidden="1"/>
    </xf>
    <xf numFmtId="0" fontId="18" fillId="3" borderId="93" xfId="0" applyFont="1" applyFill="1" applyBorder="1" applyAlignment="1" applyProtection="1">
      <alignment horizontal="center" vertical="center"/>
      <protection hidden="1"/>
    </xf>
    <xf numFmtId="0" fontId="18" fillId="3" borderId="110" xfId="0" applyFont="1" applyFill="1" applyBorder="1" applyAlignment="1" applyProtection="1">
      <alignment horizontal="center" vertical="center"/>
      <protection hidden="1"/>
    </xf>
    <xf numFmtId="38" fontId="29" fillId="0" borderId="77" xfId="0" applyNumberFormat="1" applyFont="1" applyFill="1" applyBorder="1" applyAlignment="1" applyProtection="1">
      <alignment horizontal="right" vertical="center"/>
      <protection hidden="1"/>
    </xf>
    <xf numFmtId="38" fontId="29" fillId="0" borderId="75" xfId="0" applyNumberFormat="1" applyFont="1" applyFill="1" applyBorder="1" applyAlignment="1" applyProtection="1">
      <alignment horizontal="right" vertical="center"/>
      <protection hidden="1"/>
    </xf>
    <xf numFmtId="0" fontId="21" fillId="0" borderId="84"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14" fillId="0" borderId="64" xfId="0" applyFont="1" applyFill="1" applyBorder="1" applyAlignment="1" applyProtection="1">
      <alignment horizontal="center" vertical="center"/>
      <protection hidden="1"/>
    </xf>
    <xf numFmtId="0" fontId="14" fillId="0" borderId="39" xfId="0" applyFont="1" applyFill="1" applyBorder="1" applyAlignment="1" applyProtection="1">
      <alignment horizontal="center" vertical="center"/>
      <protection hidden="1"/>
    </xf>
    <xf numFmtId="177" fontId="18" fillId="0" borderId="70"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1" xfId="11" applyNumberFormat="1" applyFont="1" applyFill="1" applyBorder="1" applyAlignment="1" applyProtection="1">
      <alignment horizontal="right" vertical="center" shrinkToFit="1"/>
      <protection hidden="1"/>
    </xf>
    <xf numFmtId="0" fontId="18" fillId="0" borderId="76" xfId="0" applyNumberFormat="1" applyFont="1" applyBorder="1" applyAlignment="1" applyProtection="1">
      <alignment horizontal="center" vertical="center" shrinkToFit="1"/>
      <protection hidden="1"/>
    </xf>
    <xf numFmtId="0" fontId="18" fillId="0" borderId="37" xfId="0" applyNumberFormat="1" applyFont="1" applyBorder="1" applyAlignment="1" applyProtection="1">
      <alignment horizontal="center" vertical="center" shrinkToFit="1"/>
      <protection hidden="1"/>
    </xf>
    <xf numFmtId="176" fontId="28" fillId="0" borderId="84" xfId="0" applyNumberFormat="1" applyFont="1" applyFill="1" applyBorder="1" applyAlignment="1" applyProtection="1">
      <alignment vertical="center"/>
      <protection hidden="1"/>
    </xf>
    <xf numFmtId="176" fontId="28" fillId="0" borderId="29" xfId="0" applyNumberFormat="1" applyFont="1" applyFill="1" applyBorder="1" applyAlignment="1" applyProtection="1">
      <alignment vertical="center"/>
      <protection hidden="1"/>
    </xf>
    <xf numFmtId="0" fontId="14" fillId="0" borderId="76"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38" fontId="28" fillId="0" borderId="29" xfId="0" applyNumberFormat="1" applyFont="1" applyFill="1" applyBorder="1" applyAlignment="1" applyProtection="1">
      <alignment vertical="center"/>
      <protection hidden="1"/>
    </xf>
    <xf numFmtId="179" fontId="18" fillId="2" borderId="76" xfId="11" applyNumberFormat="1" applyFont="1" applyFill="1" applyBorder="1" applyAlignment="1" applyProtection="1">
      <alignment vertical="center" shrinkToFit="1"/>
      <protection locked="0"/>
    </xf>
    <xf numFmtId="179" fontId="18" fillId="2" borderId="29" xfId="11" applyNumberFormat="1" applyFont="1" applyFill="1" applyBorder="1" applyAlignment="1" applyProtection="1">
      <alignment vertical="center" shrinkToFit="1"/>
      <protection locked="0"/>
    </xf>
    <xf numFmtId="179" fontId="18" fillId="2" borderId="37" xfId="11" applyNumberFormat="1" applyFont="1" applyFill="1" applyBorder="1" applyAlignment="1" applyProtection="1">
      <alignment vertical="center" shrinkToFit="1"/>
      <protection locked="0"/>
    </xf>
    <xf numFmtId="179" fontId="18" fillId="0" borderId="76" xfId="11" applyNumberFormat="1" applyFont="1" applyFill="1" applyBorder="1" applyAlignment="1" applyProtection="1">
      <alignment vertical="center" shrinkToFit="1"/>
      <protection locked="0"/>
    </xf>
    <xf numFmtId="179" fontId="18" fillId="0" borderId="29" xfId="11" applyNumberFormat="1" applyFont="1" applyFill="1" applyBorder="1" applyAlignment="1" applyProtection="1">
      <alignment vertical="center" shrinkToFit="1"/>
      <protection locked="0"/>
    </xf>
    <xf numFmtId="179" fontId="18" fillId="0" borderId="37" xfId="11" applyNumberFormat="1" applyFont="1" applyFill="1" applyBorder="1" applyAlignment="1" applyProtection="1">
      <alignment vertical="center" shrinkToFit="1"/>
      <protection locked="0"/>
    </xf>
    <xf numFmtId="179" fontId="29" fillId="0" borderId="89" xfId="11" applyNumberFormat="1" applyFont="1" applyBorder="1" applyAlignment="1" applyProtection="1">
      <alignment vertical="center" shrinkToFit="1"/>
      <protection hidden="1"/>
    </xf>
    <xf numFmtId="179" fontId="29" fillId="0" borderId="87" xfId="11" applyNumberFormat="1" applyFont="1" applyBorder="1" applyAlignment="1" applyProtection="1">
      <alignment vertical="center" shrinkToFit="1"/>
      <protection hidden="1"/>
    </xf>
    <xf numFmtId="179" fontId="29" fillId="0" borderId="90" xfId="11" applyNumberFormat="1" applyFont="1" applyBorder="1" applyAlignment="1" applyProtection="1">
      <alignment vertical="center" shrinkToFit="1"/>
      <protection hidden="1"/>
    </xf>
    <xf numFmtId="0" fontId="21" fillId="0" borderId="77" xfId="0" applyFont="1" applyFill="1" applyBorder="1" applyAlignment="1" applyProtection="1">
      <alignment horizontal="center" vertical="center"/>
      <protection hidden="1"/>
    </xf>
    <xf numFmtId="0" fontId="21" fillId="0" borderId="75" xfId="0" applyFont="1" applyFill="1" applyBorder="1" applyAlignment="1" applyProtection="1">
      <alignment horizontal="center" vertical="center"/>
      <protection hidden="1"/>
    </xf>
    <xf numFmtId="176" fontId="28" fillId="0" borderId="77" xfId="0" applyNumberFormat="1" applyFont="1" applyFill="1" applyBorder="1" applyAlignment="1" applyProtection="1">
      <alignment vertical="center"/>
      <protection hidden="1"/>
    </xf>
    <xf numFmtId="176" fontId="28" fillId="0" borderId="75" xfId="0" applyNumberFormat="1" applyFont="1" applyFill="1" applyBorder="1" applyAlignment="1" applyProtection="1">
      <alignment vertical="center"/>
      <protection hidden="1"/>
    </xf>
    <xf numFmtId="0" fontId="14" fillId="0" borderId="78"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49" fontId="13" fillId="0" borderId="76"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49" fontId="13" fillId="0" borderId="37" xfId="0" applyNumberFormat="1" applyFont="1" applyBorder="1" applyAlignment="1" applyProtection="1">
      <alignment vertical="center" shrinkToFit="1"/>
      <protection locked="0"/>
    </xf>
    <xf numFmtId="49" fontId="13" fillId="0" borderId="70" xfId="0" applyNumberFormat="1" applyFont="1" applyBorder="1" applyAlignment="1" applyProtection="1">
      <alignment vertical="center" shrinkToFit="1"/>
      <protection locked="0"/>
    </xf>
    <xf numFmtId="49" fontId="13" fillId="0" borderId="28" xfId="0" applyNumberFormat="1" applyFont="1" applyBorder="1" applyAlignment="1" applyProtection="1">
      <alignment vertical="center" shrinkToFit="1"/>
      <protection locked="0"/>
    </xf>
    <xf numFmtId="49" fontId="13" fillId="0" borderId="40" xfId="0" applyNumberFormat="1" applyFont="1" applyBorder="1" applyAlignment="1" applyProtection="1">
      <alignment vertical="center" shrinkToFit="1"/>
      <protection locked="0"/>
    </xf>
    <xf numFmtId="0" fontId="13" fillId="4" borderId="109"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38" fontId="28" fillId="0" borderId="75" xfId="0" applyNumberFormat="1" applyFont="1" applyFill="1" applyBorder="1" applyAlignment="1" applyProtection="1">
      <alignment vertical="center"/>
      <protection hidden="1"/>
    </xf>
    <xf numFmtId="49" fontId="18" fillId="0" borderId="104"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3" fillId="0" borderId="105" xfId="0" applyNumberFormat="1" applyFont="1" applyBorder="1" applyAlignment="1" applyProtection="1">
      <alignment horizontal="center" vertical="center" shrinkToFit="1"/>
      <protection locked="0"/>
    </xf>
    <xf numFmtId="0" fontId="7" fillId="4" borderId="102"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97"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7" fillId="4" borderId="100" xfId="0" applyFont="1" applyFill="1" applyBorder="1" applyAlignment="1" applyProtection="1">
      <alignment horizontal="center" vertical="center" wrapText="1"/>
      <protection hidden="1"/>
    </xf>
    <xf numFmtId="0" fontId="7" fillId="4" borderId="101" xfId="0" applyFont="1" applyFill="1" applyBorder="1" applyAlignment="1" applyProtection="1">
      <alignment horizontal="center" vertical="center" wrapText="1"/>
      <protection hidden="1"/>
    </xf>
    <xf numFmtId="49" fontId="13" fillId="0" borderId="85"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0" fontId="60" fillId="0" borderId="1" xfId="0" applyFont="1" applyFill="1" applyBorder="1" applyAlignment="1" applyProtection="1">
      <alignment horizontal="center" vertical="center" wrapText="1"/>
      <protection hidden="1"/>
    </xf>
    <xf numFmtId="0" fontId="60" fillId="0" borderId="7" xfId="0" applyFont="1" applyFill="1" applyBorder="1" applyAlignment="1" applyProtection="1">
      <alignment horizontal="center" vertical="center" wrapText="1"/>
      <protection hidden="1"/>
    </xf>
    <xf numFmtId="0" fontId="60" fillId="0" borderId="2"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6"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179" fontId="18" fillId="0" borderId="85"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43" xfId="11" applyNumberFormat="1" applyFont="1" applyFill="1" applyBorder="1" applyAlignment="1" applyProtection="1">
      <alignment vertical="center" shrinkToFit="1"/>
      <protection locked="0"/>
    </xf>
    <xf numFmtId="49" fontId="13" fillId="0" borderId="85"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43" xfId="0" applyNumberFormat="1" applyFont="1" applyBorder="1" applyAlignment="1" applyProtection="1">
      <alignment horizontal="left" vertical="center" shrinkToFit="1"/>
      <protection locked="0"/>
    </xf>
    <xf numFmtId="0" fontId="8" fillId="6" borderId="59" xfId="0" applyFont="1" applyFill="1" applyBorder="1" applyAlignment="1" applyProtection="1">
      <alignment horizontal="center" vertical="center"/>
      <protection hidden="1"/>
    </xf>
    <xf numFmtId="0" fontId="8" fillId="6" borderId="60" xfId="0" applyFont="1" applyFill="1" applyBorder="1" applyAlignment="1" applyProtection="1">
      <alignment horizontal="center" vertical="center"/>
      <protection hidden="1"/>
    </xf>
    <xf numFmtId="0" fontId="8" fillId="6" borderId="61" xfId="0" applyFont="1" applyFill="1" applyBorder="1" applyAlignment="1" applyProtection="1">
      <alignment horizontal="center" vertical="center"/>
      <protection hidden="1"/>
    </xf>
    <xf numFmtId="0" fontId="21" fillId="2" borderId="114" xfId="0" applyFont="1" applyFill="1" applyBorder="1" applyAlignment="1" applyProtection="1">
      <alignment horizontal="center" vertical="center"/>
      <protection hidden="1"/>
    </xf>
    <xf numFmtId="0" fontId="21" fillId="2" borderId="60" xfId="0" applyFont="1" applyFill="1" applyBorder="1" applyAlignment="1" applyProtection="1">
      <alignment horizontal="center" vertical="center"/>
      <protection hidden="1"/>
    </xf>
    <xf numFmtId="0" fontId="21" fillId="2" borderId="68" xfId="0" applyFont="1" applyFill="1" applyBorder="1" applyAlignment="1" applyProtection="1">
      <alignment horizontal="center" vertical="center"/>
      <protection hidden="1"/>
    </xf>
    <xf numFmtId="49" fontId="13" fillId="0" borderId="85"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43" xfId="0" applyNumberFormat="1" applyFont="1" applyBorder="1" applyAlignment="1" applyProtection="1">
      <alignment vertical="center" shrinkToFit="1"/>
      <protection locked="0"/>
    </xf>
    <xf numFmtId="0" fontId="13" fillId="3" borderId="97" xfId="0" applyFont="1" applyFill="1" applyBorder="1" applyAlignment="1" applyProtection="1">
      <alignment horizontal="center" vertical="center" wrapText="1"/>
      <protection hidden="1"/>
    </xf>
    <xf numFmtId="0" fontId="13" fillId="3" borderId="98" xfId="0" applyFont="1" applyFill="1" applyBorder="1" applyAlignment="1" applyProtection="1">
      <alignment horizontal="center" vertical="center" wrapText="1"/>
      <protection hidden="1"/>
    </xf>
    <xf numFmtId="0" fontId="13" fillId="3" borderId="107" xfId="0" applyFont="1" applyFill="1" applyBorder="1" applyAlignment="1" applyProtection="1">
      <alignment horizontal="center" vertical="center" wrapText="1"/>
      <protection hidden="1"/>
    </xf>
    <xf numFmtId="0" fontId="13" fillId="3" borderId="100"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108" xfId="0" applyFont="1" applyFill="1" applyBorder="1" applyAlignment="1" applyProtection="1">
      <alignment horizontal="center" vertical="center" wrapText="1"/>
      <protection hidden="1"/>
    </xf>
    <xf numFmtId="177" fontId="18" fillId="0" borderId="76"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7" fontId="18" fillId="0" borderId="37" xfId="11" applyNumberFormat="1" applyFont="1" applyFill="1" applyBorder="1" applyAlignment="1" applyProtection="1">
      <alignment vertical="center" shrinkToFit="1"/>
      <protection hidden="1"/>
    </xf>
    <xf numFmtId="177" fontId="18" fillId="0" borderId="76" xfId="11" applyNumberFormat="1" applyFont="1" applyFill="1" applyBorder="1" applyAlignment="1" applyProtection="1">
      <alignment horizontal="right" vertical="center" shrinkToFit="1"/>
      <protection hidden="1"/>
    </xf>
    <xf numFmtId="177" fontId="18" fillId="0" borderId="29" xfId="11" applyNumberFormat="1" applyFont="1" applyFill="1" applyBorder="1" applyAlignment="1" applyProtection="1">
      <alignment horizontal="right" vertical="center" shrinkToFit="1"/>
      <protection hidden="1"/>
    </xf>
    <xf numFmtId="177" fontId="18" fillId="0" borderId="34" xfId="11" applyNumberFormat="1" applyFont="1" applyFill="1" applyBorder="1" applyAlignment="1" applyProtection="1">
      <alignment horizontal="right" vertical="center" shrinkToFit="1"/>
      <protection hidden="1"/>
    </xf>
    <xf numFmtId="0" fontId="9" fillId="3" borderId="97" xfId="0" applyFont="1" applyFill="1" applyBorder="1" applyAlignment="1" applyProtection="1">
      <alignment horizontal="center" vertical="center" wrapText="1" shrinkToFit="1"/>
      <protection hidden="1"/>
    </xf>
    <xf numFmtId="0" fontId="9" fillId="3" borderId="98" xfId="0" applyFont="1" applyFill="1" applyBorder="1" applyAlignment="1" applyProtection="1">
      <alignment horizontal="center" vertical="center" wrapText="1" shrinkToFit="1"/>
      <protection hidden="1"/>
    </xf>
    <xf numFmtId="0" fontId="9" fillId="3" borderId="99" xfId="0" applyFont="1" applyFill="1" applyBorder="1" applyAlignment="1" applyProtection="1">
      <alignment horizontal="center" vertical="center" wrapText="1" shrinkToFit="1"/>
      <protection hidden="1"/>
    </xf>
    <xf numFmtId="0" fontId="9" fillId="3" borderId="10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3" borderId="101" xfId="0" applyFont="1" applyFill="1" applyBorder="1" applyAlignment="1" applyProtection="1">
      <alignment horizontal="center" vertical="center" wrapText="1" shrinkToFit="1"/>
      <protection hidden="1"/>
    </xf>
    <xf numFmtId="177" fontId="18" fillId="0" borderId="85"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0" xfId="11" applyNumberFormat="1" applyFont="1" applyFill="1" applyBorder="1" applyAlignment="1" applyProtection="1">
      <alignment horizontal="right" vertical="center" shrinkToFit="1"/>
      <protection hidden="1"/>
    </xf>
    <xf numFmtId="177" fontId="18" fillId="0" borderId="85"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43" xfId="11" applyNumberFormat="1" applyFont="1" applyFill="1" applyBorder="1" applyAlignment="1" applyProtection="1">
      <alignment vertical="center" shrinkToFit="1"/>
      <protection hidden="1"/>
    </xf>
    <xf numFmtId="38" fontId="47" fillId="0" borderId="77" xfId="0" applyNumberFormat="1" applyFont="1" applyFill="1" applyBorder="1" applyAlignment="1" applyProtection="1">
      <alignment horizontal="right" vertical="center"/>
      <protection hidden="1"/>
    </xf>
    <xf numFmtId="0" fontId="47" fillId="0" borderId="75" xfId="0" applyFont="1" applyFill="1" applyBorder="1" applyAlignment="1" applyProtection="1">
      <alignment horizontal="right" vertical="center"/>
      <protection hidden="1"/>
    </xf>
    <xf numFmtId="0" fontId="47" fillId="0" borderId="22"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4" fillId="0" borderId="111" xfId="0" applyFont="1" applyFill="1" applyBorder="1" applyAlignment="1" applyProtection="1">
      <alignment horizontal="center" vertical="center"/>
      <protection hidden="1"/>
    </xf>
    <xf numFmtId="38" fontId="29" fillId="0" borderId="84" xfId="0" applyNumberFormat="1" applyFont="1" applyFill="1" applyBorder="1" applyAlignment="1" applyProtection="1">
      <alignment horizontal="right" vertical="center"/>
      <protection hidden="1"/>
    </xf>
    <xf numFmtId="38" fontId="29" fillId="0" borderId="29" xfId="0" applyNumberFormat="1" applyFont="1" applyFill="1" applyBorder="1" applyAlignment="1" applyProtection="1">
      <alignment horizontal="right" vertical="center"/>
      <protection hidden="1"/>
    </xf>
    <xf numFmtId="177" fontId="29" fillId="0" borderId="119" xfId="11" applyNumberFormat="1" applyFont="1" applyBorder="1" applyAlignment="1" applyProtection="1">
      <alignment vertical="center" shrinkToFit="1"/>
      <protection hidden="1"/>
    </xf>
    <xf numFmtId="177" fontId="29" fillId="0" borderId="120" xfId="11" applyNumberFormat="1" applyFont="1" applyBorder="1" applyAlignment="1" applyProtection="1">
      <alignment vertical="center" shrinkToFit="1"/>
      <protection hidden="1"/>
    </xf>
    <xf numFmtId="177" fontId="29" fillId="0" borderId="121" xfId="11" applyNumberFormat="1" applyFont="1" applyBorder="1" applyAlignment="1" applyProtection="1">
      <alignment vertical="center" shrinkToFit="1"/>
      <protection hidden="1"/>
    </xf>
    <xf numFmtId="0" fontId="13" fillId="3" borderId="97" xfId="0" applyFont="1" applyFill="1" applyBorder="1" applyAlignment="1" applyProtection="1">
      <alignment horizontal="center" vertical="center" shrinkToFit="1"/>
      <protection hidden="1"/>
    </xf>
    <xf numFmtId="0" fontId="13" fillId="3" borderId="99" xfId="0" applyFont="1" applyFill="1" applyBorder="1" applyAlignment="1" applyProtection="1">
      <alignment horizontal="center" vertical="center" shrinkToFit="1"/>
      <protection hidden="1"/>
    </xf>
    <xf numFmtId="0" fontId="13" fillId="3" borderId="100" xfId="0" applyFont="1" applyFill="1" applyBorder="1" applyAlignment="1" applyProtection="1">
      <alignment horizontal="center" vertical="center" shrinkToFit="1"/>
      <protection hidden="1"/>
    </xf>
    <xf numFmtId="0" fontId="13" fillId="3" borderId="101" xfId="0" applyFont="1" applyFill="1" applyBorder="1" applyAlignment="1" applyProtection="1">
      <alignment horizontal="center" vertical="center" shrinkToFit="1"/>
      <protection hidden="1"/>
    </xf>
    <xf numFmtId="0" fontId="13" fillId="4" borderId="115" xfId="0" applyFont="1" applyFill="1" applyBorder="1" applyAlignment="1" applyProtection="1">
      <alignment horizontal="center" vertical="center"/>
      <protection hidden="1"/>
    </xf>
    <xf numFmtId="0" fontId="13" fillId="4" borderId="116" xfId="0" applyFont="1" applyFill="1" applyBorder="1" applyAlignment="1" applyProtection="1">
      <alignment horizontal="center" vertical="center"/>
      <protection hidden="1"/>
    </xf>
    <xf numFmtId="0" fontId="13" fillId="4" borderId="117" xfId="0" applyFont="1" applyFill="1" applyBorder="1" applyAlignment="1" applyProtection="1">
      <alignment horizontal="center" vertical="center"/>
      <protection hidden="1"/>
    </xf>
    <xf numFmtId="0" fontId="13" fillId="4" borderId="118" xfId="0" applyFont="1" applyFill="1" applyBorder="1" applyAlignment="1" applyProtection="1">
      <alignment horizontal="center" vertical="center"/>
      <protection hidden="1"/>
    </xf>
    <xf numFmtId="0" fontId="24" fillId="3" borderId="86" xfId="0" applyFont="1" applyFill="1" applyBorder="1" applyAlignment="1" applyProtection="1">
      <alignment horizontal="right" vertical="center"/>
      <protection hidden="1"/>
    </xf>
    <xf numFmtId="0" fontId="24" fillId="3" borderId="87" xfId="0" applyFont="1" applyFill="1" applyBorder="1" applyAlignment="1" applyProtection="1">
      <alignment horizontal="right" vertical="center"/>
      <protection hidden="1"/>
    </xf>
    <xf numFmtId="38" fontId="47" fillId="0" borderId="89" xfId="0" applyNumberFormat="1" applyFont="1" applyFill="1" applyBorder="1" applyAlignment="1" applyProtection="1">
      <alignment horizontal="right" vertical="center"/>
      <protection hidden="1"/>
    </xf>
    <xf numFmtId="38" fontId="47" fillId="0" borderId="87" xfId="0" applyNumberFormat="1" applyFont="1" applyFill="1" applyBorder="1" applyAlignment="1" applyProtection="1">
      <alignment horizontal="right" vertical="center"/>
      <protection hidden="1"/>
    </xf>
    <xf numFmtId="0" fontId="14" fillId="0" borderId="112" xfId="0" applyFont="1" applyFill="1" applyBorder="1" applyAlignment="1" applyProtection="1">
      <alignment horizontal="center" vertical="center"/>
      <protection hidden="1"/>
    </xf>
    <xf numFmtId="0" fontId="14" fillId="0" borderId="113"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7"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horizontal="right" vertical="center"/>
      <protection hidden="1"/>
    </xf>
    <xf numFmtId="38" fontId="29" fillId="0" borderId="47" xfId="0" applyNumberFormat="1" applyFont="1" applyFill="1" applyBorder="1" applyAlignment="1" applyProtection="1">
      <alignment horizontal="right" vertical="center"/>
      <protection hidden="1"/>
    </xf>
    <xf numFmtId="0" fontId="13" fillId="0" borderId="8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82"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176" fontId="28" fillId="0" borderId="74" xfId="0" applyNumberFormat="1" applyFont="1" applyFill="1" applyBorder="1" applyAlignment="1" applyProtection="1">
      <alignment vertical="center"/>
      <protection hidden="1"/>
    </xf>
    <xf numFmtId="176" fontId="28" fillId="0" borderId="47" xfId="0" applyNumberFormat="1" applyFont="1" applyFill="1" applyBorder="1" applyAlignment="1" applyProtection="1">
      <alignment vertical="center"/>
      <protection hidden="1"/>
    </xf>
    <xf numFmtId="0" fontId="14" fillId="0" borderId="83"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0" fontId="13" fillId="4" borderId="1" xfId="0" applyFont="1" applyFill="1" applyBorder="1" applyAlignment="1" applyProtection="1">
      <alignment horizontal="left" vertical="center"/>
      <protection hidden="1"/>
    </xf>
    <xf numFmtId="0" fontId="13" fillId="4" borderId="7" xfId="0" applyFont="1" applyFill="1" applyBorder="1" applyAlignment="1" applyProtection="1">
      <alignment horizontal="left" vertical="center"/>
      <protection hidden="1"/>
    </xf>
    <xf numFmtId="0" fontId="13" fillId="4" borderId="2" xfId="0" applyFont="1" applyFill="1" applyBorder="1" applyAlignment="1" applyProtection="1">
      <alignment horizontal="left" vertical="center"/>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8" fillId="0" borderId="85" xfId="0" applyNumberFormat="1" applyFont="1" applyBorder="1" applyAlignment="1" applyProtection="1">
      <alignment horizontal="center" vertical="center" shrinkToFit="1"/>
      <protection hidden="1"/>
    </xf>
    <xf numFmtId="0" fontId="18" fillId="0" borderId="43" xfId="0" applyNumberFormat="1" applyFont="1" applyBorder="1" applyAlignment="1" applyProtection="1">
      <alignment horizontal="center" vertical="center" shrinkToFit="1"/>
      <protection hidden="1"/>
    </xf>
    <xf numFmtId="179" fontId="18" fillId="2" borderId="85"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43" xfId="11" applyNumberFormat="1" applyFont="1" applyFill="1" applyBorder="1" applyAlignment="1" applyProtection="1">
      <alignment vertical="center" shrinkToFit="1"/>
      <protection locked="0"/>
    </xf>
    <xf numFmtId="49" fontId="13" fillId="0" borderId="7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37" xfId="0" applyNumberFormat="1" applyFont="1" applyBorder="1" applyAlignment="1" applyProtection="1">
      <alignment horizontal="center" vertical="center" shrinkToFit="1"/>
      <protection locked="0"/>
    </xf>
    <xf numFmtId="0" fontId="13" fillId="3" borderId="86" xfId="0" applyFont="1" applyFill="1" applyBorder="1" applyAlignment="1" applyProtection="1">
      <alignment horizontal="right" vertical="center"/>
      <protection hidden="1"/>
    </xf>
    <xf numFmtId="0" fontId="13" fillId="3" borderId="87" xfId="0" applyFont="1" applyFill="1" applyBorder="1" applyAlignment="1" applyProtection="1">
      <alignment horizontal="right" vertical="center"/>
      <protection hidden="1"/>
    </xf>
    <xf numFmtId="0" fontId="13" fillId="3" borderId="88" xfId="0" applyFont="1" applyFill="1" applyBorder="1" applyAlignment="1" applyProtection="1">
      <alignment horizontal="right" vertical="center"/>
      <protection hidden="1"/>
    </xf>
    <xf numFmtId="49" fontId="18" fillId="0" borderId="43" xfId="0" applyNumberFormat="1" applyFont="1" applyFill="1" applyBorder="1" applyAlignment="1" applyProtection="1">
      <alignment horizontal="center" vertical="center" shrinkToFit="1"/>
      <protection locked="0"/>
    </xf>
    <xf numFmtId="49" fontId="13" fillId="0" borderId="76"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49" fontId="13" fillId="0" borderId="37" xfId="0" applyNumberFormat="1" applyFont="1" applyBorder="1" applyAlignment="1" applyProtection="1">
      <alignment horizontal="left" vertical="center" shrinkToFit="1"/>
      <protection locked="0"/>
    </xf>
    <xf numFmtId="0" fontId="13" fillId="0" borderId="123" xfId="0" applyFont="1" applyFill="1" applyBorder="1" applyAlignment="1" applyProtection="1">
      <alignment horizontal="center" vertical="center" wrapText="1"/>
      <protection hidden="1"/>
    </xf>
    <xf numFmtId="0" fontId="13" fillId="0" borderId="124" xfId="0"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13" fillId="0" borderId="125" xfId="0" applyFont="1" applyFill="1" applyBorder="1" applyAlignment="1" applyProtection="1">
      <alignment horizontal="center" vertical="center" shrinkToFit="1"/>
      <protection hidden="1"/>
    </xf>
    <xf numFmtId="0" fontId="13" fillId="0" borderId="109"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28" fillId="0" borderId="126" xfId="0" applyFont="1" applyFill="1" applyBorder="1" applyAlignment="1" applyProtection="1">
      <alignment horizontal="center" vertical="center"/>
      <protection hidden="1"/>
    </xf>
    <xf numFmtId="0" fontId="28" fillId="0" borderId="109"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176" fontId="28" fillId="0" borderId="126" xfId="0" applyNumberFormat="1" applyFont="1" applyFill="1" applyBorder="1" applyAlignment="1" applyProtection="1">
      <alignment vertical="center"/>
      <protection hidden="1"/>
    </xf>
    <xf numFmtId="176" fontId="28" fillId="0" borderId="109" xfId="0" applyNumberFormat="1" applyFont="1" applyFill="1" applyBorder="1" applyAlignment="1" applyProtection="1">
      <alignment vertical="center"/>
      <protection hidden="1"/>
    </xf>
    <xf numFmtId="38" fontId="29" fillId="0" borderId="126" xfId="0" applyNumberFormat="1" applyFont="1" applyFill="1" applyBorder="1" applyAlignment="1" applyProtection="1">
      <alignment horizontal="right" vertical="center"/>
      <protection hidden="1"/>
    </xf>
    <xf numFmtId="38" fontId="29" fillId="0" borderId="109" xfId="0" applyNumberFormat="1" applyFont="1" applyFill="1" applyBorder="1" applyAlignment="1" applyProtection="1">
      <alignment horizontal="right" vertical="center"/>
      <protection hidden="1"/>
    </xf>
    <xf numFmtId="38" fontId="47" fillId="0" borderId="126" xfId="0" applyNumberFormat="1" applyFont="1" applyFill="1" applyBorder="1" applyAlignment="1" applyProtection="1">
      <alignment horizontal="right" vertical="center"/>
      <protection hidden="1"/>
    </xf>
    <xf numFmtId="38" fontId="47" fillId="0" borderId="109" xfId="0" applyNumberFormat="1" applyFont="1" applyFill="1" applyBorder="1" applyAlignment="1" applyProtection="1">
      <alignment horizontal="right" vertical="center"/>
      <protection hidden="1"/>
    </xf>
    <xf numFmtId="38" fontId="47" fillId="0" borderId="75" xfId="0" applyNumberFormat="1" applyFont="1" applyFill="1" applyBorder="1" applyAlignment="1" applyProtection="1">
      <alignment horizontal="right" vertical="center"/>
      <protection hidden="1"/>
    </xf>
    <xf numFmtId="38" fontId="28" fillId="0" borderId="109" xfId="0" applyNumberFormat="1" applyFont="1" applyFill="1" applyBorder="1" applyAlignment="1" applyProtection="1">
      <alignment vertical="center"/>
      <protection hidden="1"/>
    </xf>
    <xf numFmtId="0" fontId="14" fillId="0" borderId="118"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8" fillId="6" borderId="127" xfId="0" applyFont="1" applyFill="1" applyBorder="1" applyAlignment="1" applyProtection="1">
      <alignment horizontal="center" vertical="center"/>
      <protection hidden="1"/>
    </xf>
    <xf numFmtId="0" fontId="8" fillId="6" borderId="128" xfId="0" applyFont="1" applyFill="1" applyBorder="1" applyAlignment="1" applyProtection="1">
      <alignment horizontal="center" vertical="center"/>
      <protection hidden="1"/>
    </xf>
    <xf numFmtId="0" fontId="21" fillId="2" borderId="128" xfId="0" applyFont="1" applyFill="1" applyBorder="1" applyAlignment="1" applyProtection="1">
      <alignment horizontal="center" vertical="center"/>
      <protection hidden="1"/>
    </xf>
    <xf numFmtId="0" fontId="21" fillId="2" borderId="129"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protection hidden="1"/>
    </xf>
    <xf numFmtId="0" fontId="24" fillId="3" borderId="127" xfId="0" applyFont="1" applyFill="1" applyBorder="1" applyAlignment="1" applyProtection="1">
      <alignment horizontal="center" vertical="center"/>
      <protection hidden="1"/>
    </xf>
    <xf numFmtId="0" fontId="24" fillId="3" borderId="128" xfId="0" applyFont="1" applyFill="1" applyBorder="1" applyAlignment="1" applyProtection="1">
      <alignment horizontal="center" vertical="center"/>
      <protection hidden="1"/>
    </xf>
    <xf numFmtId="0" fontId="24" fillId="0" borderId="128" xfId="0" applyFont="1" applyFill="1" applyBorder="1" applyAlignment="1" applyProtection="1">
      <alignment horizontal="center" vertical="center"/>
      <protection hidden="1"/>
    </xf>
    <xf numFmtId="0" fontId="24" fillId="0" borderId="129" xfId="0" applyFont="1" applyFill="1" applyBorder="1" applyAlignment="1" applyProtection="1">
      <alignment horizontal="center" vertical="center"/>
      <protection hidden="1"/>
    </xf>
    <xf numFmtId="0" fontId="28" fillId="0" borderId="84" xfId="0" applyFont="1" applyFill="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28" fillId="0" borderId="126" xfId="0" applyFont="1" applyFill="1" applyBorder="1" applyAlignment="1" applyProtection="1">
      <alignment vertical="center"/>
      <protection hidden="1"/>
    </xf>
    <xf numFmtId="0" fontId="28" fillId="0" borderId="109" xfId="0" applyFont="1" applyFill="1" applyBorder="1" applyAlignment="1" applyProtection="1">
      <alignment vertical="center"/>
      <protection hidden="1"/>
    </xf>
    <xf numFmtId="38" fontId="47" fillId="0" borderId="22"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30" xfId="0" applyFont="1" applyFill="1" applyBorder="1" applyAlignment="1" applyProtection="1">
      <alignment horizontal="center" vertical="center" shrinkToFit="1"/>
      <protection hidden="1"/>
    </xf>
    <xf numFmtId="0" fontId="18" fillId="0" borderId="28"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70" xfId="0" applyFont="1" applyFill="1" applyBorder="1" applyAlignment="1" applyProtection="1">
      <alignment horizontal="center" vertical="center"/>
      <protection hidden="1"/>
    </xf>
    <xf numFmtId="0" fontId="14" fillId="0" borderId="40" xfId="0" applyFont="1" applyFill="1" applyBorder="1" applyAlignment="1" applyProtection="1">
      <alignment horizontal="center" vertical="center"/>
      <protection hidden="1"/>
    </xf>
    <xf numFmtId="38" fontId="28" fillId="0" borderId="28"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8" xfId="0" applyNumberFormat="1" applyFont="1" applyFill="1" applyBorder="1" applyAlignment="1" applyProtection="1">
      <alignment vertical="center"/>
      <protection hidden="1"/>
    </xf>
    <xf numFmtId="0" fontId="28" fillId="0" borderId="74" xfId="0" applyFont="1" applyFill="1" applyBorder="1" applyAlignment="1" applyProtection="1">
      <alignment vertical="center"/>
      <protection hidden="1"/>
    </xf>
    <xf numFmtId="0" fontId="28" fillId="0" borderId="47" xfId="0" applyFont="1" applyFill="1" applyBorder="1" applyAlignment="1" applyProtection="1">
      <alignment vertical="center"/>
      <protection hidden="1"/>
    </xf>
    <xf numFmtId="0" fontId="14" fillId="0" borderId="134" xfId="0" applyFont="1" applyFill="1" applyBorder="1" applyAlignment="1" applyProtection="1">
      <alignment horizontal="center" vertical="center"/>
      <protection hidden="1"/>
    </xf>
    <xf numFmtId="0" fontId="14" fillId="0" borderId="135" xfId="0" applyFont="1" applyFill="1" applyBorder="1" applyAlignment="1" applyProtection="1">
      <alignment horizontal="center" vertical="center"/>
      <protection hidden="1"/>
    </xf>
    <xf numFmtId="0" fontId="18" fillId="0" borderId="133" xfId="0" applyFont="1" applyFill="1" applyBorder="1" applyAlignment="1" applyProtection="1">
      <alignment horizontal="center" vertical="center" shrinkToFit="1"/>
      <protection hidden="1"/>
    </xf>
    <xf numFmtId="0" fontId="18" fillId="0" borderId="48"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74"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74"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28" fillId="0" borderId="133" xfId="0" applyFont="1" applyFill="1" applyBorder="1" applyAlignment="1" applyProtection="1">
      <alignment vertical="center"/>
      <protection hidden="1"/>
    </xf>
    <xf numFmtId="0" fontId="28" fillId="0" borderId="48"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12" xfId="0" applyNumberFormat="1" applyFont="1" applyFill="1" applyBorder="1" applyAlignment="1" applyProtection="1">
      <alignment horizontal="center" vertical="center"/>
      <protection hidden="1"/>
    </xf>
    <xf numFmtId="38" fontId="14" fillId="0" borderId="111" xfId="0" applyNumberFormat="1" applyFont="1" applyFill="1" applyBorder="1" applyAlignment="1" applyProtection="1">
      <alignment horizontal="center" vertical="center"/>
      <protection hidden="1"/>
    </xf>
    <xf numFmtId="38" fontId="14" fillId="0" borderId="113" xfId="0" applyNumberFormat="1" applyFont="1" applyFill="1" applyBorder="1" applyAlignment="1" applyProtection="1">
      <alignment horizontal="center" vertical="center"/>
      <protection hidden="1"/>
    </xf>
    <xf numFmtId="0" fontId="28" fillId="0" borderId="130" xfId="0" applyFont="1" applyFill="1" applyBorder="1" applyAlignment="1" applyProtection="1">
      <alignment horizontal="center" vertical="center"/>
      <protection hidden="1"/>
    </xf>
    <xf numFmtId="0" fontId="28" fillId="0" borderId="28"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8" xfId="0" applyFont="1" applyFill="1" applyBorder="1" applyAlignment="1" applyProtection="1">
      <alignment vertical="center"/>
      <protection hidden="1"/>
    </xf>
    <xf numFmtId="38" fontId="29" fillId="0" borderId="133" xfId="0" applyNumberFormat="1" applyFont="1" applyFill="1" applyBorder="1" applyAlignment="1" applyProtection="1">
      <alignment vertical="center"/>
      <protection hidden="1"/>
    </xf>
    <xf numFmtId="38" fontId="29" fillId="0" borderId="48"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vertical="center"/>
      <protection hidden="1"/>
    </xf>
    <xf numFmtId="38" fontId="29" fillId="0" borderId="47" xfId="0" applyNumberFormat="1" applyFont="1" applyFill="1" applyBorder="1" applyAlignment="1" applyProtection="1">
      <alignment vertical="center"/>
      <protection hidden="1"/>
    </xf>
    <xf numFmtId="0" fontId="28" fillId="0" borderId="133"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38" fontId="14" fillId="0" borderId="42" xfId="0" applyNumberFormat="1" applyFont="1" applyFill="1" applyBorder="1" applyAlignment="1" applyProtection="1">
      <alignment horizontal="center" vertical="center"/>
      <protection hidden="1"/>
    </xf>
    <xf numFmtId="38" fontId="28" fillId="0" borderId="48" xfId="0" applyNumberFormat="1" applyFont="1" applyFill="1" applyBorder="1" applyAlignment="1" applyProtection="1">
      <alignment vertical="center"/>
      <protection hidden="1"/>
    </xf>
    <xf numFmtId="38" fontId="47" fillId="0" borderId="89" xfId="0" applyNumberFormat="1" applyFont="1" applyFill="1" applyBorder="1" applyAlignment="1" applyProtection="1">
      <alignment vertical="center"/>
      <protection hidden="1"/>
    </xf>
    <xf numFmtId="38" fontId="47" fillId="0" borderId="87" xfId="0" applyNumberFormat="1" applyFont="1" applyFill="1" applyBorder="1" applyAlignment="1" applyProtection="1">
      <alignment vertical="center"/>
      <protection hidden="1"/>
    </xf>
    <xf numFmtId="38" fontId="29" fillId="0" borderId="84" xfId="0" applyNumberFormat="1" applyFont="1" applyFill="1" applyBorder="1" applyAlignment="1" applyProtection="1">
      <alignment vertical="center"/>
      <protection hidden="1"/>
    </xf>
    <xf numFmtId="38" fontId="29" fillId="0" borderId="29" xfId="0" applyNumberFormat="1" applyFont="1" applyFill="1" applyBorder="1" applyAlignment="1" applyProtection="1">
      <alignment vertical="center"/>
      <protection hidden="1"/>
    </xf>
    <xf numFmtId="0" fontId="28" fillId="0" borderId="131" xfId="0" applyFont="1" applyFill="1" applyBorder="1" applyAlignment="1" applyProtection="1">
      <alignment horizontal="center" vertical="center"/>
      <protection hidden="1"/>
    </xf>
    <xf numFmtId="0" fontId="28" fillId="0" borderId="132" xfId="0" applyFont="1" applyFill="1" applyBorder="1" applyAlignment="1" applyProtection="1">
      <alignment horizontal="center" vertical="center"/>
      <protection hidden="1"/>
    </xf>
    <xf numFmtId="0" fontId="18" fillId="0" borderId="84" xfId="0" applyFont="1" applyFill="1" applyBorder="1" applyAlignment="1" applyProtection="1">
      <alignment horizontal="center" vertical="center" shrinkToFit="1"/>
      <protection hidden="1"/>
    </xf>
    <xf numFmtId="0" fontId="18" fillId="0" borderId="29"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4" borderId="24" xfId="0" applyFont="1" applyFill="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6"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80" xfId="0" applyFont="1" applyFill="1" applyBorder="1" applyAlignment="1" applyProtection="1">
      <alignment horizontal="center" vertical="center"/>
      <protection hidden="1"/>
    </xf>
    <xf numFmtId="0" fontId="18" fillId="0" borderId="136"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6"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36" xfId="0" applyFont="1" applyFill="1" applyBorder="1" applyAlignment="1" applyProtection="1">
      <alignment vertical="center"/>
      <protection hidden="1"/>
    </xf>
    <xf numFmtId="0" fontId="28" fillId="0" borderId="27" xfId="0" applyFont="1" applyFill="1" applyBorder="1" applyAlignment="1" applyProtection="1">
      <alignment vertical="center"/>
      <protection hidden="1"/>
    </xf>
    <xf numFmtId="0" fontId="14" fillId="0" borderId="85"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38" fontId="29" fillId="0" borderId="136"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38" fontId="47" fillId="0" borderId="77" xfId="0" applyNumberFormat="1" applyFont="1" applyFill="1" applyBorder="1" applyAlignment="1" applyProtection="1">
      <alignment vertical="center"/>
      <protection hidden="1"/>
    </xf>
    <xf numFmtId="38" fontId="47" fillId="0" borderId="75" xfId="0" applyNumberFormat="1" applyFont="1" applyFill="1" applyBorder="1" applyAlignment="1" applyProtection="1">
      <alignment vertical="center"/>
      <protection hidden="1"/>
    </xf>
    <xf numFmtId="0" fontId="13" fillId="6" borderId="91" xfId="0" applyFont="1" applyFill="1" applyBorder="1" applyAlignment="1" applyProtection="1">
      <alignment horizontal="center" vertical="center"/>
      <protection hidden="1"/>
    </xf>
    <xf numFmtId="0" fontId="13" fillId="6" borderId="93" xfId="0" applyFont="1" applyFill="1" applyBorder="1" applyAlignment="1" applyProtection="1">
      <alignment horizontal="center" vertical="center"/>
      <protection hidden="1"/>
    </xf>
    <xf numFmtId="0" fontId="13" fillId="6" borderId="94" xfId="0" applyFont="1" applyFill="1" applyBorder="1" applyAlignment="1" applyProtection="1">
      <alignment horizontal="center" vertical="center" wrapText="1"/>
      <protection hidden="1"/>
    </xf>
    <xf numFmtId="0" fontId="13" fillId="6" borderId="92"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8" fillId="3" borderId="94"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protection hidden="1"/>
    </xf>
    <xf numFmtId="0" fontId="13" fillId="3" borderId="95" xfId="0" applyFont="1" applyFill="1" applyBorder="1" applyAlignment="1" applyProtection="1">
      <alignment horizontal="center" vertical="center"/>
      <protection hidden="1"/>
    </xf>
    <xf numFmtId="0" fontId="14" fillId="0" borderId="98"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137" xfId="0" applyFont="1" applyFill="1" applyBorder="1" applyAlignment="1" applyProtection="1">
      <alignment horizontal="center" vertical="center" shrinkToFit="1"/>
    </xf>
    <xf numFmtId="0" fontId="13" fillId="0" borderId="138" xfId="0" applyFont="1" applyFill="1" applyBorder="1" applyAlignment="1" applyProtection="1">
      <alignment horizontal="center" vertical="center" shrinkToFit="1"/>
    </xf>
    <xf numFmtId="178" fontId="18" fillId="0" borderId="83" xfId="0" applyNumberFormat="1" applyFont="1" applyFill="1" applyBorder="1" applyAlignment="1" applyProtection="1">
      <alignment horizontal="right" vertical="center" shrinkToFit="1"/>
      <protection locked="0"/>
    </xf>
    <xf numFmtId="178" fontId="18" fillId="0" borderId="47" xfId="0" applyNumberFormat="1" applyFont="1" applyFill="1" applyBorder="1" applyAlignment="1" applyProtection="1">
      <alignment horizontal="right" vertical="center" shrinkToFit="1"/>
      <protection locked="0"/>
    </xf>
    <xf numFmtId="178" fontId="18" fillId="0" borderId="38" xfId="0" applyNumberFormat="1" applyFont="1" applyFill="1" applyBorder="1" applyAlignment="1" applyProtection="1">
      <alignment horizontal="right" vertical="center" shrinkToFit="1"/>
      <protection locked="0"/>
    </xf>
    <xf numFmtId="0" fontId="18" fillId="0" borderId="83" xfId="12" applyNumberFormat="1" applyFont="1" applyFill="1" applyBorder="1" applyAlignment="1" applyProtection="1">
      <alignment horizontal="center" vertical="center" shrinkToFit="1"/>
      <protection hidden="1"/>
    </xf>
    <xf numFmtId="0" fontId="18" fillId="0" borderId="38" xfId="12" applyNumberFormat="1" applyFont="1" applyFill="1" applyBorder="1" applyAlignment="1" applyProtection="1">
      <alignment horizontal="center" vertical="center" shrinkToFit="1"/>
      <protection hidden="1"/>
    </xf>
    <xf numFmtId="179" fontId="18" fillId="0" borderId="83" xfId="0" applyNumberFormat="1" applyFont="1" applyFill="1" applyBorder="1" applyAlignment="1" applyProtection="1">
      <alignment horizontal="right" vertical="center" shrinkToFit="1"/>
      <protection locked="0"/>
    </xf>
    <xf numFmtId="179" fontId="18" fillId="0" borderId="38" xfId="0" applyNumberFormat="1" applyFont="1" applyFill="1" applyBorder="1" applyAlignment="1" applyProtection="1">
      <alignment horizontal="right" vertical="center" shrinkToFit="1"/>
      <protection locked="0"/>
    </xf>
    <xf numFmtId="180" fontId="18" fillId="0" borderId="83" xfId="0" applyNumberFormat="1" applyFont="1" applyFill="1" applyBorder="1" applyAlignment="1" applyProtection="1">
      <alignment horizontal="right" vertical="center" shrinkToFit="1"/>
      <protection hidden="1"/>
    </xf>
    <xf numFmtId="180" fontId="18" fillId="0" borderId="47" xfId="0" applyNumberFormat="1" applyFont="1" applyFill="1" applyBorder="1" applyAlignment="1" applyProtection="1">
      <alignment horizontal="right" vertical="center" shrinkToFit="1"/>
      <protection hidden="1"/>
    </xf>
    <xf numFmtId="180" fontId="18" fillId="0" borderId="38" xfId="0" applyNumberFormat="1" applyFont="1" applyFill="1" applyBorder="1" applyAlignment="1" applyProtection="1">
      <alignment horizontal="right" vertical="center" shrinkToFit="1"/>
      <protection hidden="1"/>
    </xf>
    <xf numFmtId="180" fontId="18" fillId="0" borderId="139"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41" xfId="0" applyNumberFormat="1" applyFont="1" applyFill="1" applyBorder="1" applyAlignment="1" applyProtection="1">
      <alignment horizontal="center" vertical="center" shrinkToFit="1"/>
      <protection hidden="1"/>
    </xf>
    <xf numFmtId="180" fontId="18" fillId="0" borderId="140"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41" xfId="0" applyNumberFormat="1" applyFont="1" applyFill="1" applyBorder="1" applyAlignment="1" applyProtection="1">
      <alignment horizontal="center" vertical="center" shrinkToFit="1"/>
      <protection hidden="1"/>
    </xf>
    <xf numFmtId="178" fontId="18" fillId="0" borderId="142" xfId="0" applyNumberFormat="1" applyFont="1" applyFill="1" applyBorder="1" applyAlignment="1" applyProtection="1">
      <alignment horizontal="right" vertical="center" shrinkToFit="1"/>
      <protection locked="0"/>
    </xf>
    <xf numFmtId="178" fontId="18" fillId="0" borderId="143" xfId="0" applyNumberFormat="1" applyFont="1" applyFill="1" applyBorder="1" applyAlignment="1" applyProtection="1">
      <alignment horizontal="right" vertical="center" shrinkToFit="1"/>
      <protection locked="0"/>
    </xf>
    <xf numFmtId="178" fontId="18" fillId="0" borderId="144" xfId="0" applyNumberFormat="1" applyFont="1" applyFill="1" applyBorder="1" applyAlignment="1" applyProtection="1">
      <alignment horizontal="right"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xf>
    <xf numFmtId="49" fontId="13" fillId="0" borderId="38" xfId="0" applyNumberFormat="1" applyFont="1" applyFill="1" applyBorder="1" applyAlignment="1" applyProtection="1">
      <alignment horizontal="center" vertical="center" shrinkToFit="1"/>
    </xf>
    <xf numFmtId="49" fontId="13" fillId="0" borderId="83" xfId="0" applyNumberFormat="1" applyFont="1" applyFill="1" applyBorder="1" applyAlignment="1" applyProtection="1">
      <alignment horizontal="center" vertical="center" shrinkToFit="1"/>
      <protection locked="0"/>
    </xf>
    <xf numFmtId="49" fontId="13" fillId="0" borderId="47" xfId="0" applyNumberFormat="1" applyFont="1" applyFill="1" applyBorder="1" applyAlignment="1" applyProtection="1">
      <alignment horizontal="center" vertical="center" shrinkToFit="1"/>
      <protection locked="0"/>
    </xf>
    <xf numFmtId="49" fontId="13" fillId="0" borderId="38" xfId="0" applyNumberFormat="1" applyFont="1" applyFill="1" applyBorder="1" applyAlignment="1" applyProtection="1">
      <alignment horizontal="center" vertical="center" shrinkToFit="1"/>
      <protection locked="0"/>
    </xf>
    <xf numFmtId="49" fontId="13" fillId="0" borderId="83" xfId="0" applyNumberFormat="1" applyFont="1" applyBorder="1" applyAlignment="1" applyProtection="1">
      <alignment horizontal="left"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180" fontId="18" fillId="0" borderId="64"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0" fontId="13" fillId="0" borderId="82"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178" fontId="18" fillId="0" borderId="134" xfId="0" applyNumberFormat="1" applyFont="1" applyFill="1" applyBorder="1" applyAlignment="1" applyProtection="1">
      <alignment horizontal="right" vertical="center" shrinkToFit="1"/>
      <protection locked="0"/>
    </xf>
    <xf numFmtId="178" fontId="18" fillId="0" borderId="48" xfId="0" applyNumberFormat="1" applyFont="1" applyFill="1" applyBorder="1" applyAlignment="1" applyProtection="1">
      <alignment horizontal="right" vertical="center" shrinkToFit="1"/>
      <protection locked="0"/>
    </xf>
    <xf numFmtId="178" fontId="18" fillId="0" borderId="135" xfId="0" applyNumberFormat="1" applyFont="1" applyFill="1" applyBorder="1" applyAlignment="1" applyProtection="1">
      <alignment horizontal="right" vertical="center" shrinkToFit="1"/>
      <protection locked="0"/>
    </xf>
    <xf numFmtId="177" fontId="18" fillId="0" borderId="83" xfId="12" applyNumberFormat="1" applyFont="1" applyFill="1" applyBorder="1" applyAlignment="1" applyProtection="1">
      <alignment horizontal="right" vertical="center" shrinkToFit="1"/>
      <protection locked="0"/>
    </xf>
    <xf numFmtId="177" fontId="18" fillId="0" borderId="47" xfId="12" applyNumberFormat="1" applyFont="1" applyFill="1" applyBorder="1" applyAlignment="1" applyProtection="1">
      <alignment horizontal="right" vertical="center" shrinkToFit="1"/>
      <protection locked="0"/>
    </xf>
    <xf numFmtId="179" fontId="18" fillId="0" borderId="134" xfId="0" applyNumberFormat="1" applyFont="1" applyFill="1" applyBorder="1" applyAlignment="1" applyProtection="1">
      <alignment horizontal="right" vertical="center" shrinkToFit="1"/>
      <protection locked="0"/>
    </xf>
    <xf numFmtId="179" fontId="18" fillId="0" borderId="135" xfId="0" applyNumberFormat="1" applyFont="1" applyFill="1" applyBorder="1" applyAlignment="1" applyProtection="1">
      <alignment horizontal="right" vertical="center" shrinkToFit="1"/>
      <protection locked="0"/>
    </xf>
    <xf numFmtId="180" fontId="18" fillId="0" borderId="134" xfId="0" applyNumberFormat="1" applyFont="1" applyFill="1" applyBorder="1" applyAlignment="1" applyProtection="1">
      <alignment horizontal="right" vertical="center" shrinkToFit="1"/>
      <protection hidden="1"/>
    </xf>
    <xf numFmtId="180" fontId="18" fillId="0" borderId="48" xfId="0" applyNumberFormat="1" applyFont="1" applyFill="1" applyBorder="1" applyAlignment="1" applyProtection="1">
      <alignment horizontal="right" vertical="center" shrinkToFit="1"/>
      <protection hidden="1"/>
    </xf>
    <xf numFmtId="180" fontId="18" fillId="0" borderId="135" xfId="0" applyNumberFormat="1" applyFont="1" applyFill="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48" xfId="12" applyNumberFormat="1" applyFont="1" applyFill="1" applyBorder="1" applyAlignment="1" applyProtection="1">
      <alignment horizontal="right" vertical="center" shrinkToFit="1"/>
      <protection locked="0"/>
    </xf>
    <xf numFmtId="0" fontId="13" fillId="0" borderId="80"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wrapText="1" shrinkToFit="1"/>
    </xf>
    <xf numFmtId="0" fontId="13" fillId="0" borderId="23" xfId="0" applyFont="1" applyFill="1" applyBorder="1" applyAlignment="1" applyProtection="1">
      <alignment horizontal="center" vertical="center" wrapText="1" shrinkToFit="1"/>
    </xf>
    <xf numFmtId="0" fontId="13" fillId="0" borderId="13" xfId="0" applyFont="1" applyFill="1" applyBorder="1" applyAlignment="1" applyProtection="1">
      <alignment horizontal="center" vertical="center" wrapText="1" shrinkToFit="1"/>
    </xf>
    <xf numFmtId="0" fontId="13" fillId="0" borderId="82"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178" fontId="18" fillId="0" borderId="85" xfId="0" applyNumberFormat="1" applyFont="1" applyFill="1" applyBorder="1" applyAlignment="1" applyProtection="1">
      <alignment horizontal="right" vertical="center" shrinkToFit="1"/>
      <protection locked="0"/>
    </xf>
    <xf numFmtId="178" fontId="18" fillId="0" borderId="27" xfId="0" applyNumberFormat="1" applyFont="1" applyFill="1" applyBorder="1" applyAlignment="1" applyProtection="1">
      <alignment horizontal="right" vertical="center" shrinkToFit="1"/>
      <protection locked="0"/>
    </xf>
    <xf numFmtId="178" fontId="18" fillId="0" borderId="43" xfId="0" applyNumberFormat="1" applyFont="1" applyFill="1" applyBorder="1" applyAlignment="1" applyProtection="1">
      <alignment horizontal="right" vertical="center" shrinkToFit="1"/>
      <protection locked="0"/>
    </xf>
    <xf numFmtId="49" fontId="13" fillId="0" borderId="133" xfId="0" applyNumberFormat="1" applyFont="1" applyFill="1" applyBorder="1" applyAlignment="1" applyProtection="1">
      <alignment horizontal="center" vertical="center" shrinkToFit="1"/>
    </xf>
    <xf numFmtId="49" fontId="13" fillId="0" borderId="48" xfId="0" applyNumberFormat="1" applyFont="1" applyFill="1" applyBorder="1" applyAlignment="1" applyProtection="1">
      <alignment horizontal="center" vertical="center" shrinkToFit="1"/>
    </xf>
    <xf numFmtId="49" fontId="13" fillId="0" borderId="135" xfId="0" applyNumberFormat="1" applyFont="1" applyFill="1" applyBorder="1" applyAlignment="1" applyProtection="1">
      <alignment horizontal="center" vertical="center" shrinkToFit="1"/>
    </xf>
    <xf numFmtId="49" fontId="13" fillId="0" borderId="134"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49" fontId="13" fillId="0" borderId="135" xfId="0" applyNumberFormat="1" applyFont="1" applyFill="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8" fillId="0" borderId="77" xfId="0" applyNumberFormat="1" applyFont="1" applyFill="1" applyBorder="1" applyAlignment="1" applyProtection="1">
      <alignment horizontal="center" vertical="center" shrinkToFit="1"/>
      <protection locked="0"/>
    </xf>
    <xf numFmtId="49" fontId="18" fillId="0" borderId="75" xfId="0" applyNumberFormat="1" applyFont="1" applyFill="1" applyBorder="1" applyAlignment="1" applyProtection="1">
      <alignment horizontal="center" vertical="center" shrinkToFit="1"/>
      <protection locked="0"/>
    </xf>
    <xf numFmtId="49" fontId="13" fillId="0" borderId="136" xfId="0" applyNumberFormat="1" applyFont="1" applyFill="1" applyBorder="1" applyAlignment="1" applyProtection="1">
      <alignment horizontal="center" vertical="center" shrinkToFit="1"/>
    </xf>
    <xf numFmtId="49" fontId="13" fillId="0" borderId="27" xfId="0" applyNumberFormat="1" applyFont="1" applyFill="1" applyBorder="1" applyAlignment="1" applyProtection="1">
      <alignment horizontal="center" vertical="center" shrinkToFit="1"/>
    </xf>
    <xf numFmtId="49" fontId="13" fillId="0" borderId="43" xfId="0" applyNumberFormat="1" applyFont="1" applyFill="1" applyBorder="1" applyAlignment="1" applyProtection="1">
      <alignment horizontal="center" vertical="center" shrinkToFit="1"/>
    </xf>
    <xf numFmtId="49" fontId="13" fillId="0" borderId="85"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0" fontId="18" fillId="0" borderId="85" xfId="12" applyNumberFormat="1" applyFont="1" applyFill="1" applyBorder="1" applyAlignment="1" applyProtection="1">
      <alignment horizontal="center" vertical="center" shrinkToFit="1"/>
      <protection hidden="1"/>
    </xf>
    <xf numFmtId="0" fontId="18" fillId="0" borderId="43" xfId="12" applyNumberFormat="1" applyFont="1" applyFill="1" applyBorder="1" applyAlignment="1" applyProtection="1">
      <alignment horizontal="center" vertical="center" shrinkToFit="1"/>
      <protection hidden="1"/>
    </xf>
    <xf numFmtId="179" fontId="18" fillId="0" borderId="85" xfId="0" applyNumberFormat="1" applyFont="1" applyFill="1" applyBorder="1" applyAlignment="1" applyProtection="1">
      <alignment horizontal="right" vertical="center" shrinkToFit="1"/>
      <protection locked="0"/>
    </xf>
    <xf numFmtId="179" fontId="18" fillId="0" borderId="43" xfId="0" applyNumberFormat="1" applyFont="1" applyFill="1" applyBorder="1" applyAlignment="1" applyProtection="1">
      <alignment horizontal="right" vertical="center" shrinkToFit="1"/>
      <protection locked="0"/>
    </xf>
    <xf numFmtId="0" fontId="5" fillId="0" borderId="24"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wrapText="1"/>
      <protection hidden="1"/>
    </xf>
    <xf numFmtId="0" fontId="9" fillId="4" borderId="92" xfId="0" applyFont="1" applyFill="1" applyBorder="1" applyAlignment="1" applyProtection="1">
      <alignment horizontal="center" vertical="center" wrapText="1"/>
      <protection hidden="1"/>
    </xf>
    <xf numFmtId="0" fontId="9" fillId="4" borderId="95" xfId="0" applyFont="1" applyFill="1" applyBorder="1" applyAlignment="1" applyProtection="1">
      <alignment horizontal="center" vertical="center" wrapText="1"/>
      <protection hidden="1"/>
    </xf>
    <xf numFmtId="0" fontId="9" fillId="3" borderId="96" xfId="0" applyFont="1" applyFill="1" applyBorder="1" applyAlignment="1" applyProtection="1">
      <alignment horizontal="center" vertical="center" wrapText="1"/>
      <protection hidden="1"/>
    </xf>
    <xf numFmtId="0" fontId="9" fillId="3" borderId="92"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54" fillId="2" borderId="3" xfId="0" applyFont="1" applyFill="1" applyBorder="1" applyAlignment="1" applyProtection="1">
      <alignment horizontal="center" vertical="center"/>
      <protection hidden="1"/>
    </xf>
    <xf numFmtId="0" fontId="13" fillId="4" borderId="94"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wrapText="1"/>
      <protection hidden="1"/>
    </xf>
    <xf numFmtId="0" fontId="13" fillId="4" borderId="96"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shrinkToFit="1"/>
      <protection hidden="1"/>
    </xf>
    <xf numFmtId="0" fontId="13" fillId="3" borderId="95"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protection hidden="1"/>
    </xf>
    <xf numFmtId="0" fontId="13" fillId="4" borderId="110" xfId="0" applyFont="1" applyFill="1" applyBorder="1" applyAlignment="1" applyProtection="1">
      <alignment horizontal="center" vertical="center"/>
      <protection hidden="1"/>
    </xf>
    <xf numFmtId="180" fontId="18" fillId="0" borderId="85" xfId="0" applyNumberFormat="1" applyFont="1" applyFill="1" applyBorder="1" applyAlignment="1" applyProtection="1">
      <alignment horizontal="right" vertical="center" shrinkToFit="1"/>
      <protection hidden="1"/>
    </xf>
    <xf numFmtId="180" fontId="18" fillId="0" borderId="27" xfId="0" applyNumberFormat="1" applyFont="1" applyFill="1" applyBorder="1" applyAlignment="1" applyProtection="1">
      <alignment horizontal="right" vertical="center" shrinkToFit="1"/>
      <protection hidden="1"/>
    </xf>
    <xf numFmtId="180" fontId="18" fillId="0" borderId="43" xfId="0" applyNumberFormat="1" applyFont="1" applyFill="1" applyBorder="1" applyAlignment="1" applyProtection="1">
      <alignment horizontal="right" vertical="center" shrinkToFit="1"/>
      <protection hidden="1"/>
    </xf>
    <xf numFmtId="180" fontId="18" fillId="0" borderId="78" xfId="0" applyNumberFormat="1" applyFont="1" applyFill="1" applyBorder="1" applyAlignment="1" applyProtection="1">
      <alignment horizontal="center" vertical="center" shrinkToFit="1"/>
      <protection hidden="1"/>
    </xf>
    <xf numFmtId="180" fontId="18" fillId="0" borderId="75" xfId="0" applyNumberFormat="1" applyFont="1" applyFill="1" applyBorder="1" applyAlignment="1" applyProtection="1">
      <alignment horizontal="center" vertical="center" shrinkToFit="1"/>
      <protection hidden="1"/>
    </xf>
    <xf numFmtId="180" fontId="18" fillId="0" borderId="79" xfId="0" applyNumberFormat="1" applyFont="1" applyFill="1" applyBorder="1" applyAlignment="1" applyProtection="1">
      <alignment horizontal="center" vertical="center" shrinkToFit="1"/>
      <protection hidden="1"/>
    </xf>
    <xf numFmtId="177" fontId="18" fillId="0" borderId="85" xfId="12" applyNumberFormat="1" applyFont="1" applyFill="1" applyBorder="1" applyAlignment="1" applyProtection="1">
      <alignment horizontal="right" vertical="center" shrinkToFit="1"/>
      <protection locked="0"/>
    </xf>
    <xf numFmtId="177" fontId="18" fillId="0" borderId="27" xfId="12" applyNumberFormat="1" applyFont="1" applyFill="1" applyBorder="1" applyAlignment="1" applyProtection="1">
      <alignment horizontal="righ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5" xfId="12" applyNumberFormat="1" applyFont="1" applyFill="1" applyBorder="1" applyAlignment="1" applyProtection="1">
      <alignment horizontal="center" vertical="center" shrinkToFit="1"/>
      <protection hidden="1"/>
    </xf>
    <xf numFmtId="49" fontId="18" fillId="0" borderId="145"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146" xfId="0" applyNumberFormat="1" applyFont="1" applyFill="1" applyBorder="1" applyAlignment="1" applyProtection="1">
      <alignment horizontal="center" vertical="center" shrinkToFit="1"/>
    </xf>
    <xf numFmtId="49" fontId="13" fillId="0" borderId="143" xfId="0" applyNumberFormat="1" applyFont="1" applyFill="1" applyBorder="1" applyAlignment="1" applyProtection="1">
      <alignment horizontal="center" vertical="center" shrinkToFit="1"/>
    </xf>
    <xf numFmtId="49" fontId="13" fillId="0" borderId="144" xfId="0" applyNumberFormat="1" applyFont="1" applyFill="1" applyBorder="1" applyAlignment="1" applyProtection="1">
      <alignment horizontal="center" vertical="center" shrinkToFit="1"/>
    </xf>
    <xf numFmtId="49" fontId="13" fillId="0" borderId="142" xfId="0" applyNumberFormat="1" applyFont="1" applyFill="1" applyBorder="1" applyAlignment="1" applyProtection="1">
      <alignment horizontal="center" vertical="center" shrinkToFit="1"/>
      <protection locked="0"/>
    </xf>
    <xf numFmtId="49" fontId="13" fillId="0" borderId="143" xfId="0" applyNumberFormat="1" applyFont="1" applyFill="1" applyBorder="1" applyAlignment="1" applyProtection="1">
      <alignment horizontal="center" vertical="center" shrinkToFit="1"/>
      <protection locked="0"/>
    </xf>
    <xf numFmtId="49" fontId="13" fillId="0" borderId="144" xfId="0" applyNumberFormat="1" applyFont="1" applyFill="1" applyBorder="1" applyAlignment="1" applyProtection="1">
      <alignment horizontal="center"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43" xfId="0" applyNumberFormat="1" applyFont="1" applyBorder="1" applyAlignment="1" applyProtection="1">
      <alignment horizontal="left" vertical="center" shrinkToFit="1"/>
      <protection locked="0"/>
    </xf>
    <xf numFmtId="49" fontId="13" fillId="0" borderId="144" xfId="0" applyNumberFormat="1" applyFont="1" applyBorder="1" applyAlignment="1" applyProtection="1">
      <alignment horizontal="left" vertical="center" shrinkToFit="1"/>
      <protection locked="0"/>
    </xf>
    <xf numFmtId="0" fontId="18" fillId="0" borderId="142" xfId="12" applyNumberFormat="1" applyFont="1" applyFill="1" applyBorder="1" applyAlignment="1" applyProtection="1">
      <alignment horizontal="center" vertical="center" shrinkToFit="1"/>
      <protection hidden="1"/>
    </xf>
    <xf numFmtId="0" fontId="18" fillId="0" borderId="144" xfId="12" applyNumberFormat="1" applyFont="1" applyFill="1" applyBorder="1" applyAlignment="1" applyProtection="1">
      <alignment horizontal="center" vertical="center" shrinkToFit="1"/>
      <protection hidden="1"/>
    </xf>
    <xf numFmtId="179" fontId="18" fillId="0" borderId="142" xfId="0" applyNumberFormat="1" applyFont="1" applyFill="1" applyBorder="1" applyAlignment="1" applyProtection="1">
      <alignment horizontal="right" vertical="center" shrinkToFit="1"/>
      <protection locked="0"/>
    </xf>
    <xf numFmtId="179" fontId="18" fillId="0" borderId="144" xfId="0" applyNumberFormat="1" applyFont="1" applyFill="1" applyBorder="1" applyAlignment="1" applyProtection="1">
      <alignment horizontal="right" vertical="center" shrinkToFit="1"/>
      <protection locked="0"/>
    </xf>
    <xf numFmtId="180" fontId="18" fillId="0" borderId="142" xfId="0" applyNumberFormat="1" applyFont="1" applyFill="1" applyBorder="1" applyAlignment="1" applyProtection="1">
      <alignment horizontal="right" vertical="center" shrinkToFit="1"/>
      <protection hidden="1"/>
    </xf>
    <xf numFmtId="180" fontId="18" fillId="0" borderId="143" xfId="0" applyNumberFormat="1" applyFont="1" applyFill="1" applyBorder="1" applyAlignment="1" applyProtection="1">
      <alignment horizontal="right" vertical="center" shrinkToFit="1"/>
      <protection hidden="1"/>
    </xf>
    <xf numFmtId="180" fontId="18" fillId="0" borderId="144" xfId="0" applyNumberFormat="1" applyFont="1" applyFill="1" applyBorder="1" applyAlignment="1" applyProtection="1">
      <alignment horizontal="right" vertical="center" shrinkToFit="1"/>
      <protection hidden="1"/>
    </xf>
    <xf numFmtId="177" fontId="18" fillId="0" borderId="142" xfId="12" applyNumberFormat="1" applyFont="1" applyFill="1" applyBorder="1" applyAlignment="1" applyProtection="1">
      <alignment horizontal="right" vertical="center" shrinkToFit="1"/>
      <protection locked="0"/>
    </xf>
    <xf numFmtId="177" fontId="18" fillId="0" borderId="143" xfId="12" applyNumberFormat="1" applyFont="1" applyFill="1" applyBorder="1" applyAlignment="1" applyProtection="1">
      <alignment horizontal="right" vertical="center" shrinkToFit="1"/>
      <protection locked="0"/>
    </xf>
    <xf numFmtId="0" fontId="18" fillId="2" borderId="1" xfId="0" applyFont="1" applyFill="1" applyBorder="1" applyAlignment="1" applyProtection="1">
      <alignment horizontal="center" vertical="center"/>
      <protection hidden="1"/>
    </xf>
    <xf numFmtId="0" fontId="18" fillId="2" borderId="7"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4" fillId="4" borderId="0" xfId="0" applyFont="1" applyFill="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49" fontId="18" fillId="0" borderId="122" xfId="0" applyNumberFormat="1" applyFont="1" applyFill="1" applyBorder="1" applyAlignment="1" applyProtection="1">
      <alignment horizontal="center" vertical="center" shrinkToFit="1"/>
      <protection hidden="1"/>
    </xf>
    <xf numFmtId="49" fontId="18" fillId="0" borderId="28" xfId="0" applyNumberFormat="1" applyFont="1" applyFill="1" applyBorder="1" applyAlignment="1" applyProtection="1">
      <alignment horizontal="center" vertical="center" shrinkToFit="1"/>
      <protection hidden="1"/>
    </xf>
    <xf numFmtId="49" fontId="18" fillId="0" borderId="40" xfId="0" applyNumberFormat="1" applyFont="1" applyFill="1" applyBorder="1" applyAlignment="1" applyProtection="1">
      <alignment horizontal="center" vertical="center" shrinkToFit="1"/>
      <protection hidden="1"/>
    </xf>
    <xf numFmtId="49" fontId="13" fillId="0" borderId="70" xfId="0" applyNumberFormat="1" applyFont="1" applyBorder="1" applyAlignment="1" applyProtection="1">
      <alignment horizontal="center" vertical="center" shrinkToFit="1"/>
      <protection hidden="1"/>
    </xf>
    <xf numFmtId="49" fontId="13" fillId="0" borderId="28" xfId="0" applyNumberFormat="1" applyFont="1" applyBorder="1" applyAlignment="1" applyProtection="1">
      <alignment horizontal="center" vertical="center" shrinkToFit="1"/>
      <protection hidden="1"/>
    </xf>
    <xf numFmtId="49" fontId="13" fillId="0" borderId="40" xfId="0" applyNumberFormat="1" applyFont="1" applyBorder="1" applyAlignment="1" applyProtection="1">
      <alignment horizontal="center" vertical="center" shrinkToFit="1"/>
      <protection hidden="1"/>
    </xf>
    <xf numFmtId="49" fontId="13" fillId="0" borderId="70" xfId="0" applyNumberFormat="1" applyFont="1" applyBorder="1" applyAlignment="1" applyProtection="1">
      <alignment vertical="center" shrinkToFit="1"/>
      <protection hidden="1"/>
    </xf>
    <xf numFmtId="49" fontId="13" fillId="0" borderId="28" xfId="0" applyNumberFormat="1" applyFont="1" applyBorder="1" applyAlignment="1" applyProtection="1">
      <alignment vertical="center" shrinkToFit="1"/>
      <protection hidden="1"/>
    </xf>
    <xf numFmtId="49" fontId="13" fillId="0" borderId="40" xfId="0" applyNumberFormat="1" applyFont="1" applyBorder="1" applyAlignment="1" applyProtection="1">
      <alignment vertical="center" shrinkToFit="1"/>
      <protection hidden="1"/>
    </xf>
    <xf numFmtId="179" fontId="18" fillId="2" borderId="70" xfId="11" applyNumberFormat="1" applyFont="1" applyFill="1" applyBorder="1" applyAlignment="1" applyProtection="1">
      <alignment vertical="center" shrinkToFit="1"/>
      <protection hidden="1"/>
    </xf>
    <xf numFmtId="179" fontId="18" fillId="2" borderId="28" xfId="11" applyNumberFormat="1" applyFont="1" applyFill="1" applyBorder="1" applyAlignment="1" applyProtection="1">
      <alignment vertical="center" shrinkToFit="1"/>
      <protection hidden="1"/>
    </xf>
    <xf numFmtId="179" fontId="18" fillId="2"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hidden="1"/>
    </xf>
    <xf numFmtId="179" fontId="18" fillId="0" borderId="28" xfId="11" applyNumberFormat="1" applyFont="1" applyFill="1" applyBorder="1" applyAlignment="1" applyProtection="1">
      <alignment vertical="center" shrinkToFit="1"/>
      <protection hidden="1"/>
    </xf>
    <xf numFmtId="179" fontId="18" fillId="0" borderId="40" xfId="11" applyNumberFormat="1" applyFont="1" applyFill="1" applyBorder="1" applyAlignment="1" applyProtection="1">
      <alignment vertical="center" shrinkToFit="1"/>
      <protection hidden="1"/>
    </xf>
    <xf numFmtId="49" fontId="18" fillId="0" borderId="106" xfId="0" applyNumberFormat="1" applyFont="1" applyFill="1" applyBorder="1" applyAlignment="1" applyProtection="1">
      <alignment horizontal="center" vertical="center" shrinkToFit="1"/>
      <protection hidden="1"/>
    </xf>
    <xf numFmtId="49" fontId="18" fillId="0" borderId="27" xfId="0" applyNumberFormat="1" applyFont="1" applyFill="1" applyBorder="1" applyAlignment="1" applyProtection="1">
      <alignment horizontal="center" vertical="center" shrinkToFit="1"/>
      <protection hidden="1"/>
    </xf>
    <xf numFmtId="49" fontId="18" fillId="0" borderId="43" xfId="0" applyNumberFormat="1" applyFont="1" applyFill="1" applyBorder="1" applyAlignment="1" applyProtection="1">
      <alignment horizontal="center" vertical="center" shrinkToFit="1"/>
      <protection hidden="1"/>
    </xf>
    <xf numFmtId="49" fontId="13" fillId="0" borderId="85" xfId="0" applyNumberFormat="1" applyFont="1" applyBorder="1" applyAlignment="1" applyProtection="1">
      <alignment horizontal="center" vertical="center" shrinkToFit="1"/>
      <protection hidden="1"/>
    </xf>
    <xf numFmtId="49" fontId="13" fillId="0" borderId="27" xfId="0" applyNumberFormat="1" applyFont="1" applyBorder="1" applyAlignment="1" applyProtection="1">
      <alignment horizontal="center" vertical="center" shrinkToFit="1"/>
      <protection hidden="1"/>
    </xf>
    <xf numFmtId="49" fontId="13" fillId="0" borderId="43" xfId="0" applyNumberFormat="1" applyFont="1" applyBorder="1" applyAlignment="1" applyProtection="1">
      <alignment horizontal="center" vertical="center" shrinkToFit="1"/>
      <protection hidden="1"/>
    </xf>
    <xf numFmtId="49" fontId="13" fillId="0" borderId="85" xfId="0" applyNumberFormat="1" applyFont="1" applyBorder="1" applyAlignment="1" applyProtection="1">
      <alignment vertical="center" shrinkToFit="1"/>
      <protection hidden="1"/>
    </xf>
    <xf numFmtId="49" fontId="13" fillId="0" borderId="27" xfId="0" applyNumberFormat="1" applyFont="1" applyBorder="1" applyAlignment="1" applyProtection="1">
      <alignment vertical="center" shrinkToFit="1"/>
      <protection hidden="1"/>
    </xf>
    <xf numFmtId="49" fontId="13" fillId="0" borderId="43" xfId="0" applyNumberFormat="1" applyFont="1" applyBorder="1" applyAlignment="1" applyProtection="1">
      <alignment vertical="center" shrinkToFit="1"/>
      <protection hidden="1"/>
    </xf>
    <xf numFmtId="179" fontId="18" fillId="2" borderId="85" xfId="11" applyNumberFormat="1" applyFont="1" applyFill="1" applyBorder="1" applyAlignment="1" applyProtection="1">
      <alignment vertical="center" shrinkToFit="1"/>
      <protection hidden="1"/>
    </xf>
    <xf numFmtId="179" fontId="18" fillId="2" borderId="27" xfId="11" applyNumberFormat="1" applyFont="1" applyFill="1" applyBorder="1" applyAlignment="1" applyProtection="1">
      <alignment vertical="center" shrinkToFit="1"/>
      <protection hidden="1"/>
    </xf>
    <xf numFmtId="179" fontId="18" fillId="2" borderId="43" xfId="11" applyNumberFormat="1" applyFont="1" applyFill="1" applyBorder="1" applyAlignment="1" applyProtection="1">
      <alignment vertical="center" shrinkToFit="1"/>
      <protection hidden="1"/>
    </xf>
    <xf numFmtId="179" fontId="18" fillId="0" borderId="85" xfId="11" applyNumberFormat="1" applyFont="1" applyFill="1" applyBorder="1" applyAlignment="1" applyProtection="1">
      <alignment vertical="center" shrinkToFit="1"/>
      <protection hidden="1"/>
    </xf>
    <xf numFmtId="179" fontId="18" fillId="0" borderId="27" xfId="11" applyNumberFormat="1" applyFont="1" applyFill="1" applyBorder="1" applyAlignment="1" applyProtection="1">
      <alignment vertical="center" shrinkToFit="1"/>
      <protection hidden="1"/>
    </xf>
    <xf numFmtId="179" fontId="18" fillId="0" borderId="43" xfId="11" applyNumberFormat="1" applyFont="1" applyFill="1" applyBorder="1" applyAlignment="1" applyProtection="1">
      <alignment vertical="center" shrinkToFit="1"/>
      <protection hidden="1"/>
    </xf>
    <xf numFmtId="49" fontId="13" fillId="0" borderId="70" xfId="0" applyNumberFormat="1" applyFont="1" applyBorder="1" applyAlignment="1" applyProtection="1">
      <alignment horizontal="left" vertical="center" shrinkToFit="1"/>
      <protection hidden="1"/>
    </xf>
    <xf numFmtId="49" fontId="13" fillId="0" borderId="28" xfId="0" applyNumberFormat="1" applyFont="1" applyBorder="1" applyAlignment="1" applyProtection="1">
      <alignment horizontal="left" vertical="center" shrinkToFit="1"/>
      <protection hidden="1"/>
    </xf>
    <xf numFmtId="49" fontId="13" fillId="0" borderId="40" xfId="0" applyNumberFormat="1" applyFont="1" applyBorder="1" applyAlignment="1" applyProtection="1">
      <alignment horizontal="left" vertical="center" shrinkToFit="1"/>
      <protection hidden="1"/>
    </xf>
    <xf numFmtId="49" fontId="13" fillId="0" borderId="85" xfId="0" applyNumberFormat="1" applyFont="1" applyBorder="1" applyAlignment="1" applyProtection="1">
      <alignment horizontal="left" vertical="center" shrinkToFit="1"/>
      <protection hidden="1"/>
    </xf>
    <xf numFmtId="49" fontId="13" fillId="0" borderId="27" xfId="0" applyNumberFormat="1" applyFont="1" applyBorder="1" applyAlignment="1" applyProtection="1">
      <alignment horizontal="left" vertical="center" shrinkToFit="1"/>
      <protection hidden="1"/>
    </xf>
    <xf numFmtId="49" fontId="13" fillId="0" borderId="43" xfId="0" applyNumberFormat="1" applyFont="1" applyBorder="1" applyAlignment="1" applyProtection="1">
      <alignment horizontal="left" vertical="center" shrinkToFit="1"/>
      <protection hidden="1"/>
    </xf>
    <xf numFmtId="49" fontId="18" fillId="0" borderId="72" xfId="0" applyNumberFormat="1" applyFont="1" applyFill="1" applyBorder="1" applyAlignment="1" applyProtection="1">
      <alignment horizontal="center" vertical="center" shrinkToFit="1"/>
      <protection hidden="1"/>
    </xf>
    <xf numFmtId="49" fontId="18" fillId="0" borderId="73" xfId="0" applyNumberFormat="1" applyFont="1" applyFill="1" applyBorder="1" applyAlignment="1" applyProtection="1">
      <alignment horizontal="center" vertical="center" shrinkToFit="1"/>
      <protection hidden="1"/>
    </xf>
    <xf numFmtId="49" fontId="13" fillId="0" borderId="73" xfId="0" applyNumberFormat="1" applyFont="1" applyBorder="1" applyAlignment="1" applyProtection="1">
      <alignment horizontal="center" vertical="center" shrinkToFit="1"/>
      <protection hidden="1"/>
    </xf>
    <xf numFmtId="49" fontId="18" fillId="0" borderId="104" xfId="0" applyNumberFormat="1" applyFont="1" applyFill="1" applyBorder="1" applyAlignment="1" applyProtection="1">
      <alignment horizontal="center" vertical="center" shrinkToFit="1"/>
      <protection hidden="1"/>
    </xf>
    <xf numFmtId="49" fontId="18" fillId="0" borderId="105" xfId="0" applyNumberFormat="1" applyFont="1" applyFill="1" applyBorder="1" applyAlignment="1" applyProtection="1">
      <alignment horizontal="center" vertical="center" shrinkToFit="1"/>
      <protection hidden="1"/>
    </xf>
    <xf numFmtId="49" fontId="13" fillId="0" borderId="105" xfId="0" applyNumberFormat="1" applyFont="1" applyBorder="1" applyAlignment="1" applyProtection="1">
      <alignment horizontal="center" vertical="center" shrinkToFit="1"/>
      <protection hidden="1"/>
    </xf>
    <xf numFmtId="49" fontId="13" fillId="0" borderId="76" xfId="0" applyNumberFormat="1" applyFont="1" applyBorder="1" applyAlignment="1" applyProtection="1">
      <alignment horizontal="center" vertical="center" shrinkToFit="1"/>
      <protection hidden="1"/>
    </xf>
    <xf numFmtId="49" fontId="13" fillId="0" borderId="29" xfId="0" applyNumberFormat="1" applyFont="1" applyBorder="1" applyAlignment="1" applyProtection="1">
      <alignment horizontal="center" vertical="center" shrinkToFit="1"/>
      <protection hidden="1"/>
    </xf>
    <xf numFmtId="49" fontId="13" fillId="0" borderId="37" xfId="0" applyNumberFormat="1" applyFont="1" applyBorder="1" applyAlignment="1" applyProtection="1">
      <alignment horizontal="center" vertical="center" shrinkToFit="1"/>
      <protection hidden="1"/>
    </xf>
    <xf numFmtId="49" fontId="13" fillId="0" borderId="76" xfId="0" applyNumberFormat="1" applyFont="1" applyBorder="1" applyAlignment="1" applyProtection="1">
      <alignment vertical="center" shrinkToFit="1"/>
      <protection hidden="1"/>
    </xf>
    <xf numFmtId="49" fontId="13" fillId="0" borderId="29" xfId="0" applyNumberFormat="1" applyFont="1" applyBorder="1" applyAlignment="1" applyProtection="1">
      <alignment vertical="center" shrinkToFit="1"/>
      <protection hidden="1"/>
    </xf>
    <xf numFmtId="49" fontId="13" fillId="0" borderId="37" xfId="0" applyNumberFormat="1" applyFont="1" applyBorder="1" applyAlignment="1" applyProtection="1">
      <alignment vertical="center" shrinkToFit="1"/>
      <protection hidden="1"/>
    </xf>
    <xf numFmtId="179" fontId="18" fillId="2" borderId="76" xfId="11" applyNumberFormat="1" applyFont="1" applyFill="1" applyBorder="1" applyAlignment="1" applyProtection="1">
      <alignment vertical="center" shrinkToFit="1"/>
      <protection hidden="1"/>
    </xf>
    <xf numFmtId="179" fontId="18" fillId="2" borderId="29" xfId="11" applyNumberFormat="1" applyFont="1" applyFill="1" applyBorder="1" applyAlignment="1" applyProtection="1">
      <alignment vertical="center" shrinkToFit="1"/>
      <protection hidden="1"/>
    </xf>
    <xf numFmtId="179" fontId="18" fillId="2" borderId="37" xfId="11" applyNumberFormat="1" applyFont="1" applyFill="1" applyBorder="1" applyAlignment="1" applyProtection="1">
      <alignment vertical="center" shrinkToFit="1"/>
      <protection hidden="1"/>
    </xf>
    <xf numFmtId="179" fontId="18" fillId="0" borderId="76" xfId="11" applyNumberFormat="1" applyFont="1" applyFill="1" applyBorder="1" applyAlignment="1" applyProtection="1">
      <alignment vertical="center" shrinkToFit="1"/>
      <protection hidden="1"/>
    </xf>
    <xf numFmtId="179" fontId="18" fillId="0" borderId="29" xfId="11" applyNumberFormat="1" applyFont="1" applyFill="1" applyBorder="1" applyAlignment="1" applyProtection="1">
      <alignment vertical="center" shrinkToFit="1"/>
      <protection hidden="1"/>
    </xf>
    <xf numFmtId="179" fontId="18" fillId="0" borderId="37" xfId="11" applyNumberFormat="1" applyFont="1" applyFill="1" applyBorder="1" applyAlignment="1" applyProtection="1">
      <alignment vertical="center" shrinkToFit="1"/>
      <protection hidden="1"/>
    </xf>
    <xf numFmtId="49" fontId="13" fillId="0" borderId="118" xfId="0" applyNumberFormat="1" applyFont="1" applyBorder="1" applyAlignment="1" applyProtection="1">
      <alignment horizontal="left" vertical="center" shrinkToFit="1"/>
      <protection hidden="1"/>
    </xf>
    <xf numFmtId="49" fontId="13" fillId="0" borderId="109" xfId="0" applyNumberFormat="1" applyFont="1" applyBorder="1" applyAlignment="1" applyProtection="1">
      <alignment horizontal="left" vertical="center" shrinkToFit="1"/>
      <protection hidden="1"/>
    </xf>
    <xf numFmtId="49" fontId="13" fillId="0" borderId="44" xfId="0" applyNumberFormat="1" applyFont="1" applyBorder="1" applyAlignment="1" applyProtection="1">
      <alignment horizontal="left" vertical="center" shrinkToFit="1"/>
      <protection hidden="1"/>
    </xf>
    <xf numFmtId="49" fontId="13" fillId="0" borderId="76" xfId="0" applyNumberFormat="1" applyFont="1" applyBorder="1" applyAlignment="1" applyProtection="1">
      <alignment horizontal="left" vertical="center" shrinkToFit="1"/>
      <protection hidden="1"/>
    </xf>
    <xf numFmtId="49" fontId="13" fillId="0" borderId="29" xfId="0" applyNumberFormat="1" applyFont="1" applyBorder="1" applyAlignment="1" applyProtection="1">
      <alignment horizontal="left" vertical="center" shrinkToFit="1"/>
      <protection hidden="1"/>
    </xf>
    <xf numFmtId="49" fontId="13" fillId="0" borderId="37" xfId="0" applyNumberFormat="1" applyFont="1" applyBorder="1" applyAlignment="1" applyProtection="1">
      <alignment horizontal="left" vertical="center" shrinkToFit="1"/>
      <protection hidden="1"/>
    </xf>
    <xf numFmtId="49" fontId="18" fillId="0" borderId="125" xfId="0" applyNumberFormat="1" applyFont="1" applyFill="1" applyBorder="1" applyAlignment="1" applyProtection="1">
      <alignment horizontal="center" vertical="center" shrinkToFit="1"/>
      <protection hidden="1"/>
    </xf>
    <xf numFmtId="49" fontId="18" fillId="0" borderId="109" xfId="0" applyNumberFormat="1" applyFont="1" applyFill="1" applyBorder="1" applyAlignment="1" applyProtection="1">
      <alignment horizontal="center" vertical="center" shrinkToFit="1"/>
      <protection hidden="1"/>
    </xf>
    <xf numFmtId="49" fontId="18" fillId="0" borderId="44" xfId="0" applyNumberFormat="1" applyFont="1" applyFill="1" applyBorder="1" applyAlignment="1" applyProtection="1">
      <alignment horizontal="center" vertical="center" shrinkToFit="1"/>
      <protection hidden="1"/>
    </xf>
    <xf numFmtId="0" fontId="13" fillId="2" borderId="0" xfId="0" applyFont="1" applyFill="1" applyBorder="1" applyAlignment="1" applyProtection="1">
      <alignment horizontal="left" vertical="center" wrapText="1"/>
    </xf>
    <xf numFmtId="0" fontId="76"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shrinkToFit="1"/>
    </xf>
    <xf numFmtId="0" fontId="73" fillId="2" borderId="0" xfId="0" applyFont="1" applyFill="1" applyBorder="1" applyAlignment="1" applyProtection="1">
      <alignment horizontal="center" vertical="center" wrapText="1"/>
    </xf>
    <xf numFmtId="0" fontId="76" fillId="2" borderId="8" xfId="0" applyFont="1" applyFill="1" applyBorder="1" applyAlignment="1" applyProtection="1">
      <alignment horizontal="center" vertical="center" wrapText="1"/>
    </xf>
    <xf numFmtId="0" fontId="76" fillId="2" borderId="4" xfId="0" applyFont="1" applyFill="1" applyBorder="1" applyAlignment="1" applyProtection="1">
      <alignment horizontal="center" vertical="center" wrapText="1"/>
    </xf>
    <xf numFmtId="0" fontId="76" fillId="2" borderId="5" xfId="0" applyFont="1" applyFill="1" applyBorder="1" applyAlignment="1" applyProtection="1">
      <alignment horizontal="center" vertical="center" wrapText="1"/>
    </xf>
    <xf numFmtId="0" fontId="76" fillId="2" borderId="22" xfId="0" applyFont="1" applyFill="1" applyBorder="1" applyAlignment="1" applyProtection="1">
      <alignment horizontal="center" vertical="center" wrapText="1"/>
    </xf>
    <xf numFmtId="0" fontId="76" fillId="2" borderId="13" xfId="0" applyFont="1" applyFill="1" applyBorder="1" applyAlignment="1" applyProtection="1">
      <alignment horizontal="center" vertical="center" wrapText="1"/>
    </xf>
    <xf numFmtId="0" fontId="76" fillId="2" borderId="9" xfId="0" applyFont="1" applyFill="1" applyBorder="1" applyAlignment="1" applyProtection="1">
      <alignment horizontal="center" vertical="center" wrapText="1"/>
    </xf>
    <xf numFmtId="0" fontId="76" fillId="2" borderId="6" xfId="0" applyFont="1" applyFill="1" applyBorder="1" applyAlignment="1" applyProtection="1">
      <alignment horizontal="center" vertical="center" wrapText="1"/>
    </xf>
    <xf numFmtId="0" fontId="76" fillId="2" borderId="11" xfId="0" applyFont="1" applyFill="1" applyBorder="1" applyAlignment="1" applyProtection="1">
      <alignment horizontal="center" vertical="center" wrapText="1"/>
    </xf>
    <xf numFmtId="0" fontId="73" fillId="2" borderId="8" xfId="0" applyFont="1" applyFill="1" applyBorder="1" applyAlignment="1" applyProtection="1">
      <alignment horizontal="center" vertical="center" wrapText="1"/>
    </xf>
    <xf numFmtId="0" fontId="73" fillId="2" borderId="4" xfId="0" applyFont="1" applyFill="1" applyBorder="1" applyAlignment="1" applyProtection="1">
      <alignment horizontal="center" vertical="center" wrapText="1"/>
    </xf>
    <xf numFmtId="0" fontId="73" fillId="2" borderId="5" xfId="0" applyFont="1" applyFill="1" applyBorder="1" applyAlignment="1" applyProtection="1">
      <alignment horizontal="center" vertical="center" wrapText="1"/>
    </xf>
    <xf numFmtId="0" fontId="73" fillId="2" borderId="22" xfId="0" applyFont="1" applyFill="1" applyBorder="1" applyAlignment="1" applyProtection="1">
      <alignment horizontal="center" vertical="center" wrapText="1"/>
    </xf>
    <xf numFmtId="0" fontId="73" fillId="2" borderId="13" xfId="0" applyFont="1" applyFill="1" applyBorder="1" applyAlignment="1" applyProtection="1">
      <alignment horizontal="center" vertical="center" wrapText="1"/>
    </xf>
    <xf numFmtId="0" fontId="73" fillId="2" borderId="9" xfId="0" applyFont="1" applyFill="1" applyBorder="1" applyAlignment="1" applyProtection="1">
      <alignment horizontal="center" vertical="center" wrapText="1"/>
    </xf>
    <xf numFmtId="0" fontId="73" fillId="2" borderId="6" xfId="0" applyFont="1" applyFill="1" applyBorder="1" applyAlignment="1" applyProtection="1">
      <alignment horizontal="center" vertical="center" wrapText="1"/>
    </xf>
    <xf numFmtId="0" fontId="73" fillId="2" borderId="11" xfId="0" applyFont="1" applyFill="1" applyBorder="1" applyAlignment="1" applyProtection="1">
      <alignment horizontal="center" vertical="center" wrapText="1"/>
    </xf>
    <xf numFmtId="0" fontId="72" fillId="4" borderId="102" xfId="0" applyFont="1" applyFill="1" applyBorder="1" applyAlignment="1" applyProtection="1">
      <alignment horizontal="center" vertical="center" wrapText="1"/>
      <protection hidden="1"/>
    </xf>
    <xf numFmtId="0" fontId="72" fillId="4" borderId="98" xfId="0" applyFont="1" applyFill="1" applyBorder="1" applyAlignment="1" applyProtection="1">
      <alignment horizontal="center" vertical="center" wrapText="1"/>
      <protection hidden="1"/>
    </xf>
    <xf numFmtId="0" fontId="72" fillId="4" borderId="151" xfId="0" applyFont="1" applyFill="1" applyBorder="1" applyAlignment="1" applyProtection="1">
      <alignment horizontal="center" vertical="center" wrapText="1"/>
      <protection hidden="1"/>
    </xf>
    <xf numFmtId="0" fontId="72" fillId="4" borderId="23" xfId="0" applyFont="1" applyFill="1" applyBorder="1" applyAlignment="1" applyProtection="1">
      <alignment horizontal="center" vertical="center" wrapText="1"/>
      <protection hidden="1"/>
    </xf>
    <xf numFmtId="0" fontId="72" fillId="4" borderId="0" xfId="0" applyFont="1" applyFill="1" applyAlignment="1" applyProtection="1">
      <alignment horizontal="center" vertical="center" wrapText="1"/>
      <protection hidden="1"/>
    </xf>
    <xf numFmtId="0" fontId="72" fillId="4" borderId="155" xfId="0" applyFont="1" applyFill="1" applyBorder="1" applyAlignment="1" applyProtection="1">
      <alignment horizontal="center" vertical="center" wrapText="1"/>
      <protection hidden="1"/>
    </xf>
    <xf numFmtId="0" fontId="72" fillId="4" borderId="137" xfId="0" applyFont="1" applyFill="1" applyBorder="1" applyAlignment="1" applyProtection="1">
      <alignment horizontal="center" vertical="center" wrapText="1"/>
      <protection hidden="1"/>
    </xf>
    <xf numFmtId="0" fontId="72" fillId="4" borderId="3" xfId="0" applyFont="1" applyFill="1" applyBorder="1" applyAlignment="1" applyProtection="1">
      <alignment horizontal="center" vertical="center" wrapText="1"/>
      <protection hidden="1"/>
    </xf>
    <xf numFmtId="0" fontId="72" fillId="4" borderId="158" xfId="0" applyFont="1" applyFill="1" applyBorder="1" applyAlignment="1" applyProtection="1">
      <alignment horizontal="center" vertical="center" wrapText="1"/>
      <protection hidden="1"/>
    </xf>
    <xf numFmtId="49" fontId="72" fillId="0" borderId="152" xfId="0" applyNumberFormat="1" applyFont="1" applyBorder="1" applyAlignment="1" applyProtection="1">
      <alignment horizontal="center" vertical="center" shrinkToFit="1"/>
      <protection hidden="1"/>
    </xf>
    <xf numFmtId="49" fontId="72" fillId="0" borderId="153" xfId="0" applyNumberFormat="1" applyFont="1" applyBorder="1" applyAlignment="1" applyProtection="1">
      <alignment horizontal="center" vertical="center" shrinkToFit="1"/>
      <protection hidden="1"/>
    </xf>
    <xf numFmtId="49" fontId="72" fillId="0" borderId="154" xfId="0" applyNumberFormat="1" applyFont="1" applyBorder="1" applyAlignment="1" applyProtection="1">
      <alignment horizontal="center" vertical="center" shrinkToFit="1"/>
      <protection hidden="1"/>
    </xf>
    <xf numFmtId="0" fontId="72" fillId="2" borderId="160" xfId="22" applyFont="1" applyFill="1" applyBorder="1" applyProtection="1">
      <alignment vertical="center"/>
      <protection hidden="1"/>
    </xf>
    <xf numFmtId="0" fontId="72" fillId="2" borderId="162" xfId="22" applyFont="1" applyFill="1" applyBorder="1" applyProtection="1">
      <alignment vertical="center"/>
      <protection hidden="1"/>
    </xf>
    <xf numFmtId="0" fontId="72" fillId="0" borderId="156" xfId="22" applyFont="1" applyBorder="1" applyAlignment="1" applyProtection="1">
      <alignment horizontal="center" vertical="center"/>
      <protection hidden="1"/>
    </xf>
    <xf numFmtId="0" fontId="72" fillId="0" borderId="55" xfId="22" applyFont="1" applyBorder="1" applyAlignment="1" applyProtection="1">
      <alignment horizontal="center" vertical="center"/>
      <protection hidden="1"/>
    </xf>
    <xf numFmtId="0" fontId="72" fillId="2" borderId="164" xfId="22" applyFont="1" applyFill="1" applyBorder="1" applyProtection="1">
      <alignment vertical="center"/>
      <protection hidden="1"/>
    </xf>
    <xf numFmtId="0" fontId="72" fillId="2" borderId="0" xfId="0" applyFont="1" applyFill="1" applyBorder="1" applyAlignment="1" applyProtection="1">
      <alignment horizontal="left" vertical="center" wrapText="1"/>
    </xf>
    <xf numFmtId="0" fontId="72" fillId="0" borderId="54" xfId="22" applyFont="1" applyBorder="1" applyAlignment="1" applyProtection="1">
      <alignment horizontal="center" vertical="center"/>
      <protection hidden="1"/>
    </xf>
    <xf numFmtId="0" fontId="72" fillId="0" borderId="56" xfId="22" applyFont="1" applyBorder="1" applyAlignment="1" applyProtection="1">
      <alignment horizontal="center" vertical="center"/>
      <protection hidden="1"/>
    </xf>
    <xf numFmtId="0" fontId="72" fillId="0" borderId="157" xfId="22" applyFont="1" applyBorder="1" applyAlignment="1" applyProtection="1">
      <alignment horizontal="center" vertical="center"/>
      <protection hidden="1"/>
    </xf>
    <xf numFmtId="0" fontId="72" fillId="2" borderId="163" xfId="22" applyFont="1" applyFill="1" applyBorder="1" applyProtection="1">
      <alignment vertical="center"/>
      <protection hidden="1"/>
    </xf>
    <xf numFmtId="0" fontId="72" fillId="2" borderId="160" xfId="22" applyFont="1" applyFill="1" applyBorder="1" applyAlignment="1" applyProtection="1">
      <alignment vertical="center" wrapText="1"/>
      <protection hidden="1"/>
    </xf>
    <xf numFmtId="0" fontId="72" fillId="2" borderId="162" xfId="22" applyFont="1" applyFill="1" applyBorder="1" applyAlignment="1" applyProtection="1">
      <alignment vertical="center" wrapText="1"/>
      <protection hidden="1"/>
    </xf>
    <xf numFmtId="0" fontId="63" fillId="2" borderId="1" xfId="0" applyFont="1" applyFill="1" applyBorder="1" applyAlignment="1" applyProtection="1">
      <alignment horizontal="center" vertical="center" wrapText="1"/>
      <protection hidden="1"/>
    </xf>
    <xf numFmtId="0" fontId="63" fillId="2" borderId="7" xfId="0" applyFont="1" applyFill="1" applyBorder="1" applyAlignment="1" applyProtection="1">
      <alignment horizontal="center" vertical="center" wrapText="1"/>
      <protection hidden="1"/>
    </xf>
    <xf numFmtId="0" fontId="63" fillId="2" borderId="2"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72" fillId="4" borderId="59" xfId="0" applyFont="1" applyFill="1" applyBorder="1" applyAlignment="1" applyProtection="1">
      <alignment horizontal="center" vertical="center" wrapText="1"/>
      <protection hidden="1"/>
    </xf>
    <xf numFmtId="0" fontId="72" fillId="4" borderId="60" xfId="0" applyFont="1" applyFill="1" applyBorder="1" applyAlignment="1" applyProtection="1">
      <alignment horizontal="center" vertical="center"/>
      <protection hidden="1"/>
    </xf>
    <xf numFmtId="0" fontId="72" fillId="4" borderId="149" xfId="0" applyFont="1" applyFill="1" applyBorder="1" applyAlignment="1" applyProtection="1">
      <alignment horizontal="center" vertical="center"/>
      <protection hidden="1"/>
    </xf>
    <xf numFmtId="49" fontId="70" fillId="2" borderId="150" xfId="0" applyNumberFormat="1" applyFont="1" applyFill="1" applyBorder="1" applyAlignment="1" applyProtection="1">
      <alignment horizontal="center" vertical="center" shrinkToFit="1"/>
      <protection locked="0" hidden="1"/>
    </xf>
    <xf numFmtId="49" fontId="70" fillId="2" borderId="60" xfId="0" applyNumberFormat="1" applyFont="1" applyFill="1" applyBorder="1" applyAlignment="1" applyProtection="1">
      <alignment horizontal="center" vertical="center" shrinkToFit="1"/>
      <protection locked="0" hidden="1"/>
    </xf>
    <xf numFmtId="49" fontId="70" fillId="2" borderId="68" xfId="0" applyNumberFormat="1" applyFont="1" applyFill="1" applyBorder="1" applyAlignment="1" applyProtection="1">
      <alignment horizontal="center" vertical="center" shrinkToFit="1"/>
      <protection locked="0" hidden="1"/>
    </xf>
    <xf numFmtId="0" fontId="72" fillId="4" borderId="59" xfId="0" applyFont="1" applyFill="1" applyBorder="1" applyAlignment="1" applyProtection="1">
      <alignment horizontal="center" vertical="center"/>
      <protection hidden="1"/>
    </xf>
    <xf numFmtId="49" fontId="70" fillId="2" borderId="150" xfId="0" applyNumberFormat="1" applyFont="1" applyFill="1" applyBorder="1" applyAlignment="1" applyProtection="1">
      <alignment horizontal="center" vertical="center" shrinkToFit="1"/>
      <protection locked="0"/>
    </xf>
    <xf numFmtId="49" fontId="70" fillId="2" borderId="60" xfId="0" applyNumberFormat="1" applyFont="1" applyFill="1" applyBorder="1" applyAlignment="1" applyProtection="1">
      <alignment horizontal="center" vertical="center" shrinkToFit="1"/>
      <protection locked="0"/>
    </xf>
    <xf numFmtId="49" fontId="70" fillId="2" borderId="68" xfId="0" applyNumberFormat="1" applyFont="1" applyFill="1" applyBorder="1" applyAlignment="1" applyProtection="1">
      <alignment horizontal="center" vertical="center" shrinkToFit="1"/>
      <protection locked="0"/>
    </xf>
    <xf numFmtId="0" fontId="72" fillId="2" borderId="6" xfId="0" applyFont="1" applyFill="1" applyBorder="1" applyAlignment="1" applyProtection="1">
      <alignment horizontal="left" vertical="center" wrapText="1"/>
      <protection hidden="1"/>
    </xf>
    <xf numFmtId="0" fontId="72" fillId="2" borderId="6" xfId="0" applyFont="1" applyFill="1" applyBorder="1" applyAlignment="1" applyProtection="1">
      <alignment horizontal="center" vertical="center" shrinkToFit="1"/>
      <protection locked="0"/>
    </xf>
    <xf numFmtId="0" fontId="72" fillId="4" borderId="173" xfId="0" applyFont="1" applyFill="1" applyBorder="1" applyAlignment="1" applyProtection="1">
      <alignment horizontal="center" vertical="center" wrapText="1"/>
      <protection hidden="1"/>
    </xf>
    <xf numFmtId="0" fontId="72" fillId="4" borderId="24" xfId="0" applyFont="1" applyFill="1" applyBorder="1" applyAlignment="1" applyProtection="1">
      <alignment horizontal="center" vertical="center" wrapText="1"/>
      <protection hidden="1"/>
    </xf>
    <xf numFmtId="0" fontId="72" fillId="4" borderId="174" xfId="0" applyFont="1" applyFill="1" applyBorder="1" applyAlignment="1" applyProtection="1">
      <alignment horizontal="center" vertical="center" wrapText="1"/>
      <protection hidden="1"/>
    </xf>
    <xf numFmtId="0" fontId="72" fillId="2" borderId="175" xfId="0" applyFont="1" applyFill="1" applyBorder="1" applyAlignment="1" applyProtection="1">
      <alignment horizontal="center" vertical="center" shrinkToFit="1"/>
      <protection locked="0"/>
    </xf>
    <xf numFmtId="0" fontId="72" fillId="2" borderId="7" xfId="0" applyFont="1" applyFill="1" applyBorder="1" applyAlignment="1" applyProtection="1">
      <alignment horizontal="center" vertical="center" shrinkToFit="1"/>
      <protection locked="0"/>
    </xf>
    <xf numFmtId="0" fontId="72" fillId="2" borderId="172" xfId="0" applyFont="1" applyFill="1" applyBorder="1" applyAlignment="1" applyProtection="1">
      <alignment horizontal="center" vertical="center" shrinkToFit="1"/>
      <protection locked="0"/>
    </xf>
    <xf numFmtId="0" fontId="72" fillId="4" borderId="176" xfId="0" applyFont="1" applyFill="1" applyBorder="1" applyAlignment="1" applyProtection="1">
      <alignment horizontal="center" vertical="center" wrapText="1"/>
      <protection hidden="1"/>
    </xf>
    <xf numFmtId="0" fontId="72" fillId="4" borderId="177" xfId="0" applyFont="1" applyFill="1" applyBorder="1" applyAlignment="1" applyProtection="1">
      <alignment horizontal="center" vertical="center" wrapText="1"/>
      <protection hidden="1"/>
    </xf>
    <xf numFmtId="0" fontId="72" fillId="4" borderId="178" xfId="0" applyFont="1" applyFill="1" applyBorder="1" applyAlignment="1" applyProtection="1">
      <alignment horizontal="center" vertical="center" wrapText="1"/>
      <protection hidden="1"/>
    </xf>
    <xf numFmtId="0" fontId="72" fillId="2" borderId="179" xfId="0" applyFont="1" applyFill="1" applyBorder="1" applyAlignment="1" applyProtection="1">
      <alignment horizontal="center" vertical="center" shrinkToFit="1"/>
      <protection locked="0"/>
    </xf>
    <xf numFmtId="0" fontId="72" fillId="2" borderId="180" xfId="0" applyFont="1" applyFill="1" applyBorder="1" applyAlignment="1" applyProtection="1">
      <alignment horizontal="center" vertical="center" shrinkToFit="1"/>
      <protection locked="0"/>
    </xf>
    <xf numFmtId="0" fontId="72" fillId="2" borderId="6" xfId="0" applyFont="1" applyFill="1" applyBorder="1" applyAlignment="1" applyProtection="1">
      <alignment horizontal="center" vertical="center" shrinkToFit="1"/>
    </xf>
    <xf numFmtId="0" fontId="72" fillId="4" borderId="167" xfId="0" applyFont="1" applyFill="1" applyBorder="1" applyAlignment="1" applyProtection="1">
      <alignment horizontal="center" vertical="center" wrapText="1"/>
      <protection hidden="1"/>
    </xf>
    <xf numFmtId="0" fontId="72" fillId="4" borderId="168" xfId="0" applyFont="1" applyFill="1" applyBorder="1" applyAlignment="1" applyProtection="1">
      <alignment horizontal="center" vertical="center" wrapText="1"/>
      <protection hidden="1"/>
    </xf>
    <xf numFmtId="0" fontId="72" fillId="4" borderId="169" xfId="0" applyFont="1" applyFill="1" applyBorder="1" applyAlignment="1" applyProtection="1">
      <alignment horizontal="center" vertical="center" wrapText="1"/>
      <protection hidden="1"/>
    </xf>
    <xf numFmtId="0" fontId="72" fillId="2" borderId="113" xfId="0" applyFont="1" applyFill="1" applyBorder="1" applyAlignment="1" applyProtection="1">
      <alignment horizontal="center" vertical="center" shrinkToFit="1"/>
      <protection locked="0"/>
    </xf>
    <xf numFmtId="0" fontId="72" fillId="4" borderId="170" xfId="0" applyFont="1" applyFill="1" applyBorder="1" applyAlignment="1" applyProtection="1">
      <alignment horizontal="center" vertical="center" shrinkToFit="1"/>
      <protection hidden="1"/>
    </xf>
    <xf numFmtId="0" fontId="72" fillId="4" borderId="7" xfId="0" applyFont="1" applyFill="1" applyBorder="1" applyAlignment="1" applyProtection="1">
      <alignment horizontal="center" vertical="center" shrinkToFit="1"/>
      <protection hidden="1"/>
    </xf>
    <xf numFmtId="0" fontId="72" fillId="4" borderId="171" xfId="0" applyFont="1" applyFill="1" applyBorder="1" applyAlignment="1" applyProtection="1">
      <alignment horizontal="center" vertical="center" shrinkToFit="1"/>
      <protection hidden="1"/>
    </xf>
    <xf numFmtId="0" fontId="72" fillId="4" borderId="165" xfId="0" applyFont="1" applyFill="1" applyBorder="1" applyAlignment="1" applyProtection="1">
      <alignment horizontal="center" vertical="center" wrapText="1"/>
      <protection hidden="1"/>
    </xf>
    <xf numFmtId="0" fontId="72" fillId="4" borderId="153" xfId="0" applyFont="1" applyFill="1" applyBorder="1" applyAlignment="1" applyProtection="1">
      <alignment horizontal="center" vertical="center" wrapText="1"/>
      <protection hidden="1"/>
    </xf>
    <xf numFmtId="0" fontId="72" fillId="4" borderId="166" xfId="0" applyFont="1" applyFill="1" applyBorder="1" applyAlignment="1" applyProtection="1">
      <alignment horizontal="center" vertical="center" wrapText="1"/>
      <protection hidden="1"/>
    </xf>
    <xf numFmtId="0" fontId="72" fillId="2" borderId="152" xfId="0" applyFont="1" applyFill="1" applyBorder="1" applyAlignment="1" applyProtection="1">
      <alignment horizontal="center" vertical="center" shrinkToFit="1"/>
      <protection locked="0"/>
    </xf>
    <xf numFmtId="0" fontId="72" fillId="2" borderId="153" xfId="0" applyFont="1" applyFill="1" applyBorder="1" applyAlignment="1" applyProtection="1">
      <alignment horizontal="center" vertical="center" shrinkToFit="1"/>
      <protection locked="0"/>
    </xf>
    <xf numFmtId="0" fontId="72" fillId="2" borderId="154" xfId="0" applyFont="1" applyFill="1" applyBorder="1" applyAlignment="1" applyProtection="1">
      <alignment horizontal="center" vertical="center" shrinkToFit="1"/>
      <protection locked="0"/>
    </xf>
    <xf numFmtId="0" fontId="37" fillId="7" borderId="24" xfId="0" applyFont="1" applyFill="1" applyBorder="1">
      <alignment vertical="center"/>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7" fillId="0" borderId="7" xfId="0" applyFont="1" applyBorder="1">
      <alignment vertical="center"/>
    </xf>
    <xf numFmtId="0" fontId="37" fillId="0" borderId="7" xfId="0" applyFont="1" applyBorder="1" applyAlignment="1" applyProtection="1">
      <alignment horizontal="left" vertical="center" shrinkToFit="1"/>
      <protection locked="0"/>
    </xf>
    <xf numFmtId="0" fontId="37" fillId="0" borderId="7" xfId="0" applyFont="1" applyBorder="1" applyAlignment="1">
      <alignment horizontal="left" vertical="center"/>
    </xf>
    <xf numFmtId="0" fontId="37" fillId="0" borderId="2" xfId="0" applyFont="1" applyBorder="1" applyAlignment="1">
      <alignment horizontal="left" vertical="center"/>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2" xfId="0" applyFont="1" applyBorder="1">
      <alignment vertical="center"/>
    </xf>
    <xf numFmtId="0" fontId="37" fillId="7" borderId="1" xfId="0" applyFont="1" applyFill="1" applyBorder="1" applyAlignment="1">
      <alignment horizontal="left" vertical="center"/>
    </xf>
    <xf numFmtId="0" fontId="37" fillId="7" borderId="7" xfId="0" applyFont="1" applyFill="1" applyBorder="1" applyAlignment="1">
      <alignment horizontal="left" vertical="center"/>
    </xf>
    <xf numFmtId="0" fontId="37" fillId="7" borderId="2" xfId="0" applyFont="1" applyFill="1" applyBorder="1" applyAlignment="1">
      <alignment horizontal="left" vertical="center"/>
    </xf>
    <xf numFmtId="0" fontId="37" fillId="7" borderId="24" xfId="0" applyFont="1" applyFill="1" applyBorder="1" applyAlignment="1">
      <alignment horizontal="center" vertical="center"/>
    </xf>
    <xf numFmtId="0" fontId="17" fillId="0" borderId="24" xfId="0" applyFont="1" applyBorder="1" applyAlignment="1" applyProtection="1">
      <alignment horizontal="center" vertical="center"/>
      <protection locked="0"/>
    </xf>
    <xf numFmtId="0" fontId="41" fillId="5" borderId="1" xfId="0" applyFont="1" applyFill="1" applyBorder="1" applyAlignment="1" applyProtection="1">
      <alignment horizontal="left" vertical="center" indent="1" shrinkToFit="1"/>
      <protection locked="0"/>
    </xf>
    <xf numFmtId="0" fontId="41" fillId="5" borderId="7" xfId="0" applyFont="1" applyFill="1" applyBorder="1" applyAlignment="1" applyProtection="1">
      <alignment horizontal="left" vertical="center" indent="1" shrinkToFit="1"/>
      <protection locked="0"/>
    </xf>
    <xf numFmtId="0" fontId="41" fillId="5" borderId="2" xfId="0" applyFont="1" applyFill="1" applyBorder="1" applyAlignment="1" applyProtection="1">
      <alignment horizontal="left" vertical="center" indent="1" shrinkToFit="1"/>
      <protection locked="0"/>
    </xf>
    <xf numFmtId="0" fontId="37" fillId="7" borderId="1" xfId="0" applyFont="1" applyFill="1" applyBorder="1">
      <alignment vertical="center"/>
    </xf>
    <xf numFmtId="0" fontId="37" fillId="7" borderId="7" xfId="0" applyFont="1" applyFill="1" applyBorder="1">
      <alignment vertical="center"/>
    </xf>
    <xf numFmtId="0" fontId="37" fillId="7" borderId="2" xfId="0" applyFont="1" applyFill="1" applyBorder="1">
      <alignment vertical="center"/>
    </xf>
    <xf numFmtId="0" fontId="33" fillId="5" borderId="1" xfId="0" applyFont="1" applyFill="1" applyBorder="1" applyAlignment="1" applyProtection="1">
      <alignment horizontal="left" vertical="center" indent="4" shrinkToFit="1"/>
      <protection locked="0" hidden="1"/>
    </xf>
    <xf numFmtId="0" fontId="33" fillId="5" borderId="7" xfId="0" applyFont="1" applyFill="1" applyBorder="1" applyAlignment="1" applyProtection="1">
      <alignment horizontal="left" vertical="center" indent="4" shrinkToFit="1"/>
      <protection locked="0" hidden="1"/>
    </xf>
    <xf numFmtId="0" fontId="33" fillId="5" borderId="2" xfId="0" applyFont="1" applyFill="1" applyBorder="1" applyAlignment="1" applyProtection="1">
      <alignment horizontal="left" vertical="center" indent="4" shrinkToFit="1"/>
      <protection locked="0" hidden="1"/>
    </xf>
    <xf numFmtId="0" fontId="41" fillId="5" borderId="1" xfId="0" applyFont="1" applyFill="1" applyBorder="1" applyAlignment="1" applyProtection="1">
      <alignment horizontal="left" vertical="center" indent="4" shrinkToFit="1"/>
      <protection locked="0" hidden="1"/>
    </xf>
    <xf numFmtId="0" fontId="41" fillId="5" borderId="7" xfId="0" applyFont="1" applyFill="1" applyBorder="1" applyAlignment="1" applyProtection="1">
      <alignment horizontal="left" vertical="center" indent="4" shrinkToFit="1"/>
      <protection locked="0" hidden="1"/>
    </xf>
    <xf numFmtId="0" fontId="41" fillId="5" borderId="2" xfId="0" applyFont="1" applyFill="1" applyBorder="1" applyAlignment="1" applyProtection="1">
      <alignment horizontal="left" vertical="center" indent="4" shrinkToFit="1"/>
      <protection locked="0" hidden="1"/>
    </xf>
    <xf numFmtId="38" fontId="75" fillId="5" borderId="24" xfId="7" applyFont="1" applyFill="1" applyBorder="1" applyAlignment="1" applyProtection="1">
      <alignment horizontal="center" vertical="center"/>
      <protection locked="0"/>
    </xf>
    <xf numFmtId="0" fontId="37" fillId="5" borderId="22" xfId="0" applyFont="1" applyFill="1" applyBorder="1" applyAlignment="1">
      <alignment horizontal="center" vertical="center"/>
    </xf>
    <xf numFmtId="0" fontId="37" fillId="5" borderId="0" xfId="0" applyFont="1" applyFill="1" applyAlignment="1">
      <alignment horizontal="center" vertical="center"/>
    </xf>
    <xf numFmtId="0" fontId="17" fillId="0" borderId="0" xfId="0" applyFont="1" applyAlignment="1" applyProtection="1">
      <alignment vertical="top" wrapText="1"/>
      <protection hidden="1"/>
    </xf>
    <xf numFmtId="0" fontId="42" fillId="0" borderId="0" xfId="0" applyFont="1" applyAlignment="1" applyProtection="1">
      <alignment horizontal="left" vertical="center" wrapText="1"/>
      <protection hidden="1"/>
    </xf>
    <xf numFmtId="0" fontId="33" fillId="5" borderId="0" xfId="0" applyFont="1" applyFill="1" applyAlignment="1" applyProtection="1">
      <alignment horizontal="center" vertical="center"/>
      <protection hidden="1"/>
    </xf>
    <xf numFmtId="0" fontId="17" fillId="5" borderId="7" xfId="0" applyFont="1" applyFill="1" applyBorder="1" applyAlignment="1" applyProtection="1">
      <alignment horizontal="center" vertical="center" shrinkToFit="1"/>
      <protection hidden="1"/>
    </xf>
    <xf numFmtId="49" fontId="17" fillId="0" borderId="4" xfId="0" applyNumberFormat="1" applyFont="1" applyBorder="1" applyAlignment="1" applyProtection="1">
      <alignment horizontal="center" vertical="center" wrapText="1"/>
      <protection locked="0" hidden="1"/>
    </xf>
    <xf numFmtId="49" fontId="17" fillId="0" borderId="4" xfId="0" applyNumberFormat="1" applyFont="1" applyBorder="1" applyAlignment="1" applyProtection="1">
      <alignment horizontal="center" vertical="center" wrapText="1"/>
      <protection hidden="1"/>
    </xf>
    <xf numFmtId="0" fontId="40" fillId="0" borderId="0" xfId="0" applyFont="1" applyAlignment="1" applyProtection="1">
      <alignment horizontal="center" vertical="center"/>
      <protection hidden="1"/>
    </xf>
    <xf numFmtId="0" fontId="41" fillId="5" borderId="0" xfId="0" applyFont="1" applyFill="1" applyAlignment="1" applyProtection="1">
      <alignment horizontal="left" vertical="center" shrinkToFit="1"/>
      <protection locked="0"/>
    </xf>
    <xf numFmtId="0" fontId="39" fillId="5" borderId="0" xfId="0" applyFont="1" applyFill="1" applyAlignment="1">
      <alignment horizontal="center" vertical="center"/>
    </xf>
    <xf numFmtId="0" fontId="33" fillId="5" borderId="0" xfId="0" applyFont="1" applyFill="1" applyAlignment="1" applyProtection="1">
      <alignment horizontal="distributed" vertical="center" wrapText="1"/>
      <protection hidden="1"/>
    </xf>
    <xf numFmtId="0" fontId="33" fillId="5" borderId="0" xfId="0" applyFont="1" applyFill="1" applyAlignment="1">
      <alignment horizontal="distributed" vertical="center"/>
    </xf>
    <xf numFmtId="49" fontId="58" fillId="0" borderId="0" xfId="0" applyNumberFormat="1" applyFont="1" applyAlignment="1">
      <alignment horizontal="center" vertical="center"/>
    </xf>
    <xf numFmtId="49" fontId="58" fillId="0" borderId="0" xfId="0" applyNumberFormat="1" applyFont="1" applyAlignment="1" applyProtection="1">
      <alignment horizontal="center" vertical="center"/>
      <protection hidden="1"/>
    </xf>
    <xf numFmtId="0" fontId="33" fillId="5" borderId="0" xfId="0" applyFont="1" applyFill="1" applyAlignment="1" applyProtection="1">
      <alignment horizontal="left" vertical="center" shrinkToFit="1"/>
      <protection locked="0"/>
    </xf>
    <xf numFmtId="49" fontId="33" fillId="5" borderId="0" xfId="0" applyNumberFormat="1" applyFont="1" applyFill="1" applyAlignment="1" applyProtection="1">
      <alignment horizontal="center" vertical="center"/>
      <protection locked="0"/>
    </xf>
    <xf numFmtId="0" fontId="33" fillId="5" borderId="0" xfId="0" applyFont="1" applyFill="1" applyAlignment="1">
      <alignment horizontal="center" vertical="center"/>
    </xf>
    <xf numFmtId="0" fontId="33" fillId="5" borderId="0" xfId="0" applyFont="1" applyFill="1" applyAlignment="1" applyProtection="1">
      <alignment horizontal="center" vertical="center"/>
      <protection locked="0"/>
    </xf>
  </cellXfs>
  <cellStyles count="79">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78" xr:uid="{00000000-0005-0000-0000-00004D000000}"/>
    <cellStyle name="標準_新築・既築" xfId="73" xr:uid="{00000000-0005-0000-0000-00004E000000}"/>
  </cellStyles>
  <dxfs count="8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98C0C2F0-BD38-44E1-AA98-296F4DA68035}"/>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E2921A0E-8BCF-40B5-80C8-DE6E465CD588}"/>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BFAECF80-DFB1-4879-846F-3F08CBC37F9E}"/>
            </a:ext>
          </a:extLst>
        </xdr:cNvPr>
        <xdr:cNvSpPr/>
      </xdr:nvSpPr>
      <xdr:spPr>
        <a:xfrm>
          <a:off x="5755480" y="46577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2653591A-F5A9-4CD8-986F-07ACDCFE1A79}"/>
            </a:ext>
          </a:extLst>
        </xdr:cNvPr>
        <xdr:cNvSpPr/>
      </xdr:nvSpPr>
      <xdr:spPr>
        <a:xfrm>
          <a:off x="6603206" y="465912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72</xdr:row>
      <xdr:rowOff>0</xdr:rowOff>
    </xdr:from>
    <xdr:to>
      <xdr:col>28</xdr:col>
      <xdr:colOff>22412</xdr:colOff>
      <xdr:row>72</xdr:row>
      <xdr:rowOff>212912</xdr:rowOff>
    </xdr:to>
    <xdr:sp macro="" textlink="">
      <xdr:nvSpPr>
        <xdr:cNvPr id="9" name="正方形/長方形 8">
          <a:extLst>
            <a:ext uri="{FF2B5EF4-FFF2-40B4-BE49-F238E27FC236}">
              <a16:creationId xmlns:a16="http://schemas.microsoft.com/office/drawing/2014/main" id="{1E224C6B-148A-4AAD-92D7-3275A23A6793}"/>
            </a:ext>
          </a:extLst>
        </xdr:cNvPr>
        <xdr:cNvSpPr/>
      </xdr:nvSpPr>
      <xdr:spPr>
        <a:xfrm>
          <a:off x="1152525" y="221456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10" name="正方形/長方形 9">
          <a:extLst>
            <a:ext uri="{FF2B5EF4-FFF2-40B4-BE49-F238E27FC236}">
              <a16:creationId xmlns:a16="http://schemas.microsoft.com/office/drawing/2014/main" id="{89395B83-525E-41B8-9E77-026052836D42}"/>
            </a:ext>
          </a:extLst>
        </xdr:cNvPr>
        <xdr:cNvSpPr/>
      </xdr:nvSpPr>
      <xdr:spPr>
        <a:xfrm>
          <a:off x="2924176" y="221456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72</xdr:row>
      <xdr:rowOff>11206</xdr:rowOff>
    </xdr:from>
    <xdr:to>
      <xdr:col>91</xdr:col>
      <xdr:colOff>145677</xdr:colOff>
      <xdr:row>72</xdr:row>
      <xdr:rowOff>200026</xdr:rowOff>
    </xdr:to>
    <xdr:sp macro="" textlink="">
      <xdr:nvSpPr>
        <xdr:cNvPr id="11" name="正方形/長方形 10">
          <a:extLst>
            <a:ext uri="{FF2B5EF4-FFF2-40B4-BE49-F238E27FC236}">
              <a16:creationId xmlns:a16="http://schemas.microsoft.com/office/drawing/2014/main" id="{C2FAD708-EC41-4BE3-AB00-90262FD00E31}"/>
            </a:ext>
          </a:extLst>
        </xdr:cNvPr>
        <xdr:cNvSpPr/>
      </xdr:nvSpPr>
      <xdr:spPr>
        <a:xfrm>
          <a:off x="4611781" y="22347331"/>
          <a:ext cx="5058896" cy="188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0</xdr:colOff>
      <xdr:row>12</xdr:row>
      <xdr:rowOff>0</xdr:rowOff>
    </xdr:from>
    <xdr:to>
      <xdr:col>81</xdr:col>
      <xdr:colOff>83344</xdr:colOff>
      <xdr:row>12</xdr:row>
      <xdr:rowOff>248631</xdr:rowOff>
    </xdr:to>
    <xdr:sp macro="" textlink="">
      <xdr:nvSpPr>
        <xdr:cNvPr id="12" name="正方形/長方形 11">
          <a:extLst>
            <a:ext uri="{FF2B5EF4-FFF2-40B4-BE49-F238E27FC236}">
              <a16:creationId xmlns:a16="http://schemas.microsoft.com/office/drawing/2014/main" id="{032DA4D2-C498-49BB-BD03-BB8A69F1BDCC}"/>
            </a:ext>
          </a:extLst>
        </xdr:cNvPr>
        <xdr:cNvSpPr/>
      </xdr:nvSpPr>
      <xdr:spPr>
        <a:xfrm>
          <a:off x="5753100" y="2809875"/>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95</xdr:col>
      <xdr:colOff>83345</xdr:colOff>
      <xdr:row>10</xdr:row>
      <xdr:rowOff>35146</xdr:rowOff>
    </xdr:from>
    <xdr:ext cx="5734844" cy="1659557"/>
    <xdr:sp macro="" textlink="">
      <xdr:nvSpPr>
        <xdr:cNvPr id="13" name="吹き出し: 四角形 12">
          <a:extLst>
            <a:ext uri="{FF2B5EF4-FFF2-40B4-BE49-F238E27FC236}">
              <a16:creationId xmlns:a16="http://schemas.microsoft.com/office/drawing/2014/main" id="{621B29DF-D009-4734-B611-46F8D2CBB2F4}"/>
            </a:ext>
          </a:extLst>
        </xdr:cNvPr>
        <xdr:cNvSpPr/>
      </xdr:nvSpPr>
      <xdr:spPr>
        <a:xfrm>
          <a:off x="10310814" y="2035396"/>
          <a:ext cx="5734844" cy="1659557"/>
        </a:xfrm>
        <a:prstGeom prst="wedgeRectCallout">
          <a:avLst>
            <a:gd name="adj1" fmla="val -55462"/>
            <a:gd name="adj2" fmla="val -176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95</xdr:col>
      <xdr:colOff>104511</xdr:colOff>
      <xdr:row>17</xdr:row>
      <xdr:rowOff>166197</xdr:rowOff>
    </xdr:from>
    <xdr:ext cx="5737491" cy="1492716"/>
    <xdr:sp macro="" textlink="">
      <xdr:nvSpPr>
        <xdr:cNvPr id="14" name="吹き出し: 四角形 13">
          <a:extLst>
            <a:ext uri="{FF2B5EF4-FFF2-40B4-BE49-F238E27FC236}">
              <a16:creationId xmlns:a16="http://schemas.microsoft.com/office/drawing/2014/main" id="{CCB94876-D0F4-4484-A664-D1629586BFF7}"/>
            </a:ext>
          </a:extLst>
        </xdr:cNvPr>
        <xdr:cNvSpPr/>
      </xdr:nvSpPr>
      <xdr:spPr>
        <a:xfrm>
          <a:off x="10331980" y="4381010"/>
          <a:ext cx="5737491" cy="1492716"/>
        </a:xfrm>
        <a:prstGeom prst="wedgeRectCallout">
          <a:avLst>
            <a:gd name="adj1" fmla="val -5546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11907</xdr:colOff>
      <xdr:row>46</xdr:row>
      <xdr:rowOff>178598</xdr:rowOff>
    </xdr:from>
    <xdr:ext cx="5779067" cy="1492716"/>
    <xdr:sp macro="" textlink="">
      <xdr:nvSpPr>
        <xdr:cNvPr id="15" name="吹き出し: 四角形 14">
          <a:extLst>
            <a:ext uri="{FF2B5EF4-FFF2-40B4-BE49-F238E27FC236}">
              <a16:creationId xmlns:a16="http://schemas.microsoft.com/office/drawing/2014/main" id="{89B11E26-5C3E-45FD-AF49-4281E17DF86A}"/>
            </a:ext>
          </a:extLst>
        </xdr:cNvPr>
        <xdr:cNvSpPr/>
      </xdr:nvSpPr>
      <xdr:spPr>
        <a:xfrm>
          <a:off x="10346532" y="14347036"/>
          <a:ext cx="5779067" cy="1492716"/>
        </a:xfrm>
        <a:prstGeom prst="wedgeRectCallout">
          <a:avLst>
            <a:gd name="adj1" fmla="val -56089"/>
            <a:gd name="adj2" fmla="val 207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11907</xdr:colOff>
      <xdr:row>52</xdr:row>
      <xdr:rowOff>42056</xdr:rowOff>
    </xdr:from>
    <xdr:ext cx="5779068" cy="1726114"/>
    <xdr:sp macro="" textlink="">
      <xdr:nvSpPr>
        <xdr:cNvPr id="16" name="吹き出し: 四角形 15">
          <a:extLst>
            <a:ext uri="{FF2B5EF4-FFF2-40B4-BE49-F238E27FC236}">
              <a16:creationId xmlns:a16="http://schemas.microsoft.com/office/drawing/2014/main" id="{3267292C-BEFE-420A-835D-1B96A21869DB}"/>
            </a:ext>
          </a:extLst>
        </xdr:cNvPr>
        <xdr:cNvSpPr/>
      </xdr:nvSpPr>
      <xdr:spPr>
        <a:xfrm>
          <a:off x="10346532" y="15996431"/>
          <a:ext cx="5779068" cy="1726114"/>
        </a:xfrm>
        <a:prstGeom prst="wedgeRectCallout">
          <a:avLst>
            <a:gd name="adj1" fmla="val -55455"/>
            <a:gd name="adj2" fmla="val 167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11907</xdr:colOff>
      <xdr:row>59</xdr:row>
      <xdr:rowOff>18910</xdr:rowOff>
    </xdr:from>
    <xdr:ext cx="5819889" cy="1025922"/>
    <xdr:sp macro="" textlink="">
      <xdr:nvSpPr>
        <xdr:cNvPr id="17" name="吹き出し: 四角形 16">
          <a:extLst>
            <a:ext uri="{FF2B5EF4-FFF2-40B4-BE49-F238E27FC236}">
              <a16:creationId xmlns:a16="http://schemas.microsoft.com/office/drawing/2014/main" id="{096B2B3C-E9AE-4461-8DF4-51DAF4409371}"/>
            </a:ext>
          </a:extLst>
        </xdr:cNvPr>
        <xdr:cNvSpPr/>
      </xdr:nvSpPr>
      <xdr:spPr>
        <a:xfrm>
          <a:off x="10346532" y="18033066"/>
          <a:ext cx="5819889" cy="1025922"/>
        </a:xfrm>
        <a:prstGeom prst="wedgeRectCallout">
          <a:avLst>
            <a:gd name="adj1" fmla="val -55479"/>
            <a:gd name="adj2" fmla="val -10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23814</xdr:colOff>
      <xdr:row>69</xdr:row>
      <xdr:rowOff>78449</xdr:rowOff>
    </xdr:from>
    <xdr:ext cx="5955960" cy="1726114"/>
    <xdr:sp macro="" textlink="">
      <xdr:nvSpPr>
        <xdr:cNvPr id="18" name="吹き出し: 四角形 17">
          <a:extLst>
            <a:ext uri="{FF2B5EF4-FFF2-40B4-BE49-F238E27FC236}">
              <a16:creationId xmlns:a16="http://schemas.microsoft.com/office/drawing/2014/main" id="{EE342494-044E-4CB4-A522-C2659C222D42}"/>
            </a:ext>
          </a:extLst>
        </xdr:cNvPr>
        <xdr:cNvSpPr/>
      </xdr:nvSpPr>
      <xdr:spPr>
        <a:xfrm>
          <a:off x="10358439" y="21116793"/>
          <a:ext cx="5955960" cy="1726114"/>
        </a:xfrm>
        <a:prstGeom prst="wedgeRectCallout">
          <a:avLst>
            <a:gd name="adj1" fmla="val -55108"/>
            <a:gd name="adj2" fmla="val 17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71440</xdr:colOff>
      <xdr:row>1</xdr:row>
      <xdr:rowOff>0</xdr:rowOff>
    </xdr:from>
    <xdr:to>
      <xdr:col>154</xdr:col>
      <xdr:colOff>59533</xdr:colOff>
      <xdr:row>7</xdr:row>
      <xdr:rowOff>207000</xdr:rowOff>
    </xdr:to>
    <xdr:sp macro="" textlink="">
      <xdr:nvSpPr>
        <xdr:cNvPr id="19" name="テキスト ボックス 69">
          <a:extLst>
            <a:ext uri="{FF2B5EF4-FFF2-40B4-BE49-F238E27FC236}">
              <a16:creationId xmlns:a16="http://schemas.microsoft.com/office/drawing/2014/main" id="{72298715-59C3-4502-9097-A42A1C130357}"/>
            </a:ext>
          </a:extLst>
        </xdr:cNvPr>
        <xdr:cNvSpPr txBox="1"/>
      </xdr:nvSpPr>
      <xdr:spPr>
        <a:xfrm>
          <a:off x="10298909" y="226219"/>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95</xdr:col>
      <xdr:colOff>104511</xdr:colOff>
      <xdr:row>32</xdr:row>
      <xdr:rowOff>240069</xdr:rowOff>
    </xdr:from>
    <xdr:ext cx="5737491" cy="559127"/>
    <xdr:sp macro="" textlink="">
      <xdr:nvSpPr>
        <xdr:cNvPr id="20" name="吹き出し: 四角形 19">
          <a:extLst>
            <a:ext uri="{FF2B5EF4-FFF2-40B4-BE49-F238E27FC236}">
              <a16:creationId xmlns:a16="http://schemas.microsoft.com/office/drawing/2014/main" id="{3410E076-F559-47F6-89F8-91DA931B2CF5}"/>
            </a:ext>
          </a:extLst>
        </xdr:cNvPr>
        <xdr:cNvSpPr/>
      </xdr:nvSpPr>
      <xdr:spPr>
        <a:xfrm>
          <a:off x="10331980" y="9336444"/>
          <a:ext cx="5737491" cy="559127"/>
        </a:xfrm>
        <a:prstGeom prst="wedgeRectCallout">
          <a:avLst>
            <a:gd name="adj1" fmla="val -55877"/>
            <a:gd name="adj2" fmla="val 157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0</xdr:colOff>
      <xdr:row>62</xdr:row>
      <xdr:rowOff>211774</xdr:rowOff>
    </xdr:from>
    <xdr:ext cx="5819889" cy="1259319"/>
    <xdr:sp macro="" textlink="">
      <xdr:nvSpPr>
        <xdr:cNvPr id="21" name="吹き出し: 四角形 20">
          <a:extLst>
            <a:ext uri="{FF2B5EF4-FFF2-40B4-BE49-F238E27FC236}">
              <a16:creationId xmlns:a16="http://schemas.microsoft.com/office/drawing/2014/main" id="{3096AC6E-2771-43FA-8119-8AAA8AEA36BD}"/>
            </a:ext>
          </a:extLst>
        </xdr:cNvPr>
        <xdr:cNvSpPr/>
      </xdr:nvSpPr>
      <xdr:spPr>
        <a:xfrm>
          <a:off x="10334625" y="19285587"/>
          <a:ext cx="5819889" cy="1259319"/>
        </a:xfrm>
        <a:prstGeom prst="wedgeRectCallout">
          <a:avLst>
            <a:gd name="adj1" fmla="val -54661"/>
            <a:gd name="adj2" fmla="val 13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78</xdr:row>
      <xdr:rowOff>121333</xdr:rowOff>
    </xdr:from>
    <xdr:ext cx="5819889" cy="559127"/>
    <xdr:sp macro="" textlink="">
      <xdr:nvSpPr>
        <xdr:cNvPr id="22" name="吹き出し: 四角形 21">
          <a:extLst>
            <a:ext uri="{FF2B5EF4-FFF2-40B4-BE49-F238E27FC236}">
              <a16:creationId xmlns:a16="http://schemas.microsoft.com/office/drawing/2014/main" id="{02981214-0BF2-45E3-9589-2E29A29359D5}"/>
            </a:ext>
          </a:extLst>
        </xdr:cNvPr>
        <xdr:cNvSpPr/>
      </xdr:nvSpPr>
      <xdr:spPr>
        <a:xfrm>
          <a:off x="10382250" y="24564864"/>
          <a:ext cx="5819889" cy="559127"/>
        </a:xfrm>
        <a:prstGeom prst="wedgeRectCallout">
          <a:avLst>
            <a:gd name="adj1" fmla="val -55480"/>
            <a:gd name="adj2" fmla="val 205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67444</xdr:colOff>
      <xdr:row>4</xdr:row>
      <xdr:rowOff>433241</xdr:rowOff>
    </xdr:from>
    <xdr:ext cx="9808476" cy="425822"/>
    <xdr:sp macro="" textlink="">
      <xdr:nvSpPr>
        <xdr:cNvPr id="2" name="吹き出し: 四角形 1">
          <a:extLst>
            <a:ext uri="{FF2B5EF4-FFF2-40B4-BE49-F238E27FC236}">
              <a16:creationId xmlns:a16="http://schemas.microsoft.com/office/drawing/2014/main" id="{38C391B8-38FA-4378-9DD5-B43D8C131A99}"/>
            </a:ext>
          </a:extLst>
        </xdr:cNvPr>
        <xdr:cNvSpPr/>
      </xdr:nvSpPr>
      <xdr:spPr>
        <a:xfrm>
          <a:off x="15093953" y="1615655"/>
          <a:ext cx="9808476"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p>
      </xdr:txBody>
    </xdr:sp>
    <xdr:clientData/>
  </xdr:oneCellAnchor>
  <xdr:oneCellAnchor>
    <xdr:from>
      <xdr:col>57</xdr:col>
      <xdr:colOff>117579</xdr:colOff>
      <xdr:row>8</xdr:row>
      <xdr:rowOff>204629</xdr:rowOff>
    </xdr:from>
    <xdr:ext cx="9758944" cy="3760709"/>
    <xdr:sp macro="" textlink="">
      <xdr:nvSpPr>
        <xdr:cNvPr id="3" name="吹き出し: 四角形 2">
          <a:extLst>
            <a:ext uri="{FF2B5EF4-FFF2-40B4-BE49-F238E27FC236}">
              <a16:creationId xmlns:a16="http://schemas.microsoft.com/office/drawing/2014/main" id="{7E2777B9-8E8E-416F-BA32-F1F119CE0268}"/>
            </a:ext>
          </a:extLst>
        </xdr:cNvPr>
        <xdr:cNvSpPr/>
      </xdr:nvSpPr>
      <xdr:spPr>
        <a:xfrm>
          <a:off x="15144088" y="3160663"/>
          <a:ext cx="9758944" cy="3760709"/>
        </a:xfrm>
        <a:prstGeom prst="wedgeRectCallout">
          <a:avLst>
            <a:gd name="adj1" fmla="val -56049"/>
            <a:gd name="adj2" fmla="val 427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167710</xdr:colOff>
      <xdr:row>27</xdr:row>
      <xdr:rowOff>152975</xdr:rowOff>
    </xdr:from>
    <xdr:ext cx="9758944" cy="759310"/>
    <xdr:sp macro="" textlink="">
      <xdr:nvSpPr>
        <xdr:cNvPr id="8" name="吹き出し: 四角形 7">
          <a:extLst>
            <a:ext uri="{FF2B5EF4-FFF2-40B4-BE49-F238E27FC236}">
              <a16:creationId xmlns:a16="http://schemas.microsoft.com/office/drawing/2014/main" id="{91E3390F-8770-408A-B73F-81E2316F829A}"/>
            </a:ext>
          </a:extLst>
        </xdr:cNvPr>
        <xdr:cNvSpPr/>
      </xdr:nvSpPr>
      <xdr:spPr>
        <a:xfrm>
          <a:off x="15194219" y="13077415"/>
          <a:ext cx="9758944" cy="759310"/>
        </a:xfrm>
        <a:prstGeom prst="wedgeRectCallout">
          <a:avLst>
            <a:gd name="adj1" fmla="val -56407"/>
            <a:gd name="adj2" fmla="val 137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xdr:colOff>
      <xdr:row>18</xdr:row>
      <xdr:rowOff>164241</xdr:rowOff>
    </xdr:from>
    <xdr:to>
      <xdr:col>88</xdr:col>
      <xdr:colOff>0</xdr:colOff>
      <xdr:row>27</xdr:row>
      <xdr:rowOff>258265</xdr:rowOff>
    </xdr:to>
    <xdr:grpSp>
      <xdr:nvGrpSpPr>
        <xdr:cNvPr id="13" name="グループ化 12">
          <a:extLst>
            <a:ext uri="{FF2B5EF4-FFF2-40B4-BE49-F238E27FC236}">
              <a16:creationId xmlns:a16="http://schemas.microsoft.com/office/drawing/2014/main" id="{97B4BFD5-3374-46E0-8691-9C64D1741AFD}"/>
            </a:ext>
          </a:extLst>
        </xdr:cNvPr>
        <xdr:cNvGrpSpPr/>
      </xdr:nvGrpSpPr>
      <xdr:grpSpPr>
        <a:xfrm>
          <a:off x="15026508" y="7094500"/>
          <a:ext cx="9886294" cy="6088205"/>
          <a:chOff x="15026508" y="10625302"/>
          <a:chExt cx="9886294" cy="6088205"/>
        </a:xfrm>
      </xdr:grpSpPr>
      <xdr:sp macro="" textlink="">
        <xdr:nvSpPr>
          <xdr:cNvPr id="10" name="正方形/長方形 9">
            <a:extLst>
              <a:ext uri="{FF2B5EF4-FFF2-40B4-BE49-F238E27FC236}">
                <a16:creationId xmlns:a16="http://schemas.microsoft.com/office/drawing/2014/main" id="{4BCEEA83-A86E-48AC-9B62-DA0934E431B2}"/>
              </a:ext>
            </a:extLst>
          </xdr:cNvPr>
          <xdr:cNvSpPr/>
        </xdr:nvSpPr>
        <xdr:spPr>
          <a:xfrm>
            <a:off x="15143482" y="10625302"/>
            <a:ext cx="9769320" cy="576426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1" name="正方形/長方形 10">
            <a:extLst>
              <a:ext uri="{FF2B5EF4-FFF2-40B4-BE49-F238E27FC236}">
                <a16:creationId xmlns:a16="http://schemas.microsoft.com/office/drawing/2014/main" id="{1F2DF210-63E8-46D0-B998-D5037E74176A}"/>
              </a:ext>
            </a:extLst>
          </xdr:cNvPr>
          <xdr:cNvSpPr/>
        </xdr:nvSpPr>
        <xdr:spPr>
          <a:xfrm>
            <a:off x="15026508" y="10756367"/>
            <a:ext cx="523875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376,500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a:solidFill>
                  <a:srgbClr val="FF0000"/>
                </a:solidFill>
                <a:latin typeface="HGｺﾞｼｯｸM" panose="020B0609000000000000" pitchFamily="49" charset="-128"/>
                <a:ea typeface="HGｺﾞｼｯｸM" panose="020B0609000000000000" pitchFamily="49" charset="-128"/>
              </a:rPr>
              <a:t>323,044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en-US" altLang="ja-JP" sz="1800" b="1">
                <a:solidFill>
                  <a:srgbClr val="FF0000"/>
                </a:solidFill>
                <a:latin typeface="HGｺﾞｼｯｸM" panose="020B0609000000000000" pitchFamily="49" charset="-128"/>
                <a:ea typeface="HGｺﾞｼｯｸM" panose="020B0609000000000000" pitchFamily="49" charset="-128"/>
              </a:rPr>
              <a:t>102,055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425,099</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18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1800" b="1" u="sng">
                <a:solidFill>
                  <a:srgbClr val="FF0000"/>
                </a:solidFill>
                <a:latin typeface="HGｺﾞｼｯｸM" panose="020B0609000000000000" pitchFamily="49" charset="-128"/>
                <a:ea typeface="HGｺﾞｼｯｸM" panose="020B0609000000000000" pitchFamily="49" charset="-128"/>
              </a:rPr>
              <a:t> </a:t>
            </a:r>
            <a:r>
              <a:rPr kumimoji="1" lang="en-US" altLang="ja-JP" sz="18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2" name="正方形/長方形 11">
            <a:extLst>
              <a:ext uri="{FF2B5EF4-FFF2-40B4-BE49-F238E27FC236}">
                <a16:creationId xmlns:a16="http://schemas.microsoft.com/office/drawing/2014/main" id="{5BFB6D30-E601-4EF8-B178-BDDEB7C1BB9D}"/>
              </a:ext>
            </a:extLst>
          </xdr:cNvPr>
          <xdr:cNvSpPr/>
        </xdr:nvSpPr>
        <xdr:spPr>
          <a:xfrm>
            <a:off x="19700853" y="10739246"/>
            <a:ext cx="5047732"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79,200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376,500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a:solidFill>
                  <a:srgbClr val="FF0000"/>
                </a:solidFill>
                <a:latin typeface="HGｺﾞｼｯｸM" panose="020B0609000000000000" pitchFamily="49" charset="-128"/>
                <a:ea typeface="HGｺﾞｼｯｸM" panose="020B0609000000000000" pitchFamily="49" charset="-128"/>
              </a:rPr>
              <a:t>279,691</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71,896</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351,587</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18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1800" b="1" u="sng">
                <a:solidFill>
                  <a:srgbClr val="FF0000"/>
                </a:solidFill>
                <a:latin typeface="HGｺﾞｼｯｸM" panose="020B0609000000000000" pitchFamily="49" charset="-128"/>
                <a:ea typeface="HGｺﾞｼｯｸM" panose="020B0609000000000000" pitchFamily="49" charset="-128"/>
              </a:rPr>
              <a:t> </a:t>
            </a:r>
            <a:r>
              <a:rPr kumimoji="1" lang="en-US" altLang="ja-JP" sz="18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51955</xdr:colOff>
      <xdr:row>0</xdr:row>
      <xdr:rowOff>69275</xdr:rowOff>
    </xdr:from>
    <xdr:to>
      <xdr:col>82</xdr:col>
      <xdr:colOff>157788</xdr:colOff>
      <xdr:row>7</xdr:row>
      <xdr:rowOff>144320</xdr:rowOff>
    </xdr:to>
    <xdr:sp macro="" textlink="">
      <xdr:nvSpPr>
        <xdr:cNvPr id="2" name="正方形/長方形 1">
          <a:extLst>
            <a:ext uri="{FF2B5EF4-FFF2-40B4-BE49-F238E27FC236}">
              <a16:creationId xmlns:a16="http://schemas.microsoft.com/office/drawing/2014/main" id="{81902984-0685-435D-9A09-A13EB0F6B96D}"/>
            </a:ext>
          </a:extLst>
        </xdr:cNvPr>
        <xdr:cNvSpPr/>
      </xdr:nvSpPr>
      <xdr:spPr>
        <a:xfrm>
          <a:off x="16434955" y="69275"/>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17320</xdr:colOff>
      <xdr:row>13</xdr:row>
      <xdr:rowOff>225140</xdr:rowOff>
    </xdr:from>
    <xdr:ext cx="9698181" cy="2093265"/>
    <xdr:sp macro="" textlink="">
      <xdr:nvSpPr>
        <xdr:cNvPr id="3" name="吹き出し: 四角形 2">
          <a:extLst>
            <a:ext uri="{FF2B5EF4-FFF2-40B4-BE49-F238E27FC236}">
              <a16:creationId xmlns:a16="http://schemas.microsoft.com/office/drawing/2014/main" id="{6C966D9E-2478-415E-8FD9-F0D4248A55C7}"/>
            </a:ext>
          </a:extLst>
        </xdr:cNvPr>
        <xdr:cNvSpPr/>
      </xdr:nvSpPr>
      <xdr:spPr>
        <a:xfrm>
          <a:off x="15569047" y="3273140"/>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207819</xdr:colOff>
      <xdr:row>62</xdr:row>
      <xdr:rowOff>363687</xdr:rowOff>
    </xdr:from>
    <xdr:ext cx="9594415" cy="425822"/>
    <xdr:sp macro="" textlink="">
      <xdr:nvSpPr>
        <xdr:cNvPr id="4" name="吹き出し: 四角形 3">
          <a:extLst>
            <a:ext uri="{FF2B5EF4-FFF2-40B4-BE49-F238E27FC236}">
              <a16:creationId xmlns:a16="http://schemas.microsoft.com/office/drawing/2014/main" id="{0DFCF848-0675-4D13-956B-FA90FED995DE}"/>
            </a:ext>
          </a:extLst>
        </xdr:cNvPr>
        <xdr:cNvSpPr/>
      </xdr:nvSpPr>
      <xdr:spPr>
        <a:xfrm>
          <a:off x="15482455" y="20037142"/>
          <a:ext cx="9594415" cy="425822"/>
        </a:xfrm>
        <a:prstGeom prst="wedgeRectCallout">
          <a:avLst>
            <a:gd name="adj1" fmla="val -54114"/>
            <a:gd name="adj2" fmla="val -268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56</xdr:col>
      <xdr:colOff>242456</xdr:colOff>
      <xdr:row>38</xdr:row>
      <xdr:rowOff>47514</xdr:rowOff>
    </xdr:from>
    <xdr:ext cx="9698181" cy="2760243"/>
    <xdr:sp macro="" textlink="">
      <xdr:nvSpPr>
        <xdr:cNvPr id="5" name="吹き出し: 四角形 4">
          <a:extLst>
            <a:ext uri="{FF2B5EF4-FFF2-40B4-BE49-F238E27FC236}">
              <a16:creationId xmlns:a16="http://schemas.microsoft.com/office/drawing/2014/main" id="{665BD005-FE14-4BA3-BF3A-6F05E46058AF}"/>
            </a:ext>
          </a:extLst>
        </xdr:cNvPr>
        <xdr:cNvSpPr/>
      </xdr:nvSpPr>
      <xdr:spPr>
        <a:xfrm>
          <a:off x="15517092" y="11442878"/>
          <a:ext cx="9698181" cy="2760243"/>
        </a:xfrm>
        <a:prstGeom prst="wedgeRectCallout">
          <a:avLst>
            <a:gd name="adj1" fmla="val -54661"/>
            <a:gd name="adj2" fmla="val -240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14</xdr:row>
      <xdr:rowOff>151878</xdr:rowOff>
    </xdr:from>
    <xdr:ext cx="9594415" cy="2093265"/>
    <xdr:sp macro="" textlink="">
      <xdr:nvSpPr>
        <xdr:cNvPr id="2" name="吹き出し: 四角形 1">
          <a:extLst>
            <a:ext uri="{FF2B5EF4-FFF2-40B4-BE49-F238E27FC236}">
              <a16:creationId xmlns:a16="http://schemas.microsoft.com/office/drawing/2014/main" id="{7DE9AB93-A5EB-47AD-A9F0-9918D58FB9F5}"/>
            </a:ext>
          </a:extLst>
        </xdr:cNvPr>
        <xdr:cNvSpPr/>
      </xdr:nvSpPr>
      <xdr:spPr>
        <a:xfrm>
          <a:off x="15776863" y="339037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38</xdr:row>
      <xdr:rowOff>203834</xdr:rowOff>
    </xdr:from>
    <xdr:ext cx="9594415" cy="2093265"/>
    <xdr:sp macro="" textlink="">
      <xdr:nvSpPr>
        <xdr:cNvPr id="3" name="吹き出し: 四角形 2">
          <a:extLst>
            <a:ext uri="{FF2B5EF4-FFF2-40B4-BE49-F238E27FC236}">
              <a16:creationId xmlns:a16="http://schemas.microsoft.com/office/drawing/2014/main" id="{91C165E0-2450-4F8E-BC62-1F3C7C868584}"/>
            </a:ext>
          </a:extLst>
        </xdr:cNvPr>
        <xdr:cNvSpPr/>
      </xdr:nvSpPr>
      <xdr:spPr>
        <a:xfrm>
          <a:off x="15776863" y="1147797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51953</xdr:colOff>
      <xdr:row>0</xdr:row>
      <xdr:rowOff>103912</xdr:rowOff>
    </xdr:from>
    <xdr:to>
      <xdr:col>86</xdr:col>
      <xdr:colOff>105832</xdr:colOff>
      <xdr:row>7</xdr:row>
      <xdr:rowOff>196276</xdr:rowOff>
    </xdr:to>
    <xdr:sp macro="" textlink="">
      <xdr:nvSpPr>
        <xdr:cNvPr id="4" name="正方形/長方形 3">
          <a:extLst>
            <a:ext uri="{FF2B5EF4-FFF2-40B4-BE49-F238E27FC236}">
              <a16:creationId xmlns:a16="http://schemas.microsoft.com/office/drawing/2014/main" id="{3F803EC4-8A2C-4148-8977-5B4FFFBF2ED2}"/>
            </a:ext>
          </a:extLst>
        </xdr:cNvPr>
        <xdr:cNvSpPr/>
      </xdr:nvSpPr>
      <xdr:spPr>
        <a:xfrm>
          <a:off x="17629908" y="103912"/>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59</xdr:row>
      <xdr:rowOff>188508</xdr:rowOff>
    </xdr:from>
    <xdr:ext cx="9594415" cy="425822"/>
    <xdr:sp macro="" textlink="">
      <xdr:nvSpPr>
        <xdr:cNvPr id="5" name="吹き出し: 四角形 4">
          <a:extLst>
            <a:ext uri="{FF2B5EF4-FFF2-40B4-BE49-F238E27FC236}">
              <a16:creationId xmlns:a16="http://schemas.microsoft.com/office/drawing/2014/main" id="{415F9AB8-C156-4351-9C2D-E689BC4232E3}"/>
            </a:ext>
          </a:extLst>
        </xdr:cNvPr>
        <xdr:cNvSpPr/>
      </xdr:nvSpPr>
      <xdr:spPr>
        <a:xfrm>
          <a:off x="15759545" y="1965414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51957</xdr:colOff>
      <xdr:row>10</xdr:row>
      <xdr:rowOff>138545</xdr:rowOff>
    </xdr:from>
    <xdr:ext cx="9594415" cy="4094198"/>
    <xdr:sp macro="" textlink="">
      <xdr:nvSpPr>
        <xdr:cNvPr id="2" name="吹き出し: 四角形 1">
          <a:extLst>
            <a:ext uri="{FF2B5EF4-FFF2-40B4-BE49-F238E27FC236}">
              <a16:creationId xmlns:a16="http://schemas.microsoft.com/office/drawing/2014/main" id="{2A1B4E7E-4516-423E-89CB-DFFAF900BBAC}"/>
            </a:ext>
          </a:extLst>
        </xdr:cNvPr>
        <xdr:cNvSpPr/>
      </xdr:nvSpPr>
      <xdr:spPr>
        <a:xfrm>
          <a:off x="15932730" y="3151909"/>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・吹込み・吹付けの製品を施工した場合は、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oneCellAnchor>
    <xdr:from>
      <xdr:col>57</xdr:col>
      <xdr:colOff>34639</xdr:colOff>
      <xdr:row>37</xdr:row>
      <xdr:rowOff>17771</xdr:rowOff>
    </xdr:from>
    <xdr:ext cx="9594415" cy="1426288"/>
    <xdr:sp macro="" textlink="">
      <xdr:nvSpPr>
        <xdr:cNvPr id="3" name="吹き出し: 四角形 2">
          <a:extLst>
            <a:ext uri="{FF2B5EF4-FFF2-40B4-BE49-F238E27FC236}">
              <a16:creationId xmlns:a16="http://schemas.microsoft.com/office/drawing/2014/main" id="{BB83DBF3-801F-4781-B26C-9CA9835542A7}"/>
            </a:ext>
          </a:extLst>
        </xdr:cNvPr>
        <xdr:cNvSpPr/>
      </xdr:nvSpPr>
      <xdr:spPr>
        <a:xfrm>
          <a:off x="15915412" y="1435722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571500</xdr:colOff>
      <xdr:row>4</xdr:row>
      <xdr:rowOff>79375</xdr:rowOff>
    </xdr:from>
    <xdr:ext cx="5016500" cy="425822"/>
    <xdr:sp macro="" textlink="">
      <xdr:nvSpPr>
        <xdr:cNvPr id="2" name="吹き出し: 四角形 1">
          <a:extLst>
            <a:ext uri="{FF2B5EF4-FFF2-40B4-BE49-F238E27FC236}">
              <a16:creationId xmlns:a16="http://schemas.microsoft.com/office/drawing/2014/main" id="{1A21A316-552C-476E-AA7B-D61571415633}"/>
            </a:ext>
          </a:extLst>
        </xdr:cNvPr>
        <xdr:cNvSpPr/>
      </xdr:nvSpPr>
      <xdr:spPr>
        <a:xfrm>
          <a:off x="14112875" y="1016000"/>
          <a:ext cx="5016500"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587375</xdr:colOff>
      <xdr:row>8</xdr:row>
      <xdr:rowOff>7653</xdr:rowOff>
    </xdr:from>
    <xdr:ext cx="9112250" cy="2093265"/>
    <xdr:sp macro="" textlink="">
      <xdr:nvSpPr>
        <xdr:cNvPr id="3" name="吹き出し: 四角形 2">
          <a:extLst>
            <a:ext uri="{FF2B5EF4-FFF2-40B4-BE49-F238E27FC236}">
              <a16:creationId xmlns:a16="http://schemas.microsoft.com/office/drawing/2014/main" id="{3F386BBB-EBCE-41D9-A9CC-2B8B0CDF662C}"/>
            </a:ext>
          </a:extLst>
        </xdr:cNvPr>
        <xdr:cNvSpPr/>
      </xdr:nvSpPr>
      <xdr:spPr>
        <a:xfrm>
          <a:off x="14128750" y="1928528"/>
          <a:ext cx="9112250" cy="209326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587375</xdr:colOff>
      <xdr:row>22</xdr:row>
      <xdr:rowOff>95136</xdr:rowOff>
    </xdr:from>
    <xdr:ext cx="9159875" cy="1092800"/>
    <xdr:sp macro="" textlink="">
      <xdr:nvSpPr>
        <xdr:cNvPr id="4" name="吹き出し: 四角形 3">
          <a:extLst>
            <a:ext uri="{FF2B5EF4-FFF2-40B4-BE49-F238E27FC236}">
              <a16:creationId xmlns:a16="http://schemas.microsoft.com/office/drawing/2014/main" id="{6499E631-8B64-4AF1-90BE-20AAFF1CA25F}"/>
            </a:ext>
          </a:extLst>
        </xdr:cNvPr>
        <xdr:cNvSpPr/>
      </xdr:nvSpPr>
      <xdr:spPr>
        <a:xfrm>
          <a:off x="14128750" y="7238886"/>
          <a:ext cx="9159875"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587375</xdr:colOff>
      <xdr:row>10</xdr:row>
      <xdr:rowOff>95022</xdr:rowOff>
    </xdr:from>
    <xdr:ext cx="9808476" cy="1759777"/>
    <xdr:sp macro="" textlink="">
      <xdr:nvSpPr>
        <xdr:cNvPr id="3" name="吹き出し: 四角形 2">
          <a:extLst>
            <a:ext uri="{FF2B5EF4-FFF2-40B4-BE49-F238E27FC236}">
              <a16:creationId xmlns:a16="http://schemas.microsoft.com/office/drawing/2014/main" id="{8E8A73DF-E6C5-449D-994F-DD1BAC82C6C4}"/>
            </a:ext>
          </a:extLst>
        </xdr:cNvPr>
        <xdr:cNvSpPr/>
      </xdr:nvSpPr>
      <xdr:spPr>
        <a:xfrm>
          <a:off x="13319125" y="2412772"/>
          <a:ext cx="9808476"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587375</xdr:colOff>
      <xdr:row>2</xdr:row>
      <xdr:rowOff>0</xdr:rowOff>
    </xdr:from>
    <xdr:to>
      <xdr:col>60</xdr:col>
      <xdr:colOff>201083</xdr:colOff>
      <xdr:row>6</xdr:row>
      <xdr:rowOff>142875</xdr:rowOff>
    </xdr:to>
    <xdr:sp macro="" textlink="">
      <xdr:nvSpPr>
        <xdr:cNvPr id="4" name="正方形/長方形 3">
          <a:extLst>
            <a:ext uri="{FF2B5EF4-FFF2-40B4-BE49-F238E27FC236}">
              <a16:creationId xmlns:a16="http://schemas.microsoft.com/office/drawing/2014/main" id="{106A37EF-88EC-4C67-B6CC-3F2A1ED5107E}"/>
            </a:ext>
          </a:extLst>
        </xdr:cNvPr>
        <xdr:cNvSpPr/>
      </xdr:nvSpPr>
      <xdr:spPr>
        <a:xfrm>
          <a:off x="13319125" y="428625"/>
          <a:ext cx="6201833" cy="1016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587375</xdr:colOff>
      <xdr:row>19</xdr:row>
      <xdr:rowOff>404755</xdr:rowOff>
    </xdr:from>
    <xdr:ext cx="9808476" cy="759310"/>
    <xdr:sp macro="" textlink="">
      <xdr:nvSpPr>
        <xdr:cNvPr id="5" name="吹き出し: 四角形 4">
          <a:extLst>
            <a:ext uri="{FF2B5EF4-FFF2-40B4-BE49-F238E27FC236}">
              <a16:creationId xmlns:a16="http://schemas.microsoft.com/office/drawing/2014/main" id="{7A89A540-9A6F-4DBA-B3EA-4A511A702B4E}"/>
            </a:ext>
          </a:extLst>
        </xdr:cNvPr>
        <xdr:cNvSpPr/>
      </xdr:nvSpPr>
      <xdr:spPr>
        <a:xfrm>
          <a:off x="13319125" y="6103880"/>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D0835574-635F-429E-81C2-0E8B5E76D07D}"/>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6" name="テキスト ボックス 5">
          <a:extLst>
            <a:ext uri="{FF2B5EF4-FFF2-40B4-BE49-F238E27FC236}">
              <a16:creationId xmlns:a16="http://schemas.microsoft.com/office/drawing/2014/main" id="{1BA606F9-0713-44F7-A977-5C06C1D8B44B}"/>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7" name="正方形/長方形 6">
          <a:extLst>
            <a:ext uri="{FF2B5EF4-FFF2-40B4-BE49-F238E27FC236}">
              <a16:creationId xmlns:a16="http://schemas.microsoft.com/office/drawing/2014/main" id="{76A7592C-7671-4ACE-8A36-A766C6E1C4CF}"/>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8" name="正方形/長方形 7">
          <a:extLst>
            <a:ext uri="{FF2B5EF4-FFF2-40B4-BE49-F238E27FC236}">
              <a16:creationId xmlns:a16="http://schemas.microsoft.com/office/drawing/2014/main" id="{D18B9F94-052B-4D42-B783-E7573AD30E8B}"/>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0</xdr:colOff>
      <xdr:row>15</xdr:row>
      <xdr:rowOff>0</xdr:rowOff>
    </xdr:from>
    <xdr:to>
      <xdr:col>81</xdr:col>
      <xdr:colOff>84465</xdr:colOff>
      <xdr:row>15</xdr:row>
      <xdr:rowOff>248631</xdr:rowOff>
    </xdr:to>
    <xdr:sp macro="" textlink="">
      <xdr:nvSpPr>
        <xdr:cNvPr id="9" name="正方形/長方形 8">
          <a:extLst>
            <a:ext uri="{FF2B5EF4-FFF2-40B4-BE49-F238E27FC236}">
              <a16:creationId xmlns:a16="http://schemas.microsoft.com/office/drawing/2014/main" id="{171325DB-3315-434C-A1DA-8E24FEA0EB4B}"/>
            </a:ext>
          </a:extLst>
        </xdr:cNvPr>
        <xdr:cNvSpPr/>
      </xdr:nvSpPr>
      <xdr:spPr>
        <a:xfrm>
          <a:off x="5446059" y="3585882"/>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96</xdr:col>
      <xdr:colOff>2</xdr:colOff>
      <xdr:row>14</xdr:row>
      <xdr:rowOff>107424</xdr:rowOff>
    </xdr:from>
    <xdr:ext cx="5734844" cy="1025922"/>
    <xdr:sp macro="" textlink="">
      <xdr:nvSpPr>
        <xdr:cNvPr id="10" name="吹き出し: 四角形 9">
          <a:extLst>
            <a:ext uri="{FF2B5EF4-FFF2-40B4-BE49-F238E27FC236}">
              <a16:creationId xmlns:a16="http://schemas.microsoft.com/office/drawing/2014/main" id="{8DEF4510-77B0-4C82-8572-005E020E047F}"/>
            </a:ext>
          </a:extLst>
        </xdr:cNvPr>
        <xdr:cNvSpPr/>
      </xdr:nvSpPr>
      <xdr:spPr>
        <a:xfrm>
          <a:off x="9693090" y="2942512"/>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21714</xdr:colOff>
      <xdr:row>83</xdr:row>
      <xdr:rowOff>65726</xdr:rowOff>
    </xdr:from>
    <xdr:to>
      <xdr:col>161</xdr:col>
      <xdr:colOff>55330</xdr:colOff>
      <xdr:row>91</xdr:row>
      <xdr:rowOff>121743</xdr:rowOff>
    </xdr:to>
    <xdr:sp macro="" textlink="">
      <xdr:nvSpPr>
        <xdr:cNvPr id="11" name="テキスト ボックス 69">
          <a:extLst>
            <a:ext uri="{FF2B5EF4-FFF2-40B4-BE49-F238E27FC236}">
              <a16:creationId xmlns:a16="http://schemas.microsoft.com/office/drawing/2014/main" id="{B8A8B8AC-4929-43A5-A4F7-E884337A339F}"/>
            </a:ext>
          </a:extLst>
        </xdr:cNvPr>
        <xdr:cNvSpPr txBox="1"/>
      </xdr:nvSpPr>
      <xdr:spPr>
        <a:xfrm>
          <a:off x="9714802" y="24124755"/>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21168</xdr:colOff>
      <xdr:row>35</xdr:row>
      <xdr:rowOff>9536</xdr:rowOff>
    </xdr:from>
    <xdr:ext cx="5737491" cy="559127"/>
    <xdr:sp macro="" textlink="">
      <xdr:nvSpPr>
        <xdr:cNvPr id="12" name="吹き出し: 四角形 11">
          <a:extLst>
            <a:ext uri="{FF2B5EF4-FFF2-40B4-BE49-F238E27FC236}">
              <a16:creationId xmlns:a16="http://schemas.microsoft.com/office/drawing/2014/main" id="{F9F7D2F5-4ABB-43E9-B532-6B7BB561A91E}"/>
            </a:ext>
          </a:extLst>
        </xdr:cNvPr>
        <xdr:cNvSpPr/>
      </xdr:nvSpPr>
      <xdr:spPr>
        <a:xfrm>
          <a:off x="9714256" y="9736242"/>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21168</xdr:colOff>
      <xdr:row>58</xdr:row>
      <xdr:rowOff>267282</xdr:rowOff>
    </xdr:from>
    <xdr:ext cx="5737491" cy="559127"/>
    <xdr:sp macro="" textlink="">
      <xdr:nvSpPr>
        <xdr:cNvPr id="13" name="吹き出し: 四角形 12">
          <a:extLst>
            <a:ext uri="{FF2B5EF4-FFF2-40B4-BE49-F238E27FC236}">
              <a16:creationId xmlns:a16="http://schemas.microsoft.com/office/drawing/2014/main" id="{CF4FF08E-6C6F-460D-AAC4-EEF677959D39}"/>
            </a:ext>
          </a:extLst>
        </xdr:cNvPr>
        <xdr:cNvSpPr/>
      </xdr:nvSpPr>
      <xdr:spPr>
        <a:xfrm>
          <a:off x="9714256" y="16403753"/>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21168</xdr:colOff>
      <xdr:row>65</xdr:row>
      <xdr:rowOff>31964</xdr:rowOff>
    </xdr:from>
    <xdr:ext cx="5737491" cy="559127"/>
    <xdr:sp macro="" textlink="">
      <xdr:nvSpPr>
        <xdr:cNvPr id="15" name="吹き出し: 四角形 14">
          <a:extLst>
            <a:ext uri="{FF2B5EF4-FFF2-40B4-BE49-F238E27FC236}">
              <a16:creationId xmlns:a16="http://schemas.microsoft.com/office/drawing/2014/main" id="{A56D82CC-F3E4-4959-A8E1-49A81EB8F309}"/>
            </a:ext>
          </a:extLst>
        </xdr:cNvPr>
        <xdr:cNvSpPr/>
      </xdr:nvSpPr>
      <xdr:spPr>
        <a:xfrm>
          <a:off x="9714256" y="1839840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32374</xdr:colOff>
      <xdr:row>69</xdr:row>
      <xdr:rowOff>18398</xdr:rowOff>
    </xdr:from>
    <xdr:ext cx="5737491" cy="4060086"/>
    <xdr:sp macro="" textlink="">
      <xdr:nvSpPr>
        <xdr:cNvPr id="16" name="吹き出し: 四角形 15">
          <a:extLst>
            <a:ext uri="{FF2B5EF4-FFF2-40B4-BE49-F238E27FC236}">
              <a16:creationId xmlns:a16="http://schemas.microsoft.com/office/drawing/2014/main" id="{830D84A2-347D-40E9-A7A7-C9038BA0A761}"/>
            </a:ext>
          </a:extLst>
        </xdr:cNvPr>
        <xdr:cNvSpPr/>
      </xdr:nvSpPr>
      <xdr:spPr>
        <a:xfrm>
          <a:off x="9725462" y="19550251"/>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85"/>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67" customWidth="1"/>
    <col min="5" max="6" width="1.375" style="65" customWidth="1"/>
    <col min="7" max="8" width="1.375" style="66" customWidth="1"/>
    <col min="9" max="12" width="1.375" style="67"/>
    <col min="13" max="13" width="1.25" style="67" customWidth="1"/>
    <col min="14" max="91" width="1.375" style="67"/>
    <col min="92" max="92" width="2.125" style="67" customWidth="1"/>
    <col min="93" max="16384" width="1.375" style="67"/>
  </cols>
  <sheetData>
    <row r="1" spans="1:92" s="233" customFormat="1" ht="18" customHeight="1">
      <c r="E1" s="234"/>
      <c r="F1" s="234"/>
      <c r="G1" s="66"/>
      <c r="H1" s="66"/>
    </row>
    <row r="2" spans="1:92" s="236" customFormat="1" ht="19.5" customHeight="1">
      <c r="A2" s="235" t="s">
        <v>200</v>
      </c>
      <c r="C2" s="235"/>
      <c r="D2" s="235"/>
      <c r="E2" s="231"/>
      <c r="F2" s="231"/>
      <c r="G2" s="61"/>
      <c r="H2" s="61"/>
      <c r="I2" s="235"/>
      <c r="J2" s="64"/>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7"/>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row>
    <row r="3" spans="1:92" s="236" customFormat="1" ht="9.75" customHeight="1">
      <c r="C3" s="235"/>
      <c r="D3" s="235"/>
      <c r="E3" s="231"/>
      <c r="F3" s="231"/>
      <c r="G3" s="61"/>
      <c r="H3" s="61"/>
      <c r="I3" s="235"/>
      <c r="J3" s="64"/>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BN3" s="62"/>
      <c r="BO3" s="62"/>
      <c r="BP3" s="62"/>
      <c r="BQ3" s="62"/>
      <c r="BR3" s="62"/>
      <c r="BS3" s="62"/>
      <c r="BT3" s="62"/>
      <c r="BU3" s="62"/>
      <c r="BV3" s="62"/>
      <c r="BW3" s="62"/>
      <c r="BX3" s="62"/>
      <c r="BY3" s="62"/>
      <c r="BZ3" s="62"/>
      <c r="CA3" s="62"/>
      <c r="CB3" s="62"/>
      <c r="CC3" s="62"/>
      <c r="CD3" s="62"/>
      <c r="CE3" s="62"/>
      <c r="CF3" s="62"/>
      <c r="CG3" s="62"/>
      <c r="CH3" s="62"/>
      <c r="CI3" s="62"/>
      <c r="CJ3" s="62"/>
      <c r="CK3" s="62"/>
      <c r="CL3" s="62"/>
    </row>
    <row r="4" spans="1:92" s="236" customFormat="1" ht="9.75" customHeight="1">
      <c r="C4" s="235"/>
      <c r="D4" s="235"/>
      <c r="E4" s="231"/>
      <c r="F4" s="231"/>
      <c r="G4" s="61"/>
      <c r="H4" s="61"/>
      <c r="I4" s="235"/>
      <c r="J4" s="64"/>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2" s="236" customFormat="1" ht="18" customHeight="1">
      <c r="A5" s="235"/>
      <c r="B5" s="235"/>
      <c r="C5" s="235"/>
      <c r="D5" s="235"/>
      <c r="E5" s="231"/>
      <c r="F5" s="231"/>
      <c r="G5" s="61"/>
      <c r="H5" s="61"/>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J5" s="235"/>
      <c r="AK5" s="235"/>
      <c r="AL5" s="235"/>
      <c r="AM5" s="235"/>
      <c r="AN5" s="235"/>
      <c r="AO5" s="235"/>
      <c r="AP5" s="235"/>
      <c r="AQ5" s="235"/>
      <c r="AR5" s="235"/>
      <c r="BK5" s="235"/>
      <c r="BL5" s="235"/>
      <c r="BM5" s="235"/>
      <c r="BO5" s="235"/>
      <c r="BP5" s="455"/>
      <c r="BQ5" s="455"/>
      <c r="BR5" s="455"/>
      <c r="BS5" s="455"/>
      <c r="BT5" s="456"/>
      <c r="BU5" s="456"/>
      <c r="BV5" s="456"/>
      <c r="BW5" s="456"/>
      <c r="BX5" s="456"/>
      <c r="BY5" s="455" t="s">
        <v>8</v>
      </c>
      <c r="BZ5" s="455"/>
      <c r="CA5" s="456"/>
      <c r="CB5" s="456"/>
      <c r="CC5" s="456"/>
      <c r="CD5" s="456"/>
      <c r="CE5" s="456"/>
      <c r="CF5" s="455" t="s">
        <v>7</v>
      </c>
      <c r="CG5" s="455"/>
      <c r="CH5" s="456"/>
      <c r="CI5" s="456"/>
      <c r="CJ5" s="456"/>
      <c r="CK5" s="456"/>
      <c r="CL5" s="456"/>
      <c r="CM5" s="455" t="s">
        <v>6</v>
      </c>
      <c r="CN5" s="455"/>
    </row>
    <row r="6" spans="1:92" s="236" customFormat="1" ht="18" customHeight="1">
      <c r="A6" s="239"/>
      <c r="B6" s="239"/>
      <c r="C6" s="235"/>
      <c r="D6" s="235"/>
      <c r="E6" s="231"/>
      <c r="F6" s="231"/>
      <c r="G6" s="61"/>
      <c r="H6" s="61"/>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J6" s="231"/>
      <c r="AK6" s="231"/>
      <c r="AL6" s="235"/>
      <c r="AM6" s="235"/>
      <c r="AN6" s="235"/>
      <c r="AO6" s="235"/>
      <c r="AP6" s="235"/>
      <c r="AQ6" s="235"/>
      <c r="AR6" s="235"/>
      <c r="BK6" s="235"/>
      <c r="BL6" s="235"/>
      <c r="BM6" s="235"/>
      <c r="BN6" s="231"/>
      <c r="BO6" s="231"/>
      <c r="BP6" s="231"/>
      <c r="BQ6" s="231"/>
      <c r="BR6" s="63"/>
      <c r="BS6" s="63"/>
      <c r="BT6" s="63"/>
      <c r="BU6" s="63"/>
      <c r="BV6" s="63"/>
      <c r="BW6" s="63"/>
      <c r="BX6" s="63"/>
      <c r="BY6" s="63"/>
      <c r="BZ6" s="63"/>
      <c r="CA6" s="63"/>
      <c r="CB6" s="63"/>
      <c r="CC6" s="63"/>
      <c r="CD6" s="63"/>
      <c r="CE6" s="63"/>
      <c r="CF6" s="63"/>
      <c r="CG6" s="63"/>
      <c r="CH6" s="63"/>
      <c r="CI6" s="63"/>
      <c r="CJ6" s="63"/>
      <c r="CK6" s="63"/>
      <c r="CL6" s="63"/>
    </row>
    <row r="7" spans="1:92" s="236" customFormat="1" ht="18" customHeight="1">
      <c r="A7" s="240" t="s">
        <v>125</v>
      </c>
      <c r="B7" s="240"/>
      <c r="C7" s="241"/>
      <c r="D7" s="241"/>
      <c r="E7" s="241"/>
      <c r="F7" s="241"/>
      <c r="G7" s="241"/>
      <c r="H7" s="241"/>
      <c r="I7" s="241"/>
      <c r="J7" s="242"/>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64"/>
      <c r="AJ7" s="235"/>
      <c r="AK7" s="235"/>
      <c r="AL7" s="235"/>
      <c r="AM7" s="235"/>
      <c r="AN7" s="235"/>
      <c r="AO7" s="235"/>
      <c r="AP7" s="235"/>
      <c r="AQ7" s="235"/>
      <c r="AR7" s="235"/>
    </row>
    <row r="8" spans="1:92" s="236" customFormat="1" ht="18" customHeight="1">
      <c r="A8" s="235" t="s">
        <v>126</v>
      </c>
      <c r="B8" s="235"/>
      <c r="C8" s="235"/>
      <c r="D8" s="243"/>
      <c r="E8" s="243"/>
      <c r="F8" s="243"/>
      <c r="G8" s="243"/>
      <c r="H8" s="243"/>
      <c r="I8" s="243"/>
      <c r="J8" s="243"/>
      <c r="K8" s="235"/>
      <c r="L8" s="235"/>
      <c r="M8" s="235"/>
      <c r="N8" s="235"/>
      <c r="O8" s="455" t="s">
        <v>101</v>
      </c>
      <c r="P8" s="455"/>
      <c r="Q8" s="455"/>
      <c r="R8" s="455"/>
      <c r="S8" s="455"/>
      <c r="T8" s="455"/>
      <c r="U8" s="455"/>
      <c r="V8" s="455"/>
      <c r="W8" s="455"/>
      <c r="X8" s="455"/>
      <c r="Y8" s="235" t="s">
        <v>102</v>
      </c>
      <c r="Z8" s="235"/>
      <c r="AA8" s="235"/>
      <c r="AB8" s="235"/>
      <c r="AC8" s="235"/>
      <c r="AD8" s="235"/>
      <c r="AE8" s="235"/>
      <c r="AF8" s="235"/>
      <c r="AG8" s="235"/>
      <c r="AH8" s="235"/>
      <c r="AI8" s="235"/>
      <c r="AJ8" s="235"/>
      <c r="AK8" s="235"/>
      <c r="AL8" s="235"/>
      <c r="AM8" s="235"/>
      <c r="AN8" s="235"/>
      <c r="AO8" s="235"/>
      <c r="AP8" s="235"/>
      <c r="AQ8" s="235"/>
      <c r="AR8" s="235"/>
    </row>
    <row r="9" spans="1:92" s="236" customFormat="1" ht="15" customHeight="1">
      <c r="A9" s="244"/>
      <c r="B9" s="244"/>
      <c r="C9" s="244"/>
      <c r="D9" s="244"/>
      <c r="E9" s="244"/>
      <c r="F9" s="244"/>
      <c r="G9" s="244"/>
      <c r="H9" s="244"/>
      <c r="I9" s="244"/>
      <c r="J9" s="244"/>
      <c r="T9" s="244"/>
      <c r="AD9" s="244"/>
      <c r="AE9" s="244"/>
      <c r="AF9" s="244"/>
      <c r="AG9" s="244"/>
      <c r="AH9" s="244"/>
      <c r="AI9" s="244"/>
      <c r="AJ9" s="244"/>
      <c r="AK9" s="244"/>
      <c r="AL9" s="244"/>
      <c r="AM9" s="244"/>
      <c r="AN9" s="244"/>
      <c r="AO9" s="244"/>
      <c r="AP9" s="244"/>
      <c r="AQ9" s="244"/>
      <c r="AR9" s="244"/>
    </row>
    <row r="10" spans="1:92" s="236" customFormat="1" ht="15" customHeight="1">
      <c r="A10" s="244"/>
      <c r="B10" s="244"/>
      <c r="C10" s="244"/>
      <c r="D10" s="244"/>
      <c r="E10" s="244"/>
      <c r="F10" s="244"/>
      <c r="G10" s="244"/>
      <c r="H10" s="244"/>
      <c r="I10" s="244"/>
      <c r="J10" s="244"/>
      <c r="T10" s="244"/>
      <c r="AD10" s="244"/>
      <c r="AE10" s="244"/>
      <c r="AF10" s="244"/>
      <c r="AG10" s="244"/>
      <c r="AH10" s="244"/>
      <c r="AI10" s="244"/>
      <c r="AJ10" s="244"/>
      <c r="AK10" s="244"/>
      <c r="AL10" s="244"/>
      <c r="AM10" s="244"/>
      <c r="AN10" s="244"/>
      <c r="AO10" s="244"/>
      <c r="AP10" s="244"/>
      <c r="AQ10" s="244"/>
      <c r="AR10" s="244"/>
    </row>
    <row r="11" spans="1:92" s="233" customFormat="1" ht="21" customHeight="1">
      <c r="A11" s="245"/>
      <c r="B11" s="245"/>
      <c r="C11" s="245"/>
      <c r="D11" s="245"/>
      <c r="E11" s="234"/>
      <c r="F11" s="234"/>
      <c r="G11" s="66"/>
      <c r="H11" s="66"/>
      <c r="T11" s="246"/>
      <c r="U11" s="246"/>
      <c r="V11" s="246"/>
      <c r="W11" s="246"/>
      <c r="X11" s="247"/>
      <c r="Y11" s="247"/>
      <c r="Z11" s="247"/>
      <c r="AA11" s="247"/>
      <c r="AB11" s="247"/>
      <c r="AC11" s="247"/>
      <c r="AD11" s="247"/>
      <c r="AE11" s="247"/>
      <c r="AF11" s="247"/>
      <c r="AG11" s="247"/>
      <c r="AH11" s="247"/>
      <c r="AI11" s="247"/>
      <c r="AJ11" s="443" t="s">
        <v>127</v>
      </c>
      <c r="AK11" s="443"/>
      <c r="AL11" s="443"/>
      <c r="AM11" s="443"/>
      <c r="AN11" s="443"/>
      <c r="AO11" s="443"/>
      <c r="AP11" s="443"/>
      <c r="AQ11" s="443"/>
      <c r="AR11" s="443"/>
      <c r="AS11" s="247"/>
      <c r="AT11" s="441" t="s">
        <v>26</v>
      </c>
      <c r="AU11" s="441"/>
      <c r="AV11" s="441"/>
      <c r="AW11" s="441"/>
      <c r="AX11" s="441"/>
      <c r="AY11" s="441"/>
      <c r="AZ11" s="441"/>
      <c r="BA11" s="441"/>
      <c r="BB11" s="441"/>
      <c r="BC11" s="441"/>
      <c r="BD11" s="447"/>
      <c r="BE11" s="447"/>
      <c r="BF11" s="447"/>
      <c r="BG11" s="447"/>
      <c r="BH11" s="447"/>
      <c r="BI11" s="448" t="s">
        <v>38</v>
      </c>
      <c r="BJ11" s="448"/>
      <c r="BK11" s="447"/>
      <c r="BL11" s="447"/>
      <c r="BM11" s="447"/>
      <c r="BN11" s="447"/>
      <c r="BO11" s="447"/>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row>
    <row r="12" spans="1:92" s="233" customFormat="1" ht="41.25" customHeight="1">
      <c r="A12" s="249"/>
      <c r="B12" s="249"/>
      <c r="C12" s="249"/>
      <c r="D12" s="249"/>
      <c r="E12" s="234"/>
      <c r="F12" s="234"/>
      <c r="G12" s="66"/>
      <c r="H12" s="66"/>
      <c r="T12" s="250"/>
      <c r="U12" s="250"/>
      <c r="V12" s="250"/>
      <c r="W12" s="250"/>
      <c r="X12" s="247"/>
      <c r="Y12" s="247"/>
      <c r="Z12" s="247"/>
      <c r="AA12" s="247"/>
      <c r="AB12" s="247"/>
      <c r="AC12" s="247"/>
      <c r="AD12" s="247"/>
      <c r="AE12" s="247"/>
      <c r="AF12" s="247"/>
      <c r="AG12" s="247"/>
      <c r="AH12" s="247"/>
      <c r="AI12" s="247"/>
      <c r="AJ12" s="247"/>
      <c r="AK12" s="247"/>
      <c r="AL12" s="247"/>
      <c r="AM12" s="247"/>
      <c r="AN12" s="247"/>
      <c r="AO12" s="247"/>
      <c r="AP12" s="247"/>
      <c r="AQ12" s="247"/>
      <c r="AR12" s="248"/>
      <c r="AT12" s="441" t="s">
        <v>27</v>
      </c>
      <c r="AU12" s="441"/>
      <c r="AV12" s="441"/>
      <c r="AW12" s="441"/>
      <c r="AX12" s="441"/>
      <c r="AY12" s="441"/>
      <c r="AZ12" s="441"/>
      <c r="BA12" s="441"/>
      <c r="BB12" s="441"/>
      <c r="BC12" s="441"/>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251"/>
      <c r="CN12" s="251"/>
    </row>
    <row r="13" spans="1:92" s="233" customFormat="1" ht="41.25" customHeight="1">
      <c r="A13" s="249"/>
      <c r="B13" s="249"/>
      <c r="C13" s="249"/>
      <c r="D13" s="249"/>
      <c r="E13" s="234"/>
      <c r="F13" s="234"/>
      <c r="G13" s="66"/>
      <c r="H13" s="66"/>
      <c r="T13" s="250"/>
      <c r="U13" s="250"/>
      <c r="V13" s="250"/>
      <c r="W13" s="250"/>
      <c r="X13" s="247"/>
      <c r="Y13" s="247"/>
      <c r="Z13" s="247"/>
      <c r="AA13" s="247"/>
      <c r="AB13" s="247"/>
      <c r="AC13" s="247"/>
      <c r="AD13" s="247"/>
      <c r="AE13" s="247"/>
      <c r="AF13" s="247"/>
      <c r="AG13" s="247"/>
      <c r="AH13" s="247"/>
      <c r="AI13" s="247"/>
      <c r="AJ13" s="247"/>
      <c r="AK13" s="247"/>
      <c r="AL13" s="247"/>
      <c r="AM13" s="247"/>
      <c r="AN13" s="247"/>
      <c r="AO13" s="247"/>
      <c r="AP13" s="247"/>
      <c r="AQ13" s="247"/>
      <c r="AR13" s="248"/>
      <c r="AT13" s="441"/>
      <c r="AU13" s="441"/>
      <c r="AV13" s="441"/>
      <c r="AW13" s="441"/>
      <c r="AX13" s="441"/>
      <c r="AY13" s="441"/>
      <c r="AZ13" s="441"/>
      <c r="BA13" s="441"/>
      <c r="BB13" s="441"/>
      <c r="BC13" s="441"/>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251"/>
      <c r="CN13" s="251"/>
    </row>
    <row r="14" spans="1:92" s="233" customFormat="1" ht="15" customHeight="1">
      <c r="A14" s="249"/>
      <c r="B14" s="249"/>
      <c r="C14" s="249"/>
      <c r="D14" s="249"/>
      <c r="E14" s="234"/>
      <c r="F14" s="234"/>
      <c r="G14" s="66"/>
      <c r="H14" s="66"/>
      <c r="T14" s="250"/>
      <c r="U14" s="250"/>
      <c r="V14" s="250"/>
      <c r="W14" s="250"/>
      <c r="X14" s="247"/>
      <c r="Y14" s="247"/>
      <c r="Z14" s="247"/>
      <c r="AA14" s="247"/>
      <c r="AB14" s="247"/>
      <c r="AC14" s="247"/>
      <c r="AD14" s="247"/>
      <c r="AE14" s="247"/>
      <c r="AF14" s="247"/>
      <c r="AG14" s="247"/>
      <c r="AH14" s="247"/>
      <c r="AI14" s="247"/>
      <c r="AJ14" s="247"/>
      <c r="AK14" s="247"/>
      <c r="AL14" s="247"/>
      <c r="AM14" s="247"/>
      <c r="AN14" s="247"/>
      <c r="AO14" s="247"/>
      <c r="AP14" s="247"/>
      <c r="AQ14" s="247"/>
      <c r="AR14" s="248"/>
      <c r="AT14" s="453" t="s">
        <v>128</v>
      </c>
      <c r="AU14" s="453"/>
      <c r="AV14" s="453"/>
      <c r="AW14" s="453"/>
      <c r="AX14" s="453"/>
      <c r="AY14" s="453"/>
      <c r="AZ14" s="453"/>
      <c r="BA14" s="453"/>
      <c r="BB14" s="453"/>
      <c r="BC14" s="453"/>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252"/>
      <c r="CL14" s="252"/>
      <c r="CM14" s="246"/>
      <c r="CN14" s="246"/>
    </row>
    <row r="15" spans="1:92" s="233" customFormat="1" ht="26.25" customHeight="1">
      <c r="A15" s="249"/>
      <c r="B15" s="249"/>
      <c r="C15" s="249"/>
      <c r="D15" s="249"/>
      <c r="E15" s="234"/>
      <c r="F15" s="234"/>
      <c r="G15" s="66"/>
      <c r="H15" s="66"/>
      <c r="T15" s="250"/>
      <c r="U15" s="250"/>
      <c r="V15" s="250"/>
      <c r="W15" s="250"/>
      <c r="X15" s="247"/>
      <c r="Y15" s="247"/>
      <c r="Z15" s="247"/>
      <c r="AA15" s="247"/>
      <c r="AB15" s="247"/>
      <c r="AC15" s="247"/>
      <c r="AD15" s="247"/>
      <c r="AE15" s="247"/>
      <c r="AF15" s="247"/>
      <c r="AG15" s="247"/>
      <c r="AH15" s="247"/>
      <c r="AI15" s="247"/>
      <c r="AJ15" s="247"/>
      <c r="AK15" s="247"/>
      <c r="AL15" s="247"/>
      <c r="AM15" s="247"/>
      <c r="AN15" s="247"/>
      <c r="AO15" s="247"/>
      <c r="AP15" s="247"/>
      <c r="AQ15" s="247"/>
      <c r="AR15" s="248"/>
      <c r="AT15" s="441" t="s">
        <v>28</v>
      </c>
      <c r="AU15" s="441"/>
      <c r="AV15" s="441"/>
      <c r="AW15" s="441"/>
      <c r="AX15" s="441"/>
      <c r="AY15" s="441"/>
      <c r="AZ15" s="441"/>
      <c r="BA15" s="441"/>
      <c r="BB15" s="441"/>
      <c r="BC15" s="441"/>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5" t="s">
        <v>10</v>
      </c>
      <c r="CL15" s="445"/>
      <c r="CM15" s="445"/>
      <c r="CN15" s="445"/>
    </row>
    <row r="16" spans="1:92" s="233" customFormat="1" ht="15" customHeight="1">
      <c r="A16" s="245"/>
      <c r="B16" s="245"/>
      <c r="C16" s="245"/>
      <c r="D16" s="245"/>
      <c r="E16" s="245"/>
      <c r="F16" s="245"/>
      <c r="G16" s="245"/>
      <c r="H16" s="245"/>
      <c r="I16" s="245"/>
      <c r="J16" s="245"/>
      <c r="T16" s="245"/>
      <c r="AD16" s="245"/>
      <c r="AE16" s="245"/>
      <c r="AF16" s="245"/>
      <c r="AG16" s="245"/>
      <c r="AH16" s="245"/>
      <c r="AI16" s="245"/>
      <c r="AJ16" s="245"/>
      <c r="AK16" s="245"/>
      <c r="AL16" s="245"/>
      <c r="AM16" s="245"/>
      <c r="AN16" s="245"/>
      <c r="AO16" s="245"/>
      <c r="AP16" s="245"/>
      <c r="AQ16" s="245"/>
      <c r="AR16" s="245"/>
    </row>
    <row r="17" spans="1:92" s="233" customFormat="1" ht="15" customHeight="1">
      <c r="A17" s="245"/>
      <c r="B17" s="245"/>
      <c r="C17" s="245"/>
      <c r="D17" s="245"/>
      <c r="E17" s="245"/>
      <c r="F17" s="245"/>
      <c r="G17" s="245"/>
      <c r="H17" s="245"/>
      <c r="I17" s="245"/>
      <c r="J17" s="245"/>
      <c r="T17" s="245"/>
      <c r="AD17" s="245"/>
      <c r="AE17" s="245"/>
      <c r="AF17" s="245"/>
      <c r="AG17" s="245"/>
      <c r="AH17" s="245"/>
      <c r="AI17" s="245"/>
      <c r="AJ17" s="245"/>
      <c r="AK17" s="245"/>
      <c r="AL17" s="245"/>
      <c r="AM17" s="245"/>
      <c r="AN17" s="245"/>
      <c r="AO17" s="245"/>
      <c r="AP17" s="245"/>
      <c r="AQ17" s="245"/>
      <c r="AR17" s="245"/>
    </row>
    <row r="18" spans="1:92" s="233" customFormat="1" ht="15" customHeight="1">
      <c r="A18" s="245"/>
      <c r="B18" s="245"/>
      <c r="C18" s="245"/>
      <c r="D18" s="245"/>
      <c r="E18" s="245"/>
      <c r="F18" s="245"/>
      <c r="G18" s="245"/>
      <c r="H18" s="245"/>
      <c r="I18" s="245"/>
      <c r="J18" s="245"/>
      <c r="T18" s="245"/>
      <c r="AD18" s="245"/>
      <c r="AE18" s="245"/>
      <c r="AF18" s="245"/>
      <c r="AG18" s="245"/>
      <c r="AH18" s="245"/>
      <c r="AI18" s="245"/>
      <c r="AJ18" s="245"/>
      <c r="AK18" s="245"/>
      <c r="AL18" s="245"/>
      <c r="AM18" s="245"/>
      <c r="AN18" s="245"/>
      <c r="AO18" s="245"/>
      <c r="AP18" s="245"/>
      <c r="AQ18" s="245"/>
      <c r="AR18" s="245"/>
    </row>
    <row r="19" spans="1:92" s="233" customFormat="1" ht="12" customHeight="1">
      <c r="A19" s="249"/>
      <c r="B19" s="249"/>
      <c r="C19" s="249"/>
      <c r="D19" s="249"/>
      <c r="E19" s="234"/>
      <c r="F19" s="234"/>
      <c r="G19" s="66"/>
      <c r="H19" s="66"/>
      <c r="T19" s="250"/>
      <c r="U19" s="250"/>
      <c r="V19" s="250"/>
      <c r="W19" s="250"/>
      <c r="X19" s="247"/>
      <c r="Y19" s="247"/>
      <c r="Z19" s="247"/>
      <c r="AA19" s="247"/>
      <c r="AB19" s="247"/>
      <c r="AC19" s="247"/>
      <c r="AD19" s="247"/>
      <c r="AE19" s="247"/>
      <c r="AF19" s="247"/>
      <c r="AG19" s="247"/>
      <c r="AH19" s="247"/>
      <c r="AI19" s="247"/>
      <c r="AJ19" s="247"/>
      <c r="AK19" s="247"/>
      <c r="AL19" s="247"/>
      <c r="AM19" s="247"/>
      <c r="AN19" s="247"/>
      <c r="AO19" s="247"/>
      <c r="AP19" s="247"/>
      <c r="AQ19" s="247"/>
      <c r="AR19" s="248"/>
      <c r="AT19" s="253"/>
      <c r="AU19" s="253"/>
      <c r="AV19" s="253"/>
      <c r="AW19" s="253"/>
      <c r="AX19" s="253"/>
      <c r="AY19" s="253"/>
      <c r="AZ19" s="253"/>
      <c r="BA19" s="253"/>
      <c r="BB19" s="253"/>
      <c r="BC19" s="253"/>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row>
    <row r="20" spans="1:92" s="233" customFormat="1" ht="21" customHeight="1">
      <c r="A20" s="249"/>
      <c r="B20" s="249"/>
      <c r="C20" s="249"/>
      <c r="D20" s="249"/>
      <c r="E20" s="234"/>
      <c r="F20" s="234"/>
      <c r="G20" s="66"/>
      <c r="H20" s="66"/>
      <c r="T20" s="246"/>
      <c r="U20" s="246"/>
      <c r="V20" s="246"/>
      <c r="W20" s="246"/>
      <c r="X20" s="247"/>
      <c r="Y20" s="247"/>
      <c r="Z20" s="247"/>
      <c r="AA20" s="247"/>
      <c r="AB20" s="247"/>
      <c r="AC20" s="247"/>
      <c r="AD20" s="247"/>
      <c r="AE20" s="247"/>
      <c r="AF20" s="247"/>
      <c r="AG20" s="247"/>
      <c r="AH20" s="247"/>
      <c r="AI20" s="247"/>
      <c r="AJ20" s="443" t="s">
        <v>30</v>
      </c>
      <c r="AK20" s="443"/>
      <c r="AL20" s="443"/>
      <c r="AM20" s="443"/>
      <c r="AN20" s="443"/>
      <c r="AO20" s="443"/>
      <c r="AP20" s="443"/>
      <c r="AQ20" s="443"/>
      <c r="AR20" s="443"/>
      <c r="AS20" s="247"/>
      <c r="AT20" s="441" t="s">
        <v>26</v>
      </c>
      <c r="AU20" s="441"/>
      <c r="AV20" s="441"/>
      <c r="AW20" s="441"/>
      <c r="AX20" s="441"/>
      <c r="AY20" s="441"/>
      <c r="AZ20" s="441"/>
      <c r="BA20" s="441"/>
      <c r="BB20" s="441"/>
      <c r="BC20" s="441"/>
      <c r="BD20" s="447"/>
      <c r="BE20" s="447"/>
      <c r="BF20" s="447"/>
      <c r="BG20" s="447"/>
      <c r="BH20" s="447"/>
      <c r="BI20" s="448" t="s">
        <v>38</v>
      </c>
      <c r="BJ20" s="448"/>
      <c r="BK20" s="447"/>
      <c r="BL20" s="447"/>
      <c r="BM20" s="447"/>
      <c r="BN20" s="447"/>
      <c r="BO20" s="447"/>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row>
    <row r="21" spans="1:92" s="233" customFormat="1" ht="41.25" customHeight="1">
      <c r="A21" s="245"/>
      <c r="B21" s="245"/>
      <c r="C21" s="245"/>
      <c r="D21" s="245"/>
      <c r="G21" s="66"/>
      <c r="H21" s="66"/>
      <c r="T21" s="249"/>
      <c r="U21" s="249"/>
      <c r="V21" s="249"/>
      <c r="W21" s="245"/>
      <c r="X21" s="247"/>
      <c r="Y21" s="247"/>
      <c r="Z21" s="247"/>
      <c r="AA21" s="247"/>
      <c r="AB21" s="247"/>
      <c r="AC21" s="247"/>
      <c r="AD21" s="247"/>
      <c r="AE21" s="247"/>
      <c r="AF21" s="247"/>
      <c r="AG21" s="247"/>
      <c r="AH21" s="247"/>
      <c r="AI21" s="247"/>
      <c r="AJ21" s="247"/>
      <c r="AK21" s="247"/>
      <c r="AL21" s="247"/>
      <c r="AM21" s="247"/>
      <c r="AN21" s="247"/>
      <c r="AO21" s="247"/>
      <c r="AP21" s="247"/>
      <c r="AQ21" s="247"/>
      <c r="AR21" s="248"/>
      <c r="AT21" s="449" t="s">
        <v>27</v>
      </c>
      <c r="AU21" s="449"/>
      <c r="AV21" s="449"/>
      <c r="AW21" s="449"/>
      <c r="AX21" s="449"/>
      <c r="AY21" s="449"/>
      <c r="AZ21" s="449"/>
      <c r="BA21" s="449"/>
      <c r="BB21" s="449"/>
      <c r="BC21" s="449"/>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row>
    <row r="22" spans="1:92" s="233" customFormat="1" ht="27.75" customHeight="1">
      <c r="A22" s="249"/>
      <c r="B22" s="249"/>
      <c r="C22" s="249"/>
      <c r="D22" s="249"/>
      <c r="G22" s="66"/>
      <c r="H22" s="66"/>
      <c r="T22" s="249"/>
      <c r="U22" s="249"/>
      <c r="V22" s="249"/>
      <c r="W22" s="245"/>
      <c r="X22" s="247"/>
      <c r="Y22" s="247"/>
      <c r="Z22" s="247"/>
      <c r="AA22" s="247"/>
      <c r="AB22" s="247"/>
      <c r="AC22" s="247"/>
      <c r="AD22" s="247"/>
      <c r="AE22" s="247"/>
      <c r="AF22" s="247"/>
      <c r="AG22" s="247"/>
      <c r="AH22" s="247"/>
      <c r="AI22" s="247"/>
      <c r="AJ22" s="247"/>
      <c r="AK22" s="247"/>
      <c r="AL22" s="247"/>
      <c r="AM22" s="247"/>
      <c r="AN22" s="247"/>
      <c r="AO22" s="247"/>
      <c r="AP22" s="247"/>
      <c r="AQ22" s="247"/>
      <c r="AR22" s="248"/>
      <c r="AT22" s="449"/>
      <c r="AU22" s="449"/>
      <c r="AV22" s="449"/>
      <c r="AW22" s="449"/>
      <c r="AX22" s="449"/>
      <c r="AY22" s="449"/>
      <c r="AZ22" s="449"/>
      <c r="BA22" s="449"/>
      <c r="BB22" s="449"/>
      <c r="BC22" s="449"/>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251"/>
      <c r="CN22" s="251"/>
    </row>
    <row r="23" spans="1:92" s="233" customFormat="1" ht="26.25" customHeight="1">
      <c r="A23" s="249"/>
      <c r="B23" s="249"/>
      <c r="C23" s="249"/>
      <c r="D23" s="249"/>
      <c r="G23" s="66"/>
      <c r="H23" s="66"/>
      <c r="T23" s="249"/>
      <c r="U23" s="249"/>
      <c r="V23" s="249"/>
      <c r="W23" s="245"/>
      <c r="X23" s="247"/>
      <c r="Y23" s="247"/>
      <c r="Z23" s="247"/>
      <c r="AA23" s="247"/>
      <c r="AB23" s="247"/>
      <c r="AC23" s="247"/>
      <c r="AD23" s="247"/>
      <c r="AE23" s="247"/>
      <c r="AF23" s="247"/>
      <c r="AG23" s="247"/>
      <c r="AH23" s="247"/>
      <c r="AI23" s="247"/>
      <c r="AJ23" s="247"/>
      <c r="AK23" s="247"/>
      <c r="AL23" s="247"/>
      <c r="AM23" s="247"/>
      <c r="AN23" s="247"/>
      <c r="AO23" s="247"/>
      <c r="AP23" s="247"/>
      <c r="AQ23" s="247"/>
      <c r="AR23" s="248"/>
      <c r="AT23" s="441" t="s">
        <v>29</v>
      </c>
      <c r="AU23" s="441"/>
      <c r="AV23" s="441"/>
      <c r="AW23" s="441"/>
      <c r="AX23" s="441"/>
      <c r="AY23" s="441"/>
      <c r="AZ23" s="441"/>
      <c r="BA23" s="441"/>
      <c r="BB23" s="441"/>
      <c r="BC23" s="441"/>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row>
    <row r="24" spans="1:92" s="233" customFormat="1" ht="41.25" customHeight="1">
      <c r="A24" s="249"/>
      <c r="B24" s="249"/>
      <c r="C24" s="249"/>
      <c r="D24" s="249"/>
      <c r="G24" s="66"/>
      <c r="H24" s="66"/>
      <c r="T24" s="249"/>
      <c r="U24" s="249"/>
      <c r="V24" s="249"/>
      <c r="W24" s="245"/>
      <c r="X24" s="247"/>
      <c r="Y24" s="247"/>
      <c r="Z24" s="247"/>
      <c r="AA24" s="247"/>
      <c r="AB24" s="247"/>
      <c r="AC24" s="247"/>
      <c r="AD24" s="247"/>
      <c r="AE24" s="247"/>
      <c r="AF24" s="247"/>
      <c r="AG24" s="247"/>
      <c r="AH24" s="247"/>
      <c r="AI24" s="247"/>
      <c r="AJ24" s="247"/>
      <c r="AK24" s="247"/>
      <c r="AL24" s="247"/>
      <c r="AM24" s="247"/>
      <c r="AN24" s="247"/>
      <c r="AO24" s="247"/>
      <c r="AP24" s="247"/>
      <c r="AQ24" s="247"/>
      <c r="AR24" s="248"/>
      <c r="AT24" s="443" t="s">
        <v>201</v>
      </c>
      <c r="AU24" s="441"/>
      <c r="AV24" s="441"/>
      <c r="AW24" s="441"/>
      <c r="AX24" s="441"/>
      <c r="AY24" s="441"/>
      <c r="AZ24" s="441"/>
      <c r="BA24" s="441"/>
      <c r="BB24" s="441"/>
      <c r="BC24" s="441"/>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5" t="s">
        <v>10</v>
      </c>
      <c r="CL24" s="445"/>
      <c r="CM24" s="445"/>
      <c r="CN24" s="445"/>
    </row>
    <row r="25" spans="1:92" s="236" customFormat="1" ht="15" customHeight="1">
      <c r="A25" s="255"/>
      <c r="B25" s="255"/>
      <c r="C25" s="255"/>
      <c r="D25" s="255"/>
      <c r="G25" s="68"/>
      <c r="H25" s="68"/>
      <c r="T25" s="255"/>
      <c r="U25" s="255"/>
      <c r="V25" s="255"/>
      <c r="W25" s="244"/>
      <c r="X25" s="256"/>
      <c r="Y25" s="256"/>
      <c r="Z25" s="256"/>
      <c r="AA25" s="256"/>
      <c r="AB25" s="256"/>
      <c r="AC25" s="256"/>
      <c r="AD25" s="256"/>
      <c r="AE25" s="256"/>
      <c r="AF25" s="256"/>
      <c r="AG25" s="256"/>
      <c r="AH25" s="256"/>
      <c r="AI25" s="256"/>
      <c r="AJ25" s="256"/>
      <c r="AK25" s="256"/>
      <c r="AL25" s="256"/>
      <c r="AM25" s="256"/>
      <c r="AN25" s="256"/>
      <c r="AO25" s="256"/>
      <c r="AP25" s="256"/>
      <c r="AQ25" s="256"/>
      <c r="AR25" s="235"/>
      <c r="AT25" s="69"/>
      <c r="AU25" s="69"/>
      <c r="AV25" s="69"/>
      <c r="AW25" s="69"/>
      <c r="AX25" s="69"/>
      <c r="AY25" s="69"/>
      <c r="AZ25" s="69"/>
      <c r="BA25" s="69"/>
      <c r="BB25" s="69"/>
      <c r="BC25" s="69"/>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231"/>
      <c r="CN25" s="231"/>
    </row>
    <row r="26" spans="1:92" s="236" customFormat="1" ht="38.25" customHeight="1">
      <c r="X26" s="256"/>
      <c r="Y26" s="256"/>
      <c r="Z26" s="256"/>
      <c r="AA26" s="256"/>
      <c r="AB26" s="256"/>
      <c r="AN26" s="256"/>
      <c r="AO26" s="256"/>
      <c r="AP26" s="256"/>
      <c r="AQ26" s="256"/>
      <c r="AR26" s="235"/>
    </row>
    <row r="27" spans="1:92" s="236" customFormat="1" ht="24.75" customHeight="1">
      <c r="A27" s="446" t="s">
        <v>202</v>
      </c>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6"/>
      <c r="BQ27" s="446"/>
      <c r="BR27" s="446"/>
      <c r="BS27" s="446"/>
      <c r="BT27" s="446"/>
      <c r="BU27" s="446"/>
      <c r="BV27" s="446"/>
      <c r="BW27" s="446"/>
      <c r="BX27" s="446"/>
      <c r="BY27" s="446"/>
      <c r="BZ27" s="446"/>
      <c r="CA27" s="446"/>
      <c r="CB27" s="446"/>
      <c r="CC27" s="446"/>
      <c r="CD27" s="446"/>
      <c r="CE27" s="446"/>
      <c r="CF27" s="446"/>
      <c r="CG27" s="446"/>
      <c r="CH27" s="446"/>
      <c r="CI27" s="446"/>
      <c r="CJ27" s="446"/>
      <c r="CK27" s="446"/>
      <c r="CL27" s="446"/>
      <c r="CM27" s="446"/>
      <c r="CN27" s="446"/>
    </row>
    <row r="28" spans="1:92" s="236" customFormat="1" ht="24.75" customHeight="1">
      <c r="A28" s="434" t="s">
        <v>55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434"/>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4"/>
    </row>
    <row r="29" spans="1:92" s="236" customFormat="1" ht="24.75" customHeight="1">
      <c r="A29" s="434" t="s">
        <v>203</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row>
    <row r="30" spans="1:92" s="236" customFormat="1" ht="24.75" customHeight="1">
      <c r="A30" s="434" t="s">
        <v>204</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row>
    <row r="31" spans="1:92" s="236" customFormat="1" ht="24.75" customHeight="1">
      <c r="A31" s="434" t="s">
        <v>129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row>
    <row r="32" spans="1:92" s="236" customFormat="1" ht="24.75" customHeight="1">
      <c r="A32" s="435" t="s">
        <v>130</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row>
    <row r="33" spans="1:93" s="236" customFormat="1" ht="36" customHeight="1">
      <c r="A33" s="257"/>
      <c r="B33" s="257"/>
      <c r="C33" s="257"/>
      <c r="F33" s="63"/>
      <c r="G33" s="70"/>
      <c r="H33" s="70"/>
      <c r="I33" s="63"/>
      <c r="J33" s="63"/>
    </row>
    <row r="34" spans="1:93" s="233" customFormat="1" ht="24.75" customHeight="1">
      <c r="A34" s="258"/>
      <c r="B34" s="258"/>
      <c r="C34" s="436">
        <v>2020</v>
      </c>
      <c r="D34" s="436"/>
      <c r="E34" s="436"/>
      <c r="F34" s="436"/>
      <c r="G34" s="436"/>
      <c r="H34" s="436"/>
      <c r="I34" s="436" t="s">
        <v>8</v>
      </c>
      <c r="J34" s="436"/>
      <c r="K34" s="436"/>
      <c r="L34" s="437"/>
      <c r="M34" s="437"/>
      <c r="N34" s="437"/>
      <c r="O34" s="437"/>
      <c r="P34" s="437"/>
      <c r="Q34" s="436" t="s">
        <v>131</v>
      </c>
      <c r="R34" s="436"/>
      <c r="S34" s="436"/>
      <c r="T34" s="437"/>
      <c r="U34" s="437"/>
      <c r="V34" s="437"/>
      <c r="W34" s="437"/>
      <c r="X34" s="437"/>
      <c r="Y34" s="436" t="s">
        <v>124</v>
      </c>
      <c r="Z34" s="436"/>
      <c r="AA34" s="436"/>
      <c r="AB34" s="438" t="s">
        <v>132</v>
      </c>
      <c r="AC34" s="438"/>
      <c r="AD34" s="438"/>
      <c r="AE34" s="438"/>
      <c r="AF34" s="438"/>
      <c r="AG34" s="438"/>
      <c r="AH34" s="438"/>
      <c r="AI34" s="438"/>
      <c r="AJ34" s="438"/>
      <c r="AK34" s="438"/>
      <c r="AL34" s="438"/>
      <c r="AM34" s="438"/>
      <c r="AN34" s="438"/>
      <c r="AO34" s="438"/>
      <c r="AP34" s="438"/>
      <c r="AQ34" s="438"/>
      <c r="AR34" s="438"/>
      <c r="AS34" s="438"/>
      <c r="AT34" s="436" t="s">
        <v>205</v>
      </c>
      <c r="AU34" s="436"/>
      <c r="AV34" s="436"/>
      <c r="AW34" s="436"/>
      <c r="AX34" s="436"/>
      <c r="AY34" s="436"/>
      <c r="AZ34" s="436"/>
      <c r="BA34" s="436"/>
      <c r="BB34" s="436"/>
      <c r="BC34" s="436"/>
      <c r="BD34" s="436"/>
      <c r="BE34" s="436"/>
      <c r="BF34" s="439"/>
      <c r="BG34" s="439"/>
      <c r="BH34" s="439"/>
      <c r="BI34" s="439"/>
      <c r="BJ34" s="439"/>
      <c r="BK34" s="439"/>
      <c r="BL34" s="440" t="s">
        <v>133</v>
      </c>
      <c r="BM34" s="440"/>
      <c r="BN34" s="440"/>
      <c r="BO34" s="440"/>
      <c r="BP34" s="439"/>
      <c r="BQ34" s="439"/>
      <c r="BR34" s="439"/>
      <c r="BS34" s="439"/>
      <c r="BT34" s="439"/>
      <c r="BU34" s="439"/>
      <c r="BV34" s="439"/>
      <c r="BW34" s="439"/>
      <c r="BX34" s="438" t="s">
        <v>215</v>
      </c>
      <c r="BY34" s="438"/>
      <c r="BZ34" s="438"/>
      <c r="CA34" s="438"/>
      <c r="CB34" s="438"/>
      <c r="CC34" s="438"/>
      <c r="CD34" s="438"/>
      <c r="CE34" s="438"/>
      <c r="CF34" s="438"/>
      <c r="CG34" s="438"/>
      <c r="CH34" s="438"/>
      <c r="CI34" s="438"/>
      <c r="CJ34" s="438"/>
      <c r="CK34" s="438"/>
      <c r="CL34" s="438"/>
      <c r="CM34" s="438"/>
      <c r="CN34" s="438"/>
      <c r="CO34" s="259"/>
    </row>
    <row r="35" spans="1:93" s="236" customFormat="1" ht="27" customHeight="1">
      <c r="A35" s="425" t="s">
        <v>231</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5"/>
      <c r="BP35" s="425"/>
      <c r="BQ35" s="425"/>
      <c r="BR35" s="425"/>
      <c r="BS35" s="425"/>
      <c r="BT35" s="425"/>
      <c r="BU35" s="425"/>
      <c r="BV35" s="425"/>
      <c r="BW35" s="425"/>
      <c r="BX35" s="425"/>
      <c r="BY35" s="425"/>
      <c r="BZ35" s="425"/>
      <c r="CA35" s="425"/>
      <c r="CB35" s="425"/>
      <c r="CC35" s="425"/>
      <c r="CD35" s="425"/>
      <c r="CE35" s="425"/>
      <c r="CF35" s="425"/>
      <c r="CG35" s="425"/>
      <c r="CH35" s="425"/>
      <c r="CI35" s="425"/>
      <c r="CJ35" s="425"/>
      <c r="CK35" s="425"/>
      <c r="CL35" s="425"/>
      <c r="CM35" s="425"/>
      <c r="CN35" s="425"/>
    </row>
    <row r="36" spans="1:93" s="233" customFormat="1" ht="27" customHeight="1">
      <c r="A36" s="425"/>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5"/>
    </row>
    <row r="37" spans="1:93" s="233" customFormat="1" ht="27" customHeight="1">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c r="CH37" s="425"/>
      <c r="CI37" s="425"/>
      <c r="CJ37" s="425"/>
      <c r="CK37" s="425"/>
      <c r="CL37" s="425"/>
      <c r="CM37" s="425"/>
      <c r="CN37" s="425"/>
    </row>
    <row r="38" spans="1:93" s="233" customFormat="1" ht="40.5" customHeight="1">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row>
    <row r="39" spans="1:93" s="233" customFormat="1" ht="27.75" customHeight="1">
      <c r="A39" s="261"/>
      <c r="B39" s="261"/>
      <c r="C39" s="261"/>
      <c r="D39" s="261"/>
      <c r="E39" s="261"/>
      <c r="F39" s="261"/>
      <c r="G39" s="261"/>
      <c r="H39" s="261"/>
      <c r="I39" s="261"/>
      <c r="J39" s="261"/>
      <c r="K39" s="261"/>
      <c r="L39" s="261"/>
      <c r="M39" s="261"/>
      <c r="N39" s="261"/>
      <c r="O39" s="261"/>
      <c r="P39" s="262"/>
      <c r="Q39" s="262"/>
      <c r="R39" s="262"/>
      <c r="S39" s="262"/>
      <c r="T39" s="262"/>
      <c r="U39" s="262"/>
      <c r="V39" s="262"/>
      <c r="W39" s="262"/>
      <c r="X39" s="262"/>
      <c r="Y39" s="262"/>
      <c r="Z39" s="262"/>
      <c r="AA39" s="262"/>
      <c r="AB39" s="262"/>
      <c r="AC39" s="261"/>
      <c r="AD39" s="261"/>
      <c r="AE39" s="261"/>
      <c r="AF39" s="261"/>
      <c r="AG39" s="261"/>
      <c r="AH39" s="261"/>
      <c r="AI39" s="261"/>
      <c r="AJ39" s="261"/>
      <c r="AK39" s="261"/>
      <c r="AL39" s="261"/>
      <c r="AM39" s="261"/>
      <c r="AN39" s="261"/>
      <c r="AO39" s="261"/>
      <c r="AP39" s="261"/>
      <c r="AQ39" s="261"/>
      <c r="AR39" s="262"/>
      <c r="AS39" s="261"/>
      <c r="AT39" s="261"/>
      <c r="AU39" s="261"/>
      <c r="AV39" s="261"/>
      <c r="AW39" s="261"/>
      <c r="AX39" s="261"/>
      <c r="AY39" s="261"/>
      <c r="AZ39" s="261"/>
      <c r="BA39" s="261"/>
      <c r="BB39" s="261"/>
      <c r="BC39" s="261"/>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row>
    <row r="40" spans="1:93" s="233" customFormat="1" ht="27.75" customHeight="1">
      <c r="A40" s="264"/>
      <c r="B40" s="264"/>
      <c r="C40" s="264"/>
      <c r="D40" s="264"/>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6"/>
      <c r="AX40" s="266"/>
      <c r="AY40" s="266"/>
      <c r="AZ40" s="266"/>
      <c r="BA40" s="266"/>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7"/>
      <c r="CE40" s="267"/>
      <c r="CF40" s="267"/>
      <c r="CG40" s="267"/>
      <c r="CH40" s="267"/>
      <c r="CI40" s="267"/>
      <c r="CJ40" s="267"/>
      <c r="CK40" s="267"/>
      <c r="CL40" s="267"/>
      <c r="CM40" s="267"/>
      <c r="CN40" s="267"/>
    </row>
    <row r="41" spans="1:93" s="233" customFormat="1" ht="27.75" customHeight="1">
      <c r="A41" s="264"/>
      <c r="B41" s="264"/>
      <c r="C41" s="264"/>
      <c r="D41" s="264"/>
      <c r="E41" s="264"/>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6"/>
      <c r="AX41" s="266"/>
      <c r="AY41" s="266"/>
      <c r="AZ41" s="266"/>
      <c r="BA41" s="266"/>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7"/>
      <c r="CE41" s="267"/>
      <c r="CF41" s="267"/>
      <c r="CG41" s="267"/>
      <c r="CH41" s="267"/>
      <c r="CI41" s="267"/>
      <c r="CJ41" s="267"/>
      <c r="CK41" s="267"/>
      <c r="CL41" s="267"/>
      <c r="CM41" s="267"/>
      <c r="CN41" s="267"/>
    </row>
    <row r="42" spans="1:93" s="233" customFormat="1" ht="27.75" customHeight="1">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row>
    <row r="43" spans="1:93" s="233" customFormat="1" ht="27.75" customHeight="1">
      <c r="A43" s="268"/>
      <c r="B43" s="268"/>
      <c r="C43" s="268"/>
      <c r="D43" s="268"/>
      <c r="E43" s="268"/>
      <c r="F43" s="268"/>
      <c r="G43" s="268"/>
      <c r="H43" s="268"/>
      <c r="I43" s="268"/>
      <c r="J43" s="268"/>
      <c r="K43" s="268"/>
      <c r="L43" s="268"/>
      <c r="M43" s="268"/>
      <c r="N43" s="268"/>
      <c r="O43" s="269"/>
      <c r="P43" s="269"/>
      <c r="Q43" s="269"/>
      <c r="R43" s="269"/>
      <c r="S43" s="269"/>
      <c r="T43" s="234"/>
      <c r="U43" s="234"/>
      <c r="V43" s="234"/>
      <c r="W43" s="234"/>
      <c r="X43" s="234"/>
      <c r="Y43" s="269"/>
      <c r="Z43" s="269"/>
      <c r="AA43" s="269"/>
      <c r="AB43" s="269"/>
      <c r="AC43" s="234"/>
      <c r="AD43" s="234"/>
      <c r="AE43" s="234"/>
      <c r="AF43" s="234"/>
      <c r="AG43" s="234"/>
      <c r="AH43" s="269"/>
      <c r="AI43" s="269"/>
      <c r="AJ43" s="269"/>
      <c r="AK43" s="269"/>
      <c r="AL43" s="234"/>
      <c r="AM43" s="234"/>
      <c r="AN43" s="234"/>
      <c r="AO43" s="234"/>
      <c r="AP43" s="234"/>
      <c r="AQ43" s="269"/>
      <c r="AR43" s="269"/>
      <c r="AS43" s="269"/>
      <c r="AT43" s="269"/>
      <c r="AV43" s="268"/>
      <c r="AW43" s="268"/>
      <c r="AX43" s="268"/>
      <c r="AY43" s="268"/>
      <c r="AZ43" s="268"/>
      <c r="BA43" s="268"/>
      <c r="BB43" s="268"/>
      <c r="BC43" s="268"/>
      <c r="BD43" s="268"/>
      <c r="BE43" s="268"/>
      <c r="BF43" s="268"/>
      <c r="BG43" s="268"/>
      <c r="BH43" s="261"/>
      <c r="BM43" s="261"/>
      <c r="BN43" s="261"/>
      <c r="BO43" s="261"/>
      <c r="BP43" s="261"/>
      <c r="BQ43" s="261"/>
      <c r="BV43" s="261"/>
      <c r="BW43" s="261"/>
      <c r="BX43" s="261"/>
      <c r="BY43" s="261"/>
      <c r="BZ43" s="261"/>
      <c r="CE43" s="261"/>
      <c r="CF43" s="261"/>
      <c r="CG43" s="261"/>
      <c r="CH43" s="261"/>
      <c r="CI43" s="261"/>
      <c r="CN43" s="261"/>
    </row>
    <row r="44" spans="1:93" s="233" customFormat="1" ht="27.75" customHeight="1">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row>
    <row r="45" spans="1:93" s="233" customFormat="1" ht="27.7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1"/>
      <c r="AT45" s="271"/>
      <c r="AU45" s="271"/>
      <c r="AV45" s="271"/>
      <c r="AW45" s="271"/>
      <c r="AX45" s="271"/>
      <c r="AY45" s="271"/>
      <c r="AZ45" s="271"/>
      <c r="BA45" s="271"/>
      <c r="BB45" s="271"/>
      <c r="BC45" s="271"/>
      <c r="BD45" s="270"/>
      <c r="BE45" s="270"/>
      <c r="BF45" s="270"/>
      <c r="BG45" s="270"/>
      <c r="BH45" s="270"/>
      <c r="BI45" s="270"/>
      <c r="BJ45" s="270"/>
      <c r="BK45" s="270"/>
      <c r="BL45" s="270"/>
      <c r="BM45" s="270"/>
      <c r="BN45" s="270"/>
      <c r="BO45" s="270"/>
      <c r="BP45" s="270"/>
      <c r="BQ45" s="270"/>
      <c r="BR45" s="270"/>
      <c r="BS45" s="271"/>
      <c r="BT45" s="271"/>
      <c r="BU45" s="270"/>
      <c r="BV45" s="270"/>
      <c r="BW45" s="270"/>
      <c r="BX45" s="270"/>
      <c r="BY45" s="270"/>
      <c r="BZ45" s="270"/>
      <c r="CA45" s="270"/>
      <c r="CB45" s="270"/>
      <c r="CC45" s="270"/>
      <c r="CD45" s="270"/>
      <c r="CE45" s="270"/>
      <c r="CF45" s="270"/>
      <c r="CG45" s="270"/>
      <c r="CH45" s="270"/>
      <c r="CI45" s="270"/>
      <c r="CJ45" s="270"/>
      <c r="CK45" s="270"/>
      <c r="CL45" s="270"/>
      <c r="CM45" s="270"/>
      <c r="CN45" s="270"/>
    </row>
    <row r="46" spans="1:93" s="233" customFormat="1" ht="20.25" customHeight="1">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7"/>
      <c r="AS46" s="267"/>
      <c r="AT46" s="267"/>
      <c r="AU46" s="267"/>
      <c r="AV46" s="267"/>
      <c r="AW46" s="267"/>
      <c r="AX46" s="267"/>
      <c r="AY46" s="267"/>
      <c r="AZ46" s="267"/>
      <c r="BA46" s="267"/>
      <c r="BB46" s="267"/>
      <c r="BC46" s="270"/>
      <c r="BD46" s="270"/>
      <c r="BE46" s="270"/>
      <c r="BF46" s="270"/>
      <c r="BG46" s="270"/>
      <c r="BH46" s="270"/>
      <c r="BI46" s="270"/>
      <c r="BJ46" s="270"/>
      <c r="BK46" s="270"/>
      <c r="BL46" s="270"/>
      <c r="BM46" s="270"/>
      <c r="BN46" s="270"/>
      <c r="BO46" s="270"/>
      <c r="BP46" s="270"/>
      <c r="BQ46" s="270"/>
      <c r="BR46" s="270"/>
      <c r="BS46" s="271"/>
      <c r="BT46" s="271"/>
      <c r="BU46" s="270"/>
      <c r="BV46" s="270"/>
      <c r="BW46" s="270"/>
      <c r="BX46" s="270"/>
      <c r="BY46" s="270"/>
      <c r="BZ46" s="270"/>
      <c r="CA46" s="270"/>
      <c r="CB46" s="270"/>
      <c r="CC46" s="270"/>
      <c r="CD46" s="270"/>
      <c r="CE46" s="270"/>
      <c r="CF46" s="270"/>
      <c r="CG46" s="270"/>
      <c r="CH46" s="270"/>
      <c r="CI46" s="270"/>
      <c r="CJ46" s="270"/>
      <c r="CK46" s="270"/>
      <c r="CL46" s="270"/>
      <c r="CM46" s="270"/>
      <c r="CN46" s="272" t="str">
        <f>IF(OR($BD$15&lt;&gt;"",AJ52&lt;&gt;""),$BD$15&amp;"邸"&amp;RIGHT(TRIM(N52&amp;Y52&amp;AJ52),4),"")</f>
        <v/>
      </c>
    </row>
    <row r="47" spans="1:93" s="233" customFormat="1" ht="15.75" customHeight="1">
      <c r="A47" s="248"/>
      <c r="B47" s="261"/>
      <c r="C47" s="261"/>
      <c r="D47" s="261"/>
      <c r="E47" s="261"/>
      <c r="F47" s="261"/>
      <c r="G47" s="261"/>
      <c r="H47" s="261"/>
      <c r="I47" s="261"/>
      <c r="J47" s="261"/>
      <c r="BO47" s="273"/>
      <c r="BP47" s="273"/>
      <c r="BQ47" s="273"/>
      <c r="BR47" s="273"/>
      <c r="BS47" s="273"/>
      <c r="BT47" s="273"/>
      <c r="BU47" s="273"/>
      <c r="BV47" s="273"/>
      <c r="BW47" s="273"/>
      <c r="BX47" s="273"/>
      <c r="BY47" s="273"/>
      <c r="BZ47" s="273"/>
      <c r="CA47" s="273"/>
      <c r="CB47" s="273"/>
      <c r="CC47" s="273"/>
      <c r="CD47" s="273"/>
      <c r="CE47" s="273"/>
      <c r="CF47" s="273"/>
      <c r="CG47" s="273"/>
    </row>
    <row r="48" spans="1:93" s="233" customFormat="1" ht="18" customHeight="1">
      <c r="A48" s="426" t="s">
        <v>122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row>
    <row r="49" spans="1:93" s="233" customFormat="1" ht="18" customHeight="1">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row>
    <row r="50" spans="1:93" s="233" customFormat="1" ht="23.25" customHeight="1">
      <c r="A50" s="427" t="s">
        <v>206</v>
      </c>
      <c r="B50" s="427"/>
      <c r="C50" s="427"/>
      <c r="D50" s="427"/>
      <c r="E50" s="427"/>
      <c r="F50" s="427"/>
      <c r="G50" s="427"/>
      <c r="H50" s="427"/>
      <c r="I50" s="427"/>
      <c r="J50" s="427"/>
      <c r="K50" s="427"/>
      <c r="L50" s="396"/>
      <c r="M50" s="396"/>
      <c r="N50" s="396"/>
      <c r="O50" s="396"/>
      <c r="P50" s="396"/>
      <c r="Q50" s="396"/>
      <c r="R50" s="396"/>
      <c r="S50" s="396"/>
      <c r="T50" s="396"/>
      <c r="U50" s="396"/>
      <c r="V50" s="396"/>
      <c r="W50" s="396"/>
      <c r="X50" s="396"/>
      <c r="Y50" s="269"/>
      <c r="Z50" s="269"/>
      <c r="AA50" s="269"/>
      <c r="AB50" s="269"/>
      <c r="AC50" s="234"/>
      <c r="AD50" s="234"/>
      <c r="AE50" s="234"/>
      <c r="AF50" s="234"/>
      <c r="AG50" s="234"/>
      <c r="AH50" s="269"/>
      <c r="AI50" s="269"/>
      <c r="AJ50" s="269"/>
      <c r="AK50" s="269"/>
      <c r="AL50" s="234"/>
      <c r="AM50" s="234"/>
      <c r="AN50" s="234"/>
      <c r="AO50" s="234"/>
      <c r="AP50" s="234"/>
      <c r="AQ50" s="269"/>
      <c r="AR50" s="269"/>
      <c r="AS50" s="269"/>
      <c r="AT50" s="269"/>
      <c r="AV50" s="268"/>
      <c r="AW50" s="268"/>
      <c r="AX50" s="268"/>
      <c r="AY50" s="268"/>
      <c r="AZ50" s="268"/>
      <c r="BA50" s="268"/>
      <c r="BB50" s="268"/>
      <c r="BC50" s="268"/>
      <c r="BD50" s="268"/>
      <c r="BE50" s="268"/>
      <c r="BF50" s="268"/>
      <c r="BG50" s="268"/>
      <c r="BH50" s="261"/>
      <c r="BM50" s="261"/>
      <c r="BN50" s="261"/>
      <c r="BO50" s="261"/>
      <c r="BP50" s="261"/>
      <c r="BQ50" s="261"/>
      <c r="BV50" s="261"/>
      <c r="BW50" s="261"/>
      <c r="BX50" s="261"/>
      <c r="BY50" s="261"/>
      <c r="BZ50" s="261"/>
      <c r="CE50" s="261"/>
      <c r="CF50" s="261"/>
      <c r="CG50" s="261"/>
      <c r="CH50" s="261"/>
      <c r="CI50" s="261"/>
      <c r="CN50" s="261"/>
    </row>
    <row r="51" spans="1:93" s="233" customFormat="1" ht="33" customHeight="1">
      <c r="A51" s="428" t="s">
        <v>207</v>
      </c>
      <c r="B51" s="419"/>
      <c r="C51" s="419"/>
      <c r="D51" s="419"/>
      <c r="E51" s="419"/>
      <c r="F51" s="419"/>
      <c r="G51" s="419"/>
      <c r="H51" s="419"/>
      <c r="I51" s="419"/>
      <c r="J51" s="419"/>
      <c r="K51" s="420"/>
      <c r="L51" s="429" t="str">
        <f>IF(BD15="","",BD15)</f>
        <v/>
      </c>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275"/>
      <c r="AT51" s="276"/>
      <c r="AU51" s="276"/>
      <c r="AV51" s="276"/>
      <c r="AW51" s="276"/>
      <c r="AX51" s="276"/>
      <c r="AY51" s="276"/>
      <c r="AZ51" s="276"/>
      <c r="BA51" s="276"/>
      <c r="BB51" s="276"/>
      <c r="BC51" s="276"/>
      <c r="BD51" s="276"/>
      <c r="BE51" s="277" t="s">
        <v>208</v>
      </c>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row>
    <row r="52" spans="1:93" s="279" customFormat="1" ht="33" customHeight="1">
      <c r="A52" s="428" t="s">
        <v>31</v>
      </c>
      <c r="B52" s="419"/>
      <c r="C52" s="419"/>
      <c r="D52" s="419"/>
      <c r="E52" s="419"/>
      <c r="F52" s="419"/>
      <c r="G52" s="419"/>
      <c r="H52" s="419"/>
      <c r="I52" s="419"/>
      <c r="J52" s="419"/>
      <c r="K52" s="420"/>
      <c r="L52" s="421" t="s">
        <v>37</v>
      </c>
      <c r="M52" s="412"/>
      <c r="N52" s="343"/>
      <c r="O52" s="343"/>
      <c r="P52" s="343"/>
      <c r="Q52" s="343"/>
      <c r="R52" s="343"/>
      <c r="S52" s="343"/>
      <c r="T52" s="343"/>
      <c r="U52" s="343"/>
      <c r="V52" s="343"/>
      <c r="W52" s="412" t="s">
        <v>136</v>
      </c>
      <c r="X52" s="412"/>
      <c r="Y52" s="343"/>
      <c r="Z52" s="343"/>
      <c r="AA52" s="343"/>
      <c r="AB52" s="343"/>
      <c r="AC52" s="343"/>
      <c r="AD52" s="343"/>
      <c r="AE52" s="343"/>
      <c r="AF52" s="343"/>
      <c r="AG52" s="343"/>
      <c r="AH52" s="412" t="s">
        <v>137</v>
      </c>
      <c r="AI52" s="412"/>
      <c r="AJ52" s="343"/>
      <c r="AK52" s="343"/>
      <c r="AL52" s="343"/>
      <c r="AM52" s="343"/>
      <c r="AN52" s="343"/>
      <c r="AO52" s="343"/>
      <c r="AP52" s="343"/>
      <c r="AQ52" s="343"/>
      <c r="AR52" s="345"/>
      <c r="AS52" s="431" t="s">
        <v>138</v>
      </c>
      <c r="AT52" s="432"/>
      <c r="AU52" s="432"/>
      <c r="AV52" s="432"/>
      <c r="AW52" s="432"/>
      <c r="AX52" s="432"/>
      <c r="AY52" s="432"/>
      <c r="AZ52" s="432"/>
      <c r="BA52" s="432"/>
      <c r="BB52" s="432"/>
      <c r="BC52" s="433"/>
      <c r="BD52" s="391"/>
      <c r="BE52" s="392"/>
      <c r="BF52" s="392"/>
      <c r="BG52" s="392"/>
      <c r="BH52" s="392"/>
      <c r="BI52" s="392"/>
      <c r="BJ52" s="392"/>
      <c r="BK52" s="392"/>
      <c r="BL52" s="392"/>
      <c r="BM52" s="392"/>
      <c r="BN52" s="392"/>
      <c r="BO52" s="392"/>
      <c r="BP52" s="392"/>
      <c r="BQ52" s="392"/>
      <c r="BR52" s="392"/>
      <c r="BS52" s="393" t="s">
        <v>139</v>
      </c>
      <c r="BT52" s="393"/>
      <c r="BU52" s="392"/>
      <c r="BV52" s="392"/>
      <c r="BW52" s="392"/>
      <c r="BX52" s="392"/>
      <c r="BY52" s="392"/>
      <c r="BZ52" s="392"/>
      <c r="CA52" s="392"/>
      <c r="CB52" s="392"/>
      <c r="CC52" s="392"/>
      <c r="CD52" s="392"/>
      <c r="CE52" s="392"/>
      <c r="CF52" s="392"/>
      <c r="CG52" s="392"/>
      <c r="CH52" s="392"/>
      <c r="CI52" s="392"/>
      <c r="CJ52" s="392"/>
      <c r="CK52" s="392"/>
      <c r="CL52" s="392"/>
      <c r="CM52" s="392"/>
      <c r="CN52" s="394"/>
      <c r="CO52" s="278"/>
    </row>
    <row r="53" spans="1:93" s="233" customFormat="1" ht="33" customHeight="1">
      <c r="A53" s="417" t="s">
        <v>32</v>
      </c>
      <c r="B53" s="418"/>
      <c r="C53" s="419"/>
      <c r="D53" s="419"/>
      <c r="E53" s="419"/>
      <c r="F53" s="419"/>
      <c r="G53" s="419"/>
      <c r="H53" s="419"/>
      <c r="I53" s="419"/>
      <c r="J53" s="419"/>
      <c r="K53" s="420"/>
      <c r="L53" s="421" t="s">
        <v>37</v>
      </c>
      <c r="M53" s="412"/>
      <c r="N53" s="343"/>
      <c r="O53" s="343"/>
      <c r="P53" s="343"/>
      <c r="Q53" s="343"/>
      <c r="R53" s="343"/>
      <c r="S53" s="343"/>
      <c r="T53" s="343"/>
      <c r="U53" s="343"/>
      <c r="V53" s="343"/>
      <c r="W53" s="412" t="s">
        <v>136</v>
      </c>
      <c r="X53" s="412"/>
      <c r="Y53" s="343"/>
      <c r="Z53" s="343"/>
      <c r="AA53" s="343"/>
      <c r="AB53" s="343"/>
      <c r="AC53" s="343"/>
      <c r="AD53" s="343"/>
      <c r="AE53" s="343"/>
      <c r="AF53" s="343"/>
      <c r="AG53" s="343"/>
      <c r="AH53" s="412" t="s">
        <v>137</v>
      </c>
      <c r="AI53" s="412"/>
      <c r="AJ53" s="343"/>
      <c r="AK53" s="343"/>
      <c r="AL53" s="343"/>
      <c r="AM53" s="343"/>
      <c r="AN53" s="343"/>
      <c r="AO53" s="343"/>
      <c r="AP53" s="343"/>
      <c r="AQ53" s="343"/>
      <c r="AR53" s="345"/>
      <c r="AS53" s="422" t="s">
        <v>33</v>
      </c>
      <c r="AT53" s="423"/>
      <c r="AU53" s="423"/>
      <c r="AV53" s="423"/>
      <c r="AW53" s="423"/>
      <c r="AX53" s="423"/>
      <c r="AY53" s="423"/>
      <c r="AZ53" s="423"/>
      <c r="BA53" s="423"/>
      <c r="BB53" s="423"/>
      <c r="BC53" s="424"/>
      <c r="BD53" s="421" t="s">
        <v>37</v>
      </c>
      <c r="BE53" s="412"/>
      <c r="BF53" s="345"/>
      <c r="BG53" s="410"/>
      <c r="BH53" s="410"/>
      <c r="BI53" s="410"/>
      <c r="BJ53" s="410"/>
      <c r="BK53" s="410"/>
      <c r="BL53" s="410"/>
      <c r="BM53" s="410"/>
      <c r="BN53" s="411"/>
      <c r="BO53" s="344" t="s">
        <v>140</v>
      </c>
      <c r="BP53" s="344"/>
      <c r="BQ53" s="345"/>
      <c r="BR53" s="410"/>
      <c r="BS53" s="410"/>
      <c r="BT53" s="410"/>
      <c r="BU53" s="410"/>
      <c r="BV53" s="410"/>
      <c r="BW53" s="410"/>
      <c r="BX53" s="410"/>
      <c r="BY53" s="410"/>
      <c r="BZ53" s="411"/>
      <c r="CA53" s="412" t="s">
        <v>137</v>
      </c>
      <c r="CB53" s="412"/>
      <c r="CC53" s="345"/>
      <c r="CD53" s="410"/>
      <c r="CE53" s="410"/>
      <c r="CF53" s="410"/>
      <c r="CG53" s="410"/>
      <c r="CH53" s="410"/>
      <c r="CI53" s="410"/>
      <c r="CJ53" s="410"/>
      <c r="CK53" s="410"/>
      <c r="CL53" s="410"/>
      <c r="CM53" s="410"/>
      <c r="CN53" s="410"/>
    </row>
    <row r="54" spans="1:93" s="233" customFormat="1" ht="18" customHeight="1">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c r="BT54" s="274"/>
      <c r="BU54" s="274"/>
      <c r="BV54" s="274"/>
      <c r="BW54" s="274"/>
      <c r="BX54" s="274"/>
      <c r="BY54" s="274"/>
      <c r="BZ54" s="274"/>
      <c r="CA54" s="274"/>
      <c r="CB54" s="274"/>
      <c r="CC54" s="274"/>
      <c r="CD54" s="274"/>
      <c r="CE54" s="274"/>
      <c r="CF54" s="274"/>
      <c r="CG54" s="274"/>
      <c r="CH54" s="274"/>
      <c r="CI54" s="274"/>
      <c r="CJ54" s="274"/>
      <c r="CK54" s="274"/>
      <c r="CL54" s="274"/>
      <c r="CM54" s="274"/>
      <c r="CN54" s="274"/>
    </row>
    <row r="55" spans="1:93" s="233" customFormat="1" ht="18" customHeight="1">
      <c r="A55" s="264"/>
      <c r="B55" s="264"/>
      <c r="C55" s="264"/>
      <c r="D55" s="264"/>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6"/>
      <c r="AW55" s="266"/>
      <c r="AX55" s="266"/>
      <c r="AY55" s="266"/>
      <c r="AZ55" s="266"/>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7"/>
      <c r="CE55" s="267"/>
      <c r="CF55" s="267"/>
      <c r="CG55" s="267"/>
      <c r="CH55" s="267"/>
      <c r="CI55" s="267"/>
      <c r="CJ55" s="267"/>
      <c r="CK55" s="267"/>
      <c r="CL55" s="267"/>
      <c r="CM55" s="267"/>
      <c r="CN55" s="267"/>
    </row>
    <row r="56" spans="1:93" s="233" customFormat="1" ht="18" customHeight="1">
      <c r="A56" s="264"/>
      <c r="B56" s="264"/>
      <c r="C56" s="264"/>
      <c r="D56" s="264"/>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6"/>
      <c r="AW56" s="266"/>
      <c r="AX56" s="266"/>
      <c r="AY56" s="266"/>
      <c r="AZ56" s="266"/>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7"/>
      <c r="CE56" s="267"/>
      <c r="CF56" s="267"/>
      <c r="CG56" s="267"/>
      <c r="CH56" s="267"/>
      <c r="CI56" s="267"/>
      <c r="CJ56" s="267"/>
      <c r="CK56" s="267"/>
      <c r="CL56" s="267"/>
      <c r="CM56" s="267"/>
      <c r="CN56" s="267"/>
    </row>
    <row r="57" spans="1:93" s="233" customFormat="1" ht="40.5" customHeight="1">
      <c r="A57" s="413" t="s">
        <v>209</v>
      </c>
      <c r="B57" s="413"/>
      <c r="C57" s="413"/>
      <c r="D57" s="413"/>
      <c r="E57" s="413"/>
      <c r="F57" s="413"/>
      <c r="G57" s="413"/>
      <c r="H57" s="413"/>
      <c r="I57" s="413"/>
      <c r="J57" s="413"/>
      <c r="K57" s="413"/>
      <c r="L57" s="413"/>
      <c r="M57" s="413"/>
      <c r="N57" s="413"/>
      <c r="O57" s="413"/>
      <c r="P57" s="413"/>
      <c r="Q57" s="413"/>
      <c r="R57" s="413"/>
      <c r="S57" s="413"/>
      <c r="T57" s="413"/>
      <c r="U57" s="413"/>
      <c r="V57" s="413"/>
      <c r="W57" s="413"/>
      <c r="Y57" s="414"/>
      <c r="Z57" s="414"/>
      <c r="AA57" s="414"/>
      <c r="AB57" s="414"/>
      <c r="AC57" s="414"/>
      <c r="AD57" s="414"/>
      <c r="AE57" s="414"/>
      <c r="AF57" s="414"/>
      <c r="AG57" s="414"/>
      <c r="AH57" s="414"/>
      <c r="AI57" s="414"/>
      <c r="AJ57" s="414"/>
      <c r="AK57" s="415" t="s">
        <v>8</v>
      </c>
      <c r="AL57" s="415"/>
      <c r="AM57" s="415"/>
      <c r="AN57" s="415"/>
      <c r="AO57" s="415"/>
      <c r="AP57" s="416"/>
      <c r="AQ57" s="416"/>
      <c r="AR57" s="416"/>
      <c r="AS57" s="416"/>
      <c r="AT57" s="416"/>
      <c r="AU57" s="416"/>
      <c r="AV57" s="415" t="s">
        <v>7</v>
      </c>
      <c r="AW57" s="415"/>
      <c r="AX57" s="415"/>
      <c r="AY57" s="415"/>
      <c r="AZ57" s="415"/>
      <c r="BA57" s="416"/>
      <c r="BB57" s="416"/>
      <c r="BC57" s="416"/>
      <c r="BD57" s="416"/>
      <c r="BE57" s="416"/>
      <c r="BF57" s="416"/>
      <c r="BG57" s="415" t="s">
        <v>6</v>
      </c>
      <c r="BH57" s="415"/>
      <c r="BI57" s="415"/>
      <c r="BJ57" s="415"/>
      <c r="BK57" s="415"/>
      <c r="BL57" s="280"/>
      <c r="BM57" s="280"/>
      <c r="BN57" s="280"/>
      <c r="BO57" s="280"/>
      <c r="BP57" s="280"/>
      <c r="BQ57" s="280"/>
      <c r="BR57" s="280"/>
      <c r="BS57" s="280"/>
      <c r="BT57" s="280"/>
      <c r="BU57" s="245"/>
      <c r="BV57" s="245"/>
      <c r="BW57" s="245"/>
      <c r="BX57" s="245"/>
      <c r="BY57" s="245"/>
      <c r="BZ57" s="245"/>
      <c r="CA57" s="245"/>
      <c r="CB57" s="245"/>
      <c r="CC57" s="245"/>
      <c r="CD57" s="245"/>
      <c r="CE57" s="245"/>
      <c r="CF57" s="245"/>
      <c r="CG57" s="245"/>
      <c r="CH57" s="245"/>
      <c r="CI57" s="245"/>
      <c r="CJ57" s="245"/>
      <c r="CK57" s="245"/>
      <c r="CL57" s="245"/>
      <c r="CM57" s="245"/>
      <c r="CN57" s="245"/>
    </row>
    <row r="58" spans="1:93" s="233" customFormat="1" ht="18" customHeight="1">
      <c r="A58" s="264"/>
      <c r="B58" s="264"/>
      <c r="C58" s="264"/>
      <c r="D58" s="264"/>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6"/>
      <c r="AW58" s="266"/>
      <c r="AX58" s="266"/>
      <c r="AY58" s="266"/>
      <c r="AZ58" s="266"/>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7"/>
      <c r="CE58" s="267"/>
      <c r="CF58" s="267"/>
      <c r="CG58" s="267"/>
      <c r="CH58" s="267"/>
      <c r="CI58" s="267"/>
      <c r="CJ58" s="267"/>
      <c r="CK58" s="267"/>
      <c r="CL58" s="267"/>
      <c r="CM58" s="267"/>
      <c r="CN58" s="267"/>
    </row>
    <row r="59" spans="1:93" s="233" customFormat="1" ht="18" customHeight="1">
      <c r="A59" s="264"/>
      <c r="B59" s="264"/>
      <c r="C59" s="264"/>
      <c r="D59" s="264"/>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6"/>
      <c r="AW59" s="266"/>
      <c r="AX59" s="266"/>
      <c r="AY59" s="266"/>
      <c r="AZ59" s="266"/>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7"/>
      <c r="CE59" s="267"/>
      <c r="CF59" s="267"/>
      <c r="CG59" s="267"/>
      <c r="CH59" s="267"/>
      <c r="CI59" s="267"/>
      <c r="CJ59" s="267"/>
      <c r="CK59" s="267"/>
      <c r="CL59" s="267"/>
      <c r="CM59" s="267"/>
      <c r="CN59" s="267"/>
    </row>
    <row r="60" spans="1:93" s="233" customFormat="1" ht="18" customHeight="1">
      <c r="A60" s="264"/>
      <c r="B60" s="264"/>
      <c r="C60" s="264"/>
      <c r="D60" s="264"/>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6"/>
      <c r="AW60" s="266"/>
      <c r="AX60" s="266"/>
      <c r="AY60" s="266"/>
      <c r="AZ60" s="266"/>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7"/>
      <c r="CE60" s="267"/>
      <c r="CF60" s="267"/>
      <c r="CG60" s="267"/>
      <c r="CH60" s="267"/>
      <c r="CI60" s="267"/>
      <c r="CJ60" s="267"/>
      <c r="CK60" s="267"/>
      <c r="CL60" s="267"/>
      <c r="CM60" s="267"/>
      <c r="CN60" s="267"/>
    </row>
    <row r="61" spans="1:93" s="233" customFormat="1" ht="48" customHeight="1">
      <c r="A61" s="395" t="s">
        <v>210</v>
      </c>
      <c r="B61" s="396"/>
      <c r="C61" s="396"/>
      <c r="D61" s="396"/>
      <c r="E61" s="396"/>
      <c r="F61" s="396"/>
      <c r="G61" s="396"/>
      <c r="H61" s="396"/>
      <c r="I61" s="396"/>
      <c r="J61" s="396"/>
      <c r="K61" s="396"/>
      <c r="L61" s="396"/>
      <c r="M61" s="396"/>
      <c r="N61" s="396"/>
      <c r="O61" s="396"/>
      <c r="P61" s="396"/>
      <c r="Q61" s="396"/>
      <c r="R61" s="396"/>
      <c r="S61" s="396"/>
      <c r="T61" s="396"/>
      <c r="U61" s="396"/>
      <c r="V61" s="396"/>
      <c r="W61" s="396"/>
      <c r="X61" s="397" t="str">
        <f>IF('定型様式4｜総括表'!V32=0,"",'定型様式4｜総括表'!V32)</f>
        <v/>
      </c>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9"/>
      <c r="BO61" s="400" t="s">
        <v>134</v>
      </c>
      <c r="BP61" s="401"/>
      <c r="BQ61" s="401"/>
      <c r="BR61" s="401"/>
      <c r="BS61" s="401"/>
      <c r="BT61" s="401"/>
      <c r="BU61" s="401"/>
      <c r="BV61" s="401"/>
      <c r="BW61" s="401"/>
      <c r="BX61" s="401"/>
      <c r="BY61" s="401"/>
      <c r="BZ61" s="401"/>
      <c r="CA61" s="401"/>
      <c r="CB61" s="401"/>
      <c r="CC61" s="401"/>
      <c r="CD61" s="401"/>
      <c r="CE61" s="401"/>
      <c r="CF61" s="401"/>
      <c r="CG61" s="401"/>
      <c r="CH61" s="401"/>
      <c r="CI61" s="401"/>
      <c r="CJ61" s="401"/>
      <c r="CK61" s="401"/>
      <c r="CL61" s="401"/>
      <c r="CM61" s="401"/>
      <c r="CN61" s="401"/>
    </row>
    <row r="62" spans="1:93" s="233" customFormat="1" ht="18" customHeight="1">
      <c r="A62" s="264"/>
      <c r="B62" s="264"/>
      <c r="C62" s="264"/>
      <c r="D62" s="264"/>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6"/>
      <c r="AW62" s="266"/>
      <c r="AX62" s="266"/>
      <c r="AY62" s="266"/>
      <c r="AZ62" s="266"/>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7"/>
      <c r="CE62" s="267"/>
      <c r="CF62" s="267"/>
      <c r="CG62" s="267"/>
      <c r="CH62" s="267"/>
      <c r="CI62" s="267"/>
      <c r="CJ62" s="267"/>
      <c r="CK62" s="267"/>
      <c r="CL62" s="267"/>
      <c r="CM62" s="267"/>
      <c r="CN62" s="267"/>
    </row>
    <row r="63" spans="1:93" s="233" customFormat="1" ht="18" customHeight="1">
      <c r="A63" s="264"/>
      <c r="B63" s="264"/>
      <c r="C63" s="264"/>
      <c r="D63" s="264"/>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6"/>
      <c r="AW63" s="266"/>
      <c r="AX63" s="266"/>
      <c r="AY63" s="266"/>
      <c r="AZ63" s="266"/>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261"/>
      <c r="CC63" s="261"/>
      <c r="CD63" s="267"/>
      <c r="CE63" s="267"/>
      <c r="CF63" s="267"/>
      <c r="CG63" s="267"/>
      <c r="CH63" s="267"/>
      <c r="CI63" s="267"/>
      <c r="CJ63" s="267"/>
      <c r="CK63" s="267"/>
      <c r="CL63" s="267"/>
      <c r="CM63" s="267"/>
      <c r="CN63" s="267"/>
    </row>
    <row r="64" spans="1:93" s="233" customFormat="1" ht="18" customHeight="1">
      <c r="A64" s="264"/>
      <c r="B64" s="264"/>
      <c r="C64" s="264"/>
      <c r="D64" s="264"/>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6"/>
      <c r="AW64" s="266"/>
      <c r="AX64" s="266"/>
      <c r="AY64" s="266"/>
      <c r="AZ64" s="266"/>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261"/>
      <c r="CC64" s="261"/>
      <c r="CD64" s="267"/>
      <c r="CE64" s="267"/>
      <c r="CF64" s="267"/>
      <c r="CG64" s="267"/>
      <c r="CH64" s="267"/>
      <c r="CI64" s="267"/>
      <c r="CJ64" s="267"/>
      <c r="CK64" s="267"/>
      <c r="CL64" s="267"/>
      <c r="CM64" s="267"/>
      <c r="CN64" s="267"/>
    </row>
    <row r="65" spans="1:92" s="233" customFormat="1" ht="48" customHeight="1">
      <c r="A65" s="395" t="s">
        <v>221</v>
      </c>
      <c r="B65" s="395"/>
      <c r="C65" s="395"/>
      <c r="D65" s="395"/>
      <c r="E65" s="395"/>
      <c r="F65" s="395"/>
      <c r="G65" s="395"/>
      <c r="H65" s="395"/>
      <c r="I65" s="395"/>
      <c r="J65" s="395"/>
      <c r="K65" s="395"/>
      <c r="L65" s="395"/>
      <c r="M65" s="395"/>
      <c r="N65" s="395"/>
      <c r="O65" s="395"/>
      <c r="P65" s="395"/>
      <c r="Q65" s="395"/>
      <c r="R65" s="395"/>
      <c r="S65" s="395"/>
      <c r="T65" s="395"/>
      <c r="U65" s="395"/>
      <c r="V65" s="395"/>
      <c r="W65" s="395"/>
      <c r="X65" s="402" t="s">
        <v>4</v>
      </c>
      <c r="Y65" s="403"/>
      <c r="Z65" s="403"/>
      <c r="AA65" s="404" t="s">
        <v>222</v>
      </c>
      <c r="AB65" s="404"/>
      <c r="AC65" s="404"/>
      <c r="AD65" s="404"/>
      <c r="AE65" s="404"/>
      <c r="AF65" s="404"/>
      <c r="AG65" s="404"/>
      <c r="AH65" s="404"/>
      <c r="AI65" s="405"/>
      <c r="AJ65" s="406" t="s">
        <v>4</v>
      </c>
      <c r="AK65" s="407"/>
      <c r="AL65" s="407"/>
      <c r="AM65" s="408" t="s">
        <v>223</v>
      </c>
      <c r="AN65" s="408"/>
      <c r="AO65" s="408"/>
      <c r="AP65" s="408"/>
      <c r="AQ65" s="408"/>
      <c r="AR65" s="408"/>
      <c r="AS65" s="408"/>
      <c r="AT65" s="408"/>
      <c r="AU65" s="408"/>
      <c r="AV65" s="409"/>
      <c r="AW65" s="406" t="s">
        <v>4</v>
      </c>
      <c r="AX65" s="407"/>
      <c r="AY65" s="407"/>
      <c r="AZ65" s="408" t="s">
        <v>135</v>
      </c>
      <c r="BA65" s="408"/>
      <c r="BB65" s="408"/>
      <c r="BC65" s="408"/>
      <c r="BD65" s="408"/>
      <c r="BE65" s="408"/>
      <c r="BF65" s="408"/>
      <c r="BG65" s="408"/>
      <c r="BH65" s="408"/>
      <c r="BI65" s="408"/>
      <c r="BJ65" s="408"/>
      <c r="BK65" s="408"/>
      <c r="BL65" s="408"/>
      <c r="BM65" s="408"/>
      <c r="BN65" s="409"/>
      <c r="BO65" s="261"/>
      <c r="BP65" s="261"/>
      <c r="BQ65" s="261"/>
      <c r="BR65" s="261"/>
      <c r="BS65" s="261"/>
      <c r="BT65" s="261"/>
      <c r="BU65" s="261"/>
      <c r="BV65" s="261"/>
      <c r="BW65" s="261"/>
      <c r="BX65" s="261"/>
      <c r="BY65" s="261"/>
      <c r="BZ65" s="261"/>
      <c r="CA65" s="261"/>
      <c r="CB65" s="261"/>
      <c r="CC65" s="261"/>
      <c r="CD65" s="267"/>
      <c r="CE65" s="267"/>
      <c r="CF65" s="267"/>
      <c r="CG65" s="267"/>
      <c r="CH65" s="267"/>
      <c r="CI65" s="267"/>
      <c r="CJ65" s="267"/>
      <c r="CK65" s="267"/>
      <c r="CL65" s="267"/>
      <c r="CM65" s="267"/>
      <c r="CN65" s="267"/>
    </row>
    <row r="66" spans="1:92" s="233" customFormat="1" ht="18" customHeight="1">
      <c r="A66" s="264"/>
      <c r="B66" s="264"/>
      <c r="C66" s="264"/>
      <c r="D66" s="264"/>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6"/>
      <c r="AW66" s="266"/>
      <c r="AX66" s="266"/>
      <c r="AY66" s="266"/>
      <c r="AZ66" s="266"/>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261"/>
      <c r="CC66" s="261"/>
      <c r="CD66" s="267"/>
      <c r="CE66" s="267"/>
      <c r="CF66" s="267"/>
      <c r="CG66" s="267"/>
      <c r="CH66" s="267"/>
      <c r="CI66" s="267"/>
      <c r="CJ66" s="267"/>
      <c r="CK66" s="267"/>
      <c r="CL66" s="267"/>
      <c r="CM66" s="267"/>
      <c r="CN66" s="267"/>
    </row>
    <row r="67" spans="1:92" s="233" customFormat="1" ht="18" customHeight="1">
      <c r="A67" s="264"/>
      <c r="B67" s="264"/>
      <c r="C67" s="264"/>
      <c r="D67" s="264"/>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6"/>
      <c r="AW67" s="266"/>
      <c r="AX67" s="266"/>
      <c r="AY67" s="266"/>
      <c r="AZ67" s="266"/>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261"/>
      <c r="CC67" s="261"/>
      <c r="CD67" s="267"/>
      <c r="CE67" s="267"/>
      <c r="CF67" s="267"/>
      <c r="CG67" s="267"/>
      <c r="CH67" s="267"/>
      <c r="CI67" s="267"/>
      <c r="CJ67" s="267"/>
      <c r="CK67" s="267"/>
      <c r="CL67" s="267"/>
      <c r="CM67" s="267"/>
      <c r="CN67" s="267"/>
    </row>
    <row r="68" spans="1:92" s="233" customFormat="1" ht="18" customHeight="1">
      <c r="A68" s="264"/>
      <c r="B68" s="264"/>
      <c r="C68" s="264"/>
      <c r="D68" s="264"/>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6"/>
      <c r="AW68" s="266"/>
      <c r="AX68" s="266"/>
      <c r="AY68" s="266"/>
      <c r="AZ68" s="266"/>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261"/>
      <c r="CC68" s="261"/>
      <c r="CD68" s="267"/>
      <c r="CE68" s="267"/>
      <c r="CF68" s="267"/>
      <c r="CG68" s="267"/>
      <c r="CH68" s="267"/>
      <c r="CI68" s="267"/>
      <c r="CJ68" s="267"/>
      <c r="CK68" s="267"/>
      <c r="CL68" s="267"/>
      <c r="CM68" s="267"/>
      <c r="CN68" s="267"/>
    </row>
    <row r="69" spans="1:92" s="233" customFormat="1" ht="18" customHeight="1">
      <c r="A69" s="384" t="s">
        <v>211</v>
      </c>
      <c r="B69" s="384"/>
      <c r="C69" s="384"/>
      <c r="D69" s="384"/>
      <c r="E69" s="384"/>
      <c r="F69" s="384"/>
      <c r="G69" s="384"/>
      <c r="H69" s="384"/>
      <c r="I69" s="384"/>
      <c r="J69" s="384"/>
      <c r="K69" s="384"/>
      <c r="L69" s="384"/>
      <c r="M69" s="384"/>
      <c r="N69" s="384"/>
      <c r="O69" s="384"/>
      <c r="P69" s="384"/>
      <c r="Q69" s="384"/>
      <c r="R69" s="384"/>
      <c r="S69" s="384"/>
      <c r="T69" s="384"/>
      <c r="U69" s="384"/>
      <c r="V69" s="384"/>
      <c r="W69" s="384"/>
      <c r="X69" s="261"/>
      <c r="Y69" s="261"/>
      <c r="Z69" s="261"/>
      <c r="AA69" s="261"/>
    </row>
    <row r="70" spans="1:92" s="233" customFormat="1" ht="39.950000000000003" customHeight="1">
      <c r="A70" s="366" t="s">
        <v>29</v>
      </c>
      <c r="B70" s="367"/>
      <c r="C70" s="367"/>
      <c r="D70" s="367"/>
      <c r="E70" s="367"/>
      <c r="F70" s="367"/>
      <c r="G70" s="367"/>
      <c r="H70" s="367"/>
      <c r="I70" s="367"/>
      <c r="J70" s="367"/>
      <c r="K70" s="368"/>
      <c r="L70" s="385"/>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7"/>
      <c r="AS70" s="388" t="s">
        <v>34</v>
      </c>
      <c r="AT70" s="389"/>
      <c r="AU70" s="389"/>
      <c r="AV70" s="389"/>
      <c r="AW70" s="389"/>
      <c r="AX70" s="389"/>
      <c r="AY70" s="389"/>
      <c r="AZ70" s="389"/>
      <c r="BA70" s="389"/>
      <c r="BB70" s="389"/>
      <c r="BC70" s="390"/>
      <c r="BD70" s="385"/>
      <c r="BE70" s="386"/>
      <c r="BF70" s="386"/>
      <c r="BG70" s="386"/>
      <c r="BH70" s="386"/>
      <c r="BI70" s="386"/>
      <c r="BJ70" s="386"/>
      <c r="BK70" s="386"/>
      <c r="BL70" s="386"/>
      <c r="BM70" s="386"/>
      <c r="BN70" s="386"/>
      <c r="BO70" s="386"/>
      <c r="BP70" s="386"/>
      <c r="BQ70" s="386"/>
      <c r="BR70" s="386"/>
      <c r="BS70" s="386"/>
      <c r="BT70" s="386"/>
      <c r="BU70" s="386"/>
      <c r="BV70" s="386"/>
      <c r="BW70" s="386"/>
      <c r="BX70" s="386"/>
      <c r="BY70" s="386"/>
      <c r="BZ70" s="386"/>
      <c r="CA70" s="386"/>
      <c r="CB70" s="386"/>
      <c r="CC70" s="386"/>
      <c r="CD70" s="386"/>
      <c r="CE70" s="386"/>
      <c r="CF70" s="386"/>
      <c r="CG70" s="386"/>
      <c r="CH70" s="386"/>
      <c r="CI70" s="386"/>
      <c r="CJ70" s="386"/>
      <c r="CK70" s="386"/>
      <c r="CL70" s="386"/>
      <c r="CM70" s="386"/>
      <c r="CN70" s="387"/>
    </row>
    <row r="71" spans="1:92" s="233" customFormat="1" ht="39.950000000000003" customHeight="1">
      <c r="A71" s="366" t="s">
        <v>35</v>
      </c>
      <c r="B71" s="367"/>
      <c r="C71" s="367"/>
      <c r="D71" s="367"/>
      <c r="E71" s="367"/>
      <c r="F71" s="367"/>
      <c r="G71" s="367"/>
      <c r="H71" s="367"/>
      <c r="I71" s="367"/>
      <c r="J71" s="367"/>
      <c r="K71" s="368"/>
      <c r="L71" s="385"/>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7"/>
      <c r="AS71" s="388" t="s">
        <v>138</v>
      </c>
      <c r="AT71" s="389"/>
      <c r="AU71" s="389"/>
      <c r="AV71" s="389"/>
      <c r="AW71" s="389"/>
      <c r="AX71" s="389"/>
      <c r="AY71" s="389"/>
      <c r="AZ71" s="389"/>
      <c r="BA71" s="389"/>
      <c r="BB71" s="389"/>
      <c r="BC71" s="390"/>
      <c r="BD71" s="391"/>
      <c r="BE71" s="392"/>
      <c r="BF71" s="392"/>
      <c r="BG71" s="392"/>
      <c r="BH71" s="392"/>
      <c r="BI71" s="392"/>
      <c r="BJ71" s="392"/>
      <c r="BK71" s="392"/>
      <c r="BL71" s="392"/>
      <c r="BM71" s="392"/>
      <c r="BN71" s="392"/>
      <c r="BO71" s="392"/>
      <c r="BP71" s="392"/>
      <c r="BQ71" s="392"/>
      <c r="BR71" s="392"/>
      <c r="BS71" s="393" t="s">
        <v>139</v>
      </c>
      <c r="BT71" s="393"/>
      <c r="BU71" s="392"/>
      <c r="BV71" s="392"/>
      <c r="BW71" s="392"/>
      <c r="BX71" s="392"/>
      <c r="BY71" s="392"/>
      <c r="BZ71" s="392"/>
      <c r="CA71" s="392"/>
      <c r="CB71" s="392"/>
      <c r="CC71" s="392"/>
      <c r="CD71" s="392"/>
      <c r="CE71" s="392"/>
      <c r="CF71" s="392"/>
      <c r="CG71" s="392"/>
      <c r="CH71" s="392"/>
      <c r="CI71" s="392"/>
      <c r="CJ71" s="392"/>
      <c r="CK71" s="392"/>
      <c r="CL71" s="392"/>
      <c r="CM71" s="392"/>
      <c r="CN71" s="394"/>
    </row>
    <row r="72" spans="1:92" s="233" customFormat="1" ht="18" customHeight="1">
      <c r="A72" s="350" t="s">
        <v>36</v>
      </c>
      <c r="B72" s="351"/>
      <c r="C72" s="351"/>
      <c r="D72" s="351"/>
      <c r="E72" s="351"/>
      <c r="F72" s="351"/>
      <c r="G72" s="351"/>
      <c r="H72" s="351"/>
      <c r="I72" s="351"/>
      <c r="J72" s="351"/>
      <c r="K72" s="352"/>
      <c r="L72" s="356" t="s">
        <v>141</v>
      </c>
      <c r="M72" s="357"/>
      <c r="N72" s="357"/>
      <c r="O72" s="358"/>
      <c r="P72" s="358"/>
      <c r="Q72" s="358"/>
      <c r="R72" s="358"/>
      <c r="S72" s="358"/>
      <c r="T72" s="358"/>
      <c r="U72" s="358"/>
      <c r="V72" s="358"/>
      <c r="W72" s="358"/>
      <c r="X72" s="358"/>
      <c r="Y72" s="357" t="s">
        <v>137</v>
      </c>
      <c r="Z72" s="357"/>
      <c r="AA72" s="357"/>
      <c r="AB72" s="358"/>
      <c r="AC72" s="358"/>
      <c r="AD72" s="358"/>
      <c r="AE72" s="358"/>
      <c r="AF72" s="358"/>
      <c r="AG72" s="358"/>
      <c r="AH72" s="358"/>
      <c r="AI72" s="358"/>
      <c r="AJ72" s="358"/>
      <c r="AK72" s="358"/>
      <c r="AL72" s="281"/>
      <c r="AM72" s="281"/>
      <c r="AN72" s="281"/>
      <c r="AO72" s="281"/>
      <c r="AP72" s="281"/>
      <c r="AQ72" s="281"/>
      <c r="AR72" s="281"/>
      <c r="AS72" s="281"/>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3"/>
      <c r="CH72" s="283"/>
      <c r="CI72" s="283"/>
      <c r="CJ72" s="283"/>
      <c r="CK72" s="283"/>
      <c r="CL72" s="283"/>
      <c r="CM72" s="283"/>
      <c r="CN72" s="284"/>
    </row>
    <row r="73" spans="1:92" s="233" customFormat="1" ht="39.950000000000003" customHeight="1">
      <c r="A73" s="353"/>
      <c r="B73" s="354"/>
      <c r="C73" s="354"/>
      <c r="D73" s="354"/>
      <c r="E73" s="354"/>
      <c r="F73" s="354"/>
      <c r="G73" s="354"/>
      <c r="H73" s="354"/>
      <c r="I73" s="354"/>
      <c r="J73" s="354"/>
      <c r="K73" s="355"/>
      <c r="L73" s="359"/>
      <c r="M73" s="360"/>
      <c r="N73" s="360"/>
      <c r="O73" s="360"/>
      <c r="P73" s="360"/>
      <c r="Q73" s="360"/>
      <c r="R73" s="360"/>
      <c r="S73" s="360"/>
      <c r="T73" s="360"/>
      <c r="U73" s="360"/>
      <c r="V73" s="360"/>
      <c r="W73" s="360"/>
      <c r="X73" s="360"/>
      <c r="Y73" s="360"/>
      <c r="Z73" s="360"/>
      <c r="AA73" s="360"/>
      <c r="AB73" s="360"/>
      <c r="AC73" s="361"/>
      <c r="AD73" s="362"/>
      <c r="AE73" s="362"/>
      <c r="AF73" s="362"/>
      <c r="AG73" s="362"/>
      <c r="AH73" s="362"/>
      <c r="AI73" s="362"/>
      <c r="AJ73" s="362"/>
      <c r="AK73" s="362"/>
      <c r="AL73" s="362"/>
      <c r="AM73" s="362"/>
      <c r="AN73" s="362"/>
      <c r="AO73" s="362"/>
      <c r="AP73" s="362"/>
      <c r="AQ73" s="362"/>
      <c r="AR73" s="362"/>
      <c r="AS73" s="363"/>
      <c r="AT73" s="364"/>
      <c r="AU73" s="364"/>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4"/>
      <c r="BS73" s="364"/>
      <c r="BT73" s="364"/>
      <c r="BU73" s="364"/>
      <c r="BV73" s="364"/>
      <c r="BW73" s="364"/>
      <c r="BX73" s="364"/>
      <c r="BY73" s="364"/>
      <c r="BZ73" s="364"/>
      <c r="CA73" s="364"/>
      <c r="CB73" s="364"/>
      <c r="CC73" s="364"/>
      <c r="CD73" s="364"/>
      <c r="CE73" s="364"/>
      <c r="CF73" s="364"/>
      <c r="CG73" s="364"/>
      <c r="CH73" s="364"/>
      <c r="CI73" s="364"/>
      <c r="CJ73" s="364"/>
      <c r="CK73" s="364"/>
      <c r="CL73" s="364"/>
      <c r="CM73" s="364"/>
      <c r="CN73" s="365"/>
    </row>
    <row r="74" spans="1:92" s="233" customFormat="1" ht="39.950000000000003" customHeight="1">
      <c r="A74" s="366" t="s">
        <v>31</v>
      </c>
      <c r="B74" s="367"/>
      <c r="C74" s="367"/>
      <c r="D74" s="367"/>
      <c r="E74" s="367"/>
      <c r="F74" s="367"/>
      <c r="G74" s="367"/>
      <c r="H74" s="367"/>
      <c r="I74" s="367"/>
      <c r="J74" s="367"/>
      <c r="K74" s="368"/>
      <c r="L74" s="369" t="s">
        <v>37</v>
      </c>
      <c r="M74" s="344"/>
      <c r="N74" s="343"/>
      <c r="O74" s="343"/>
      <c r="P74" s="343"/>
      <c r="Q74" s="343"/>
      <c r="R74" s="343"/>
      <c r="S74" s="343"/>
      <c r="T74" s="343"/>
      <c r="U74" s="343"/>
      <c r="V74" s="343"/>
      <c r="W74" s="344" t="s">
        <v>136</v>
      </c>
      <c r="X74" s="344"/>
      <c r="Y74" s="343"/>
      <c r="Z74" s="343"/>
      <c r="AA74" s="343"/>
      <c r="AB74" s="343"/>
      <c r="AC74" s="343"/>
      <c r="AD74" s="343"/>
      <c r="AE74" s="343"/>
      <c r="AF74" s="343"/>
      <c r="AG74" s="343"/>
      <c r="AH74" s="344" t="s">
        <v>137</v>
      </c>
      <c r="AI74" s="344"/>
      <c r="AJ74" s="343"/>
      <c r="AK74" s="343"/>
      <c r="AL74" s="343"/>
      <c r="AM74" s="343"/>
      <c r="AN74" s="343"/>
      <c r="AO74" s="343"/>
      <c r="AP74" s="343"/>
      <c r="AQ74" s="343"/>
      <c r="AR74" s="345"/>
      <c r="AS74" s="370" t="s">
        <v>33</v>
      </c>
      <c r="AT74" s="371"/>
      <c r="AU74" s="371"/>
      <c r="AV74" s="371"/>
      <c r="AW74" s="371"/>
      <c r="AX74" s="371"/>
      <c r="AY74" s="371"/>
      <c r="AZ74" s="371"/>
      <c r="BA74" s="371"/>
      <c r="BB74" s="371"/>
      <c r="BC74" s="372"/>
      <c r="BD74" s="285"/>
      <c r="BE74" s="376" t="s">
        <v>37</v>
      </c>
      <c r="BF74" s="376"/>
      <c r="BG74" s="378"/>
      <c r="BH74" s="378"/>
      <c r="BI74" s="378"/>
      <c r="BJ74" s="378"/>
      <c r="BK74" s="378"/>
      <c r="BL74" s="378"/>
      <c r="BM74" s="378"/>
      <c r="BN74" s="378"/>
      <c r="BO74" s="378"/>
      <c r="BP74" s="376" t="s">
        <v>136</v>
      </c>
      <c r="BQ74" s="376"/>
      <c r="BR74" s="378"/>
      <c r="BS74" s="378"/>
      <c r="BT74" s="378"/>
      <c r="BU74" s="378"/>
      <c r="BV74" s="378"/>
      <c r="BW74" s="378"/>
      <c r="BX74" s="378"/>
      <c r="BY74" s="378"/>
      <c r="BZ74" s="378"/>
      <c r="CA74" s="378"/>
      <c r="CB74" s="376" t="s">
        <v>137</v>
      </c>
      <c r="CC74" s="376"/>
      <c r="CD74" s="378"/>
      <c r="CE74" s="378"/>
      <c r="CF74" s="378"/>
      <c r="CG74" s="378"/>
      <c r="CH74" s="378"/>
      <c r="CI74" s="378"/>
      <c r="CJ74" s="378"/>
      <c r="CK74" s="378"/>
      <c r="CL74" s="378"/>
      <c r="CM74" s="378"/>
      <c r="CN74" s="380"/>
    </row>
    <row r="75" spans="1:92" s="233" customFormat="1" ht="39.950000000000003" customHeight="1">
      <c r="A75" s="382" t="s">
        <v>32</v>
      </c>
      <c r="B75" s="383"/>
      <c r="C75" s="367"/>
      <c r="D75" s="367"/>
      <c r="E75" s="367"/>
      <c r="F75" s="367"/>
      <c r="G75" s="367"/>
      <c r="H75" s="367"/>
      <c r="I75" s="367"/>
      <c r="J75" s="367"/>
      <c r="K75" s="368"/>
      <c r="L75" s="369" t="s">
        <v>37</v>
      </c>
      <c r="M75" s="344"/>
      <c r="N75" s="343"/>
      <c r="O75" s="343"/>
      <c r="P75" s="343"/>
      <c r="Q75" s="343"/>
      <c r="R75" s="343"/>
      <c r="S75" s="343"/>
      <c r="T75" s="343"/>
      <c r="U75" s="343"/>
      <c r="V75" s="343"/>
      <c r="W75" s="344" t="s">
        <v>136</v>
      </c>
      <c r="X75" s="344"/>
      <c r="Y75" s="343"/>
      <c r="Z75" s="343"/>
      <c r="AA75" s="343"/>
      <c r="AB75" s="343"/>
      <c r="AC75" s="343"/>
      <c r="AD75" s="343"/>
      <c r="AE75" s="343"/>
      <c r="AF75" s="343"/>
      <c r="AG75" s="343"/>
      <c r="AH75" s="344" t="s">
        <v>137</v>
      </c>
      <c r="AI75" s="344"/>
      <c r="AJ75" s="343"/>
      <c r="AK75" s="343"/>
      <c r="AL75" s="343"/>
      <c r="AM75" s="343"/>
      <c r="AN75" s="343"/>
      <c r="AO75" s="343"/>
      <c r="AP75" s="343"/>
      <c r="AQ75" s="343"/>
      <c r="AR75" s="345"/>
      <c r="AS75" s="373"/>
      <c r="AT75" s="374"/>
      <c r="AU75" s="374"/>
      <c r="AV75" s="374"/>
      <c r="AW75" s="374"/>
      <c r="AX75" s="374"/>
      <c r="AY75" s="374"/>
      <c r="AZ75" s="374"/>
      <c r="BA75" s="374"/>
      <c r="BB75" s="374"/>
      <c r="BC75" s="375"/>
      <c r="BD75" s="286"/>
      <c r="BE75" s="377"/>
      <c r="BF75" s="377"/>
      <c r="BG75" s="379"/>
      <c r="BH75" s="379"/>
      <c r="BI75" s="379"/>
      <c r="BJ75" s="379"/>
      <c r="BK75" s="379"/>
      <c r="BL75" s="379"/>
      <c r="BM75" s="379"/>
      <c r="BN75" s="379"/>
      <c r="BO75" s="379"/>
      <c r="BP75" s="377"/>
      <c r="BQ75" s="377"/>
      <c r="BR75" s="379"/>
      <c r="BS75" s="379"/>
      <c r="BT75" s="379"/>
      <c r="BU75" s="379"/>
      <c r="BV75" s="379"/>
      <c r="BW75" s="379"/>
      <c r="BX75" s="379"/>
      <c r="BY75" s="379"/>
      <c r="BZ75" s="379"/>
      <c r="CA75" s="379"/>
      <c r="CB75" s="377"/>
      <c r="CC75" s="377"/>
      <c r="CD75" s="379"/>
      <c r="CE75" s="379"/>
      <c r="CF75" s="379"/>
      <c r="CG75" s="379"/>
      <c r="CH75" s="379"/>
      <c r="CI75" s="379"/>
      <c r="CJ75" s="379"/>
      <c r="CK75" s="379"/>
      <c r="CL75" s="379"/>
      <c r="CM75" s="379"/>
      <c r="CN75" s="381"/>
    </row>
    <row r="76" spans="1:92" s="279" customFormat="1" ht="18" customHeight="1">
      <c r="A76" s="287"/>
      <c r="B76" s="288"/>
      <c r="C76" s="288"/>
      <c r="D76" s="288"/>
      <c r="E76" s="288"/>
      <c r="F76" s="288"/>
      <c r="G76" s="288"/>
      <c r="H76" s="288"/>
      <c r="I76" s="288"/>
      <c r="J76" s="288"/>
      <c r="K76" s="289"/>
      <c r="L76" s="289"/>
      <c r="M76" s="290"/>
      <c r="N76" s="290"/>
      <c r="O76" s="290"/>
      <c r="P76" s="290"/>
      <c r="Q76" s="290"/>
      <c r="R76" s="290"/>
      <c r="S76" s="290"/>
      <c r="T76" s="290"/>
      <c r="U76" s="290"/>
      <c r="V76" s="289"/>
      <c r="W76" s="289"/>
      <c r="X76" s="290"/>
      <c r="Y76" s="290"/>
      <c r="Z76" s="290"/>
      <c r="AA76" s="290"/>
      <c r="AB76" s="290"/>
      <c r="AC76" s="290"/>
      <c r="AD76" s="290"/>
      <c r="AE76" s="290"/>
      <c r="AF76" s="290"/>
      <c r="AG76" s="289"/>
      <c r="AH76" s="289"/>
      <c r="AI76" s="290"/>
      <c r="AJ76" s="290"/>
      <c r="AK76" s="290"/>
      <c r="AL76" s="290"/>
      <c r="AM76" s="290"/>
      <c r="AN76" s="290"/>
      <c r="AO76" s="290"/>
      <c r="AP76" s="290"/>
      <c r="AQ76" s="290"/>
      <c r="AR76" s="288"/>
      <c r="AS76" s="288"/>
      <c r="AT76" s="288"/>
      <c r="AU76" s="288"/>
      <c r="AV76" s="288"/>
      <c r="AW76" s="288"/>
      <c r="AX76" s="288"/>
      <c r="AY76" s="288"/>
      <c r="AZ76" s="288"/>
      <c r="BA76" s="288"/>
      <c r="BB76" s="288"/>
      <c r="BC76" s="291"/>
      <c r="BD76" s="289"/>
      <c r="BE76" s="289"/>
      <c r="BF76" s="290"/>
      <c r="BG76" s="290"/>
      <c r="BH76" s="290"/>
      <c r="BI76" s="290"/>
      <c r="BJ76" s="290"/>
      <c r="BK76" s="290"/>
      <c r="BL76" s="290"/>
      <c r="BM76" s="290"/>
      <c r="BN76" s="290"/>
      <c r="BO76" s="289"/>
      <c r="BP76" s="289"/>
      <c r="BQ76" s="289"/>
      <c r="BR76" s="290"/>
      <c r="BS76" s="290"/>
      <c r="BT76" s="290"/>
      <c r="BU76" s="290"/>
      <c r="BV76" s="290"/>
      <c r="BW76" s="290"/>
      <c r="BX76" s="290"/>
      <c r="BY76" s="290"/>
      <c r="BZ76" s="290"/>
      <c r="CA76" s="290"/>
      <c r="CB76" s="289"/>
      <c r="CC76" s="289"/>
      <c r="CD76" s="290"/>
      <c r="CE76" s="290"/>
      <c r="CF76" s="290"/>
      <c r="CG76" s="290"/>
      <c r="CH76" s="290"/>
      <c r="CI76" s="290"/>
      <c r="CJ76" s="290"/>
      <c r="CK76" s="290"/>
      <c r="CL76" s="290"/>
      <c r="CM76" s="290"/>
      <c r="CN76" s="290"/>
    </row>
    <row r="77" spans="1:92" s="233" customFormat="1" ht="18" customHeight="1">
      <c r="A77" s="264"/>
      <c r="B77" s="264"/>
      <c r="C77" s="264"/>
      <c r="D77" s="264"/>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6"/>
      <c r="AW77" s="266"/>
      <c r="AX77" s="266"/>
      <c r="AY77" s="266"/>
      <c r="AZ77" s="266"/>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7"/>
      <c r="CE77" s="267"/>
      <c r="CF77" s="267"/>
      <c r="CG77" s="267"/>
      <c r="CH77" s="267"/>
      <c r="CI77" s="267"/>
      <c r="CJ77" s="267"/>
      <c r="CK77" s="267"/>
      <c r="CL77" s="267"/>
      <c r="CM77" s="267"/>
      <c r="CN77" s="267"/>
    </row>
    <row r="78" spans="1:92" s="233" customFormat="1" ht="18" customHeight="1">
      <c r="A78" s="264"/>
      <c r="B78" s="264"/>
      <c r="C78" s="264"/>
      <c r="D78" s="264"/>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6"/>
      <c r="AW78" s="266"/>
      <c r="AX78" s="266"/>
      <c r="AY78" s="266"/>
      <c r="AZ78" s="266"/>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7"/>
      <c r="CE78" s="267"/>
      <c r="CF78" s="267"/>
      <c r="CG78" s="267"/>
      <c r="CH78" s="267"/>
      <c r="CI78" s="267"/>
      <c r="CJ78" s="267"/>
      <c r="CK78" s="267"/>
      <c r="CL78" s="267"/>
      <c r="CM78" s="267"/>
      <c r="CN78" s="267"/>
    </row>
    <row r="79" spans="1:92" s="233" customFormat="1" ht="18" customHeight="1">
      <c r="A79" s="346" t="s">
        <v>142</v>
      </c>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row>
    <row r="80" spans="1:92" s="233" customFormat="1" ht="8.25" customHeight="1">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row>
    <row r="81" spans="1:92" s="233" customFormat="1" ht="18" customHeight="1">
      <c r="A81" s="347" t="s">
        <v>143</v>
      </c>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347"/>
      <c r="BT81" s="347"/>
      <c r="BU81" s="347"/>
      <c r="BV81" s="347"/>
      <c r="BW81" s="347"/>
      <c r="BX81" s="347"/>
      <c r="BY81" s="347"/>
      <c r="BZ81" s="347"/>
      <c r="CA81" s="347"/>
      <c r="CB81" s="347"/>
      <c r="CC81" s="347"/>
      <c r="CD81" s="347"/>
      <c r="CE81" s="347"/>
      <c r="CF81" s="347"/>
      <c r="CG81" s="347"/>
      <c r="CH81" s="347"/>
      <c r="CI81" s="347"/>
      <c r="CJ81" s="347"/>
      <c r="CK81" s="347"/>
      <c r="CL81" s="347"/>
      <c r="CM81" s="347"/>
      <c r="CN81" s="347"/>
    </row>
    <row r="82" spans="1:92" s="233" customFormat="1" ht="18" customHeight="1">
      <c r="C82" s="348" t="s">
        <v>4</v>
      </c>
      <c r="D82" s="348"/>
      <c r="E82" s="348"/>
      <c r="F82" s="349" t="s">
        <v>194</v>
      </c>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row>
    <row r="83" spans="1:92" s="233" customFormat="1" ht="18" customHeight="1">
      <c r="C83" s="293"/>
      <c r="D83" s="293"/>
      <c r="E83" s="293"/>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row>
    <row r="84" spans="1:92" s="233" customFormat="1" ht="18" customHeight="1">
      <c r="C84" s="293"/>
      <c r="D84" s="293"/>
      <c r="E84" s="293"/>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row>
    <row r="85" spans="1:92" s="233" customFormat="1" ht="18.75" customHeight="1">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row>
  </sheetData>
  <sheetProtection algorithmName="SHA-512" hashValue="YEFzlxapxyq1OdMxBqhjBl6DFxli4ctKdYctNvKFxQBkcfyqmTpFRjwyfnQQkca+/l4Ycqb7pcHDV/aUpSTarw==" saltValue="E6lqlH80B/YJIKvtfwruDQ==" spinCount="100000" sheet="1" objects="1" scenarios="1"/>
  <mergeCells count="145">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AJ20:AR20"/>
    <mergeCell ref="AT20:BC20"/>
    <mergeCell ref="BD20:BH20"/>
    <mergeCell ref="BI20:BJ20"/>
    <mergeCell ref="BK20:BO20"/>
    <mergeCell ref="AT21:BC22"/>
    <mergeCell ref="BD21:BK21"/>
    <mergeCell ref="BL21:CL21"/>
    <mergeCell ref="BD22:CL22"/>
    <mergeCell ref="AT23:BC23"/>
    <mergeCell ref="BD23:CL23"/>
    <mergeCell ref="AT24:BC24"/>
    <mergeCell ref="BD24:CJ24"/>
    <mergeCell ref="CK24:CN24"/>
    <mergeCell ref="A27:CN27"/>
    <mergeCell ref="A28:CN28"/>
    <mergeCell ref="A29:CN29"/>
    <mergeCell ref="A30:CN30"/>
    <mergeCell ref="A31:CN31"/>
    <mergeCell ref="A32:CN32"/>
    <mergeCell ref="C34:H34"/>
    <mergeCell ref="I34:K34"/>
    <mergeCell ref="L34:P34"/>
    <mergeCell ref="Q34:S34"/>
    <mergeCell ref="T34:X34"/>
    <mergeCell ref="Y34:AA34"/>
    <mergeCell ref="AB34:AS34"/>
    <mergeCell ref="AT34:BE34"/>
    <mergeCell ref="BF34:BK34"/>
    <mergeCell ref="BL34:BO34"/>
    <mergeCell ref="BP34:BW34"/>
    <mergeCell ref="BX34:CN34"/>
    <mergeCell ref="A35:CN37"/>
    <mergeCell ref="A48:CN48"/>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BF53:BN53"/>
    <mergeCell ref="BO53:BP53"/>
    <mergeCell ref="BQ53:BZ53"/>
    <mergeCell ref="CA53:CB53"/>
    <mergeCell ref="CC53:CN53"/>
    <mergeCell ref="A57:W57"/>
    <mergeCell ref="Y57:AJ57"/>
    <mergeCell ref="AK57:AO57"/>
    <mergeCell ref="AP57:AU57"/>
    <mergeCell ref="AV57:AZ57"/>
    <mergeCell ref="BA57:BF57"/>
    <mergeCell ref="BG57:BK57"/>
    <mergeCell ref="A53:K53"/>
    <mergeCell ref="L53:M53"/>
    <mergeCell ref="N53:V53"/>
    <mergeCell ref="W53:X53"/>
    <mergeCell ref="Y53:AG53"/>
    <mergeCell ref="AH53:AI53"/>
    <mergeCell ref="AJ53:AR53"/>
    <mergeCell ref="AS53:BC53"/>
    <mergeCell ref="BD53:BE53"/>
    <mergeCell ref="A61:W61"/>
    <mergeCell ref="X61:BN61"/>
    <mergeCell ref="BO61:CN61"/>
    <mergeCell ref="A65:W65"/>
    <mergeCell ref="X65:Z65"/>
    <mergeCell ref="AA65:AI65"/>
    <mergeCell ref="AJ65:AL65"/>
    <mergeCell ref="AM65:AV65"/>
    <mergeCell ref="AW65:AY65"/>
    <mergeCell ref="AZ65:BN65"/>
    <mergeCell ref="A69:W69"/>
    <mergeCell ref="A70:K70"/>
    <mergeCell ref="L70:AR70"/>
    <mergeCell ref="AS70:BC70"/>
    <mergeCell ref="BD70:CN70"/>
    <mergeCell ref="A71:K71"/>
    <mergeCell ref="L71:AR71"/>
    <mergeCell ref="AS71:BC71"/>
    <mergeCell ref="BD71:BR71"/>
    <mergeCell ref="BS71:BT71"/>
    <mergeCell ref="BU71:CN71"/>
    <mergeCell ref="A72:K73"/>
    <mergeCell ref="L72:N72"/>
    <mergeCell ref="O72:X72"/>
    <mergeCell ref="Y72:AA72"/>
    <mergeCell ref="AB72:AK72"/>
    <mergeCell ref="L73:AB73"/>
    <mergeCell ref="AC73:AR73"/>
    <mergeCell ref="AS73:CN73"/>
    <mergeCell ref="A74:K74"/>
    <mergeCell ref="L74:M74"/>
    <mergeCell ref="N74:V74"/>
    <mergeCell ref="W74:X74"/>
    <mergeCell ref="Y74:AG74"/>
    <mergeCell ref="AH74:AI74"/>
    <mergeCell ref="AJ74:AR74"/>
    <mergeCell ref="AS74:BC75"/>
    <mergeCell ref="BE74:BF75"/>
    <mergeCell ref="BG74:BO75"/>
    <mergeCell ref="BP74:BQ75"/>
    <mergeCell ref="BR74:CA75"/>
    <mergeCell ref="CB74:CC75"/>
    <mergeCell ref="CD74:CN75"/>
    <mergeCell ref="A75:K75"/>
    <mergeCell ref="L75:M75"/>
    <mergeCell ref="N75:V75"/>
    <mergeCell ref="W75:X75"/>
    <mergeCell ref="Y75:AG75"/>
    <mergeCell ref="AH75:AI75"/>
    <mergeCell ref="AJ75:AR75"/>
    <mergeCell ref="A79:AP79"/>
    <mergeCell ref="A81:CN81"/>
    <mergeCell ref="C82:E82"/>
    <mergeCell ref="F82:CN84"/>
  </mergeCells>
  <phoneticPr fontId="57"/>
  <conditionalFormatting sqref="BT5 CA5 CH5">
    <cfRule type="expression" dxfId="88" priority="22" stopIfTrue="1">
      <formula>BT5=""</formula>
    </cfRule>
  </conditionalFormatting>
  <conditionalFormatting sqref="C82:E82">
    <cfRule type="expression" dxfId="87" priority="20">
      <formula>$C$82="□"</formula>
    </cfRule>
  </conditionalFormatting>
  <conditionalFormatting sqref="L34:P34">
    <cfRule type="expression" dxfId="86" priority="19" stopIfTrue="1">
      <formula>$L$34=""</formula>
    </cfRule>
  </conditionalFormatting>
  <conditionalFormatting sqref="T34:X34">
    <cfRule type="expression" dxfId="85" priority="18" stopIfTrue="1">
      <formula>$T$34=""</formula>
    </cfRule>
  </conditionalFormatting>
  <conditionalFormatting sqref="BF34:BK34">
    <cfRule type="expression" dxfId="84" priority="17" stopIfTrue="1">
      <formula>$BF$34=""</formula>
    </cfRule>
  </conditionalFormatting>
  <conditionalFormatting sqref="BP34:BW34">
    <cfRule type="expression" dxfId="83" priority="16" stopIfTrue="1">
      <formula>$BP$34=""</formula>
    </cfRule>
  </conditionalFormatting>
  <conditionalFormatting sqref="Y57:AJ57">
    <cfRule type="expression" dxfId="82" priority="15">
      <formula>$Y$57=""</formula>
    </cfRule>
  </conditionalFormatting>
  <conditionalFormatting sqref="AP57:AU57">
    <cfRule type="expression" dxfId="81" priority="14">
      <formula>$AP$57=""</formula>
    </cfRule>
  </conditionalFormatting>
  <conditionalFormatting sqref="BA57:BF57">
    <cfRule type="expression" dxfId="80" priority="13">
      <formula>$BA$57=""</formula>
    </cfRule>
  </conditionalFormatting>
  <conditionalFormatting sqref="BD12:BK12">
    <cfRule type="expression" dxfId="79" priority="12" stopIfTrue="1">
      <formula>$BD$12=""</formula>
    </cfRule>
  </conditionalFormatting>
  <conditionalFormatting sqref="BL12:CL12">
    <cfRule type="expression" dxfId="78" priority="11" stopIfTrue="1">
      <formula>$BL$12=""</formula>
    </cfRule>
  </conditionalFormatting>
  <conditionalFormatting sqref="BD13:CL13">
    <cfRule type="expression" dxfId="77" priority="10" stopIfTrue="1">
      <formula>$BL$12=""</formula>
    </cfRule>
  </conditionalFormatting>
  <conditionalFormatting sqref="BD14:CJ14">
    <cfRule type="expression" dxfId="76" priority="9" stopIfTrue="1">
      <formula>$BD$14=""</formula>
    </cfRule>
  </conditionalFormatting>
  <conditionalFormatting sqref="BD15:CJ15">
    <cfRule type="expression" dxfId="75" priority="8" stopIfTrue="1">
      <formula>$BD$15=""</formula>
    </cfRule>
  </conditionalFormatting>
  <conditionalFormatting sqref="BD11:BH11">
    <cfRule type="expression" dxfId="74" priority="7" stopIfTrue="1">
      <formula>$BD$11=""</formula>
    </cfRule>
  </conditionalFormatting>
  <conditionalFormatting sqref="BK11:BO11">
    <cfRule type="expression" dxfId="73" priority="6" stopIfTrue="1">
      <formula>$BK$11=""</formula>
    </cfRule>
  </conditionalFormatting>
  <conditionalFormatting sqref="L51:AR51">
    <cfRule type="expression" dxfId="72" priority="5" stopIfTrue="1">
      <formula>$L$51=""</formula>
    </cfRule>
  </conditionalFormatting>
  <conditionalFormatting sqref="N52:V52">
    <cfRule type="expression" dxfId="71" priority="4" stopIfTrue="1">
      <formula>$N$52=""</formula>
    </cfRule>
  </conditionalFormatting>
  <conditionalFormatting sqref="Y52:AG52">
    <cfRule type="expression" dxfId="70" priority="3" stopIfTrue="1">
      <formula>$Y$52=""</formula>
    </cfRule>
  </conditionalFormatting>
  <conditionalFormatting sqref="AJ52:AR52">
    <cfRule type="expression" dxfId="69" priority="2" stopIfTrue="1">
      <formula>$AJ$52=""</formula>
    </cfRule>
  </conditionalFormatting>
  <conditionalFormatting sqref="X65:Z65 AJ65:AL65 AW65:AY65">
    <cfRule type="expression" dxfId="68" priority="1" stopIfTrue="1">
      <formula>AND($X65="□",$AJ65="□",$AW65="□")</formula>
    </cfRule>
  </conditionalFormatting>
  <dataValidations count="19">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00000000-0002-0000-0000-000000000000}">
      <formula1>"2019,2020"</formula1>
    </dataValidation>
    <dataValidation type="whole" allowBlank="1" showInputMessage="1" showErrorMessage="1" error="200万円以内で入力してください。" sqref="WWF61:WXV61 JT61:LJ61 TP61:VF61 ADL61:AFB61 ANH61:AOX61 AXD61:AYT61 BGZ61:BIP61 BQV61:BSL61 CAR61:CCH61 CKN61:CMD61 CUJ61:CVZ61 DEF61:DFV61 DOB61:DPR61 DXX61:DZN61 EHT61:EJJ61 ERP61:ETF61 FBL61:FDB61 FLH61:FMX61 FVD61:FWT61 GEZ61:GGP61 GOV61:GQL61 GYR61:HAH61 HIN61:HKD61 HSJ61:HTZ61 ICF61:IDV61 IMB61:INR61 IVX61:IXN61 JFT61:JHJ61 JPP61:JRF61 JZL61:KBB61 KJH61:KKX61 KTD61:KUT61 LCZ61:LEP61 LMV61:LOL61 LWR61:LYH61 MGN61:MID61 MQJ61:MRZ61 NAF61:NBV61 NKB61:NLR61 NTX61:NVN61 ODT61:OFJ61 ONP61:OPF61 OXL61:OZB61 PHH61:PIX61 PRD61:PST61 QAZ61:QCP61 QKV61:QML61 QUR61:QWH61 REN61:RGD61 ROJ61:RPZ61 RYF61:RZV61 SIB61:SJR61 SRX61:STN61 TBT61:TDJ61 TLP61:TNF61 TVL61:TXB61 UFH61:UGX61 UPD61:UQT61 UYZ61:VAP61 VIV61:VKL61 VSR61:VUH61 WCN61:WED61 WMJ61:WNZ61" xr:uid="{00000000-0002-0000-0000-000001000000}">
      <formula1>1</formula1>
      <formula2>2000000</formula2>
    </dataValidation>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2000000}">
      <formula1>"6,7,8,9,10"</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3000000}">
      <formula1>5</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4000000}">
      <formula1>4</formula1>
    </dataValidation>
    <dataValidation type="list" allowBlank="1" showInputMessage="1" showErrorMessage="1" sqref="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xr:uid="{00000000-0002-0000-0000-000005000000}">
      <formula1>"1,2,3,4,5,6,7,8,9,10,11,12,13,14,15,16,17,18,19,20,21,22,23,24,25,26,27,28,29,30,31"</formula1>
    </dataValidation>
    <dataValidation imeMode="hiragana" allowBlank="1" showInputMessage="1" showErrorMessage="1" sqref="BD14:CJ14" xr:uid="{00000000-0002-0000-0000-000006000000}"/>
    <dataValidation type="textLength" imeMode="disabled" operator="equal" allowBlank="1" showInputMessage="1" showErrorMessage="1" error="入力された桁数が不正です。_x000a_4ケタで再度入力してください。" sqref="BK11:BO11 WWJ72:WWS72 BK20:BO20 JX72:KG72 TT72:UC72 ADP72:ADY72 ANL72:ANU72 AXH72:AXQ72 BHD72:BHM72 BQZ72:BRI72 CAV72:CBE72 CKR72:CLA72 CUN72:CUW72 DEJ72:DES72 DOF72:DOO72 DYB72:DYK72 EHX72:EIG72 ERT72:ESC72 FBP72:FBY72 FLL72:FLU72 FVH72:FVQ72 GFD72:GFM72 GOZ72:GPI72 GYV72:GZE72 HIR72:HJA72 HSN72:HSW72 ICJ72:ICS72 IMF72:IMO72 IWB72:IWK72 JFX72:JGG72 JPT72:JQC72 JZP72:JZY72 KJL72:KJU72 KTH72:KTQ72 LDD72:LDM72 LMZ72:LNI72 LWV72:LXE72 MGR72:MHA72 MQN72:MQW72 NAJ72:NAS72 NKF72:NKO72 NUB72:NUK72 ODX72:OEG72 ONT72:OOC72 OXP72:OXY72 PHL72:PHU72 PRH72:PRQ72 QBD72:QBM72 QKZ72:QLI72 QUV72:QVE72 RER72:RFA72 RON72:ROW72 RYJ72:RYS72 SIF72:SIO72 SSB72:SSK72 TBX72:TCG72 TLT72:TMC72 TVP72:TVY72 UFL72:UFU72 UPH72:UPQ72 UZD72:UZM72 VIZ72:VJI72 VSV72:VTE72 WCR72:WDA72 WMN72:WMW72 AB72:AK72" xr:uid="{00000000-0002-0000-0000-000007000000}">
      <formula1>4</formula1>
    </dataValidation>
    <dataValidation type="textLength" imeMode="disabled" operator="equal" allowBlank="1" showInputMessage="1" showErrorMessage="1" error="入力された桁数が不正です。_x000a_3ケタで再度入力してください。" sqref="BD11:BH11 WVW72:WWF72 BD20:BH20 JK72:JT72 TG72:TP72 ADC72:ADL72 AMY72:ANH72 AWU72:AXD72 BGQ72:BGZ72 BQM72:BQV72 CAI72:CAR72 CKE72:CKN72 CUA72:CUJ72 DDW72:DEF72 DNS72:DOB72 DXO72:DXX72 EHK72:EHT72 ERG72:ERP72 FBC72:FBL72 FKY72:FLH72 FUU72:FVD72 GEQ72:GEZ72 GOM72:GOV72 GYI72:GYR72 HIE72:HIN72 HSA72:HSJ72 IBW72:ICF72 ILS72:IMB72 IVO72:IVX72 JFK72:JFT72 JPG72:JPP72 JZC72:JZL72 KIY72:KJH72 KSU72:KTD72 LCQ72:LCZ72 LMM72:LMV72 LWI72:LWR72 MGE72:MGN72 MQA72:MQJ72 MZW72:NAF72 NJS72:NKB72 NTO72:NTX72 ODK72:ODT72 ONG72:ONP72 OXC72:OXL72 PGY72:PHH72 PQU72:PRD72 QAQ72:QAZ72 QKM72:QKV72 QUI72:QUR72 REE72:REN72 ROA72:ROJ72 RXW72:RYF72 SHS72:SIB72 SRO72:SRX72 TBK72:TBT72 TLG72:TLP72 TVC72:TVL72 UEY72:UFH72 UOU72:UPD72 UYQ72:UYZ72 VIM72:VIV72 VSI72:VSR72 WCE72:WCN72 WMA72:WMJ72 O72:X72" xr:uid="{00000000-0002-0000-0000-000008000000}">
      <formula1>3</formula1>
    </dataValidation>
    <dataValidation type="list" imeMode="disabled" allowBlank="1" showInputMessage="1" showErrorMessage="1" sqref="WWX57:WXC57 AP57:AU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WNB57:WNG57" xr:uid="{00000000-0002-0000-0000-000009000000}">
      <formula1>"6,7,8,9,10,11,12,1"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71 VM71 AFI71 APE71 AZA71 BIW71 BSS71 CCO71 CMK71 CWG71 DGC71 DPY71 DZU71 EJQ71 ETM71 FDI71 FNE71 FXA71 GGW71 GQS71 HAO71 HKK71 HUG71 IEC71 INY71 IXU71 JHQ71 JRM71 KBI71 KLE71 KVA71 LEW71 LOS71 LYO71 MIK71 MSG71 NCC71 NLY71 NVU71 OFQ71 OPM71 OZI71 PJE71 PTA71 QCW71 QMS71 QWO71 RGK71 RQG71 SAC71 SJY71 STU71 TDQ71 TNM71 TXI71 UHE71 URA71 VAW71 VKS71 VUO71 WEK71 WOG71 WYC71 BU52:CN52 JU74:KC75 TQ74:TY75 ADM74:ADU75 ANI74:ANQ75 AXE74:AXM75 BHA74:BHI75 BQW74:BRE75 CAS74:CBA75 CKO74:CKW75 CUK74:CUS75 DEG74:DEO75 DOC74:DOK75 DXY74:DYG75 EHU74:EIC75 ERQ74:ERY75 FBM74:FBU75 FLI74:FLQ75 FVE74:FVM75 GFA74:GFI75 GOW74:GPE75 GYS74:GZA75 HIO74:HIW75 HSK74:HSS75 ICG74:ICO75 IMC74:IMK75 IVY74:IWG75 JFU74:JGC75 JPQ74:JPY75 JZM74:JZU75 KJI74:KJQ75 KTE74:KTM75 LDA74:LDI75 LMW74:LNE75 LWS74:LXA75 MGO74:MGW75 MQK74:MQS75 NAG74:NAO75 NKC74:NKK75 NTY74:NUG75 ODU74:OEC75 ONQ74:ONY75 OXM74:OXU75 PHI74:PHQ75 PRE74:PRM75 QBA74:QBI75 QKW74:QLE75 QUS74:QVA75 REO74:REW75 ROK74:ROS75 RYG74:RYO75 SIC74:SIK75 SRY74:SSG75 TBU74:TCC75 TLQ74:TLY75 TVM74:TVU75 UFI74:UFQ75 UPE74:UPM75 UZA74:UZI75 VIW74:VJE75 VSS74:VTA75 WCO74:WCW75 WMK74:WMS75 WWG74:WWO75 N52:V53 KF74:KN75 UB74:UJ75 ADX74:AEF75 ANT74:AOB75 AXP74:AXX75 BHL74:BHT75 BRH74:BRP75 CBD74:CBL75 CKZ74:CLH75 CUV74:CVD75 DER74:DEZ75 DON74:DOV75 DYJ74:DYR75 EIF74:EIN75 ESB74:ESJ75 FBX74:FCF75 FLT74:FMB75 FVP74:FVX75 GFL74:GFT75 GPH74:GPP75 GZD74:GZL75 HIZ74:HJH75 HSV74:HTD75 ICR74:ICZ75 IMN74:IMV75 IWJ74:IWR75 JGF74:JGN75 JQB74:JQJ75 JZX74:KAF75 KJT74:KKB75 KTP74:KTX75 LDL74:LDT75 LNH74:LNP75 LXD74:LXL75 MGZ74:MHH75 MQV74:MRD75 NAR74:NAZ75 NKN74:NKV75 NUJ74:NUR75 OEF74:OEN75 OOB74:OOJ75 OXX74:OYF75 PHT74:PIB75 PRP74:PRX75 QBL74:QBT75 QLH74:QLP75 QVD74:QVL75 REZ74:RFH75 ROV74:RPD75 RYR74:RYZ75 SIN74:SIV75 SSJ74:SSR75 TCF74:TCN75 TMB74:TMJ75 TVX74:TWF75 UFT74:UGB75 UPP74:UPX75 UZL74:UZT75 VJH74:VJP75 VTD74:VTL75 WCZ74:WDH75 WMV74:WND75 WWR74:WWZ75 Y52:AG53 LC74:LK75 UY74:VG75 AEU74:AFC75 AOQ74:AOY75 AYM74:AYU75 BII74:BIQ75 BSE74:BSM75 CCA74:CCI75 CLW74:CME75 CVS74:CWA75 DFO74:DFW75 DPK74:DPS75 DZG74:DZO75 EJC74:EJK75 ESY74:ETG75 FCU74:FDC75 FMQ74:FMY75 FWM74:FWU75 GGI74:GGQ75 GQE74:GQM75 HAA74:HAI75 HJW74:HKE75 HTS74:HUA75 IDO74:IDW75 INK74:INS75 IXG74:IXO75 JHC74:JHK75 JQY74:JRG75 KAU74:KBC75 KKQ74:KKY75 KUM74:KUU75 LEI74:LEQ75 LOE74:LOM75 LYA74:LYI75 MHW74:MIE75 MRS74:MSA75 NBO74:NBW75 NLK74:NLS75 NVG74:NVO75 OFC74:OFK75 OOY74:OPG75 OYU74:OZC75 PIQ74:PIY75 PSM74:PSU75 QCI74:QCQ75 QME74:QMM75 QWA74:QWI75 RFW74:RGE75 RPS74:RQA75 RZO74:RZW75 SJK74:SJS75 STG74:STO75 TDC74:TDK75 TMY74:TNG75 TWU74:TXC75 UGQ74:UGY75 UQM74:UQU75 VAI74:VAQ75 VKE74:VKM75 VUA74:VUI75 WDW74:WEE75 WNS74:WOA75 WXO74:WXW75 AJ52:AR53 LN74:LW75 VJ74:VS75 AFF74:AFO75 APB74:APK75 AYX74:AZG75 BIT74:BJC75 BSP74:BSY75 CCL74:CCU75 CMH74:CMQ75 CWD74:CWM75 DFZ74:DGI75 DPV74:DQE75 DZR74:EAA75 EJN74:EJW75 ETJ74:ETS75 FDF74:FDO75 FNB74:FNK75 FWX74:FXG75 GGT74:GHC75 GQP74:GQY75 HAL74:HAU75 HKH74:HKQ75 HUD74:HUM75 IDZ74:IEI75 INV74:IOE75 IXR74:IYA75 JHN74:JHW75 JRJ74:JRS75 KBF74:KBO75 KLB74:KLK75 KUX74:KVG75 LET74:LFC75 LOP74:LOY75 LYL74:LYU75 MIH74:MIQ75 MSD74:MSM75 NBZ74:NCI75 NLV74:NME75 NVR74:NWA75 OFN74:OFW75 OPJ74:OPS75 OZF74:OZO75 PJB74:PJK75 PSX74:PTG75 QCT74:QDC75 QMP74:QMY75 QWL74:QWU75 RGH74:RGQ75 RQD74:RQM75 RZZ74:SAI75 SJV74:SKE75 STR74:SUA75 TDN74:TDW75 TNJ74:TNS75 TXF74:TXO75 UHB74:UHK75 UQX74:URG75 VAT74:VBC75 VKP74:VKY75 VUL74:VUU75 WEH74:WEQ75 WOD74:WOM75 WXZ74:WYI75 BF53:BN53 LZ74:MJ75 VV74:WF75 AFR74:AGB75 APN74:APX75 AZJ74:AZT75 BJF74:BJP75 BTB74:BTL75 CCX74:CDH75 CMT74:CND75 CWP74:CWZ75 DGL74:DGV75 DQH74:DQR75 EAD74:EAN75 EJZ74:EKJ75 ETV74:EUF75 FDR74:FEB75 FNN74:FNX75 FXJ74:FXT75 GHF74:GHP75 GRB74:GRL75 HAX74:HBH75 HKT74:HLD75 HUP74:HUZ75 IEL74:IEV75 IOH74:IOR75 IYD74:IYN75 JHZ74:JIJ75 JRV74:JSF75 KBR74:KCB75 KLN74:KLX75 KVJ74:KVT75 LFF74:LFP75 LPB74:LPL75 LYX74:LZH75 MIT74:MJD75 MSP74:MSZ75 NCL74:NCV75 NMH74:NMR75 NWD74:NWN75 OFZ74:OGJ75 OPV74:OQF75 OZR74:PAB75 PJN74:PJX75 PTJ74:PTT75 QDF74:QDP75 QNB74:QNL75 QWX74:QXH75 RGT74:RHD75 RQP74:RQZ75 SAL74:SAV75 SKH74:SKR75 SUD74:SUN75 TDZ74:TEJ75 TNV74:TOF75 TXR74:TYB75 UHN74:UHX75 URJ74:URT75 VBF74:VBP75 VLB74:VLL75 VUX74:VVH75 WET74:WFD75 WOP74:WOZ75 WYL74:WYV75 BQ53:BZ53 KZ71 UV71 AER71 AON71 AYJ71 BIF71 BSB71 CBX71 CLT71 CVP71 DFL71 DPH71 DZD71 EIZ71 ESV71 FCR71 FMN71 FWJ71 GGF71 GQB71 GZX71 HJT71 HTP71 IDL71 INH71 IXD71 JGZ71 JQV71 KAR71 KKN71 KUJ71 LEF71 LOB71 LXX71 MHT71 MRP71 NBL71 NLH71 NVD71 OEZ71 OOV71 OYR71 PIN71 PSJ71 QCF71 QMB71 QVX71 RFT71 RPP71 RZL71 SJH71 STD71 TCZ71 TMV71 TWR71 UGN71 UQJ71 VAF71 VKB71 VTX71 WDT71 WNP71 WXL71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74:JR75 TF74:TN75 ADB74:ADJ75 AMX74:ANF75 AWT74:AXB75 BGP74:BGX75 BQL74:BQT75 CAH74:CAP75 CKD74:CKL75 CTZ74:CUH75 DDV74:DED75 DNR74:DNZ75 DXN74:DXV75 EHJ74:EHR75 ERF74:ERN75 FBB74:FBJ75 FKX74:FLF75 FUT74:FVB75 GEP74:GEX75 GOL74:GOT75 GYH74:GYP75 HID74:HIL75 HRZ74:HSH75 IBV74:ICD75 ILR74:ILZ75 IVN74:IVV75 JFJ74:JFR75 JPF74:JPN75 JZB74:JZJ75 KIX74:KJF75 KST74:KTB75 LCP74:LCX75 LML74:LMT75 LWH74:LWP75 MGD74:MGL75 MPZ74:MQH75 MZV74:NAD75 NJR74:NJZ75 NTN74:NTV75 ODJ74:ODR75 ONF74:ONN75 OXB74:OXJ75 PGX74:PHF75 PQT74:PRB75 QAP74:QAX75 QKL74:QKT75 QUH74:QUP75 RED74:REL75 RNZ74:ROH75 RXV74:RYD75 SHR74:SHZ75 SRN74:SRV75 TBJ74:TBR75 TLF74:TLN75 TVB74:TVJ75 UEX74:UFF75 UOT74:UPB75 UYP74:UYX75 VIL74:VIT75 VSH74:VSP75 WCD74:WCL75 WLZ74:WMH75 WVV74:WWD75 BD71:BR71 BU71:CN71 N74:V75 Y74:AG75 AJ74:AR75 BG74:BO75 BR74:CA75 CD74:CN75" xr:uid="{00000000-0002-0000-0000-00000A000000}"/>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0000000-0002-0000-0000-00000B000000}">
      <formula1>"1,2,3,4,5,6,7,8,9,10,11,12,13,14,15,16,17,18,19,20,21,22,23,24,25,26,27,28,29,30,31"</formula1>
    </dataValidation>
    <dataValidation type="list" allowBlank="1" showInputMessage="1" showErrorMessage="1" sqref="C82:E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AW65:AY65 X65:Z65 AJ65:AL65" xr:uid="{00000000-0002-0000-0000-00000C000000}">
      <formula1>"□,■"</formula1>
    </dataValidation>
    <dataValidation type="list" imeMode="disabled" allowBlank="1" showInputMessage="1" showErrorMessage="1" prompt="事業完了日以降の日付を記入してください。_x000a_※事業完了日以前の日付は不可" sqref="CA5:CE5" xr:uid="{00000000-0002-0000-0000-00000E000000}">
      <formula1>"6,7,8,9,10,11,12,1"</formula1>
    </dataValidation>
    <dataValidation type="textLength" imeMode="halfAlpha" operator="equal" allowBlank="1" showInputMessage="1" showErrorMessage="1" error="入力された桁数が不正です。_x000a_4ケタで再度入力してください。" sqref="BF34:BK34" xr:uid="{00000000-0002-0000-0000-00000F000000}">
      <formula1>4</formula1>
    </dataValidation>
    <dataValidation type="textLength" imeMode="halfAlpha" operator="equal" allowBlank="1" showInputMessage="1" showErrorMessage="1" error="入力された桁数が不正です。_x000a_5ケタで再度入力してください。" sqref="BP34:BW34" xr:uid="{00000000-0002-0000-0000-000010000000}">
      <formula1>5</formula1>
    </dataValidation>
    <dataValidation type="list" allowBlank="1" showInputMessage="1" showErrorMessage="1" sqref="BT5:BX5 Y57:AJ57" xr:uid="{F487F361-065F-4ABA-B5FF-3549890F6A83}">
      <formula1>"2020,2021"</formula1>
    </dataValidation>
    <dataValidation type="whole" allowBlank="1" showInputMessage="1" showErrorMessage="1" sqref="X61:BN61" xr:uid="{68FB8619-E019-478C-AF56-5BB8C910E672}">
      <formula1>1</formula1>
      <formula2>150000</formula2>
    </dataValidation>
    <dataValidation type="list" allowBlank="1" showInputMessage="1" showErrorMessage="1" sqref="L34:P34" xr:uid="{D59C358E-A368-43E3-8357-4AACDB957915}">
      <formula1>"6,7,8,9,10,11"</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S108"/>
  <sheetViews>
    <sheetView showGridLines="0" view="pageBreakPreview" zoomScale="85" zoomScaleNormal="70" zoomScaleSheetLayoutView="85" zoomScalePageLayoutView="115" workbookViewId="0">
      <selection activeCell="A2" sqref="A2"/>
    </sheetView>
  </sheetViews>
  <sheetFormatPr defaultColWidth="1.375" defaultRowHeight="12"/>
  <cols>
    <col min="1" max="3" width="1.375" style="176" customWidth="1"/>
    <col min="4" max="5" width="1.375" style="184" customWidth="1"/>
    <col min="6" max="7" width="1.375" style="185" customWidth="1"/>
    <col min="8" max="11" width="1.375" style="176"/>
    <col min="12" max="12" width="1.25" style="176" customWidth="1"/>
    <col min="13" max="71" width="1.375" style="176"/>
    <col min="72" max="72" width="1.375" style="176" customWidth="1"/>
    <col min="73" max="91" width="1.375" style="176"/>
    <col min="92" max="92" width="1.5" style="176" customWidth="1"/>
    <col min="93" max="256" width="1.375" style="176"/>
    <col min="257" max="263" width="1.375" style="176" customWidth="1"/>
    <col min="264" max="267" width="1.375" style="176"/>
    <col min="268" max="268" width="1.25" style="176" customWidth="1"/>
    <col min="269" max="327" width="1.375" style="176"/>
    <col min="328" max="328" width="1.375" style="176" customWidth="1"/>
    <col min="329" max="347" width="1.375" style="176"/>
    <col min="348" max="348" width="1.5" style="176" customWidth="1"/>
    <col min="349" max="512" width="1.375" style="176"/>
    <col min="513" max="519" width="1.375" style="176" customWidth="1"/>
    <col min="520" max="523" width="1.375" style="176"/>
    <col min="524" max="524" width="1.25" style="176" customWidth="1"/>
    <col min="525" max="583" width="1.375" style="176"/>
    <col min="584" max="584" width="1.375" style="176" customWidth="1"/>
    <col min="585" max="603" width="1.375" style="176"/>
    <col min="604" max="604" width="1.5" style="176" customWidth="1"/>
    <col min="605" max="768" width="1.375" style="176"/>
    <col min="769" max="775" width="1.375" style="176" customWidth="1"/>
    <col min="776" max="779" width="1.375" style="176"/>
    <col min="780" max="780" width="1.25" style="176" customWidth="1"/>
    <col min="781" max="839" width="1.375" style="176"/>
    <col min="840" max="840" width="1.375" style="176" customWidth="1"/>
    <col min="841" max="859" width="1.375" style="176"/>
    <col min="860" max="860" width="1.5" style="176" customWidth="1"/>
    <col min="861" max="1024" width="1.375" style="176"/>
    <col min="1025" max="1031" width="1.375" style="176" customWidth="1"/>
    <col min="1032" max="1035" width="1.375" style="176"/>
    <col min="1036" max="1036" width="1.25" style="176" customWidth="1"/>
    <col min="1037" max="1095" width="1.375" style="176"/>
    <col min="1096" max="1096" width="1.375" style="176" customWidth="1"/>
    <col min="1097" max="1115" width="1.375" style="176"/>
    <col min="1116" max="1116" width="1.5" style="176" customWidth="1"/>
    <col min="1117" max="1280" width="1.375" style="176"/>
    <col min="1281" max="1287" width="1.375" style="176" customWidth="1"/>
    <col min="1288" max="1291" width="1.375" style="176"/>
    <col min="1292" max="1292" width="1.25" style="176" customWidth="1"/>
    <col min="1293" max="1351" width="1.375" style="176"/>
    <col min="1352" max="1352" width="1.375" style="176" customWidth="1"/>
    <col min="1353" max="1371" width="1.375" style="176"/>
    <col min="1372" max="1372" width="1.5" style="176" customWidth="1"/>
    <col min="1373" max="1536" width="1.375" style="176"/>
    <col min="1537" max="1543" width="1.375" style="176" customWidth="1"/>
    <col min="1544" max="1547" width="1.375" style="176"/>
    <col min="1548" max="1548" width="1.25" style="176" customWidth="1"/>
    <col min="1549" max="1607" width="1.375" style="176"/>
    <col min="1608" max="1608" width="1.375" style="176" customWidth="1"/>
    <col min="1609" max="1627" width="1.375" style="176"/>
    <col min="1628" max="1628" width="1.5" style="176" customWidth="1"/>
    <col min="1629" max="1792" width="1.375" style="176"/>
    <col min="1793" max="1799" width="1.375" style="176" customWidth="1"/>
    <col min="1800" max="1803" width="1.375" style="176"/>
    <col min="1804" max="1804" width="1.25" style="176" customWidth="1"/>
    <col min="1805" max="1863" width="1.375" style="176"/>
    <col min="1864" max="1864" width="1.375" style="176" customWidth="1"/>
    <col min="1865" max="1883" width="1.375" style="176"/>
    <col min="1884" max="1884" width="1.5" style="176" customWidth="1"/>
    <col min="1885" max="2048" width="1.375" style="176"/>
    <col min="2049" max="2055" width="1.375" style="176" customWidth="1"/>
    <col min="2056" max="2059" width="1.375" style="176"/>
    <col min="2060" max="2060" width="1.25" style="176" customWidth="1"/>
    <col min="2061" max="2119" width="1.375" style="176"/>
    <col min="2120" max="2120" width="1.375" style="176" customWidth="1"/>
    <col min="2121" max="2139" width="1.375" style="176"/>
    <col min="2140" max="2140" width="1.5" style="176" customWidth="1"/>
    <col min="2141" max="2304" width="1.375" style="176"/>
    <col min="2305" max="2311" width="1.375" style="176" customWidth="1"/>
    <col min="2312" max="2315" width="1.375" style="176"/>
    <col min="2316" max="2316" width="1.25" style="176" customWidth="1"/>
    <col min="2317" max="2375" width="1.375" style="176"/>
    <col min="2376" max="2376" width="1.375" style="176" customWidth="1"/>
    <col min="2377" max="2395" width="1.375" style="176"/>
    <col min="2396" max="2396" width="1.5" style="176" customWidth="1"/>
    <col min="2397" max="2560" width="1.375" style="176"/>
    <col min="2561" max="2567" width="1.375" style="176" customWidth="1"/>
    <col min="2568" max="2571" width="1.375" style="176"/>
    <col min="2572" max="2572" width="1.25" style="176" customWidth="1"/>
    <col min="2573" max="2631" width="1.375" style="176"/>
    <col min="2632" max="2632" width="1.375" style="176" customWidth="1"/>
    <col min="2633" max="2651" width="1.375" style="176"/>
    <col min="2652" max="2652" width="1.5" style="176" customWidth="1"/>
    <col min="2653" max="2816" width="1.375" style="176"/>
    <col min="2817" max="2823" width="1.375" style="176" customWidth="1"/>
    <col min="2824" max="2827" width="1.375" style="176"/>
    <col min="2828" max="2828" width="1.25" style="176" customWidth="1"/>
    <col min="2829" max="2887" width="1.375" style="176"/>
    <col min="2888" max="2888" width="1.375" style="176" customWidth="1"/>
    <col min="2889" max="2907" width="1.375" style="176"/>
    <col min="2908" max="2908" width="1.5" style="176" customWidth="1"/>
    <col min="2909" max="3072" width="1.375" style="176"/>
    <col min="3073" max="3079" width="1.375" style="176" customWidth="1"/>
    <col min="3080" max="3083" width="1.375" style="176"/>
    <col min="3084" max="3084" width="1.25" style="176" customWidth="1"/>
    <col min="3085" max="3143" width="1.375" style="176"/>
    <col min="3144" max="3144" width="1.375" style="176" customWidth="1"/>
    <col min="3145" max="3163" width="1.375" style="176"/>
    <col min="3164" max="3164" width="1.5" style="176" customWidth="1"/>
    <col min="3165" max="3328" width="1.375" style="176"/>
    <col min="3329" max="3335" width="1.375" style="176" customWidth="1"/>
    <col min="3336" max="3339" width="1.375" style="176"/>
    <col min="3340" max="3340" width="1.25" style="176" customWidth="1"/>
    <col min="3341" max="3399" width="1.375" style="176"/>
    <col min="3400" max="3400" width="1.375" style="176" customWidth="1"/>
    <col min="3401" max="3419" width="1.375" style="176"/>
    <col min="3420" max="3420" width="1.5" style="176" customWidth="1"/>
    <col min="3421" max="3584" width="1.375" style="176"/>
    <col min="3585" max="3591" width="1.375" style="176" customWidth="1"/>
    <col min="3592" max="3595" width="1.375" style="176"/>
    <col min="3596" max="3596" width="1.25" style="176" customWidth="1"/>
    <col min="3597" max="3655" width="1.375" style="176"/>
    <col min="3656" max="3656" width="1.375" style="176" customWidth="1"/>
    <col min="3657" max="3675" width="1.375" style="176"/>
    <col min="3676" max="3676" width="1.5" style="176" customWidth="1"/>
    <col min="3677" max="3840" width="1.375" style="176"/>
    <col min="3841" max="3847" width="1.375" style="176" customWidth="1"/>
    <col min="3848" max="3851" width="1.375" style="176"/>
    <col min="3852" max="3852" width="1.25" style="176" customWidth="1"/>
    <col min="3853" max="3911" width="1.375" style="176"/>
    <col min="3912" max="3912" width="1.375" style="176" customWidth="1"/>
    <col min="3913" max="3931" width="1.375" style="176"/>
    <col min="3932" max="3932" width="1.5" style="176" customWidth="1"/>
    <col min="3933" max="4096" width="1.375" style="176"/>
    <col min="4097" max="4103" width="1.375" style="176" customWidth="1"/>
    <col min="4104" max="4107" width="1.375" style="176"/>
    <col min="4108" max="4108" width="1.25" style="176" customWidth="1"/>
    <col min="4109" max="4167" width="1.375" style="176"/>
    <col min="4168" max="4168" width="1.375" style="176" customWidth="1"/>
    <col min="4169" max="4187" width="1.375" style="176"/>
    <col min="4188" max="4188" width="1.5" style="176" customWidth="1"/>
    <col min="4189" max="4352" width="1.375" style="176"/>
    <col min="4353" max="4359" width="1.375" style="176" customWidth="1"/>
    <col min="4360" max="4363" width="1.375" style="176"/>
    <col min="4364" max="4364" width="1.25" style="176" customWidth="1"/>
    <col min="4365" max="4423" width="1.375" style="176"/>
    <col min="4424" max="4424" width="1.375" style="176" customWidth="1"/>
    <col min="4425" max="4443" width="1.375" style="176"/>
    <col min="4444" max="4444" width="1.5" style="176" customWidth="1"/>
    <col min="4445" max="4608" width="1.375" style="176"/>
    <col min="4609" max="4615" width="1.375" style="176" customWidth="1"/>
    <col min="4616" max="4619" width="1.375" style="176"/>
    <col min="4620" max="4620" width="1.25" style="176" customWidth="1"/>
    <col min="4621" max="4679" width="1.375" style="176"/>
    <col min="4680" max="4680" width="1.375" style="176" customWidth="1"/>
    <col min="4681" max="4699" width="1.375" style="176"/>
    <col min="4700" max="4700" width="1.5" style="176" customWidth="1"/>
    <col min="4701" max="4864" width="1.375" style="176"/>
    <col min="4865" max="4871" width="1.375" style="176" customWidth="1"/>
    <col min="4872" max="4875" width="1.375" style="176"/>
    <col min="4876" max="4876" width="1.25" style="176" customWidth="1"/>
    <col min="4877" max="4935" width="1.375" style="176"/>
    <col min="4936" max="4936" width="1.375" style="176" customWidth="1"/>
    <col min="4937" max="4955" width="1.375" style="176"/>
    <col min="4956" max="4956" width="1.5" style="176" customWidth="1"/>
    <col min="4957" max="5120" width="1.375" style="176"/>
    <col min="5121" max="5127" width="1.375" style="176" customWidth="1"/>
    <col min="5128" max="5131" width="1.375" style="176"/>
    <col min="5132" max="5132" width="1.25" style="176" customWidth="1"/>
    <col min="5133" max="5191" width="1.375" style="176"/>
    <col min="5192" max="5192" width="1.375" style="176" customWidth="1"/>
    <col min="5193" max="5211" width="1.375" style="176"/>
    <col min="5212" max="5212" width="1.5" style="176" customWidth="1"/>
    <col min="5213" max="5376" width="1.375" style="176"/>
    <col min="5377" max="5383" width="1.375" style="176" customWidth="1"/>
    <col min="5384" max="5387" width="1.375" style="176"/>
    <col min="5388" max="5388" width="1.25" style="176" customWidth="1"/>
    <col min="5389" max="5447" width="1.375" style="176"/>
    <col min="5448" max="5448" width="1.375" style="176" customWidth="1"/>
    <col min="5449" max="5467" width="1.375" style="176"/>
    <col min="5468" max="5468" width="1.5" style="176" customWidth="1"/>
    <col min="5469" max="5632" width="1.375" style="176"/>
    <col min="5633" max="5639" width="1.375" style="176" customWidth="1"/>
    <col min="5640" max="5643" width="1.375" style="176"/>
    <col min="5644" max="5644" width="1.25" style="176" customWidth="1"/>
    <col min="5645" max="5703" width="1.375" style="176"/>
    <col min="5704" max="5704" width="1.375" style="176" customWidth="1"/>
    <col min="5705" max="5723" width="1.375" style="176"/>
    <col min="5724" max="5724" width="1.5" style="176" customWidth="1"/>
    <col min="5725" max="5888" width="1.375" style="176"/>
    <col min="5889" max="5895" width="1.375" style="176" customWidth="1"/>
    <col min="5896" max="5899" width="1.375" style="176"/>
    <col min="5900" max="5900" width="1.25" style="176" customWidth="1"/>
    <col min="5901" max="5959" width="1.375" style="176"/>
    <col min="5960" max="5960" width="1.375" style="176" customWidth="1"/>
    <col min="5961" max="5979" width="1.375" style="176"/>
    <col min="5980" max="5980" width="1.5" style="176" customWidth="1"/>
    <col min="5981" max="6144" width="1.375" style="176"/>
    <col min="6145" max="6151" width="1.375" style="176" customWidth="1"/>
    <col min="6152" max="6155" width="1.375" style="176"/>
    <col min="6156" max="6156" width="1.25" style="176" customWidth="1"/>
    <col min="6157" max="6215" width="1.375" style="176"/>
    <col min="6216" max="6216" width="1.375" style="176" customWidth="1"/>
    <col min="6217" max="6235" width="1.375" style="176"/>
    <col min="6236" max="6236" width="1.5" style="176" customWidth="1"/>
    <col min="6237" max="6400" width="1.375" style="176"/>
    <col min="6401" max="6407" width="1.375" style="176" customWidth="1"/>
    <col min="6408" max="6411" width="1.375" style="176"/>
    <col min="6412" max="6412" width="1.25" style="176" customWidth="1"/>
    <col min="6413" max="6471" width="1.375" style="176"/>
    <col min="6472" max="6472" width="1.375" style="176" customWidth="1"/>
    <col min="6473" max="6491" width="1.375" style="176"/>
    <col min="6492" max="6492" width="1.5" style="176" customWidth="1"/>
    <col min="6493" max="6656" width="1.375" style="176"/>
    <col min="6657" max="6663" width="1.375" style="176" customWidth="1"/>
    <col min="6664" max="6667" width="1.375" style="176"/>
    <col min="6668" max="6668" width="1.25" style="176" customWidth="1"/>
    <col min="6669" max="6727" width="1.375" style="176"/>
    <col min="6728" max="6728" width="1.375" style="176" customWidth="1"/>
    <col min="6729" max="6747" width="1.375" style="176"/>
    <col min="6748" max="6748" width="1.5" style="176" customWidth="1"/>
    <col min="6749" max="6912" width="1.375" style="176"/>
    <col min="6913" max="6919" width="1.375" style="176" customWidth="1"/>
    <col min="6920" max="6923" width="1.375" style="176"/>
    <col min="6924" max="6924" width="1.25" style="176" customWidth="1"/>
    <col min="6925" max="6983" width="1.375" style="176"/>
    <col min="6984" max="6984" width="1.375" style="176" customWidth="1"/>
    <col min="6985" max="7003" width="1.375" style="176"/>
    <col min="7004" max="7004" width="1.5" style="176" customWidth="1"/>
    <col min="7005" max="7168" width="1.375" style="176"/>
    <col min="7169" max="7175" width="1.375" style="176" customWidth="1"/>
    <col min="7176" max="7179" width="1.375" style="176"/>
    <col min="7180" max="7180" width="1.25" style="176" customWidth="1"/>
    <col min="7181" max="7239" width="1.375" style="176"/>
    <col min="7240" max="7240" width="1.375" style="176" customWidth="1"/>
    <col min="7241" max="7259" width="1.375" style="176"/>
    <col min="7260" max="7260" width="1.5" style="176" customWidth="1"/>
    <col min="7261" max="7424" width="1.375" style="176"/>
    <col min="7425" max="7431" width="1.375" style="176" customWidth="1"/>
    <col min="7432" max="7435" width="1.375" style="176"/>
    <col min="7436" max="7436" width="1.25" style="176" customWidth="1"/>
    <col min="7437" max="7495" width="1.375" style="176"/>
    <col min="7496" max="7496" width="1.375" style="176" customWidth="1"/>
    <col min="7497" max="7515" width="1.375" style="176"/>
    <col min="7516" max="7516" width="1.5" style="176" customWidth="1"/>
    <col min="7517" max="7680" width="1.375" style="176"/>
    <col min="7681" max="7687" width="1.375" style="176" customWidth="1"/>
    <col min="7688" max="7691" width="1.375" style="176"/>
    <col min="7692" max="7692" width="1.25" style="176" customWidth="1"/>
    <col min="7693" max="7751" width="1.375" style="176"/>
    <col min="7752" max="7752" width="1.375" style="176" customWidth="1"/>
    <col min="7753" max="7771" width="1.375" style="176"/>
    <col min="7772" max="7772" width="1.5" style="176" customWidth="1"/>
    <col min="7773" max="7936" width="1.375" style="176"/>
    <col min="7937" max="7943" width="1.375" style="176" customWidth="1"/>
    <col min="7944" max="7947" width="1.375" style="176"/>
    <col min="7948" max="7948" width="1.25" style="176" customWidth="1"/>
    <col min="7949" max="8007" width="1.375" style="176"/>
    <col min="8008" max="8008" width="1.375" style="176" customWidth="1"/>
    <col min="8009" max="8027" width="1.375" style="176"/>
    <col min="8028" max="8028" width="1.5" style="176" customWidth="1"/>
    <col min="8029" max="8192" width="1.375" style="176"/>
    <col min="8193" max="8199" width="1.375" style="176" customWidth="1"/>
    <col min="8200" max="8203" width="1.375" style="176"/>
    <col min="8204" max="8204" width="1.25" style="176" customWidth="1"/>
    <col min="8205" max="8263" width="1.375" style="176"/>
    <col min="8264" max="8264" width="1.375" style="176" customWidth="1"/>
    <col min="8265" max="8283" width="1.375" style="176"/>
    <col min="8284" max="8284" width="1.5" style="176" customWidth="1"/>
    <col min="8285" max="8448" width="1.375" style="176"/>
    <col min="8449" max="8455" width="1.375" style="176" customWidth="1"/>
    <col min="8456" max="8459" width="1.375" style="176"/>
    <col min="8460" max="8460" width="1.25" style="176" customWidth="1"/>
    <col min="8461" max="8519" width="1.375" style="176"/>
    <col min="8520" max="8520" width="1.375" style="176" customWidth="1"/>
    <col min="8521" max="8539" width="1.375" style="176"/>
    <col min="8540" max="8540" width="1.5" style="176" customWidth="1"/>
    <col min="8541" max="8704" width="1.375" style="176"/>
    <col min="8705" max="8711" width="1.375" style="176" customWidth="1"/>
    <col min="8712" max="8715" width="1.375" style="176"/>
    <col min="8716" max="8716" width="1.25" style="176" customWidth="1"/>
    <col min="8717" max="8775" width="1.375" style="176"/>
    <col min="8776" max="8776" width="1.375" style="176" customWidth="1"/>
    <col min="8777" max="8795" width="1.375" style="176"/>
    <col min="8796" max="8796" width="1.5" style="176" customWidth="1"/>
    <col min="8797" max="8960" width="1.375" style="176"/>
    <col min="8961" max="8967" width="1.375" style="176" customWidth="1"/>
    <col min="8968" max="8971" width="1.375" style="176"/>
    <col min="8972" max="8972" width="1.25" style="176" customWidth="1"/>
    <col min="8973" max="9031" width="1.375" style="176"/>
    <col min="9032" max="9032" width="1.375" style="176" customWidth="1"/>
    <col min="9033" max="9051" width="1.375" style="176"/>
    <col min="9052" max="9052" width="1.5" style="176" customWidth="1"/>
    <col min="9053" max="9216" width="1.375" style="176"/>
    <col min="9217" max="9223" width="1.375" style="176" customWidth="1"/>
    <col min="9224" max="9227" width="1.375" style="176"/>
    <col min="9228" max="9228" width="1.25" style="176" customWidth="1"/>
    <col min="9229" max="9287" width="1.375" style="176"/>
    <col min="9288" max="9288" width="1.375" style="176" customWidth="1"/>
    <col min="9289" max="9307" width="1.375" style="176"/>
    <col min="9308" max="9308" width="1.5" style="176" customWidth="1"/>
    <col min="9309" max="9472" width="1.375" style="176"/>
    <col min="9473" max="9479" width="1.375" style="176" customWidth="1"/>
    <col min="9480" max="9483" width="1.375" style="176"/>
    <col min="9484" max="9484" width="1.25" style="176" customWidth="1"/>
    <col min="9485" max="9543" width="1.375" style="176"/>
    <col min="9544" max="9544" width="1.375" style="176" customWidth="1"/>
    <col min="9545" max="9563" width="1.375" style="176"/>
    <col min="9564" max="9564" width="1.5" style="176" customWidth="1"/>
    <col min="9565" max="9728" width="1.375" style="176"/>
    <col min="9729" max="9735" width="1.375" style="176" customWidth="1"/>
    <col min="9736" max="9739" width="1.375" style="176"/>
    <col min="9740" max="9740" width="1.25" style="176" customWidth="1"/>
    <col min="9741" max="9799" width="1.375" style="176"/>
    <col min="9800" max="9800" width="1.375" style="176" customWidth="1"/>
    <col min="9801" max="9819" width="1.375" style="176"/>
    <col min="9820" max="9820" width="1.5" style="176" customWidth="1"/>
    <col min="9821" max="9984" width="1.375" style="176"/>
    <col min="9985" max="9991" width="1.375" style="176" customWidth="1"/>
    <col min="9992" max="9995" width="1.375" style="176"/>
    <col min="9996" max="9996" width="1.25" style="176" customWidth="1"/>
    <col min="9997" max="10055" width="1.375" style="176"/>
    <col min="10056" max="10056" width="1.375" style="176" customWidth="1"/>
    <col min="10057" max="10075" width="1.375" style="176"/>
    <col min="10076" max="10076" width="1.5" style="176" customWidth="1"/>
    <col min="10077" max="10240" width="1.375" style="176"/>
    <col min="10241" max="10247" width="1.375" style="176" customWidth="1"/>
    <col min="10248" max="10251" width="1.375" style="176"/>
    <col min="10252" max="10252" width="1.25" style="176" customWidth="1"/>
    <col min="10253" max="10311" width="1.375" style="176"/>
    <col min="10312" max="10312" width="1.375" style="176" customWidth="1"/>
    <col min="10313" max="10331" width="1.375" style="176"/>
    <col min="10332" max="10332" width="1.5" style="176" customWidth="1"/>
    <col min="10333" max="10496" width="1.375" style="176"/>
    <col min="10497" max="10503" width="1.375" style="176" customWidth="1"/>
    <col min="10504" max="10507" width="1.375" style="176"/>
    <col min="10508" max="10508" width="1.25" style="176" customWidth="1"/>
    <col min="10509" max="10567" width="1.375" style="176"/>
    <col min="10568" max="10568" width="1.375" style="176" customWidth="1"/>
    <col min="10569" max="10587" width="1.375" style="176"/>
    <col min="10588" max="10588" width="1.5" style="176" customWidth="1"/>
    <col min="10589" max="10752" width="1.375" style="176"/>
    <col min="10753" max="10759" width="1.375" style="176" customWidth="1"/>
    <col min="10760" max="10763" width="1.375" style="176"/>
    <col min="10764" max="10764" width="1.25" style="176" customWidth="1"/>
    <col min="10765" max="10823" width="1.375" style="176"/>
    <col min="10824" max="10824" width="1.375" style="176" customWidth="1"/>
    <col min="10825" max="10843" width="1.375" style="176"/>
    <col min="10844" max="10844" width="1.5" style="176" customWidth="1"/>
    <col min="10845" max="11008" width="1.375" style="176"/>
    <col min="11009" max="11015" width="1.375" style="176" customWidth="1"/>
    <col min="11016" max="11019" width="1.375" style="176"/>
    <col min="11020" max="11020" width="1.25" style="176" customWidth="1"/>
    <col min="11021" max="11079" width="1.375" style="176"/>
    <col min="11080" max="11080" width="1.375" style="176" customWidth="1"/>
    <col min="11081" max="11099" width="1.375" style="176"/>
    <col min="11100" max="11100" width="1.5" style="176" customWidth="1"/>
    <col min="11101" max="11264" width="1.375" style="176"/>
    <col min="11265" max="11271" width="1.375" style="176" customWidth="1"/>
    <col min="11272" max="11275" width="1.375" style="176"/>
    <col min="11276" max="11276" width="1.25" style="176" customWidth="1"/>
    <col min="11277" max="11335" width="1.375" style="176"/>
    <col min="11336" max="11336" width="1.375" style="176" customWidth="1"/>
    <col min="11337" max="11355" width="1.375" style="176"/>
    <col min="11356" max="11356" width="1.5" style="176" customWidth="1"/>
    <col min="11357" max="11520" width="1.375" style="176"/>
    <col min="11521" max="11527" width="1.375" style="176" customWidth="1"/>
    <col min="11528" max="11531" width="1.375" style="176"/>
    <col min="11532" max="11532" width="1.25" style="176" customWidth="1"/>
    <col min="11533" max="11591" width="1.375" style="176"/>
    <col min="11592" max="11592" width="1.375" style="176" customWidth="1"/>
    <col min="11593" max="11611" width="1.375" style="176"/>
    <col min="11612" max="11612" width="1.5" style="176" customWidth="1"/>
    <col min="11613" max="11776" width="1.375" style="176"/>
    <col min="11777" max="11783" width="1.375" style="176" customWidth="1"/>
    <col min="11784" max="11787" width="1.375" style="176"/>
    <col min="11788" max="11788" width="1.25" style="176" customWidth="1"/>
    <col min="11789" max="11847" width="1.375" style="176"/>
    <col min="11848" max="11848" width="1.375" style="176" customWidth="1"/>
    <col min="11849" max="11867" width="1.375" style="176"/>
    <col min="11868" max="11868" width="1.5" style="176" customWidth="1"/>
    <col min="11869" max="12032" width="1.375" style="176"/>
    <col min="12033" max="12039" width="1.375" style="176" customWidth="1"/>
    <col min="12040" max="12043" width="1.375" style="176"/>
    <col min="12044" max="12044" width="1.25" style="176" customWidth="1"/>
    <col min="12045" max="12103" width="1.375" style="176"/>
    <col min="12104" max="12104" width="1.375" style="176" customWidth="1"/>
    <col min="12105" max="12123" width="1.375" style="176"/>
    <col min="12124" max="12124" width="1.5" style="176" customWidth="1"/>
    <col min="12125" max="12288" width="1.375" style="176"/>
    <col min="12289" max="12295" width="1.375" style="176" customWidth="1"/>
    <col min="12296" max="12299" width="1.375" style="176"/>
    <col min="12300" max="12300" width="1.25" style="176" customWidth="1"/>
    <col min="12301" max="12359" width="1.375" style="176"/>
    <col min="12360" max="12360" width="1.375" style="176" customWidth="1"/>
    <col min="12361" max="12379" width="1.375" style="176"/>
    <col min="12380" max="12380" width="1.5" style="176" customWidth="1"/>
    <col min="12381" max="12544" width="1.375" style="176"/>
    <col min="12545" max="12551" width="1.375" style="176" customWidth="1"/>
    <col min="12552" max="12555" width="1.375" style="176"/>
    <col min="12556" max="12556" width="1.25" style="176" customWidth="1"/>
    <col min="12557" max="12615" width="1.375" style="176"/>
    <col min="12616" max="12616" width="1.375" style="176" customWidth="1"/>
    <col min="12617" max="12635" width="1.375" style="176"/>
    <col min="12636" max="12636" width="1.5" style="176" customWidth="1"/>
    <col min="12637" max="12800" width="1.375" style="176"/>
    <col min="12801" max="12807" width="1.375" style="176" customWidth="1"/>
    <col min="12808" max="12811" width="1.375" style="176"/>
    <col min="12812" max="12812" width="1.25" style="176" customWidth="1"/>
    <col min="12813" max="12871" width="1.375" style="176"/>
    <col min="12872" max="12872" width="1.375" style="176" customWidth="1"/>
    <col min="12873" max="12891" width="1.375" style="176"/>
    <col min="12892" max="12892" width="1.5" style="176" customWidth="1"/>
    <col min="12893" max="13056" width="1.375" style="176"/>
    <col min="13057" max="13063" width="1.375" style="176" customWidth="1"/>
    <col min="13064" max="13067" width="1.375" style="176"/>
    <col min="13068" max="13068" width="1.25" style="176" customWidth="1"/>
    <col min="13069" max="13127" width="1.375" style="176"/>
    <col min="13128" max="13128" width="1.375" style="176" customWidth="1"/>
    <col min="13129" max="13147" width="1.375" style="176"/>
    <col min="13148" max="13148" width="1.5" style="176" customWidth="1"/>
    <col min="13149" max="13312" width="1.375" style="176"/>
    <col min="13313" max="13319" width="1.375" style="176" customWidth="1"/>
    <col min="13320" max="13323" width="1.375" style="176"/>
    <col min="13324" max="13324" width="1.25" style="176" customWidth="1"/>
    <col min="13325" max="13383" width="1.375" style="176"/>
    <col min="13384" max="13384" width="1.375" style="176" customWidth="1"/>
    <col min="13385" max="13403" width="1.375" style="176"/>
    <col min="13404" max="13404" width="1.5" style="176" customWidth="1"/>
    <col min="13405" max="13568" width="1.375" style="176"/>
    <col min="13569" max="13575" width="1.375" style="176" customWidth="1"/>
    <col min="13576" max="13579" width="1.375" style="176"/>
    <col min="13580" max="13580" width="1.25" style="176" customWidth="1"/>
    <col min="13581" max="13639" width="1.375" style="176"/>
    <col min="13640" max="13640" width="1.375" style="176" customWidth="1"/>
    <col min="13641" max="13659" width="1.375" style="176"/>
    <col min="13660" max="13660" width="1.5" style="176" customWidth="1"/>
    <col min="13661" max="13824" width="1.375" style="176"/>
    <col min="13825" max="13831" width="1.375" style="176" customWidth="1"/>
    <col min="13832" max="13835" width="1.375" style="176"/>
    <col min="13836" max="13836" width="1.25" style="176" customWidth="1"/>
    <col min="13837" max="13895" width="1.375" style="176"/>
    <col min="13896" max="13896" width="1.375" style="176" customWidth="1"/>
    <col min="13897" max="13915" width="1.375" style="176"/>
    <col min="13916" max="13916" width="1.5" style="176" customWidth="1"/>
    <col min="13917" max="14080" width="1.375" style="176"/>
    <col min="14081" max="14087" width="1.375" style="176" customWidth="1"/>
    <col min="14088" max="14091" width="1.375" style="176"/>
    <col min="14092" max="14092" width="1.25" style="176" customWidth="1"/>
    <col min="14093" max="14151" width="1.375" style="176"/>
    <col min="14152" max="14152" width="1.375" style="176" customWidth="1"/>
    <col min="14153" max="14171" width="1.375" style="176"/>
    <col min="14172" max="14172" width="1.5" style="176" customWidth="1"/>
    <col min="14173" max="14336" width="1.375" style="176"/>
    <col min="14337" max="14343" width="1.375" style="176" customWidth="1"/>
    <col min="14344" max="14347" width="1.375" style="176"/>
    <col min="14348" max="14348" width="1.25" style="176" customWidth="1"/>
    <col min="14349" max="14407" width="1.375" style="176"/>
    <col min="14408" max="14408" width="1.375" style="176" customWidth="1"/>
    <col min="14409" max="14427" width="1.375" style="176"/>
    <col min="14428" max="14428" width="1.5" style="176" customWidth="1"/>
    <col min="14429" max="14592" width="1.375" style="176"/>
    <col min="14593" max="14599" width="1.375" style="176" customWidth="1"/>
    <col min="14600" max="14603" width="1.375" style="176"/>
    <col min="14604" max="14604" width="1.25" style="176" customWidth="1"/>
    <col min="14605" max="14663" width="1.375" style="176"/>
    <col min="14664" max="14664" width="1.375" style="176" customWidth="1"/>
    <col min="14665" max="14683" width="1.375" style="176"/>
    <col min="14684" max="14684" width="1.5" style="176" customWidth="1"/>
    <col min="14685" max="14848" width="1.375" style="176"/>
    <col min="14849" max="14855" width="1.375" style="176" customWidth="1"/>
    <col min="14856" max="14859" width="1.375" style="176"/>
    <col min="14860" max="14860" width="1.25" style="176" customWidth="1"/>
    <col min="14861" max="14919" width="1.375" style="176"/>
    <col min="14920" max="14920" width="1.375" style="176" customWidth="1"/>
    <col min="14921" max="14939" width="1.375" style="176"/>
    <col min="14940" max="14940" width="1.5" style="176" customWidth="1"/>
    <col min="14941" max="15104" width="1.375" style="176"/>
    <col min="15105" max="15111" width="1.375" style="176" customWidth="1"/>
    <col min="15112" max="15115" width="1.375" style="176"/>
    <col min="15116" max="15116" width="1.25" style="176" customWidth="1"/>
    <col min="15117" max="15175" width="1.375" style="176"/>
    <col min="15176" max="15176" width="1.375" style="176" customWidth="1"/>
    <col min="15177" max="15195" width="1.375" style="176"/>
    <col min="15196" max="15196" width="1.5" style="176" customWidth="1"/>
    <col min="15197" max="15360" width="1.375" style="176"/>
    <col min="15361" max="15367" width="1.375" style="176" customWidth="1"/>
    <col min="15368" max="15371" width="1.375" style="176"/>
    <col min="15372" max="15372" width="1.25" style="176" customWidth="1"/>
    <col min="15373" max="15431" width="1.375" style="176"/>
    <col min="15432" max="15432" width="1.375" style="176" customWidth="1"/>
    <col min="15433" max="15451" width="1.375" style="176"/>
    <col min="15452" max="15452" width="1.5" style="176" customWidth="1"/>
    <col min="15453" max="15616" width="1.375" style="176"/>
    <col min="15617" max="15623" width="1.375" style="176" customWidth="1"/>
    <col min="15624" max="15627" width="1.375" style="176"/>
    <col min="15628" max="15628" width="1.25" style="176" customWidth="1"/>
    <col min="15629" max="15687" width="1.375" style="176"/>
    <col min="15688" max="15688" width="1.375" style="176" customWidth="1"/>
    <col min="15689" max="15707" width="1.375" style="176"/>
    <col min="15708" max="15708" width="1.5" style="176" customWidth="1"/>
    <col min="15709" max="15872" width="1.375" style="176"/>
    <col min="15873" max="15879" width="1.375" style="176" customWidth="1"/>
    <col min="15880" max="15883" width="1.375" style="176"/>
    <col min="15884" max="15884" width="1.25" style="176" customWidth="1"/>
    <col min="15885" max="15943" width="1.375" style="176"/>
    <col min="15944" max="15944" width="1.375" style="176" customWidth="1"/>
    <col min="15945" max="15963" width="1.375" style="176"/>
    <col min="15964" max="15964" width="1.5" style="176" customWidth="1"/>
    <col min="15965" max="16128" width="1.375" style="176"/>
    <col min="16129" max="16135" width="1.375" style="176" customWidth="1"/>
    <col min="16136" max="16139" width="1.375" style="176"/>
    <col min="16140" max="16140" width="1.25" style="176" customWidth="1"/>
    <col min="16141" max="16199" width="1.375" style="176"/>
    <col min="16200" max="16200" width="1.375" style="176" customWidth="1"/>
    <col min="16201" max="16219" width="1.375" style="176"/>
    <col min="16220" max="16220" width="1.5" style="176" customWidth="1"/>
    <col min="16221" max="16384" width="1.375" style="176"/>
  </cols>
  <sheetData>
    <row r="1" spans="1:92" s="301" customFormat="1" ht="17.25" customHeight="1">
      <c r="D1" s="302"/>
      <c r="E1" s="302"/>
      <c r="F1" s="175"/>
      <c r="G1" s="175"/>
    </row>
    <row r="2" spans="1:92" s="236" customFormat="1" ht="19.5" customHeight="1">
      <c r="A2" s="235" t="s">
        <v>214</v>
      </c>
      <c r="C2" s="235"/>
      <c r="D2" s="235"/>
      <c r="E2" s="231"/>
      <c r="F2" s="231"/>
      <c r="G2" s="61"/>
      <c r="H2" s="61"/>
      <c r="I2" s="235"/>
      <c r="J2" s="64"/>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7"/>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row>
    <row r="3" spans="1:92" s="303" customFormat="1" ht="9.75" customHeight="1">
      <c r="B3" s="304"/>
      <c r="C3" s="304"/>
      <c r="D3" s="232"/>
      <c r="E3" s="232"/>
      <c r="F3" s="177"/>
      <c r="G3" s="177"/>
      <c r="H3" s="304"/>
      <c r="I3" s="180"/>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row>
    <row r="4" spans="1:92" s="303" customFormat="1" ht="18" customHeight="1">
      <c r="A4" s="304"/>
      <c r="B4" s="304"/>
      <c r="C4" s="304"/>
      <c r="D4" s="232"/>
      <c r="E4" s="232"/>
      <c r="F4" s="177"/>
      <c r="G4" s="177"/>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I4" s="1203"/>
      <c r="AJ4" s="1203"/>
      <c r="AK4" s="304"/>
      <c r="AL4" s="304"/>
      <c r="AM4" s="304"/>
      <c r="AN4" s="304"/>
      <c r="AO4" s="304"/>
      <c r="AP4" s="304"/>
      <c r="AQ4" s="304"/>
      <c r="BJ4" s="304"/>
      <c r="BK4" s="304"/>
      <c r="BL4" s="304"/>
      <c r="BM4" s="304"/>
      <c r="BN4" s="304"/>
      <c r="BO4" s="1203"/>
      <c r="BP4" s="1203"/>
      <c r="BQ4" s="1203"/>
      <c r="BR4" s="1203"/>
      <c r="BS4" s="1204"/>
      <c r="BT4" s="1204"/>
      <c r="BU4" s="1204"/>
      <c r="BV4" s="1204"/>
      <c r="BW4" s="1204"/>
      <c r="BX4" s="1203" t="s">
        <v>8</v>
      </c>
      <c r="BY4" s="1203"/>
      <c r="BZ4" s="1204"/>
      <c r="CA4" s="1204"/>
      <c r="CB4" s="1204"/>
      <c r="CC4" s="1204"/>
      <c r="CD4" s="1204"/>
      <c r="CE4" s="1203" t="s">
        <v>7</v>
      </c>
      <c r="CF4" s="1203"/>
      <c r="CG4" s="1204"/>
      <c r="CH4" s="1204"/>
      <c r="CI4" s="1204"/>
      <c r="CJ4" s="1204"/>
      <c r="CK4" s="1204"/>
      <c r="CL4" s="1203" t="s">
        <v>6</v>
      </c>
      <c r="CM4" s="1203"/>
    </row>
    <row r="5" spans="1:92" s="303" customFormat="1" ht="18" customHeight="1">
      <c r="A5" s="305"/>
      <c r="B5" s="304"/>
      <c r="C5" s="304"/>
      <c r="D5" s="232"/>
      <c r="E5" s="232"/>
      <c r="F5" s="177"/>
      <c r="G5" s="177"/>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I5" s="232"/>
      <c r="AJ5" s="232"/>
      <c r="AK5" s="304"/>
      <c r="AL5" s="304"/>
      <c r="AM5" s="304"/>
      <c r="AN5" s="304"/>
      <c r="AO5" s="304"/>
      <c r="AP5" s="304"/>
      <c r="AQ5" s="304"/>
      <c r="BJ5" s="304"/>
      <c r="BK5" s="304"/>
      <c r="BL5" s="304"/>
      <c r="BM5" s="232"/>
      <c r="BN5" s="232"/>
      <c r="BO5" s="232"/>
      <c r="BP5" s="232"/>
      <c r="BQ5" s="179"/>
      <c r="BR5" s="179"/>
      <c r="BS5" s="179"/>
      <c r="BT5" s="179"/>
      <c r="BU5" s="179"/>
      <c r="BV5" s="179"/>
      <c r="BW5" s="179"/>
      <c r="BX5" s="179"/>
      <c r="BY5" s="179"/>
      <c r="BZ5" s="179"/>
      <c r="CA5" s="179"/>
      <c r="CB5" s="179"/>
      <c r="CC5" s="179"/>
      <c r="CD5" s="179"/>
      <c r="CE5" s="179"/>
      <c r="CF5" s="179"/>
      <c r="CG5" s="179"/>
      <c r="CH5" s="179"/>
      <c r="CI5" s="179"/>
      <c r="CJ5" s="179"/>
      <c r="CK5" s="179"/>
    </row>
    <row r="6" spans="1:92" s="303" customFormat="1" ht="18" customHeight="1">
      <c r="A6" s="306" t="s">
        <v>125</v>
      </c>
      <c r="B6" s="307"/>
      <c r="C6" s="307"/>
      <c r="D6" s="307"/>
      <c r="E6" s="307"/>
      <c r="F6" s="307"/>
      <c r="G6" s="307"/>
      <c r="H6" s="307"/>
      <c r="I6" s="308"/>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180"/>
      <c r="AI6" s="304"/>
      <c r="AJ6" s="304"/>
      <c r="AK6" s="304"/>
      <c r="AL6" s="304"/>
      <c r="AM6" s="304"/>
      <c r="AN6" s="304"/>
      <c r="AO6" s="304"/>
      <c r="AP6" s="304"/>
      <c r="AQ6" s="304"/>
    </row>
    <row r="7" spans="1:92" s="303" customFormat="1" ht="18" customHeight="1">
      <c r="A7" s="1198" t="s">
        <v>174</v>
      </c>
      <c r="B7" s="1198"/>
      <c r="C7" s="1198"/>
      <c r="D7" s="1198"/>
      <c r="E7" s="1198"/>
      <c r="F7" s="1198"/>
      <c r="G7" s="1198"/>
      <c r="H7" s="1198"/>
      <c r="I7" s="1198"/>
      <c r="J7" s="1198"/>
      <c r="K7" s="1198"/>
      <c r="L7" s="304"/>
      <c r="M7" s="304"/>
      <c r="N7" s="1203" t="s">
        <v>101</v>
      </c>
      <c r="O7" s="1203"/>
      <c r="P7" s="1203"/>
      <c r="Q7" s="1203"/>
      <c r="R7" s="1203"/>
      <c r="S7" s="1203"/>
      <c r="T7" s="1203"/>
      <c r="U7" s="1203"/>
      <c r="V7" s="1203"/>
      <c r="W7" s="1203"/>
      <c r="X7" s="1203"/>
      <c r="Y7" s="1203"/>
      <c r="Z7" s="1203"/>
      <c r="AA7" s="1203"/>
      <c r="AB7" s="1203" t="s">
        <v>102</v>
      </c>
      <c r="AC7" s="1203"/>
      <c r="AD7" s="1203"/>
      <c r="AE7" s="304"/>
      <c r="AF7" s="304"/>
      <c r="AG7" s="304"/>
      <c r="AH7" s="304"/>
      <c r="AI7" s="304"/>
      <c r="AJ7" s="304"/>
      <c r="AK7" s="304"/>
      <c r="AL7" s="304"/>
      <c r="AM7" s="304"/>
      <c r="AN7" s="304"/>
      <c r="AO7" s="304"/>
      <c r="AP7" s="304"/>
      <c r="AQ7" s="304"/>
    </row>
    <row r="8" spans="1:92" s="303" customFormat="1" ht="14.25" customHeight="1">
      <c r="A8" s="309"/>
      <c r="B8" s="309"/>
      <c r="C8" s="309"/>
      <c r="D8" s="309"/>
      <c r="E8" s="309"/>
      <c r="F8" s="309"/>
      <c r="G8" s="309"/>
      <c r="H8" s="309"/>
      <c r="I8" s="309"/>
      <c r="S8" s="309"/>
      <c r="AC8" s="309"/>
      <c r="AD8" s="309"/>
      <c r="AE8" s="309"/>
      <c r="AF8" s="309"/>
      <c r="AG8" s="309"/>
      <c r="AH8" s="309"/>
      <c r="AI8" s="309"/>
      <c r="AJ8" s="309"/>
      <c r="AK8" s="309"/>
      <c r="AL8" s="309"/>
      <c r="AM8" s="309"/>
      <c r="AN8" s="309"/>
      <c r="AO8" s="309"/>
      <c r="AP8" s="309"/>
      <c r="AQ8" s="309"/>
    </row>
    <row r="9" spans="1:92" s="303" customFormat="1" ht="14.25" customHeight="1">
      <c r="A9" s="309"/>
      <c r="B9" s="309"/>
      <c r="C9" s="309"/>
      <c r="D9" s="309"/>
      <c r="E9" s="309"/>
      <c r="F9" s="309"/>
      <c r="G9" s="309"/>
      <c r="H9" s="309"/>
      <c r="I9" s="309"/>
      <c r="S9" s="309"/>
      <c r="AC9" s="309"/>
      <c r="AD9" s="309"/>
      <c r="AE9" s="309"/>
      <c r="AF9" s="309"/>
      <c r="AG9" s="309"/>
      <c r="AH9" s="309"/>
      <c r="AI9" s="309"/>
      <c r="AJ9" s="309"/>
      <c r="AK9" s="309"/>
      <c r="AL9" s="309"/>
      <c r="AM9" s="309"/>
      <c r="AN9" s="309"/>
      <c r="AO9" s="309"/>
      <c r="AP9" s="309"/>
      <c r="AQ9" s="309"/>
    </row>
    <row r="10" spans="1:92" s="303" customFormat="1" ht="14.25" customHeight="1">
      <c r="A10" s="309"/>
      <c r="B10" s="309"/>
      <c r="C10" s="309"/>
      <c r="D10" s="309"/>
      <c r="E10" s="309"/>
      <c r="F10" s="309"/>
      <c r="G10" s="309"/>
      <c r="H10" s="309"/>
      <c r="I10" s="309"/>
      <c r="S10" s="309"/>
      <c r="AC10" s="309"/>
      <c r="AD10" s="309"/>
      <c r="AE10" s="309"/>
      <c r="AF10" s="309"/>
      <c r="AG10" s="309"/>
      <c r="AH10" s="309"/>
      <c r="AI10" s="309"/>
      <c r="AJ10" s="309"/>
      <c r="AK10" s="309"/>
      <c r="AL10" s="309"/>
      <c r="AM10" s="309"/>
      <c r="AN10" s="309"/>
      <c r="AO10" s="309"/>
      <c r="AP10" s="309"/>
      <c r="AQ10" s="309"/>
    </row>
    <row r="11" spans="1:92" s="303" customFormat="1" ht="14.25" customHeight="1">
      <c r="A11" s="309"/>
      <c r="B11" s="309"/>
      <c r="C11" s="309"/>
      <c r="D11" s="309"/>
      <c r="E11" s="309"/>
      <c r="F11" s="309"/>
      <c r="G11" s="309"/>
      <c r="H11" s="309"/>
      <c r="I11" s="309"/>
      <c r="S11" s="309"/>
      <c r="AC11" s="309"/>
      <c r="AD11" s="309"/>
      <c r="AE11" s="309"/>
      <c r="AF11" s="309"/>
      <c r="AG11" s="309"/>
      <c r="AH11" s="309"/>
      <c r="AI11" s="309"/>
      <c r="AJ11" s="309"/>
      <c r="AK11" s="309"/>
      <c r="AL11" s="309"/>
      <c r="AM11" s="309"/>
      <c r="AN11" s="309"/>
      <c r="AO11" s="309"/>
      <c r="AP11" s="309"/>
      <c r="AQ11" s="309"/>
    </row>
    <row r="12" spans="1:92" s="303" customFormat="1" ht="14.25" customHeight="1">
      <c r="A12" s="309"/>
      <c r="B12" s="309"/>
      <c r="C12" s="309"/>
      <c r="D12" s="309"/>
      <c r="E12" s="309"/>
      <c r="F12" s="309"/>
      <c r="G12" s="309"/>
      <c r="H12" s="309"/>
      <c r="I12" s="309"/>
      <c r="S12" s="309"/>
      <c r="AC12" s="309"/>
      <c r="AD12" s="309"/>
      <c r="AE12" s="309"/>
      <c r="AF12" s="309"/>
      <c r="AG12" s="309"/>
      <c r="AH12" s="309"/>
      <c r="AI12" s="309"/>
      <c r="AJ12" s="309"/>
      <c r="AK12" s="309"/>
      <c r="AL12" s="309"/>
      <c r="AM12" s="309"/>
      <c r="AN12" s="309"/>
      <c r="AO12" s="309"/>
      <c r="AP12" s="309"/>
      <c r="AQ12" s="309"/>
    </row>
    <row r="13" spans="1:92" s="303" customFormat="1" ht="14.25" customHeight="1">
      <c r="A13" s="309"/>
      <c r="B13" s="309"/>
      <c r="C13" s="309"/>
      <c r="D13" s="309"/>
      <c r="E13" s="309"/>
      <c r="F13" s="309"/>
      <c r="G13" s="309"/>
      <c r="H13" s="309"/>
      <c r="I13" s="309"/>
      <c r="S13" s="309"/>
      <c r="AC13" s="309"/>
      <c r="AD13" s="309"/>
      <c r="AE13" s="309"/>
      <c r="AF13" s="309"/>
      <c r="AG13" s="309"/>
      <c r="AH13" s="309"/>
      <c r="AI13" s="309"/>
      <c r="AJ13" s="309"/>
      <c r="AK13" s="309"/>
      <c r="AL13" s="309"/>
      <c r="AM13" s="309"/>
      <c r="AN13" s="309"/>
      <c r="AO13" s="309"/>
      <c r="AP13" s="309"/>
      <c r="AQ13" s="309"/>
    </row>
    <row r="14" spans="1:92" s="303" customFormat="1" ht="21" customHeight="1">
      <c r="A14" s="309"/>
      <c r="B14" s="309"/>
      <c r="C14" s="309"/>
      <c r="D14" s="179"/>
      <c r="E14" s="179"/>
      <c r="F14" s="181"/>
      <c r="G14" s="181"/>
      <c r="S14" s="310"/>
      <c r="T14" s="310"/>
      <c r="U14" s="310"/>
      <c r="V14" s="310"/>
      <c r="W14" s="182"/>
      <c r="X14" s="182"/>
      <c r="Y14" s="182"/>
      <c r="Z14" s="182"/>
      <c r="AA14" s="182"/>
      <c r="AB14" s="182"/>
      <c r="AC14" s="182"/>
      <c r="AD14" s="182"/>
      <c r="AE14" s="182"/>
      <c r="AF14" s="182"/>
      <c r="AG14" s="182"/>
      <c r="AH14" s="182"/>
      <c r="AI14" s="1197" t="s">
        <v>127</v>
      </c>
      <c r="AJ14" s="1197"/>
      <c r="AK14" s="1197"/>
      <c r="AL14" s="1197"/>
      <c r="AM14" s="1197"/>
      <c r="AN14" s="1197"/>
      <c r="AO14" s="1197"/>
      <c r="AP14" s="1197"/>
      <c r="AQ14" s="1197"/>
      <c r="AR14" s="182"/>
      <c r="AS14" s="1198" t="s">
        <v>26</v>
      </c>
      <c r="AT14" s="1198"/>
      <c r="AU14" s="1198"/>
      <c r="AV14" s="1198"/>
      <c r="AW14" s="1198"/>
      <c r="AX14" s="1198"/>
      <c r="AY14" s="1198"/>
      <c r="AZ14" s="1198"/>
      <c r="BA14" s="1198"/>
      <c r="BB14" s="1198"/>
      <c r="BC14" s="1202"/>
      <c r="BD14" s="1202"/>
      <c r="BE14" s="1202"/>
      <c r="BF14" s="1202"/>
      <c r="BG14" s="1202"/>
      <c r="BH14" s="1203" t="s">
        <v>175</v>
      </c>
      <c r="BI14" s="1203"/>
      <c r="BJ14" s="1202"/>
      <c r="BK14" s="1202"/>
      <c r="BL14" s="1202"/>
      <c r="BM14" s="1202"/>
      <c r="BN14" s="1202"/>
      <c r="BO14" s="1202"/>
      <c r="BP14" s="1202"/>
      <c r="BQ14" s="304"/>
      <c r="BR14" s="304"/>
      <c r="BS14" s="304"/>
      <c r="BT14" s="304"/>
      <c r="BU14" s="304"/>
      <c r="BV14" s="304"/>
      <c r="BW14" s="304"/>
      <c r="BX14" s="304"/>
      <c r="BY14" s="304"/>
      <c r="BZ14" s="304"/>
      <c r="CA14" s="304"/>
      <c r="CB14" s="304"/>
      <c r="CC14" s="304"/>
      <c r="CD14" s="304"/>
      <c r="CE14" s="304"/>
      <c r="CF14" s="304"/>
      <c r="CG14" s="304"/>
      <c r="CH14" s="304"/>
      <c r="CI14" s="304"/>
      <c r="CJ14" s="304"/>
      <c r="CK14" s="304"/>
    </row>
    <row r="15" spans="1:92" s="303" customFormat="1" ht="41.25" customHeight="1">
      <c r="A15" s="311"/>
      <c r="B15" s="311"/>
      <c r="C15" s="311"/>
      <c r="D15" s="179"/>
      <c r="E15" s="179"/>
      <c r="F15" s="181"/>
      <c r="G15" s="181"/>
      <c r="S15" s="312"/>
      <c r="T15" s="312"/>
      <c r="U15" s="312"/>
      <c r="V15" s="312"/>
      <c r="W15" s="182"/>
      <c r="X15" s="182"/>
      <c r="Y15" s="182"/>
      <c r="Z15" s="182"/>
      <c r="AA15" s="182"/>
      <c r="AB15" s="182"/>
      <c r="AC15" s="182"/>
      <c r="AD15" s="182"/>
      <c r="AE15" s="182"/>
      <c r="AF15" s="182"/>
      <c r="AG15" s="182"/>
      <c r="AH15" s="182"/>
      <c r="AI15" s="182"/>
      <c r="AJ15" s="182"/>
      <c r="AK15" s="182"/>
      <c r="AL15" s="182"/>
      <c r="AM15" s="182"/>
      <c r="AN15" s="182"/>
      <c r="AO15" s="182"/>
      <c r="AP15" s="182"/>
      <c r="AQ15" s="304"/>
      <c r="AS15" s="1198" t="s">
        <v>27</v>
      </c>
      <c r="AT15" s="1198"/>
      <c r="AU15" s="1198"/>
      <c r="AV15" s="1198"/>
      <c r="AW15" s="1198"/>
      <c r="AX15" s="1198"/>
      <c r="AY15" s="1198"/>
      <c r="AZ15" s="1198"/>
      <c r="BA15" s="1198"/>
      <c r="BB15" s="1198"/>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row>
    <row r="16" spans="1:92" s="303" customFormat="1" ht="41.25" customHeight="1">
      <c r="A16" s="311"/>
      <c r="B16" s="311"/>
      <c r="C16" s="311"/>
      <c r="D16" s="179"/>
      <c r="E16" s="179"/>
      <c r="F16" s="181"/>
      <c r="G16" s="181"/>
      <c r="S16" s="312"/>
      <c r="T16" s="312"/>
      <c r="U16" s="312"/>
      <c r="V16" s="312"/>
      <c r="W16" s="182"/>
      <c r="X16" s="182"/>
      <c r="Y16" s="182"/>
      <c r="Z16" s="182"/>
      <c r="AA16" s="182"/>
      <c r="AB16" s="182"/>
      <c r="AC16" s="182"/>
      <c r="AD16" s="182"/>
      <c r="AE16" s="182"/>
      <c r="AF16" s="182"/>
      <c r="AG16" s="182"/>
      <c r="AH16" s="182"/>
      <c r="AI16" s="182"/>
      <c r="AJ16" s="182"/>
      <c r="AK16" s="182"/>
      <c r="AL16" s="182"/>
      <c r="AM16" s="182"/>
      <c r="AN16" s="182"/>
      <c r="AO16" s="182"/>
      <c r="AP16" s="182"/>
      <c r="AQ16" s="304"/>
      <c r="AS16" s="1198"/>
      <c r="AT16" s="1198"/>
      <c r="AU16" s="1198"/>
      <c r="AV16" s="1198"/>
      <c r="AW16" s="1198"/>
      <c r="AX16" s="1198"/>
      <c r="AY16" s="1198"/>
      <c r="AZ16" s="1198"/>
      <c r="BA16" s="1198"/>
      <c r="BB16" s="1198"/>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row>
    <row r="17" spans="1:92" s="303" customFormat="1" ht="15" customHeight="1">
      <c r="A17" s="311"/>
      <c r="B17" s="311"/>
      <c r="C17" s="311"/>
      <c r="D17" s="179"/>
      <c r="E17" s="179"/>
      <c r="F17" s="181"/>
      <c r="G17" s="181"/>
      <c r="S17" s="312"/>
      <c r="T17" s="312"/>
      <c r="U17" s="312"/>
      <c r="V17" s="312"/>
      <c r="W17" s="182"/>
      <c r="X17" s="182"/>
      <c r="Y17" s="182"/>
      <c r="Z17" s="182"/>
      <c r="AA17" s="182"/>
      <c r="AB17" s="182"/>
      <c r="AC17" s="182"/>
      <c r="AD17" s="182"/>
      <c r="AE17" s="182"/>
      <c r="AF17" s="182"/>
      <c r="AG17" s="182"/>
      <c r="AH17" s="182"/>
      <c r="AI17" s="182"/>
      <c r="AJ17" s="182"/>
      <c r="AK17" s="182"/>
      <c r="AL17" s="182"/>
      <c r="AM17" s="182"/>
      <c r="AN17" s="182"/>
      <c r="AO17" s="182"/>
      <c r="AP17" s="182"/>
      <c r="AQ17" s="304"/>
      <c r="AS17" s="453" t="s">
        <v>128</v>
      </c>
      <c r="AT17" s="453"/>
      <c r="AU17" s="453"/>
      <c r="AV17" s="453"/>
      <c r="AW17" s="453"/>
      <c r="AX17" s="453"/>
      <c r="AY17" s="453"/>
      <c r="AZ17" s="453"/>
      <c r="BA17" s="453"/>
      <c r="BB17" s="453"/>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c r="BW17" s="1201"/>
      <c r="BX17" s="1201"/>
      <c r="BY17" s="1201"/>
      <c r="BZ17" s="1201"/>
      <c r="CA17" s="1201"/>
      <c r="CB17" s="1201"/>
      <c r="CC17" s="1201"/>
      <c r="CD17" s="1201"/>
      <c r="CE17" s="1201"/>
      <c r="CF17" s="1201"/>
      <c r="CG17" s="1201"/>
      <c r="CH17" s="1201"/>
      <c r="CI17" s="1201"/>
      <c r="CJ17" s="1201"/>
      <c r="CK17" s="1201"/>
      <c r="CL17" s="306"/>
      <c r="CM17" s="306"/>
    </row>
    <row r="18" spans="1:92" s="303" customFormat="1" ht="36" customHeight="1">
      <c r="A18" s="311"/>
      <c r="B18" s="311"/>
      <c r="C18" s="311"/>
      <c r="D18" s="179"/>
      <c r="E18" s="179"/>
      <c r="F18" s="181"/>
      <c r="G18" s="181"/>
      <c r="S18" s="312"/>
      <c r="T18" s="312"/>
      <c r="U18" s="312"/>
      <c r="V18" s="312"/>
      <c r="W18" s="182"/>
      <c r="X18" s="182"/>
      <c r="Y18" s="182"/>
      <c r="Z18" s="182"/>
      <c r="AA18" s="182"/>
      <c r="AB18" s="182"/>
      <c r="AC18" s="182"/>
      <c r="AD18" s="182"/>
      <c r="AE18" s="182"/>
      <c r="AF18" s="182"/>
      <c r="AG18" s="182"/>
      <c r="AH18" s="182"/>
      <c r="AI18" s="182"/>
      <c r="AJ18" s="182"/>
      <c r="AK18" s="182"/>
      <c r="AL18" s="304"/>
      <c r="AM18" s="304"/>
      <c r="AN18" s="182"/>
      <c r="AO18" s="182"/>
      <c r="AP18" s="182"/>
      <c r="AQ18" s="182"/>
      <c r="AR18" s="182"/>
      <c r="AS18" s="441" t="s">
        <v>28</v>
      </c>
      <c r="AT18" s="441"/>
      <c r="AU18" s="441"/>
      <c r="AV18" s="441"/>
      <c r="AW18" s="441"/>
      <c r="AX18" s="441"/>
      <c r="AY18" s="441"/>
      <c r="AZ18" s="441"/>
      <c r="BA18" s="441"/>
      <c r="BB18" s="441"/>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6" t="s">
        <v>176</v>
      </c>
      <c r="CK18" s="1196"/>
      <c r="CL18" s="1196"/>
      <c r="CM18" s="1196"/>
    </row>
    <row r="19" spans="1:92" s="303" customFormat="1" ht="21" customHeight="1">
      <c r="A19" s="311"/>
      <c r="B19" s="311"/>
      <c r="C19" s="311"/>
      <c r="D19" s="179"/>
      <c r="E19" s="179"/>
      <c r="F19" s="227"/>
      <c r="G19" s="227"/>
      <c r="S19" s="310"/>
      <c r="T19" s="312"/>
      <c r="U19" s="312"/>
      <c r="V19" s="312"/>
      <c r="W19" s="309"/>
      <c r="X19" s="313"/>
      <c r="Y19" s="313"/>
      <c r="Z19" s="313"/>
      <c r="AA19" s="313"/>
      <c r="AB19" s="313"/>
      <c r="AD19" s="182"/>
      <c r="AE19" s="182"/>
      <c r="AF19" s="182"/>
      <c r="AG19" s="182"/>
      <c r="AH19" s="182"/>
      <c r="AI19" s="182"/>
      <c r="AJ19" s="182"/>
      <c r="AK19" s="182"/>
      <c r="AL19" s="182"/>
      <c r="AM19" s="182"/>
      <c r="AN19" s="182"/>
      <c r="AO19" s="232"/>
      <c r="AP19" s="232"/>
      <c r="AQ19" s="232"/>
    </row>
    <row r="20" spans="1:92" s="303" customFormat="1" ht="21" customHeight="1">
      <c r="A20" s="311"/>
      <c r="B20" s="311"/>
      <c r="C20" s="311"/>
      <c r="D20" s="179"/>
      <c r="E20" s="179"/>
      <c r="F20" s="227"/>
      <c r="G20" s="227"/>
      <c r="S20" s="310"/>
      <c r="T20" s="312"/>
      <c r="U20" s="312"/>
      <c r="V20" s="312"/>
      <c r="W20" s="309"/>
      <c r="X20" s="313"/>
      <c r="Y20" s="313"/>
      <c r="Z20" s="313"/>
      <c r="AA20" s="313"/>
      <c r="AB20" s="313"/>
      <c r="AD20" s="182"/>
      <c r="AE20" s="182"/>
      <c r="AF20" s="182"/>
      <c r="AG20" s="182"/>
      <c r="AH20" s="182"/>
      <c r="AI20" s="182"/>
      <c r="AJ20" s="182"/>
      <c r="AK20" s="182"/>
      <c r="AL20" s="182"/>
      <c r="AM20" s="182"/>
      <c r="AN20" s="182"/>
      <c r="AO20" s="232"/>
      <c r="AP20" s="232"/>
      <c r="AQ20" s="232"/>
    </row>
    <row r="21" spans="1:92" s="303" customFormat="1" ht="21" customHeight="1">
      <c r="A21" s="311"/>
      <c r="B21" s="311"/>
      <c r="C21" s="311"/>
      <c r="D21" s="179"/>
      <c r="E21" s="179"/>
      <c r="F21" s="227"/>
      <c r="G21" s="227"/>
      <c r="Q21" s="314"/>
      <c r="R21" s="314"/>
      <c r="S21" s="314"/>
      <c r="T21" s="314"/>
      <c r="U21" s="314"/>
      <c r="V21" s="314"/>
      <c r="W21" s="314"/>
      <c r="X21" s="314"/>
      <c r="Y21" s="314"/>
      <c r="Z21" s="314"/>
      <c r="AA21" s="314"/>
      <c r="AB21" s="314"/>
      <c r="AC21" s="314"/>
      <c r="AD21" s="314"/>
      <c r="AE21" s="314"/>
      <c r="AF21" s="314"/>
      <c r="AG21" s="314"/>
      <c r="AH21" s="314"/>
      <c r="AI21" s="1197"/>
      <c r="AJ21" s="1197"/>
      <c r="AK21" s="1197"/>
      <c r="AL21" s="1197"/>
      <c r="AM21" s="1197"/>
      <c r="AN21" s="1197"/>
      <c r="AO21" s="1197"/>
      <c r="AP21" s="1197"/>
      <c r="AQ21" s="1197"/>
      <c r="AR21" s="182"/>
      <c r="AS21" s="1198"/>
      <c r="AT21" s="1198"/>
      <c r="AU21" s="1198"/>
      <c r="AV21" s="1198"/>
      <c r="AW21" s="1198"/>
      <c r="AX21" s="1198"/>
      <c r="AY21" s="1198"/>
      <c r="AZ21" s="1198"/>
      <c r="BA21" s="1198"/>
      <c r="BB21" s="1198"/>
      <c r="BC21" s="1199"/>
      <c r="BD21" s="1199"/>
      <c r="BE21" s="1199"/>
      <c r="BF21" s="1199"/>
      <c r="BG21" s="1199"/>
      <c r="BH21" s="1200"/>
      <c r="BI21" s="1200"/>
      <c r="BJ21" s="1199"/>
      <c r="BK21" s="1199"/>
      <c r="BL21" s="1199"/>
      <c r="BM21" s="1199"/>
      <c r="BN21" s="1199"/>
      <c r="BO21" s="315"/>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row>
    <row r="22" spans="1:92" s="303" customFormat="1" ht="27" customHeight="1">
      <c r="A22" s="309"/>
      <c r="B22" s="309"/>
      <c r="C22" s="309"/>
      <c r="F22" s="227"/>
      <c r="G22" s="227"/>
      <c r="Q22" s="314"/>
      <c r="R22" s="314"/>
      <c r="S22" s="314"/>
      <c r="T22" s="314"/>
      <c r="U22" s="314"/>
      <c r="V22" s="314"/>
      <c r="W22" s="314"/>
      <c r="X22" s="314"/>
      <c r="Y22" s="314"/>
      <c r="Z22" s="314"/>
      <c r="AA22" s="314"/>
      <c r="AB22" s="314"/>
      <c r="AC22" s="314"/>
      <c r="AD22" s="314"/>
      <c r="AE22" s="314"/>
      <c r="AF22" s="314"/>
      <c r="AG22" s="316"/>
      <c r="AH22" s="316"/>
      <c r="AI22" s="316"/>
      <c r="AJ22" s="316"/>
      <c r="AK22" s="316"/>
      <c r="AL22" s="316"/>
      <c r="AM22" s="316"/>
      <c r="AN22" s="316"/>
      <c r="AO22" s="316"/>
      <c r="AP22" s="316"/>
      <c r="AQ22" s="316"/>
      <c r="AR22" s="316"/>
      <c r="AS22" s="304"/>
      <c r="AT22" s="304"/>
      <c r="AU22" s="304"/>
      <c r="AV22" s="304"/>
      <c r="AW22" s="304"/>
      <c r="AX22" s="304"/>
      <c r="AY22" s="304"/>
      <c r="AZ22" s="304"/>
      <c r="BA22" s="304"/>
      <c r="BB22" s="304"/>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row>
    <row r="23" spans="1:92" s="303" customFormat="1" ht="27" customHeight="1">
      <c r="A23" s="311"/>
      <c r="B23" s="311"/>
      <c r="C23" s="311"/>
      <c r="F23" s="227"/>
      <c r="G23" s="227"/>
      <c r="S23" s="311"/>
      <c r="T23" s="311"/>
      <c r="U23" s="311"/>
      <c r="V23" s="309"/>
      <c r="W23" s="182"/>
      <c r="X23" s="182"/>
      <c r="Y23" s="182"/>
      <c r="Z23" s="182"/>
      <c r="AA23" s="182"/>
      <c r="AB23" s="182"/>
      <c r="AC23" s="182"/>
      <c r="AD23" s="182"/>
      <c r="AE23" s="182"/>
      <c r="AF23" s="182"/>
      <c r="AG23" s="182"/>
      <c r="AH23" s="182"/>
      <c r="AI23" s="182"/>
      <c r="AJ23" s="182"/>
      <c r="AK23" s="182"/>
      <c r="AL23" s="182"/>
      <c r="AM23" s="182"/>
      <c r="AN23" s="182"/>
      <c r="AO23" s="182"/>
      <c r="AP23" s="182"/>
      <c r="AQ23" s="304"/>
      <c r="AS23" s="304"/>
      <c r="AT23" s="304"/>
      <c r="AU23" s="304"/>
      <c r="AV23" s="304"/>
      <c r="AW23" s="304"/>
      <c r="AX23" s="304"/>
      <c r="AY23" s="304"/>
      <c r="AZ23" s="304"/>
      <c r="BA23" s="304"/>
      <c r="BB23" s="304"/>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row>
    <row r="24" spans="1:92" s="303" customFormat="1" ht="27" customHeight="1">
      <c r="A24" s="311"/>
      <c r="B24" s="311"/>
      <c r="C24" s="311"/>
      <c r="F24" s="227"/>
      <c r="G24" s="227"/>
      <c r="S24" s="311"/>
      <c r="T24" s="311"/>
      <c r="U24" s="311"/>
      <c r="V24" s="309"/>
      <c r="W24" s="182"/>
      <c r="X24" s="182"/>
      <c r="Y24" s="182"/>
      <c r="Z24" s="182"/>
      <c r="AA24" s="182"/>
      <c r="AB24" s="182"/>
      <c r="AC24" s="182"/>
      <c r="AD24" s="182"/>
      <c r="AE24" s="182"/>
      <c r="AF24" s="182"/>
      <c r="AG24" s="182"/>
      <c r="AH24" s="182"/>
      <c r="AI24" s="182"/>
      <c r="AJ24" s="182"/>
      <c r="AK24" s="182"/>
      <c r="AL24" s="182"/>
      <c r="AM24" s="182"/>
      <c r="AN24" s="182"/>
      <c r="AO24" s="182"/>
      <c r="AP24" s="182"/>
      <c r="AQ24" s="304"/>
      <c r="AS24" s="304"/>
      <c r="AT24" s="304"/>
      <c r="AU24" s="304"/>
      <c r="AV24" s="304"/>
      <c r="AW24" s="304"/>
      <c r="AX24" s="304"/>
      <c r="AY24" s="304"/>
      <c r="AZ24" s="304"/>
      <c r="BA24" s="304"/>
      <c r="BB24" s="304"/>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20"/>
      <c r="CK24" s="320"/>
      <c r="CL24" s="320"/>
      <c r="CM24" s="320"/>
    </row>
    <row r="25" spans="1:92" s="303" customFormat="1" ht="21" customHeight="1">
      <c r="A25" s="311"/>
      <c r="B25" s="311"/>
      <c r="C25" s="311"/>
      <c r="D25" s="179"/>
      <c r="E25" s="179"/>
      <c r="F25" s="227"/>
      <c r="G25" s="227"/>
      <c r="S25" s="310"/>
      <c r="T25" s="312"/>
      <c r="U25" s="312"/>
      <c r="V25" s="312"/>
      <c r="W25" s="309"/>
      <c r="X25" s="313"/>
      <c r="Y25" s="313"/>
      <c r="Z25" s="313"/>
      <c r="AA25" s="313"/>
      <c r="AB25" s="313"/>
      <c r="AD25" s="182"/>
      <c r="AE25" s="182"/>
      <c r="AF25" s="182"/>
      <c r="AG25" s="182"/>
      <c r="AH25" s="182"/>
      <c r="AI25" s="182"/>
      <c r="AJ25" s="182"/>
      <c r="AK25" s="182"/>
      <c r="AL25" s="182"/>
      <c r="AM25" s="182"/>
      <c r="AN25" s="182"/>
      <c r="AO25" s="232"/>
      <c r="AP25" s="232"/>
      <c r="AQ25" s="232"/>
    </row>
    <row r="26" spans="1:92" s="303" customFormat="1" ht="18.75" customHeight="1">
      <c r="W26" s="182"/>
      <c r="X26" s="182"/>
      <c r="Y26" s="182"/>
      <c r="Z26" s="182"/>
      <c r="AA26" s="182"/>
      <c r="AM26" s="182"/>
      <c r="AN26" s="182"/>
      <c r="AO26" s="182"/>
      <c r="AP26" s="182"/>
      <c r="AQ26" s="304"/>
    </row>
    <row r="27" spans="1:92" s="303" customFormat="1" ht="24.75" customHeight="1">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row>
    <row r="28" spans="1:92" s="303" customFormat="1" ht="24.75" customHeight="1">
      <c r="A28" s="321"/>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row>
    <row r="29" spans="1:92" s="236" customFormat="1" ht="27" customHeight="1">
      <c r="A29" s="446" t="s">
        <v>202</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6"/>
      <c r="BG29" s="446"/>
      <c r="BH29" s="446"/>
      <c r="BI29" s="446"/>
      <c r="BJ29" s="446"/>
      <c r="BK29" s="446"/>
      <c r="BL29" s="446"/>
      <c r="BM29" s="446"/>
      <c r="BN29" s="446"/>
      <c r="BO29" s="446"/>
      <c r="BP29" s="446"/>
      <c r="BQ29" s="446"/>
      <c r="BR29" s="446"/>
      <c r="BS29" s="446"/>
      <c r="BT29" s="446"/>
      <c r="BU29" s="446"/>
      <c r="BV29" s="446"/>
      <c r="BW29" s="446"/>
      <c r="BX29" s="446"/>
      <c r="BY29" s="446"/>
      <c r="BZ29" s="446"/>
      <c r="CA29" s="446"/>
      <c r="CB29" s="446"/>
      <c r="CC29" s="446"/>
      <c r="CD29" s="446"/>
      <c r="CE29" s="446"/>
      <c r="CF29" s="446"/>
      <c r="CG29" s="446"/>
      <c r="CH29" s="446"/>
      <c r="CI29" s="446"/>
      <c r="CJ29" s="446"/>
      <c r="CK29" s="446"/>
      <c r="CL29" s="446"/>
      <c r="CM29" s="446"/>
      <c r="CN29" s="446"/>
    </row>
    <row r="30" spans="1:92" s="236" customFormat="1" ht="27" customHeight="1">
      <c r="A30" s="434" t="s">
        <v>55</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row>
    <row r="31" spans="1:92" s="236" customFormat="1" ht="27" customHeight="1">
      <c r="A31" s="434" t="s">
        <v>203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row>
    <row r="32" spans="1:92" s="236" customFormat="1" ht="27" customHeight="1">
      <c r="A32" s="434" t="s">
        <v>204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4"/>
    </row>
    <row r="33" spans="1:92" s="236" customFormat="1" ht="24.75" customHeight="1">
      <c r="A33" s="434" t="s">
        <v>129</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row>
    <row r="34" spans="1:92" s="233" customFormat="1" ht="24.75" customHeight="1">
      <c r="A34" s="1194" t="s">
        <v>199</v>
      </c>
      <c r="B34" s="1194"/>
      <c r="C34" s="1194"/>
      <c r="D34" s="1194"/>
      <c r="E34" s="1194"/>
      <c r="F34" s="1194"/>
      <c r="G34" s="1194"/>
      <c r="H34" s="1194"/>
      <c r="I34" s="1194"/>
      <c r="J34" s="1194"/>
      <c r="K34" s="1194"/>
      <c r="L34" s="1194"/>
      <c r="M34" s="1194"/>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1194"/>
      <c r="AJ34" s="1194"/>
      <c r="AK34" s="1194"/>
      <c r="AL34" s="1194"/>
      <c r="AM34" s="1194"/>
      <c r="AN34" s="1194"/>
      <c r="AO34" s="1194"/>
      <c r="AP34" s="1194"/>
      <c r="AQ34" s="1194"/>
      <c r="AR34" s="1194"/>
      <c r="AS34" s="1194"/>
      <c r="AT34" s="1194"/>
      <c r="AU34" s="1194"/>
      <c r="AV34" s="1194"/>
      <c r="AW34" s="1194"/>
      <c r="AX34" s="1194"/>
      <c r="AY34" s="1194"/>
      <c r="AZ34" s="1194"/>
      <c r="BA34" s="1194"/>
      <c r="BB34" s="1194"/>
      <c r="BC34" s="1194"/>
      <c r="BD34" s="1194"/>
      <c r="BE34" s="1194"/>
      <c r="BF34" s="1194"/>
      <c r="BG34" s="1194"/>
      <c r="BH34" s="1194"/>
      <c r="BI34" s="1194"/>
      <c r="BJ34" s="1194"/>
      <c r="BK34" s="1194"/>
      <c r="BL34" s="1194"/>
      <c r="BM34" s="1194"/>
      <c r="BN34" s="1194"/>
      <c r="BO34" s="1194"/>
      <c r="BP34" s="1194"/>
      <c r="BQ34" s="1194"/>
      <c r="BR34" s="1194"/>
      <c r="BS34" s="1194"/>
      <c r="BT34" s="1194"/>
      <c r="BU34" s="1194"/>
      <c r="BV34" s="1194"/>
      <c r="BW34" s="1194"/>
      <c r="BX34" s="1194"/>
      <c r="BY34" s="1194"/>
      <c r="BZ34" s="1194"/>
      <c r="CA34" s="1194"/>
      <c r="CB34" s="1194"/>
      <c r="CC34" s="1194"/>
      <c r="CD34" s="1194"/>
      <c r="CE34" s="1194"/>
      <c r="CF34" s="1194"/>
      <c r="CG34" s="1194"/>
      <c r="CH34" s="1194"/>
      <c r="CI34" s="1194"/>
      <c r="CJ34" s="1194"/>
      <c r="CK34" s="1194"/>
      <c r="CL34" s="1194"/>
      <c r="CM34" s="1194"/>
      <c r="CN34" s="1194"/>
    </row>
    <row r="35" spans="1:92" s="233" customFormat="1" ht="15" customHeight="1">
      <c r="A35" s="322"/>
      <c r="B35" s="322"/>
      <c r="E35" s="234"/>
      <c r="F35" s="183"/>
      <c r="G35" s="183"/>
      <c r="H35" s="234"/>
      <c r="I35" s="234"/>
    </row>
    <row r="36" spans="1:92" s="233" customFormat="1" ht="15" customHeight="1">
      <c r="A36" s="322"/>
      <c r="B36" s="322"/>
      <c r="E36" s="234"/>
      <c r="F36" s="183"/>
      <c r="G36" s="183"/>
      <c r="H36" s="234"/>
      <c r="I36" s="234"/>
    </row>
    <row r="37" spans="1:92" s="233" customFormat="1" ht="24.75" customHeight="1">
      <c r="A37" s="323"/>
      <c r="B37" s="323"/>
      <c r="C37" s="436">
        <v>2020</v>
      </c>
      <c r="D37" s="436"/>
      <c r="E37" s="436"/>
      <c r="F37" s="436"/>
      <c r="G37" s="436"/>
      <c r="H37" s="436"/>
      <c r="I37" s="436" t="s">
        <v>8</v>
      </c>
      <c r="J37" s="436"/>
      <c r="K37" s="436"/>
      <c r="L37" s="437"/>
      <c r="M37" s="437"/>
      <c r="N37" s="437"/>
      <c r="O37" s="437"/>
      <c r="P37" s="437"/>
      <c r="Q37" s="436" t="s">
        <v>131</v>
      </c>
      <c r="R37" s="436"/>
      <c r="S37" s="436"/>
      <c r="T37" s="437"/>
      <c r="U37" s="437"/>
      <c r="V37" s="437"/>
      <c r="W37" s="437"/>
      <c r="X37" s="437"/>
      <c r="Y37" s="436" t="s">
        <v>124</v>
      </c>
      <c r="Z37" s="436"/>
      <c r="AA37" s="436"/>
      <c r="AB37" s="438" t="s">
        <v>132</v>
      </c>
      <c r="AC37" s="438"/>
      <c r="AD37" s="438"/>
      <c r="AE37" s="438"/>
      <c r="AF37" s="438"/>
      <c r="AG37" s="438"/>
      <c r="AH37" s="438"/>
      <c r="AI37" s="438"/>
      <c r="AJ37" s="438"/>
      <c r="AK37" s="438"/>
      <c r="AL37" s="438"/>
      <c r="AM37" s="438"/>
      <c r="AN37" s="438"/>
      <c r="AO37" s="438"/>
      <c r="AP37" s="438"/>
      <c r="AQ37" s="438"/>
      <c r="AR37" s="438"/>
      <c r="AS37" s="438"/>
      <c r="AT37" s="436" t="s">
        <v>205</v>
      </c>
      <c r="AU37" s="436"/>
      <c r="AV37" s="436"/>
      <c r="AW37" s="436"/>
      <c r="AX37" s="436"/>
      <c r="AY37" s="436"/>
      <c r="AZ37" s="436"/>
      <c r="BA37" s="436"/>
      <c r="BB37" s="436"/>
      <c r="BC37" s="436"/>
      <c r="BD37" s="436"/>
      <c r="BE37" s="436"/>
      <c r="BF37" s="439"/>
      <c r="BG37" s="439"/>
      <c r="BH37" s="439"/>
      <c r="BI37" s="439"/>
      <c r="BJ37" s="439"/>
      <c r="BK37" s="439"/>
      <c r="BL37" s="440" t="s">
        <v>133</v>
      </c>
      <c r="BM37" s="440"/>
      <c r="BN37" s="440"/>
      <c r="BO37" s="440"/>
      <c r="BP37" s="439"/>
      <c r="BQ37" s="439"/>
      <c r="BR37" s="439"/>
      <c r="BS37" s="439"/>
      <c r="BT37" s="439"/>
      <c r="BU37" s="439"/>
      <c r="BV37" s="439"/>
      <c r="BW37" s="439"/>
      <c r="BX37" s="438" t="s">
        <v>215</v>
      </c>
      <c r="BY37" s="438"/>
      <c r="BZ37" s="438"/>
      <c r="CA37" s="438"/>
      <c r="CB37" s="438"/>
      <c r="CC37" s="438"/>
      <c r="CD37" s="438"/>
      <c r="CE37" s="438"/>
      <c r="CF37" s="438"/>
      <c r="CG37" s="438"/>
      <c r="CH37" s="438"/>
      <c r="CI37" s="438"/>
      <c r="CJ37" s="438"/>
      <c r="CK37" s="438"/>
      <c r="CL37" s="438"/>
      <c r="CM37" s="438"/>
      <c r="CN37" s="438"/>
    </row>
    <row r="38" spans="1:92" s="233" customFormat="1" ht="24" customHeight="1">
      <c r="A38" s="1188" t="s">
        <v>216</v>
      </c>
      <c r="B38" s="1188"/>
      <c r="C38" s="1188"/>
      <c r="D38" s="1188"/>
      <c r="E38" s="1188"/>
      <c r="F38" s="1188"/>
      <c r="G38" s="1188"/>
      <c r="H38" s="1188"/>
      <c r="I38" s="1188"/>
      <c r="J38" s="1188"/>
      <c r="K38" s="1188"/>
      <c r="L38" s="1188"/>
      <c r="M38" s="1188"/>
      <c r="N38" s="1188"/>
      <c r="O38" s="1188"/>
      <c r="P38" s="1188"/>
      <c r="Q38" s="1188"/>
      <c r="R38" s="1188"/>
      <c r="S38" s="1188"/>
      <c r="T38" s="1188"/>
      <c r="U38" s="1188"/>
      <c r="V38" s="1188"/>
      <c r="W38" s="1188"/>
      <c r="X38" s="1188"/>
      <c r="Y38" s="1188"/>
      <c r="Z38" s="1188"/>
      <c r="AA38" s="1188"/>
      <c r="AB38" s="1188"/>
      <c r="AC38" s="1188"/>
      <c r="AD38" s="1188"/>
      <c r="AE38" s="1188"/>
      <c r="AF38" s="1188"/>
      <c r="AG38" s="1188"/>
      <c r="AH38" s="1188"/>
      <c r="AI38" s="1188"/>
      <c r="AJ38" s="1188"/>
      <c r="AK38" s="1188"/>
      <c r="AL38" s="1188"/>
      <c r="AM38" s="1188"/>
      <c r="AN38" s="1188"/>
      <c r="AO38" s="1188"/>
      <c r="AP38" s="1188"/>
      <c r="AQ38" s="1188"/>
      <c r="AR38" s="1188"/>
      <c r="AS38" s="1188"/>
      <c r="AT38" s="1188"/>
      <c r="AU38" s="1188"/>
      <c r="AV38" s="1188"/>
      <c r="AW38" s="1188"/>
      <c r="AX38" s="1188"/>
      <c r="AY38" s="1188"/>
      <c r="AZ38" s="1188"/>
      <c r="BA38" s="1188"/>
      <c r="BB38" s="1188"/>
      <c r="BC38" s="1188"/>
      <c r="BD38" s="1188"/>
      <c r="BE38" s="1188"/>
      <c r="BF38" s="1188"/>
      <c r="BG38" s="1188"/>
      <c r="BH38" s="1188"/>
      <c r="BI38" s="1188"/>
      <c r="BJ38" s="1188"/>
      <c r="BK38" s="1188"/>
      <c r="BL38" s="1188"/>
      <c r="BM38" s="1188"/>
      <c r="BN38" s="1188"/>
      <c r="BO38" s="1188"/>
      <c r="BP38" s="1188"/>
      <c r="BQ38" s="1188"/>
      <c r="BR38" s="1188"/>
      <c r="BS38" s="1188"/>
      <c r="BT38" s="1188"/>
      <c r="BU38" s="1188"/>
      <c r="BV38" s="1188"/>
      <c r="BW38" s="1188"/>
      <c r="BX38" s="1188"/>
      <c r="BY38" s="1188"/>
      <c r="BZ38" s="1188"/>
      <c r="CA38" s="1188"/>
      <c r="CB38" s="1188"/>
      <c r="CC38" s="1188"/>
      <c r="CD38" s="1188"/>
      <c r="CE38" s="1188"/>
      <c r="CF38" s="1188"/>
      <c r="CG38" s="1188"/>
      <c r="CH38" s="1188"/>
      <c r="CI38" s="1188"/>
      <c r="CJ38" s="1188"/>
      <c r="CK38" s="1188"/>
      <c r="CL38" s="1188"/>
      <c r="CM38" s="1188"/>
      <c r="CN38" s="1188"/>
    </row>
    <row r="39" spans="1:92" s="233" customFormat="1" ht="27" customHeight="1">
      <c r="A39" s="1188"/>
      <c r="B39" s="1188"/>
      <c r="C39" s="1188"/>
      <c r="D39" s="1188"/>
      <c r="E39" s="1188"/>
      <c r="F39" s="1188"/>
      <c r="G39" s="1188"/>
      <c r="H39" s="1188"/>
      <c r="I39" s="1188"/>
      <c r="J39" s="1188"/>
      <c r="K39" s="1188"/>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88"/>
      <c r="AH39" s="1188"/>
      <c r="AI39" s="1188"/>
      <c r="AJ39" s="1188"/>
      <c r="AK39" s="1188"/>
      <c r="AL39" s="1188"/>
      <c r="AM39" s="1188"/>
      <c r="AN39" s="1188"/>
      <c r="AO39" s="1188"/>
      <c r="AP39" s="1188"/>
      <c r="AQ39" s="1188"/>
      <c r="AR39" s="1188"/>
      <c r="AS39" s="1188"/>
      <c r="AT39" s="1188"/>
      <c r="AU39" s="1188"/>
      <c r="AV39" s="1188"/>
      <c r="AW39" s="1188"/>
      <c r="AX39" s="1188"/>
      <c r="AY39" s="1188"/>
      <c r="AZ39" s="1188"/>
      <c r="BA39" s="1188"/>
      <c r="BB39" s="1188"/>
      <c r="BC39" s="1188"/>
      <c r="BD39" s="1188"/>
      <c r="BE39" s="1188"/>
      <c r="BF39" s="1188"/>
      <c r="BG39" s="1188"/>
      <c r="BH39" s="1188"/>
      <c r="BI39" s="1188"/>
      <c r="BJ39" s="1188"/>
      <c r="BK39" s="1188"/>
      <c r="BL39" s="1188"/>
      <c r="BM39" s="1188"/>
      <c r="BN39" s="1188"/>
      <c r="BO39" s="1188"/>
      <c r="BP39" s="1188"/>
      <c r="BQ39" s="1188"/>
      <c r="BR39" s="1188"/>
      <c r="BS39" s="1188"/>
      <c r="BT39" s="1188"/>
      <c r="BU39" s="1188"/>
      <c r="BV39" s="1188"/>
      <c r="BW39" s="1188"/>
      <c r="BX39" s="1188"/>
      <c r="BY39" s="1188"/>
      <c r="BZ39" s="1188"/>
      <c r="CA39" s="1188"/>
      <c r="CB39" s="1188"/>
      <c r="CC39" s="1188"/>
      <c r="CD39" s="1188"/>
      <c r="CE39" s="1188"/>
      <c r="CF39" s="1188"/>
      <c r="CG39" s="1188"/>
      <c r="CH39" s="1188"/>
      <c r="CI39" s="1188"/>
      <c r="CJ39" s="1188"/>
      <c r="CK39" s="1188"/>
      <c r="CL39" s="1188"/>
      <c r="CM39" s="1188"/>
      <c r="CN39" s="1188"/>
    </row>
    <row r="40" spans="1:92" s="233" customFormat="1" ht="27" customHeight="1">
      <c r="A40" s="1188"/>
      <c r="B40" s="1188"/>
      <c r="C40" s="1188"/>
      <c r="D40" s="1188"/>
      <c r="E40" s="1188"/>
      <c r="F40" s="1188"/>
      <c r="G40" s="118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8"/>
      <c r="AH40" s="1188"/>
      <c r="AI40" s="1188"/>
      <c r="AJ40" s="1188"/>
      <c r="AK40" s="1188"/>
      <c r="AL40" s="1188"/>
      <c r="AM40" s="1188"/>
      <c r="AN40" s="1188"/>
      <c r="AO40" s="1188"/>
      <c r="AP40" s="1188"/>
      <c r="AQ40" s="1188"/>
      <c r="AR40" s="1188"/>
      <c r="AS40" s="1188"/>
      <c r="AT40" s="1188"/>
      <c r="AU40" s="1188"/>
      <c r="AV40" s="1188"/>
      <c r="AW40" s="1188"/>
      <c r="AX40" s="1188"/>
      <c r="AY40" s="1188"/>
      <c r="AZ40" s="1188"/>
      <c r="BA40" s="1188"/>
      <c r="BB40" s="1188"/>
      <c r="BC40" s="1188"/>
      <c r="BD40" s="1188"/>
      <c r="BE40" s="1188"/>
      <c r="BF40" s="1188"/>
      <c r="BG40" s="1188"/>
      <c r="BH40" s="1188"/>
      <c r="BI40" s="1188"/>
      <c r="BJ40" s="1188"/>
      <c r="BK40" s="1188"/>
      <c r="BL40" s="1188"/>
      <c r="BM40" s="1188"/>
      <c r="BN40" s="1188"/>
      <c r="BO40" s="1188"/>
      <c r="BP40" s="1188"/>
      <c r="BQ40" s="1188"/>
      <c r="BR40" s="1188"/>
      <c r="BS40" s="1188"/>
      <c r="BT40" s="1188"/>
      <c r="BU40" s="1188"/>
      <c r="BV40" s="1188"/>
      <c r="BW40" s="1188"/>
      <c r="BX40" s="1188"/>
      <c r="BY40" s="1188"/>
      <c r="BZ40" s="1188"/>
      <c r="CA40" s="1188"/>
      <c r="CB40" s="1188"/>
      <c r="CC40" s="1188"/>
      <c r="CD40" s="1188"/>
      <c r="CE40" s="1188"/>
      <c r="CF40" s="1188"/>
      <c r="CG40" s="1188"/>
      <c r="CH40" s="1188"/>
      <c r="CI40" s="1188"/>
      <c r="CJ40" s="1188"/>
      <c r="CK40" s="1188"/>
      <c r="CL40" s="1188"/>
      <c r="CM40" s="1188"/>
      <c r="CN40" s="1188"/>
    </row>
    <row r="41" spans="1:92" s="303" customFormat="1" ht="17.25" customHeight="1">
      <c r="A41" s="309"/>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09"/>
    </row>
    <row r="42" spans="1:92" s="303" customFormat="1" ht="17.25" customHeight="1">
      <c r="A42" s="309"/>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c r="CJ42" s="309"/>
      <c r="CK42" s="309"/>
      <c r="CL42" s="309"/>
      <c r="CM42" s="309"/>
    </row>
    <row r="43" spans="1:92" s="303" customFormat="1" ht="17.25" customHeight="1">
      <c r="A43" s="309"/>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c r="CJ43" s="309"/>
      <c r="CK43" s="309"/>
      <c r="CL43" s="309"/>
      <c r="CM43" s="309"/>
    </row>
    <row r="44" spans="1:92" s="303" customFormat="1" ht="17.25" customHeight="1">
      <c r="A44" s="309"/>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09"/>
    </row>
    <row r="45" spans="1:92" s="303" customFormat="1" ht="17.25" customHeight="1">
      <c r="A45" s="30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309"/>
      <c r="CG45" s="309"/>
      <c r="CH45" s="309"/>
      <c r="CI45" s="309"/>
      <c r="CJ45" s="309"/>
      <c r="CK45" s="309"/>
      <c r="CL45" s="309"/>
      <c r="CM45" s="309"/>
    </row>
    <row r="46" spans="1:92" s="301" customFormat="1" ht="23.25" customHeight="1">
      <c r="D46" s="302"/>
      <c r="E46" s="302"/>
      <c r="F46" s="185"/>
      <c r="G46" s="185"/>
    </row>
    <row r="47" spans="1:92" s="301" customFormat="1" ht="23.25" customHeight="1">
      <c r="D47" s="302"/>
      <c r="E47" s="302"/>
      <c r="F47" s="185"/>
      <c r="G47" s="185"/>
    </row>
    <row r="48" spans="1:92" s="301" customFormat="1" ht="23.25" customHeight="1">
      <c r="D48" s="302"/>
      <c r="E48" s="302"/>
      <c r="F48" s="185"/>
      <c r="G48" s="185"/>
    </row>
    <row r="49" spans="1:123" s="301" customFormat="1" ht="23.25" customHeight="1">
      <c r="D49" s="302"/>
      <c r="E49" s="302"/>
      <c r="F49" s="185"/>
      <c r="G49" s="185"/>
    </row>
    <row r="50" spans="1:123" s="301" customFormat="1" ht="23.25" customHeight="1">
      <c r="D50" s="302"/>
      <c r="E50" s="302"/>
      <c r="F50" s="185"/>
      <c r="G50" s="185"/>
    </row>
    <row r="51" spans="1:123" s="301" customFormat="1" ht="23.25" customHeight="1">
      <c r="D51" s="302"/>
      <c r="E51" s="302"/>
      <c r="F51" s="185"/>
      <c r="G51" s="185"/>
    </row>
    <row r="52" spans="1:123" s="301" customFormat="1" ht="23.25" customHeight="1">
      <c r="D52" s="302"/>
      <c r="E52" s="302"/>
      <c r="F52" s="185"/>
      <c r="G52" s="185"/>
    </row>
    <row r="53" spans="1:123" s="301" customFormat="1" ht="23.25" customHeight="1">
      <c r="A53" s="1189"/>
      <c r="B53" s="1189"/>
      <c r="C53" s="1189"/>
      <c r="D53" s="1189"/>
      <c r="E53" s="1189"/>
      <c r="F53" s="1189"/>
      <c r="G53" s="1189"/>
      <c r="H53" s="1189"/>
      <c r="I53" s="1189"/>
      <c r="J53" s="1189"/>
      <c r="K53" s="1189"/>
      <c r="L53" s="1189"/>
      <c r="M53" s="1189"/>
      <c r="N53" s="1189"/>
      <c r="O53" s="1189"/>
      <c r="P53" s="1189"/>
      <c r="Q53" s="1189"/>
      <c r="R53" s="1189"/>
      <c r="S53" s="1189"/>
      <c r="T53" s="1189"/>
      <c r="U53" s="1189"/>
      <c r="V53" s="1189"/>
      <c r="W53" s="1189"/>
      <c r="X53" s="1189"/>
      <c r="Y53" s="1189"/>
      <c r="Z53" s="1189"/>
      <c r="AA53" s="1189"/>
      <c r="AB53" s="1189"/>
      <c r="AC53" s="1189"/>
      <c r="AD53" s="1189"/>
      <c r="AE53" s="1189"/>
      <c r="AF53" s="1189"/>
      <c r="AG53" s="1189"/>
      <c r="AH53" s="1189"/>
      <c r="AI53" s="1189"/>
      <c r="AJ53" s="1189"/>
      <c r="AK53" s="1189"/>
      <c r="AL53" s="1189"/>
      <c r="AM53" s="1189"/>
      <c r="AN53" s="1189"/>
      <c r="AO53" s="1189"/>
      <c r="AP53" s="1189"/>
      <c r="AQ53" s="1189"/>
      <c r="AR53" s="1189"/>
      <c r="AS53" s="1189"/>
      <c r="AT53" s="1189"/>
      <c r="AU53" s="1189"/>
      <c r="AV53" s="1189"/>
      <c r="AW53" s="1189"/>
      <c r="AX53" s="1189"/>
      <c r="AY53" s="1189"/>
      <c r="AZ53" s="1189"/>
      <c r="BA53" s="1189"/>
      <c r="BB53" s="1189"/>
      <c r="BC53" s="1189"/>
      <c r="BD53" s="1189"/>
      <c r="BE53" s="1189"/>
      <c r="BF53" s="1189"/>
      <c r="BG53" s="1189"/>
      <c r="BH53" s="1189"/>
      <c r="BI53" s="1189"/>
      <c r="BJ53" s="1189"/>
      <c r="BK53" s="1189"/>
      <c r="BL53" s="1189"/>
      <c r="BM53" s="1189"/>
      <c r="BN53" s="1189"/>
      <c r="BO53" s="1189"/>
      <c r="BP53" s="1189"/>
      <c r="BQ53" s="1189"/>
      <c r="BR53" s="1189"/>
      <c r="BS53" s="1189"/>
      <c r="BT53" s="1189"/>
      <c r="BU53" s="1189"/>
      <c r="BV53" s="1189"/>
      <c r="BW53" s="1189"/>
      <c r="BX53" s="1189"/>
      <c r="BY53" s="1189"/>
      <c r="BZ53" s="1189"/>
      <c r="CA53" s="1189"/>
      <c r="CB53" s="1189"/>
      <c r="CC53" s="1189"/>
      <c r="CD53" s="1189"/>
      <c r="CE53" s="1189"/>
      <c r="CF53" s="1189"/>
      <c r="CG53" s="1189"/>
      <c r="CH53" s="1189"/>
      <c r="CI53" s="1189"/>
      <c r="CJ53" s="1189"/>
      <c r="CK53" s="1189"/>
      <c r="CL53" s="1189"/>
      <c r="CM53" s="1189"/>
      <c r="CN53" s="1189"/>
    </row>
    <row r="54" spans="1:123" s="301" customFormat="1" ht="23.25" customHeight="1">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1190"/>
      <c r="CJ54" s="1190"/>
      <c r="CK54" s="1190"/>
      <c r="CL54" s="1190"/>
      <c r="CM54" s="1190"/>
      <c r="CN54" s="1190"/>
    </row>
    <row r="55" spans="1:123" s="301" customFormat="1" ht="23.25" customHeight="1">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3"/>
    </row>
    <row r="56" spans="1:123" s="301" customFormat="1" ht="23.25" customHeight="1">
      <c r="A56" s="1187" t="s">
        <v>122</v>
      </c>
      <c r="B56" s="1187"/>
      <c r="C56" s="1187"/>
      <c r="D56" s="1187"/>
      <c r="E56" s="1187"/>
      <c r="F56" s="1187"/>
      <c r="G56" s="1187"/>
      <c r="H56" s="1187"/>
      <c r="I56" s="1187"/>
      <c r="J56" s="1187"/>
      <c r="K56" s="1187"/>
      <c r="L56" s="1187"/>
      <c r="M56" s="1187"/>
      <c r="N56" s="1187"/>
      <c r="O56" s="1187"/>
      <c r="P56" s="1187"/>
      <c r="Q56" s="1187"/>
      <c r="R56" s="1187"/>
      <c r="S56" s="1187"/>
      <c r="T56" s="1187"/>
      <c r="U56" s="1187"/>
      <c r="V56" s="1187"/>
      <c r="W56" s="1187"/>
      <c r="X56" s="1187"/>
      <c r="Y56" s="1187"/>
      <c r="Z56" s="1187"/>
      <c r="AA56" s="1187"/>
      <c r="AB56" s="1187"/>
      <c r="AC56" s="1187"/>
      <c r="AD56" s="1187"/>
      <c r="AE56" s="1187"/>
      <c r="AF56" s="1187"/>
      <c r="AG56" s="1187"/>
      <c r="AH56" s="1187"/>
      <c r="AI56" s="1187"/>
      <c r="AJ56" s="1187"/>
      <c r="AK56" s="1187"/>
      <c r="AL56" s="1187"/>
      <c r="AM56" s="1187"/>
      <c r="AN56" s="1187"/>
      <c r="AO56" s="1187"/>
      <c r="AP56" s="1187"/>
      <c r="AQ56" s="1187"/>
      <c r="AR56" s="1187"/>
      <c r="AS56" s="1187"/>
      <c r="AT56" s="1187"/>
      <c r="AU56" s="1187"/>
      <c r="AV56" s="1187"/>
      <c r="AW56" s="1187"/>
      <c r="AX56" s="1187"/>
      <c r="AY56" s="1187"/>
      <c r="AZ56" s="1187"/>
      <c r="BA56" s="1187"/>
      <c r="BB56" s="1187"/>
      <c r="BC56" s="1187"/>
      <c r="BD56" s="1187"/>
      <c r="BE56" s="1187"/>
      <c r="BF56" s="1187"/>
      <c r="BG56" s="1187"/>
      <c r="BH56" s="1187"/>
      <c r="BI56" s="1187"/>
      <c r="BJ56" s="1187"/>
      <c r="BK56" s="1187"/>
      <c r="BL56" s="1187"/>
      <c r="BM56" s="1187"/>
      <c r="BN56" s="1187"/>
      <c r="BO56" s="1187"/>
      <c r="BP56" s="1187"/>
      <c r="BQ56" s="1187"/>
      <c r="BR56" s="1187"/>
      <c r="BS56" s="1187"/>
      <c r="BT56" s="1187"/>
      <c r="BU56" s="1187"/>
      <c r="BV56" s="1187"/>
      <c r="BW56" s="1187"/>
      <c r="BX56" s="1187"/>
      <c r="BY56" s="1187"/>
      <c r="BZ56" s="1187"/>
      <c r="CA56" s="1187"/>
      <c r="CB56" s="1187"/>
      <c r="CC56" s="1187"/>
      <c r="CD56" s="1187"/>
      <c r="CE56" s="1187"/>
      <c r="CF56" s="1187"/>
      <c r="CG56" s="1187"/>
      <c r="CH56" s="1187"/>
      <c r="CI56" s="1187"/>
      <c r="CJ56" s="1187"/>
      <c r="CK56" s="1187"/>
      <c r="CL56" s="1187"/>
      <c r="CM56" s="1187"/>
      <c r="CN56" s="303"/>
    </row>
    <row r="57" spans="1:123" s="301" customFormat="1" ht="23.25" customHeight="1">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6"/>
      <c r="BT57" s="306"/>
      <c r="BU57" s="306"/>
      <c r="BV57" s="306"/>
      <c r="BW57" s="306"/>
      <c r="BX57" s="306"/>
      <c r="BY57" s="306"/>
      <c r="BZ57" s="306"/>
      <c r="CA57" s="306"/>
      <c r="CB57" s="306"/>
      <c r="CC57" s="306"/>
      <c r="CD57" s="306"/>
      <c r="CE57" s="306"/>
      <c r="CF57" s="306"/>
      <c r="CG57" s="306"/>
      <c r="CH57" s="306"/>
      <c r="CI57" s="306"/>
      <c r="CJ57" s="306"/>
      <c r="CK57" s="306"/>
      <c r="CL57" s="306"/>
      <c r="CM57" s="306"/>
      <c r="CN57" s="303"/>
    </row>
    <row r="58" spans="1:123" s="301" customFormat="1" ht="23.25" customHeight="1">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6"/>
      <c r="CI58" s="306"/>
      <c r="CJ58" s="306"/>
      <c r="CK58" s="306"/>
      <c r="CL58" s="306"/>
      <c r="CM58" s="306"/>
      <c r="CN58" s="303"/>
    </row>
    <row r="59" spans="1:123" s="301" customFormat="1" ht="23.25" customHeight="1">
      <c r="A59" s="306" t="s">
        <v>177</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306"/>
      <c r="CE59" s="306"/>
      <c r="CF59" s="306"/>
      <c r="CG59" s="306"/>
      <c r="CH59" s="306"/>
      <c r="CI59" s="306"/>
      <c r="CJ59" s="306"/>
      <c r="CK59" s="306"/>
      <c r="CL59" s="306"/>
      <c r="CM59" s="306"/>
      <c r="CN59" s="303"/>
    </row>
    <row r="60" spans="1:123" s="301" customFormat="1" ht="30.75" customHeight="1">
      <c r="A60" s="306"/>
      <c r="B60" s="306"/>
      <c r="C60" s="306"/>
      <c r="D60" s="306"/>
      <c r="E60" s="1176" t="s">
        <v>178</v>
      </c>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c r="AF60" s="1178"/>
      <c r="AG60" s="324"/>
      <c r="AH60" s="325"/>
      <c r="AI60" s="325"/>
      <c r="AJ60" s="325"/>
      <c r="AK60" s="325"/>
      <c r="AL60" s="1191" t="s">
        <v>205</v>
      </c>
      <c r="AM60" s="1191"/>
      <c r="AN60" s="1191"/>
      <c r="AO60" s="1191"/>
      <c r="AP60" s="1191"/>
      <c r="AQ60" s="1191"/>
      <c r="AR60" s="1191"/>
      <c r="AS60" s="1191"/>
      <c r="AT60" s="1191"/>
      <c r="AU60" s="1191"/>
      <c r="AV60" s="1191"/>
      <c r="AW60" s="1191"/>
      <c r="AX60" s="1192" t="str">
        <f>IF(BF37="","",BF37)</f>
        <v/>
      </c>
      <c r="AY60" s="1192"/>
      <c r="AZ60" s="1192"/>
      <c r="BA60" s="1192"/>
      <c r="BB60" s="1192"/>
      <c r="BC60" s="1192"/>
      <c r="BD60" s="1193" t="s">
        <v>133</v>
      </c>
      <c r="BE60" s="1193"/>
      <c r="BF60" s="1193"/>
      <c r="BG60" s="1193"/>
      <c r="BH60" s="1192" t="str">
        <f>IF(BP37="","",BP37)</f>
        <v/>
      </c>
      <c r="BI60" s="1192"/>
      <c r="BJ60" s="1192"/>
      <c r="BK60" s="1192"/>
      <c r="BL60" s="1192"/>
      <c r="BM60" s="1192"/>
      <c r="BN60" s="1192"/>
      <c r="BO60" s="1192"/>
      <c r="BP60" s="325"/>
      <c r="BQ60" s="325"/>
      <c r="BR60" s="325"/>
      <c r="BS60" s="325"/>
      <c r="BT60" s="325"/>
      <c r="BU60" s="325"/>
      <c r="BV60" s="325"/>
      <c r="BW60" s="325"/>
      <c r="BX60" s="325"/>
      <c r="BY60" s="325"/>
      <c r="BZ60" s="325"/>
      <c r="CA60" s="325"/>
      <c r="CB60" s="325"/>
      <c r="CC60" s="325"/>
      <c r="CD60" s="325"/>
      <c r="CE60" s="325"/>
      <c r="CF60" s="325"/>
      <c r="CG60" s="325"/>
      <c r="CH60" s="325"/>
      <c r="CI60" s="325"/>
      <c r="CJ60" s="326"/>
      <c r="CK60" s="306"/>
      <c r="CL60" s="306"/>
      <c r="CM60" s="306"/>
      <c r="CN60" s="303"/>
    </row>
    <row r="61" spans="1:123" s="301" customFormat="1" ht="23.25" customHeight="1">
      <c r="A61" s="306"/>
      <c r="B61" s="306"/>
      <c r="C61" s="306"/>
      <c r="D61" s="306"/>
      <c r="E61" s="1176" t="s">
        <v>179</v>
      </c>
      <c r="F61" s="1177"/>
      <c r="G61" s="1177"/>
      <c r="H61" s="1177"/>
      <c r="I61" s="1177"/>
      <c r="J61" s="1177"/>
      <c r="K61" s="1177"/>
      <c r="L61" s="1177"/>
      <c r="M61" s="1177"/>
      <c r="N61" s="1177"/>
      <c r="O61" s="1177"/>
      <c r="P61" s="1177"/>
      <c r="Q61" s="1177"/>
      <c r="R61" s="1177"/>
      <c r="S61" s="1177"/>
      <c r="T61" s="1177"/>
      <c r="U61" s="1177"/>
      <c r="V61" s="1177"/>
      <c r="W61" s="1177"/>
      <c r="X61" s="1177"/>
      <c r="Y61" s="1177"/>
      <c r="Z61" s="1177"/>
      <c r="AA61" s="1177"/>
      <c r="AB61" s="1177"/>
      <c r="AC61" s="1177"/>
      <c r="AD61" s="1177"/>
      <c r="AE61" s="1177"/>
      <c r="AF61" s="1178"/>
      <c r="AG61" s="1179" t="str">
        <f>IF(BC17="","",BC17)</f>
        <v/>
      </c>
      <c r="AH61" s="1180"/>
      <c r="AI61" s="1180"/>
      <c r="AJ61" s="1180"/>
      <c r="AK61" s="1180"/>
      <c r="AL61" s="1180"/>
      <c r="AM61" s="1180"/>
      <c r="AN61" s="1180"/>
      <c r="AO61" s="1180"/>
      <c r="AP61" s="1180"/>
      <c r="AQ61" s="1180"/>
      <c r="AR61" s="1180"/>
      <c r="AS61" s="1180"/>
      <c r="AT61" s="1180"/>
      <c r="AU61" s="1180"/>
      <c r="AV61" s="1180"/>
      <c r="AW61" s="1180"/>
      <c r="AX61" s="1180"/>
      <c r="AY61" s="1180"/>
      <c r="AZ61" s="1180"/>
      <c r="BA61" s="1180"/>
      <c r="BB61" s="1180"/>
      <c r="BC61" s="1180"/>
      <c r="BD61" s="1180"/>
      <c r="BE61" s="1180"/>
      <c r="BF61" s="1180"/>
      <c r="BG61" s="1180"/>
      <c r="BH61" s="1180"/>
      <c r="BI61" s="1180"/>
      <c r="BJ61" s="1180"/>
      <c r="BK61" s="1180"/>
      <c r="BL61" s="1180"/>
      <c r="BM61" s="1180"/>
      <c r="BN61" s="1180"/>
      <c r="BO61" s="1180"/>
      <c r="BP61" s="1180"/>
      <c r="BQ61" s="1180"/>
      <c r="BR61" s="1180"/>
      <c r="BS61" s="1180"/>
      <c r="BT61" s="1180"/>
      <c r="BU61" s="1180"/>
      <c r="BV61" s="1180"/>
      <c r="BW61" s="1180"/>
      <c r="BX61" s="1180"/>
      <c r="BY61" s="1180"/>
      <c r="BZ61" s="1180"/>
      <c r="CA61" s="1180"/>
      <c r="CB61" s="1180"/>
      <c r="CC61" s="1180"/>
      <c r="CD61" s="1180"/>
      <c r="CE61" s="1180"/>
      <c r="CF61" s="1180"/>
      <c r="CG61" s="1180"/>
      <c r="CH61" s="1180"/>
      <c r="CI61" s="1180"/>
      <c r="CJ61" s="1181"/>
      <c r="CK61" s="306"/>
      <c r="CL61" s="306"/>
      <c r="CM61" s="306"/>
      <c r="CN61" s="303"/>
    </row>
    <row r="62" spans="1:123" s="303" customFormat="1" ht="30" customHeight="1">
      <c r="A62" s="306"/>
      <c r="B62" s="306"/>
      <c r="C62" s="306"/>
      <c r="D62" s="306"/>
      <c r="E62" s="1176" t="s">
        <v>180</v>
      </c>
      <c r="F62" s="1177"/>
      <c r="G62" s="1177"/>
      <c r="H62" s="1177"/>
      <c r="I62" s="1177"/>
      <c r="J62" s="1177"/>
      <c r="K62" s="1177"/>
      <c r="L62" s="1177"/>
      <c r="M62" s="1177"/>
      <c r="N62" s="1177"/>
      <c r="O62" s="1177"/>
      <c r="P62" s="1177"/>
      <c r="Q62" s="1177"/>
      <c r="R62" s="1177"/>
      <c r="S62" s="1177"/>
      <c r="T62" s="1177"/>
      <c r="U62" s="1177"/>
      <c r="V62" s="1177"/>
      <c r="W62" s="1177"/>
      <c r="X62" s="1177"/>
      <c r="Y62" s="1177"/>
      <c r="Z62" s="1177"/>
      <c r="AA62" s="1177"/>
      <c r="AB62" s="1177"/>
      <c r="AC62" s="1177"/>
      <c r="AD62" s="1177"/>
      <c r="AE62" s="1177"/>
      <c r="AF62" s="1178"/>
      <c r="AG62" s="1182" t="str">
        <f>IF(BC18="","",BC18)</f>
        <v/>
      </c>
      <c r="AH62" s="1183"/>
      <c r="AI62" s="1183"/>
      <c r="AJ62" s="1183"/>
      <c r="AK62" s="1183"/>
      <c r="AL62" s="1183"/>
      <c r="AM62" s="1183"/>
      <c r="AN62" s="1183"/>
      <c r="AO62" s="1183"/>
      <c r="AP62" s="1183"/>
      <c r="AQ62" s="1183"/>
      <c r="AR62" s="1183"/>
      <c r="AS62" s="1183"/>
      <c r="AT62" s="1183"/>
      <c r="AU62" s="1183"/>
      <c r="AV62" s="1183"/>
      <c r="AW62" s="1183"/>
      <c r="AX62" s="1183"/>
      <c r="AY62" s="1183"/>
      <c r="AZ62" s="1183"/>
      <c r="BA62" s="1183"/>
      <c r="BB62" s="1183"/>
      <c r="BC62" s="1183"/>
      <c r="BD62" s="1183"/>
      <c r="BE62" s="1183"/>
      <c r="BF62" s="1183"/>
      <c r="BG62" s="1183"/>
      <c r="BH62" s="1183"/>
      <c r="BI62" s="1183"/>
      <c r="BJ62" s="1183"/>
      <c r="BK62" s="1183"/>
      <c r="BL62" s="1183"/>
      <c r="BM62" s="1183"/>
      <c r="BN62" s="1183"/>
      <c r="BO62" s="1183"/>
      <c r="BP62" s="1183"/>
      <c r="BQ62" s="1183"/>
      <c r="BR62" s="1183"/>
      <c r="BS62" s="1183"/>
      <c r="BT62" s="1183"/>
      <c r="BU62" s="1183"/>
      <c r="BV62" s="1183"/>
      <c r="BW62" s="1183"/>
      <c r="BX62" s="1183"/>
      <c r="BY62" s="1183"/>
      <c r="BZ62" s="1183"/>
      <c r="CA62" s="1183"/>
      <c r="CB62" s="1183"/>
      <c r="CC62" s="1183"/>
      <c r="CD62" s="1183"/>
      <c r="CE62" s="1183"/>
      <c r="CF62" s="1183"/>
      <c r="CG62" s="1183"/>
      <c r="CH62" s="1183"/>
      <c r="CI62" s="1183"/>
      <c r="CJ62" s="1184"/>
      <c r="CK62" s="306"/>
      <c r="CL62" s="306"/>
      <c r="CM62" s="306"/>
      <c r="CQ62" s="327"/>
      <c r="CR62" s="327"/>
      <c r="CS62" s="327"/>
      <c r="CT62" s="327"/>
      <c r="CU62" s="327"/>
      <c r="CV62" s="327"/>
      <c r="CW62" s="327"/>
      <c r="CX62" s="327"/>
      <c r="CY62" s="327"/>
      <c r="CZ62" s="327"/>
      <c r="DA62" s="327"/>
      <c r="DB62" s="327"/>
      <c r="DC62" s="327"/>
      <c r="DD62" s="327"/>
      <c r="DE62" s="327"/>
      <c r="DF62" s="327"/>
      <c r="DG62" s="327"/>
      <c r="DH62" s="327"/>
      <c r="DI62" s="327"/>
      <c r="DJ62" s="327"/>
      <c r="DK62" s="327"/>
      <c r="DL62" s="327"/>
      <c r="DM62" s="327"/>
      <c r="DN62" s="327"/>
      <c r="DO62" s="327"/>
      <c r="DP62" s="327"/>
      <c r="DQ62" s="327"/>
      <c r="DR62" s="327"/>
      <c r="DS62" s="327"/>
    </row>
    <row r="63" spans="1:123" s="303" customFormat="1" ht="23.25" customHeight="1">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row>
    <row r="64" spans="1:123" s="303" customFormat="1" ht="23.25" customHeight="1">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row>
    <row r="65" spans="1:92" s="301" customFormat="1" ht="23.25" customHeight="1">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306"/>
      <c r="BS65" s="306"/>
      <c r="BT65" s="306"/>
      <c r="BU65" s="306"/>
      <c r="BV65" s="306"/>
      <c r="BW65" s="306"/>
      <c r="BX65" s="306"/>
      <c r="BY65" s="306"/>
      <c r="BZ65" s="306"/>
      <c r="CA65" s="306"/>
      <c r="CB65" s="306"/>
      <c r="CC65" s="306"/>
      <c r="CD65" s="306"/>
      <c r="CE65" s="306"/>
      <c r="CF65" s="306"/>
      <c r="CG65" s="306"/>
      <c r="CH65" s="306"/>
      <c r="CI65" s="306"/>
      <c r="CJ65" s="306"/>
      <c r="CK65" s="306"/>
      <c r="CL65" s="306"/>
      <c r="CM65" s="306"/>
      <c r="CN65" s="303"/>
    </row>
    <row r="66" spans="1:92" s="301" customFormat="1" ht="23.25" customHeight="1">
      <c r="A66" s="306" t="s">
        <v>181</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6"/>
      <c r="BR66" s="306"/>
      <c r="BS66" s="306"/>
      <c r="BT66" s="306"/>
      <c r="BU66" s="306"/>
      <c r="BV66" s="306"/>
      <c r="BW66" s="306"/>
      <c r="BX66" s="306"/>
      <c r="BY66" s="306"/>
      <c r="BZ66" s="306"/>
      <c r="CA66" s="306"/>
      <c r="CB66" s="306"/>
      <c r="CC66" s="306"/>
      <c r="CD66" s="306"/>
      <c r="CE66" s="306"/>
      <c r="CF66" s="306"/>
      <c r="CG66" s="306"/>
      <c r="CH66" s="306"/>
      <c r="CI66" s="306"/>
      <c r="CJ66" s="306"/>
      <c r="CK66" s="306"/>
      <c r="CL66" s="306"/>
      <c r="CM66" s="306"/>
      <c r="CN66" s="303"/>
    </row>
    <row r="67" spans="1:92" s="301" customFormat="1" ht="23.25" customHeight="1">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1185"/>
      <c r="Z67" s="1185"/>
      <c r="AA67" s="1185"/>
      <c r="AB67" s="1185"/>
      <c r="AC67" s="1185"/>
      <c r="AD67" s="1185"/>
      <c r="AE67" s="1185"/>
      <c r="AF67" s="1185"/>
      <c r="AG67" s="1185"/>
      <c r="AH67" s="1185"/>
      <c r="AI67" s="1185"/>
      <c r="AJ67" s="1185"/>
      <c r="AK67" s="1185"/>
      <c r="AL67" s="1185"/>
      <c r="AM67" s="1185"/>
      <c r="AN67" s="1185"/>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6" t="s">
        <v>182</v>
      </c>
      <c r="BP67" s="1187"/>
      <c r="BQ67" s="1187"/>
      <c r="BR67" s="1187"/>
      <c r="BS67" s="1187"/>
      <c r="BT67" s="1187"/>
      <c r="BU67" s="1187"/>
      <c r="BV67" s="1187"/>
      <c r="BW67" s="1187"/>
      <c r="BX67" s="1187"/>
      <c r="BY67" s="306"/>
      <c r="BZ67" s="306"/>
      <c r="CA67" s="306"/>
      <c r="CB67" s="306"/>
      <c r="CC67" s="306"/>
      <c r="CD67" s="306"/>
      <c r="CE67" s="306"/>
      <c r="CF67" s="306"/>
      <c r="CG67" s="306"/>
      <c r="CH67" s="306"/>
      <c r="CI67" s="306"/>
      <c r="CJ67" s="306"/>
      <c r="CK67" s="306"/>
      <c r="CL67" s="306"/>
      <c r="CM67" s="306"/>
      <c r="CN67" s="303"/>
    </row>
    <row r="68" spans="1:92" s="303" customFormat="1" ht="23.25" customHeight="1">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1185"/>
      <c r="Z68" s="1185"/>
      <c r="AA68" s="1185"/>
      <c r="AB68" s="1185"/>
      <c r="AC68" s="1185"/>
      <c r="AD68" s="1185"/>
      <c r="AE68" s="1185"/>
      <c r="AF68" s="1185"/>
      <c r="AG68" s="1185"/>
      <c r="AH68" s="1185"/>
      <c r="AI68" s="1185"/>
      <c r="AJ68" s="1185"/>
      <c r="AK68" s="1185"/>
      <c r="AL68" s="1185"/>
      <c r="AM68" s="1185"/>
      <c r="AN68" s="1185"/>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6"/>
      <c r="BP68" s="1187"/>
      <c r="BQ68" s="1187"/>
      <c r="BR68" s="1187"/>
      <c r="BS68" s="1187"/>
      <c r="BT68" s="1187"/>
      <c r="BU68" s="1187"/>
      <c r="BV68" s="1187"/>
      <c r="BW68" s="1187"/>
      <c r="BX68" s="1187"/>
      <c r="BY68" s="306"/>
      <c r="BZ68" s="306"/>
      <c r="CA68" s="306"/>
      <c r="CB68" s="306"/>
      <c r="CC68" s="306"/>
      <c r="CD68" s="306"/>
      <c r="CE68" s="306"/>
      <c r="CF68" s="306"/>
      <c r="CG68" s="306"/>
      <c r="CH68" s="306"/>
      <c r="CI68" s="306"/>
      <c r="CJ68" s="306"/>
      <c r="CK68" s="306"/>
      <c r="CL68" s="306"/>
      <c r="CM68" s="306"/>
    </row>
    <row r="69" spans="1:92" s="301" customFormat="1" ht="23.25" customHeight="1">
      <c r="A69" s="328"/>
      <c r="B69" s="328"/>
      <c r="C69" s="329"/>
      <c r="D69" s="329"/>
      <c r="E69" s="186"/>
      <c r="F69" s="186"/>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8"/>
      <c r="CD69" s="328"/>
      <c r="CE69" s="328"/>
      <c r="CF69" s="328"/>
      <c r="CG69" s="328"/>
      <c r="CH69" s="328"/>
      <c r="CI69" s="328"/>
      <c r="CJ69" s="328"/>
      <c r="CK69" s="328"/>
      <c r="CL69" s="328"/>
      <c r="CM69" s="328"/>
    </row>
    <row r="70" spans="1:92" s="301" customFormat="1" ht="23.25" customHeight="1">
      <c r="A70" s="328"/>
      <c r="B70" s="328"/>
      <c r="C70" s="329"/>
      <c r="D70" s="329"/>
      <c r="E70" s="186"/>
      <c r="F70" s="186"/>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c r="CF70" s="328"/>
      <c r="CG70" s="328"/>
      <c r="CH70" s="328"/>
      <c r="CI70" s="328"/>
      <c r="CJ70" s="328"/>
      <c r="CK70" s="328"/>
      <c r="CL70" s="328"/>
      <c r="CM70" s="328"/>
    </row>
    <row r="71" spans="1:92" s="301" customFormat="1" ht="23.25" customHeight="1">
      <c r="A71" s="328"/>
      <c r="B71" s="328"/>
      <c r="C71" s="329"/>
      <c r="D71" s="329"/>
      <c r="E71" s="186"/>
      <c r="F71" s="186"/>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8"/>
      <c r="CD71" s="328"/>
      <c r="CE71" s="328"/>
      <c r="CF71" s="328"/>
      <c r="CG71" s="328"/>
      <c r="CH71" s="328"/>
      <c r="CI71" s="328"/>
      <c r="CJ71" s="328"/>
      <c r="CK71" s="328"/>
      <c r="CL71" s="328"/>
      <c r="CM71" s="328"/>
    </row>
    <row r="72" spans="1:92" s="301" customFormat="1" ht="23.25" customHeight="1">
      <c r="A72" s="306" t="s">
        <v>217</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0"/>
      <c r="CD72" s="330"/>
      <c r="CE72" s="330"/>
      <c r="CF72" s="306"/>
      <c r="CG72" s="306"/>
      <c r="CH72" s="306"/>
      <c r="CI72" s="306"/>
      <c r="CJ72" s="306"/>
      <c r="CK72" s="306"/>
      <c r="CL72" s="306"/>
      <c r="CM72" s="306"/>
      <c r="CN72" s="306"/>
    </row>
    <row r="73" spans="1:92" s="301" customFormat="1" ht="23.25" customHeight="1">
      <c r="A73" s="306"/>
      <c r="B73" s="306"/>
      <c r="C73" s="306"/>
      <c r="D73" s="306"/>
      <c r="E73" s="1154" t="s">
        <v>183</v>
      </c>
      <c r="F73" s="1154"/>
      <c r="G73" s="1154"/>
      <c r="H73" s="1154"/>
      <c r="I73" s="1154"/>
      <c r="J73" s="1154"/>
      <c r="K73" s="1154"/>
      <c r="L73" s="1154"/>
      <c r="M73" s="1154"/>
      <c r="N73" s="1154"/>
      <c r="O73" s="1154"/>
      <c r="P73" s="1154"/>
      <c r="Q73" s="1154"/>
      <c r="R73" s="1154"/>
      <c r="S73" s="1154"/>
      <c r="T73" s="1154"/>
      <c r="U73" s="1154"/>
      <c r="V73" s="1154"/>
      <c r="W73" s="1154"/>
      <c r="X73" s="1154"/>
      <c r="Y73" s="1154"/>
      <c r="Z73" s="1154"/>
      <c r="AA73" s="1154"/>
      <c r="AB73" s="1154"/>
      <c r="AC73" s="1154"/>
      <c r="AD73" s="1154"/>
      <c r="AE73" s="1154"/>
      <c r="AF73" s="1154"/>
      <c r="AG73" s="1168" t="s">
        <v>184</v>
      </c>
      <c r="AH73" s="1169"/>
      <c r="AI73" s="1169"/>
      <c r="AJ73" s="1169"/>
      <c r="AK73" s="1169"/>
      <c r="AL73" s="1169"/>
      <c r="AM73" s="1169"/>
      <c r="AN73" s="1169"/>
      <c r="AO73" s="1169"/>
      <c r="AP73" s="1169"/>
      <c r="AQ73" s="1169"/>
      <c r="AR73" s="1169"/>
      <c r="AS73" s="1169"/>
      <c r="AT73" s="1169"/>
      <c r="AU73" s="1169"/>
      <c r="AV73" s="1169"/>
      <c r="AW73" s="1169"/>
      <c r="AX73" s="1169"/>
      <c r="AY73" s="1169"/>
      <c r="AZ73" s="1169"/>
      <c r="BA73" s="1169"/>
      <c r="BB73" s="1169"/>
      <c r="BC73" s="1169"/>
      <c r="BD73" s="1169"/>
      <c r="BE73" s="1169"/>
      <c r="BF73" s="1169"/>
      <c r="BG73" s="1169"/>
      <c r="BH73" s="1169"/>
      <c r="BI73" s="1169"/>
      <c r="BJ73" s="1169"/>
      <c r="BK73" s="1169"/>
      <c r="BL73" s="1169"/>
      <c r="BM73" s="1169"/>
      <c r="BN73" s="1169"/>
      <c r="BO73" s="1169"/>
      <c r="BP73" s="1169"/>
      <c r="BQ73" s="1169"/>
      <c r="BR73" s="1169"/>
      <c r="BS73" s="1169"/>
      <c r="BT73" s="1169"/>
      <c r="BU73" s="1169"/>
      <c r="BV73" s="1169"/>
      <c r="BW73" s="1169"/>
      <c r="BX73" s="1169"/>
      <c r="BY73" s="1169"/>
      <c r="BZ73" s="1169"/>
      <c r="CA73" s="1169"/>
      <c r="CB73" s="1169"/>
      <c r="CC73" s="1169"/>
      <c r="CD73" s="1169"/>
      <c r="CE73" s="1169"/>
      <c r="CF73" s="1169"/>
      <c r="CG73" s="1169"/>
      <c r="CH73" s="1169"/>
      <c r="CI73" s="1169"/>
      <c r="CJ73" s="1170"/>
      <c r="CK73" s="306"/>
      <c r="CL73" s="306"/>
      <c r="CM73" s="306"/>
      <c r="CN73" s="303"/>
    </row>
    <row r="74" spans="1:92" s="301" customFormat="1" ht="30" customHeight="1">
      <c r="A74" s="328"/>
      <c r="B74" s="328"/>
      <c r="C74" s="328"/>
      <c r="D74" s="328"/>
      <c r="E74" s="1172"/>
      <c r="F74" s="1172"/>
      <c r="G74" s="1172"/>
      <c r="H74" s="1172"/>
      <c r="I74" s="1172"/>
      <c r="J74" s="1172"/>
      <c r="K74" s="1172"/>
      <c r="L74" s="1172"/>
      <c r="M74" s="1172"/>
      <c r="N74" s="1172"/>
      <c r="O74" s="1172"/>
      <c r="P74" s="1172"/>
      <c r="Q74" s="1172"/>
      <c r="R74" s="1172"/>
      <c r="S74" s="1172"/>
      <c r="T74" s="1172"/>
      <c r="U74" s="1172"/>
      <c r="V74" s="1172"/>
      <c r="W74" s="1172"/>
      <c r="X74" s="1172"/>
      <c r="Y74" s="1172"/>
      <c r="Z74" s="1172"/>
      <c r="AA74" s="1172"/>
      <c r="AB74" s="1172"/>
      <c r="AC74" s="1172"/>
      <c r="AD74" s="1172"/>
      <c r="AE74" s="1172"/>
      <c r="AF74" s="1172"/>
      <c r="AG74" s="1173"/>
      <c r="AH74" s="1174"/>
      <c r="AI74" s="1174"/>
      <c r="AJ74" s="1174"/>
      <c r="AK74" s="1174"/>
      <c r="AL74" s="1174"/>
      <c r="AM74" s="1174"/>
      <c r="AN74" s="1174"/>
      <c r="AO74" s="1174"/>
      <c r="AP74" s="1174"/>
      <c r="AQ74" s="1174"/>
      <c r="AR74" s="1174"/>
      <c r="AS74" s="1174"/>
      <c r="AT74" s="1174"/>
      <c r="AU74" s="1174"/>
      <c r="AV74" s="1174"/>
      <c r="AW74" s="1174"/>
      <c r="AX74" s="1174"/>
      <c r="AY74" s="1174"/>
      <c r="AZ74" s="1174"/>
      <c r="BA74" s="1174"/>
      <c r="BB74" s="1174"/>
      <c r="BC74" s="1174"/>
      <c r="BD74" s="1174"/>
      <c r="BE74" s="1174"/>
      <c r="BF74" s="1174"/>
      <c r="BG74" s="1174"/>
      <c r="BH74" s="1174"/>
      <c r="BI74" s="1174"/>
      <c r="BJ74" s="1174"/>
      <c r="BK74" s="1174"/>
      <c r="BL74" s="1174"/>
      <c r="BM74" s="1174"/>
      <c r="BN74" s="1174"/>
      <c r="BO74" s="1174"/>
      <c r="BP74" s="1174"/>
      <c r="BQ74" s="1174"/>
      <c r="BR74" s="1174"/>
      <c r="BS74" s="1174"/>
      <c r="BT74" s="1174"/>
      <c r="BU74" s="1174"/>
      <c r="BV74" s="1174"/>
      <c r="BW74" s="1174"/>
      <c r="BX74" s="1174"/>
      <c r="BY74" s="1174"/>
      <c r="BZ74" s="1174"/>
      <c r="CA74" s="1174"/>
      <c r="CB74" s="1174"/>
      <c r="CC74" s="1174"/>
      <c r="CD74" s="1174"/>
      <c r="CE74" s="1174"/>
      <c r="CF74" s="1174"/>
      <c r="CG74" s="1174"/>
      <c r="CH74" s="1174"/>
      <c r="CI74" s="1174"/>
      <c r="CJ74" s="1175"/>
      <c r="CK74" s="328"/>
      <c r="CL74" s="328"/>
      <c r="CM74" s="328"/>
    </row>
    <row r="75" spans="1:92" s="301" customFormat="1" ht="23.25" customHeight="1">
      <c r="A75" s="328"/>
      <c r="B75" s="328"/>
      <c r="C75" s="329"/>
      <c r="D75" s="329"/>
      <c r="E75" s="1154" t="s">
        <v>185</v>
      </c>
      <c r="F75" s="1154"/>
      <c r="G75" s="1154"/>
      <c r="H75" s="1154"/>
      <c r="I75" s="1154"/>
      <c r="J75" s="1154"/>
      <c r="K75" s="1154"/>
      <c r="L75" s="1154"/>
      <c r="M75" s="1154"/>
      <c r="N75" s="1154"/>
      <c r="O75" s="1154"/>
      <c r="P75" s="1154"/>
      <c r="Q75" s="1154"/>
      <c r="R75" s="1154"/>
      <c r="S75" s="1154"/>
      <c r="T75" s="1154"/>
      <c r="U75" s="1154"/>
      <c r="V75" s="1154"/>
      <c r="W75" s="1154"/>
      <c r="X75" s="1154"/>
      <c r="Y75" s="1154"/>
      <c r="Z75" s="1154"/>
      <c r="AA75" s="1154"/>
      <c r="AB75" s="1154"/>
      <c r="AC75" s="1154"/>
      <c r="AD75" s="1154"/>
      <c r="AE75" s="1154"/>
      <c r="AF75" s="1154"/>
      <c r="AG75" s="1168" t="s">
        <v>186</v>
      </c>
      <c r="AH75" s="1169"/>
      <c r="AI75" s="1169"/>
      <c r="AJ75" s="1169"/>
      <c r="AK75" s="1169"/>
      <c r="AL75" s="1169"/>
      <c r="AM75" s="1169"/>
      <c r="AN75" s="1169"/>
      <c r="AO75" s="1169"/>
      <c r="AP75" s="1169"/>
      <c r="AQ75" s="1169"/>
      <c r="AR75" s="1169"/>
      <c r="AS75" s="1169"/>
      <c r="AT75" s="1169"/>
      <c r="AU75" s="1169"/>
      <c r="AV75" s="1169"/>
      <c r="AW75" s="1169"/>
      <c r="AX75" s="1169"/>
      <c r="AY75" s="1169"/>
      <c r="AZ75" s="1169"/>
      <c r="BA75" s="1169"/>
      <c r="BB75" s="1169"/>
      <c r="BC75" s="1169"/>
      <c r="BD75" s="1169"/>
      <c r="BE75" s="1169"/>
      <c r="BF75" s="1169"/>
      <c r="BG75" s="1169"/>
      <c r="BH75" s="1169"/>
      <c r="BI75" s="1169"/>
      <c r="BJ75" s="1169"/>
      <c r="BK75" s="1169"/>
      <c r="BL75" s="1169"/>
      <c r="BM75" s="1169"/>
      <c r="BN75" s="1169"/>
      <c r="BO75" s="1169"/>
      <c r="BP75" s="1169"/>
      <c r="BQ75" s="1169"/>
      <c r="BR75" s="1169"/>
      <c r="BS75" s="1169"/>
      <c r="BT75" s="1169"/>
      <c r="BU75" s="1169"/>
      <c r="BV75" s="1169"/>
      <c r="BW75" s="1169"/>
      <c r="BX75" s="1169"/>
      <c r="BY75" s="1169"/>
      <c r="BZ75" s="1169"/>
      <c r="CA75" s="1169"/>
      <c r="CB75" s="1169"/>
      <c r="CC75" s="1169"/>
      <c r="CD75" s="1169"/>
      <c r="CE75" s="1169"/>
      <c r="CF75" s="1169"/>
      <c r="CG75" s="1169"/>
      <c r="CH75" s="1169"/>
      <c r="CI75" s="1169"/>
      <c r="CJ75" s="1170"/>
      <c r="CK75" s="328"/>
      <c r="CL75" s="328"/>
      <c r="CM75" s="328"/>
    </row>
    <row r="76" spans="1:92" s="301" customFormat="1" ht="30" customHeight="1">
      <c r="A76" s="328"/>
      <c r="B76" s="328"/>
      <c r="C76" s="329"/>
      <c r="D76" s="329"/>
      <c r="E76" s="1171"/>
      <c r="F76" s="1171"/>
      <c r="G76" s="1171"/>
      <c r="H76" s="1171"/>
      <c r="I76" s="1171"/>
      <c r="J76" s="1171"/>
      <c r="K76" s="1171"/>
      <c r="L76" s="1172"/>
      <c r="M76" s="1172"/>
      <c r="N76" s="1172"/>
      <c r="O76" s="1172"/>
      <c r="P76" s="1172"/>
      <c r="Q76" s="1172"/>
      <c r="R76" s="1172"/>
      <c r="S76" s="1172"/>
      <c r="T76" s="1172"/>
      <c r="U76" s="1172"/>
      <c r="V76" s="1172"/>
      <c r="W76" s="1172"/>
      <c r="X76" s="1172"/>
      <c r="Y76" s="1172"/>
      <c r="Z76" s="1172"/>
      <c r="AA76" s="1172"/>
      <c r="AB76" s="1172"/>
      <c r="AC76" s="1172"/>
      <c r="AD76" s="1172"/>
      <c r="AE76" s="1172"/>
      <c r="AF76" s="1172"/>
      <c r="AG76" s="1173"/>
      <c r="AH76" s="1174"/>
      <c r="AI76" s="1174"/>
      <c r="AJ76" s="1174"/>
      <c r="AK76" s="1174"/>
      <c r="AL76" s="1174"/>
      <c r="AM76" s="1174"/>
      <c r="AN76" s="1174"/>
      <c r="AO76" s="1174"/>
      <c r="AP76" s="1174"/>
      <c r="AQ76" s="1174"/>
      <c r="AR76" s="1174"/>
      <c r="AS76" s="1174"/>
      <c r="AT76" s="1174"/>
      <c r="AU76" s="1174"/>
      <c r="AV76" s="1174"/>
      <c r="AW76" s="1174"/>
      <c r="AX76" s="1174"/>
      <c r="AY76" s="1174"/>
      <c r="AZ76" s="1174"/>
      <c r="BA76" s="1174"/>
      <c r="BB76" s="1174"/>
      <c r="BC76" s="1174"/>
      <c r="BD76" s="1174"/>
      <c r="BE76" s="1174"/>
      <c r="BF76" s="1174"/>
      <c r="BG76" s="1174"/>
      <c r="BH76" s="1174"/>
      <c r="BI76" s="1174"/>
      <c r="BJ76" s="1174"/>
      <c r="BK76" s="1174"/>
      <c r="BL76" s="1174"/>
      <c r="BM76" s="1174"/>
      <c r="BN76" s="1174"/>
      <c r="BO76" s="1174"/>
      <c r="BP76" s="1174"/>
      <c r="BQ76" s="1174"/>
      <c r="BR76" s="1174"/>
      <c r="BS76" s="1174"/>
      <c r="BT76" s="1174"/>
      <c r="BU76" s="1174"/>
      <c r="BV76" s="1174"/>
      <c r="BW76" s="1174"/>
      <c r="BX76" s="1174"/>
      <c r="BY76" s="1174"/>
      <c r="BZ76" s="1174"/>
      <c r="CA76" s="1174"/>
      <c r="CB76" s="1174"/>
      <c r="CC76" s="1174"/>
      <c r="CD76" s="1174"/>
      <c r="CE76" s="1174"/>
      <c r="CF76" s="1174"/>
      <c r="CG76" s="1174"/>
      <c r="CH76" s="1174"/>
      <c r="CI76" s="1174"/>
      <c r="CJ76" s="1175"/>
      <c r="CK76" s="328"/>
      <c r="CL76" s="328"/>
      <c r="CM76" s="328"/>
    </row>
    <row r="77" spans="1:92" s="301" customFormat="1" ht="23.25" customHeight="1">
      <c r="A77" s="328"/>
      <c r="B77" s="328"/>
      <c r="C77" s="329"/>
      <c r="D77" s="329"/>
      <c r="E77" s="337" t="s">
        <v>187</v>
      </c>
      <c r="F77" s="338"/>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5"/>
      <c r="BY77" s="335"/>
      <c r="BZ77" s="335"/>
      <c r="CA77" s="335"/>
      <c r="CB77" s="335"/>
      <c r="CC77" s="335"/>
      <c r="CD77" s="335"/>
      <c r="CE77" s="335"/>
      <c r="CF77" s="335"/>
      <c r="CG77" s="335"/>
      <c r="CH77" s="335"/>
      <c r="CI77" s="335"/>
      <c r="CJ77" s="336"/>
      <c r="CK77" s="328"/>
      <c r="CL77" s="328"/>
      <c r="CM77" s="328"/>
    </row>
    <row r="78" spans="1:92" s="301" customFormat="1" ht="30" customHeight="1">
      <c r="A78" s="328"/>
      <c r="B78" s="328"/>
      <c r="C78" s="329"/>
      <c r="D78" s="329"/>
      <c r="E78" s="1165" t="s">
        <v>4</v>
      </c>
      <c r="F78" s="1166"/>
      <c r="G78" s="1166"/>
      <c r="H78" s="1158" t="s">
        <v>188</v>
      </c>
      <c r="I78" s="1158"/>
      <c r="J78" s="1158"/>
      <c r="K78" s="1158"/>
      <c r="L78" s="1158"/>
      <c r="M78" s="1158"/>
      <c r="N78" s="1158"/>
      <c r="O78" s="1158"/>
      <c r="P78" s="1158"/>
      <c r="Q78" s="1158"/>
      <c r="R78" s="1158"/>
      <c r="S78" s="1158"/>
      <c r="T78" s="1158"/>
      <c r="U78" s="1158"/>
      <c r="V78" s="1158"/>
      <c r="W78" s="1158"/>
      <c r="X78" s="1158"/>
      <c r="Y78" s="1158"/>
      <c r="Z78" s="1158"/>
      <c r="AA78" s="1158"/>
      <c r="AB78" s="1158"/>
      <c r="AC78" s="1158"/>
      <c r="AD78" s="1158"/>
      <c r="AE78" s="1158"/>
      <c r="AF78" s="1167"/>
      <c r="AG78" s="1165" t="s">
        <v>4</v>
      </c>
      <c r="AH78" s="1166"/>
      <c r="AI78" s="1166"/>
      <c r="AJ78" s="1158" t="s">
        <v>189</v>
      </c>
      <c r="AK78" s="1158"/>
      <c r="AL78" s="1158"/>
      <c r="AM78" s="1158"/>
      <c r="AN78" s="1158"/>
      <c r="AO78" s="1158"/>
      <c r="AP78" s="1158"/>
      <c r="AQ78" s="1158"/>
      <c r="AR78" s="1158"/>
      <c r="AS78" s="1158"/>
      <c r="AT78" s="1158"/>
      <c r="AU78" s="1158"/>
      <c r="AV78" s="1158"/>
      <c r="AW78" s="1158"/>
      <c r="AX78" s="1158"/>
      <c r="AY78" s="1158"/>
      <c r="AZ78" s="1158"/>
      <c r="BA78" s="1158"/>
      <c r="BB78" s="1158"/>
      <c r="BC78" s="1158"/>
      <c r="BD78" s="1167"/>
      <c r="BE78" s="1165" t="s">
        <v>4</v>
      </c>
      <c r="BF78" s="1166"/>
      <c r="BG78" s="1166"/>
      <c r="BH78" s="1158" t="s">
        <v>190</v>
      </c>
      <c r="BI78" s="1158"/>
      <c r="BJ78" s="1158"/>
      <c r="BK78" s="1158"/>
      <c r="BL78" s="1158"/>
      <c r="BM78" s="1158"/>
      <c r="BN78" s="1158"/>
      <c r="BO78" s="1158"/>
      <c r="BP78" s="1159"/>
      <c r="BQ78" s="1159"/>
      <c r="BR78" s="1159"/>
      <c r="BS78" s="1159"/>
      <c r="BT78" s="1159"/>
      <c r="BU78" s="1159"/>
      <c r="BV78" s="1159"/>
      <c r="BW78" s="1159"/>
      <c r="BX78" s="1159"/>
      <c r="BY78" s="1159"/>
      <c r="BZ78" s="1159"/>
      <c r="CA78" s="1159"/>
      <c r="CB78" s="1159"/>
      <c r="CC78" s="1159"/>
      <c r="CD78" s="1159"/>
      <c r="CE78" s="1159"/>
      <c r="CF78" s="1160" t="s">
        <v>136</v>
      </c>
      <c r="CG78" s="1160"/>
      <c r="CH78" s="1160"/>
      <c r="CI78" s="1160"/>
      <c r="CJ78" s="1161"/>
      <c r="CK78" s="328"/>
      <c r="CL78" s="328"/>
      <c r="CM78" s="328"/>
    </row>
    <row r="79" spans="1:92" s="301" customFormat="1" ht="30" customHeight="1">
      <c r="A79" s="328"/>
      <c r="B79" s="328"/>
      <c r="C79" s="329"/>
      <c r="D79" s="329"/>
      <c r="E79" s="1154" t="s">
        <v>218</v>
      </c>
      <c r="F79" s="1154"/>
      <c r="G79" s="1154"/>
      <c r="H79" s="1154"/>
      <c r="I79" s="1154"/>
      <c r="J79" s="1154"/>
      <c r="K79" s="1154"/>
      <c r="L79" s="1154"/>
      <c r="M79" s="1154"/>
      <c r="N79" s="1154"/>
      <c r="O79" s="1154"/>
      <c r="P79" s="1154"/>
      <c r="Q79" s="1154"/>
      <c r="R79" s="1154"/>
      <c r="S79" s="1154"/>
      <c r="T79" s="1154"/>
      <c r="U79" s="1154"/>
      <c r="V79" s="1154"/>
      <c r="W79" s="1154"/>
      <c r="X79" s="1154"/>
      <c r="Y79" s="1154"/>
      <c r="Z79" s="1154"/>
      <c r="AA79" s="1154"/>
      <c r="AB79" s="1154"/>
      <c r="AC79" s="1154"/>
      <c r="AD79" s="1154"/>
      <c r="AE79" s="1154"/>
      <c r="AF79" s="1154"/>
      <c r="AG79" s="1162"/>
      <c r="AH79" s="1163"/>
      <c r="AI79" s="1163"/>
      <c r="AJ79" s="1163"/>
      <c r="AK79" s="1163"/>
      <c r="AL79" s="1163"/>
      <c r="AM79" s="1163"/>
      <c r="AN79" s="1164"/>
      <c r="AO79" s="1162"/>
      <c r="AP79" s="1163"/>
      <c r="AQ79" s="1163"/>
      <c r="AR79" s="1163"/>
      <c r="AS79" s="1163"/>
      <c r="AT79" s="1163"/>
      <c r="AU79" s="1163"/>
      <c r="AV79" s="1164"/>
      <c r="AW79" s="1162"/>
      <c r="AX79" s="1163"/>
      <c r="AY79" s="1163"/>
      <c r="AZ79" s="1163"/>
      <c r="BA79" s="1163"/>
      <c r="BB79" s="1163"/>
      <c r="BC79" s="1163"/>
      <c r="BD79" s="1164"/>
      <c r="BE79" s="1162"/>
      <c r="BF79" s="1163"/>
      <c r="BG79" s="1163"/>
      <c r="BH79" s="1163"/>
      <c r="BI79" s="1163"/>
      <c r="BJ79" s="1163"/>
      <c r="BK79" s="1163"/>
      <c r="BL79" s="1164"/>
      <c r="BM79" s="1162"/>
      <c r="BN79" s="1163"/>
      <c r="BO79" s="1163"/>
      <c r="BP79" s="1163"/>
      <c r="BQ79" s="1163"/>
      <c r="BR79" s="1163"/>
      <c r="BS79" s="1163"/>
      <c r="BT79" s="1164"/>
      <c r="BU79" s="1162"/>
      <c r="BV79" s="1163"/>
      <c r="BW79" s="1163"/>
      <c r="BX79" s="1163"/>
      <c r="BY79" s="1163"/>
      <c r="BZ79" s="1163"/>
      <c r="CA79" s="1163"/>
      <c r="CB79" s="1164"/>
      <c r="CC79" s="1162"/>
      <c r="CD79" s="1163"/>
      <c r="CE79" s="1163"/>
      <c r="CF79" s="1163"/>
      <c r="CG79" s="1163"/>
      <c r="CH79" s="1163"/>
      <c r="CI79" s="1163"/>
      <c r="CJ79" s="1164"/>
      <c r="CK79" s="328"/>
      <c r="CL79" s="328"/>
      <c r="CM79" s="328"/>
    </row>
    <row r="80" spans="1:92" s="301" customFormat="1" ht="30" customHeight="1">
      <c r="A80" s="328"/>
      <c r="B80" s="328"/>
      <c r="C80" s="329"/>
      <c r="D80" s="329"/>
      <c r="E80" s="1154" t="s">
        <v>191</v>
      </c>
      <c r="F80" s="1154"/>
      <c r="G80" s="1154"/>
      <c r="H80" s="1154"/>
      <c r="I80" s="1154"/>
      <c r="J80" s="1154"/>
      <c r="K80" s="1154"/>
      <c r="L80" s="1154"/>
      <c r="M80" s="1154"/>
      <c r="N80" s="1154"/>
      <c r="O80" s="1154"/>
      <c r="P80" s="1154"/>
      <c r="Q80" s="1154"/>
      <c r="R80" s="1154"/>
      <c r="S80" s="1154"/>
      <c r="T80" s="1154"/>
      <c r="U80" s="1154"/>
      <c r="V80" s="1154"/>
      <c r="W80" s="1154"/>
      <c r="X80" s="1154"/>
      <c r="Y80" s="1154"/>
      <c r="Z80" s="1154"/>
      <c r="AA80" s="1154"/>
      <c r="AB80" s="1154"/>
      <c r="AC80" s="1154"/>
      <c r="AD80" s="1154"/>
      <c r="AE80" s="1154"/>
      <c r="AF80" s="1154"/>
      <c r="AG80" s="1155"/>
      <c r="AH80" s="1156"/>
      <c r="AI80" s="1156"/>
      <c r="AJ80" s="1156"/>
      <c r="AK80" s="1156"/>
      <c r="AL80" s="1156"/>
      <c r="AM80" s="1156"/>
      <c r="AN80" s="1156"/>
      <c r="AO80" s="1156"/>
      <c r="AP80" s="1156"/>
      <c r="AQ80" s="1156"/>
      <c r="AR80" s="1156"/>
      <c r="AS80" s="1156"/>
      <c r="AT80" s="1156"/>
      <c r="AU80" s="1156"/>
      <c r="AV80" s="1156"/>
      <c r="AW80" s="1156"/>
      <c r="AX80" s="1156"/>
      <c r="AY80" s="1156"/>
      <c r="AZ80" s="1156"/>
      <c r="BA80" s="1156"/>
      <c r="BB80" s="1156"/>
      <c r="BC80" s="1156"/>
      <c r="BD80" s="1156"/>
      <c r="BE80" s="1156"/>
      <c r="BF80" s="1156"/>
      <c r="BG80" s="1156"/>
      <c r="BH80" s="1156"/>
      <c r="BI80" s="1156"/>
      <c r="BJ80" s="1156"/>
      <c r="BK80" s="1156"/>
      <c r="BL80" s="1156"/>
      <c r="BM80" s="1156"/>
      <c r="BN80" s="1156"/>
      <c r="BO80" s="1156"/>
      <c r="BP80" s="1156"/>
      <c r="BQ80" s="1156"/>
      <c r="BR80" s="1156"/>
      <c r="BS80" s="1156"/>
      <c r="BT80" s="1156"/>
      <c r="BU80" s="1156"/>
      <c r="BV80" s="1156"/>
      <c r="BW80" s="1156"/>
      <c r="BX80" s="1156"/>
      <c r="BY80" s="1156"/>
      <c r="BZ80" s="1156"/>
      <c r="CA80" s="1156"/>
      <c r="CB80" s="1156"/>
      <c r="CC80" s="1156"/>
      <c r="CD80" s="1156"/>
      <c r="CE80" s="1156"/>
      <c r="CF80" s="1156"/>
      <c r="CG80" s="1156"/>
      <c r="CH80" s="1156"/>
      <c r="CI80" s="1156"/>
      <c r="CJ80" s="1157"/>
      <c r="CK80" s="328"/>
      <c r="CL80" s="328"/>
      <c r="CM80" s="328"/>
    </row>
    <row r="81" spans="1:91" s="301" customFormat="1" ht="23.25" customHeight="1">
      <c r="A81" s="328"/>
      <c r="B81" s="328"/>
      <c r="C81" s="329"/>
      <c r="D81" s="329"/>
      <c r="E81" s="186"/>
      <c r="F81" s="186"/>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row>
    <row r="82" spans="1:91" s="301" customFormat="1" ht="23.25" customHeight="1">
      <c r="A82" s="328"/>
      <c r="B82" s="328"/>
      <c r="C82" s="329"/>
      <c r="D82" s="329"/>
      <c r="E82" s="186"/>
      <c r="F82" s="186"/>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328"/>
      <c r="CL82" s="328"/>
      <c r="CM82" s="328"/>
    </row>
    <row r="83" spans="1:91" s="301" customFormat="1" ht="23.25" customHeight="1">
      <c r="A83" s="328"/>
      <c r="B83" s="328"/>
      <c r="C83" s="329"/>
      <c r="D83" s="329"/>
      <c r="E83" s="186"/>
      <c r="F83" s="186"/>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row>
    <row r="84" spans="1:91" s="301" customFormat="1" ht="23.25" customHeight="1">
      <c r="A84" s="328"/>
      <c r="B84" s="328"/>
      <c r="C84" s="329"/>
      <c r="D84" s="329"/>
      <c r="E84" s="186"/>
      <c r="F84" s="186"/>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328"/>
      <c r="CA84" s="328"/>
      <c r="CB84" s="328"/>
      <c r="CC84" s="328"/>
      <c r="CD84" s="328"/>
      <c r="CE84" s="328"/>
      <c r="CF84" s="328"/>
      <c r="CG84" s="328"/>
      <c r="CH84" s="328"/>
      <c r="CI84" s="328"/>
      <c r="CJ84" s="328"/>
      <c r="CK84" s="328"/>
      <c r="CL84" s="328"/>
      <c r="CM84" s="328"/>
    </row>
    <row r="85" spans="1:91" s="301" customFormat="1" ht="23.25" customHeight="1">
      <c r="A85" s="328"/>
      <c r="B85" s="328"/>
      <c r="C85" s="329"/>
      <c r="D85" s="329"/>
      <c r="E85" s="186"/>
      <c r="F85" s="186"/>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328"/>
      <c r="CA85" s="328"/>
      <c r="CB85" s="328"/>
      <c r="CC85" s="328"/>
      <c r="CD85" s="328"/>
      <c r="CE85" s="328"/>
      <c r="CF85" s="328"/>
      <c r="CG85" s="328"/>
      <c r="CH85" s="328"/>
      <c r="CI85" s="328"/>
      <c r="CJ85" s="328"/>
      <c r="CK85" s="328"/>
      <c r="CL85" s="328"/>
      <c r="CM85" s="328"/>
    </row>
    <row r="86" spans="1:91" s="301" customFormat="1" ht="23.25" customHeight="1">
      <c r="A86" s="328"/>
      <c r="B86" s="328"/>
      <c r="C86" s="329"/>
      <c r="D86" s="329"/>
      <c r="E86" s="186"/>
      <c r="F86" s="186"/>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c r="CF86" s="328"/>
      <c r="CG86" s="328"/>
      <c r="CH86" s="328"/>
      <c r="CI86" s="328"/>
      <c r="CJ86" s="328"/>
      <c r="CK86" s="328"/>
      <c r="CL86" s="328"/>
      <c r="CM86" s="328"/>
    </row>
    <row r="87" spans="1:91" s="301" customFormat="1" ht="23.25" customHeight="1">
      <c r="A87" s="328"/>
      <c r="B87" s="328"/>
      <c r="C87" s="329"/>
      <c r="D87" s="329"/>
      <c r="E87" s="186"/>
      <c r="F87" s="186"/>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c r="BV87" s="328"/>
      <c r="BW87" s="328"/>
      <c r="BX87" s="328"/>
      <c r="BY87" s="328"/>
      <c r="BZ87" s="328"/>
      <c r="CA87" s="328"/>
      <c r="CB87" s="328"/>
      <c r="CC87" s="328"/>
      <c r="CD87" s="328"/>
      <c r="CE87" s="328"/>
      <c r="CF87" s="328"/>
      <c r="CG87" s="328"/>
      <c r="CH87" s="328"/>
      <c r="CI87" s="328"/>
      <c r="CJ87" s="328"/>
      <c r="CK87" s="328"/>
      <c r="CL87" s="328"/>
      <c r="CM87" s="328"/>
    </row>
    <row r="88" spans="1:91" s="301" customFormat="1" ht="23.25" customHeight="1">
      <c r="A88" s="328"/>
      <c r="B88" s="328"/>
      <c r="C88" s="329"/>
      <c r="D88" s="329"/>
      <c r="E88" s="186"/>
      <c r="F88" s="186"/>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8"/>
      <c r="CC88" s="328"/>
      <c r="CD88" s="328"/>
      <c r="CE88" s="328"/>
      <c r="CF88" s="328"/>
      <c r="CG88" s="328"/>
      <c r="CH88" s="328"/>
      <c r="CI88" s="328"/>
      <c r="CJ88" s="328"/>
      <c r="CK88" s="328"/>
      <c r="CL88" s="328"/>
      <c r="CM88" s="328"/>
    </row>
    <row r="89" spans="1:91" s="301" customFormat="1" ht="23.25" customHeight="1">
      <c r="A89" s="328"/>
      <c r="B89" s="328"/>
      <c r="C89" s="329"/>
      <c r="D89" s="329"/>
      <c r="E89" s="186"/>
      <c r="F89" s="186"/>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c r="BZ89" s="328"/>
      <c r="CA89" s="328"/>
      <c r="CB89" s="328"/>
      <c r="CC89" s="328"/>
      <c r="CD89" s="328"/>
      <c r="CE89" s="328"/>
      <c r="CF89" s="328"/>
      <c r="CG89" s="328"/>
      <c r="CH89" s="328"/>
      <c r="CI89" s="328"/>
      <c r="CJ89" s="328"/>
      <c r="CK89" s="328"/>
      <c r="CL89" s="328"/>
      <c r="CM89" s="328"/>
    </row>
    <row r="90" spans="1:91" s="301" customFormat="1" ht="23.25" customHeight="1">
      <c r="A90" s="328"/>
      <c r="B90" s="328"/>
      <c r="C90" s="329"/>
      <c r="D90" s="329"/>
      <c r="E90" s="186"/>
      <c r="F90" s="186"/>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c r="BZ90" s="328"/>
      <c r="CA90" s="328"/>
      <c r="CB90" s="328"/>
      <c r="CC90" s="328"/>
      <c r="CD90" s="328"/>
      <c r="CE90" s="328"/>
      <c r="CF90" s="328"/>
      <c r="CG90" s="328"/>
      <c r="CH90" s="328"/>
      <c r="CI90" s="328"/>
      <c r="CJ90" s="328"/>
      <c r="CK90" s="328"/>
      <c r="CL90" s="328"/>
      <c r="CM90" s="328"/>
    </row>
    <row r="91" spans="1:91" s="301" customFormat="1" ht="23.25" customHeight="1">
      <c r="A91" s="328"/>
      <c r="B91" s="328"/>
      <c r="C91" s="329"/>
      <c r="D91" s="329"/>
      <c r="E91" s="186"/>
      <c r="F91" s="186"/>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8"/>
      <c r="BX91" s="328"/>
      <c r="BY91" s="328"/>
      <c r="BZ91" s="328"/>
      <c r="CA91" s="328"/>
      <c r="CB91" s="328"/>
      <c r="CC91" s="328"/>
      <c r="CD91" s="328"/>
      <c r="CE91" s="328"/>
      <c r="CF91" s="328"/>
      <c r="CG91" s="328"/>
      <c r="CH91" s="328"/>
      <c r="CI91" s="328"/>
      <c r="CJ91" s="328"/>
      <c r="CK91" s="328"/>
      <c r="CL91" s="328"/>
      <c r="CM91" s="328"/>
    </row>
    <row r="92" spans="1:91" s="301" customFormat="1" ht="23.25" customHeight="1">
      <c r="A92" s="328"/>
      <c r="B92" s="328"/>
      <c r="C92" s="329"/>
      <c r="D92" s="329"/>
      <c r="E92" s="186"/>
      <c r="F92" s="186"/>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28"/>
      <c r="CD92" s="328"/>
      <c r="CE92" s="328"/>
      <c r="CF92" s="328"/>
      <c r="CG92" s="328"/>
      <c r="CH92" s="328"/>
      <c r="CI92" s="328"/>
      <c r="CJ92" s="328"/>
      <c r="CK92" s="328"/>
      <c r="CL92" s="328"/>
      <c r="CM92" s="328"/>
    </row>
    <row r="93" spans="1:91" s="301" customFormat="1" ht="23.25" customHeight="1">
      <c r="A93" s="328"/>
      <c r="B93" s="328"/>
      <c r="C93" s="329"/>
      <c r="D93" s="329"/>
      <c r="E93" s="186"/>
      <c r="F93" s="186"/>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328"/>
      <c r="CA93" s="328"/>
      <c r="CB93" s="328"/>
      <c r="CC93" s="328"/>
      <c r="CD93" s="328"/>
      <c r="CE93" s="328"/>
      <c r="CF93" s="328"/>
      <c r="CG93" s="328"/>
      <c r="CH93" s="328"/>
      <c r="CI93" s="328"/>
      <c r="CJ93" s="328"/>
      <c r="CK93" s="328"/>
      <c r="CL93" s="328"/>
      <c r="CM93" s="328"/>
    </row>
    <row r="94" spans="1:91" s="301" customFormat="1" ht="23.25" customHeight="1">
      <c r="D94" s="302"/>
      <c r="E94" s="302"/>
      <c r="F94" s="185"/>
      <c r="G94" s="185"/>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sheetData>
  <sheetProtection algorithmName="SHA-512" hashValue="XQh5iJGzHikcERSbI9fE662X1y8aXO80dALR9OLyoEmzpyZ11zZkn1lTm3NfqkfrBxH7CZLDSdrfo/ukHRmK1w==" saltValue="ue8z1xnqm6zwAwlGHCDDPg==" spinCount="100000" sheet="1" objects="1" scenarios="1"/>
  <mergeCells count="95">
    <mergeCell ref="CE4:CF4"/>
    <mergeCell ref="CG4:CK4"/>
    <mergeCell ref="CL4:CM4"/>
    <mergeCell ref="A7:K7"/>
    <mergeCell ref="N7:AA7"/>
    <mergeCell ref="AB7:AD7"/>
    <mergeCell ref="AI4:AJ4"/>
    <mergeCell ref="BO4:BR4"/>
    <mergeCell ref="BS4:BW4"/>
    <mergeCell ref="BX4:BY4"/>
    <mergeCell ref="BZ4:CD4"/>
    <mergeCell ref="AI14:AQ14"/>
    <mergeCell ref="AS14:BB14"/>
    <mergeCell ref="BC14:BG14"/>
    <mergeCell ref="BH14:BI14"/>
    <mergeCell ref="BJ14:BP14"/>
    <mergeCell ref="AS15:BB16"/>
    <mergeCell ref="BC15:BJ15"/>
    <mergeCell ref="BK15:CK15"/>
    <mergeCell ref="BC16:CK16"/>
    <mergeCell ref="AS17:BB17"/>
    <mergeCell ref="BC17:CK17"/>
    <mergeCell ref="AS18:BB18"/>
    <mergeCell ref="BC18:CI18"/>
    <mergeCell ref="CJ18:CM18"/>
    <mergeCell ref="AI21:AQ21"/>
    <mergeCell ref="AS21:BB21"/>
    <mergeCell ref="BC21:BG21"/>
    <mergeCell ref="BH21:BI21"/>
    <mergeCell ref="BJ21:BN21"/>
    <mergeCell ref="A29:CN29"/>
    <mergeCell ref="A30:CN30"/>
    <mergeCell ref="A31:CN31"/>
    <mergeCell ref="A32:CN32"/>
    <mergeCell ref="A33:CN33"/>
    <mergeCell ref="A34:CN34"/>
    <mergeCell ref="C37:H37"/>
    <mergeCell ref="I37:K37"/>
    <mergeCell ref="L37:P37"/>
    <mergeCell ref="Q37:S37"/>
    <mergeCell ref="T37:X37"/>
    <mergeCell ref="Y37:AA37"/>
    <mergeCell ref="AB37:AS37"/>
    <mergeCell ref="AT37:BE37"/>
    <mergeCell ref="BF37:BK37"/>
    <mergeCell ref="BL37:BO37"/>
    <mergeCell ref="BP37:BW37"/>
    <mergeCell ref="BX37:CN37"/>
    <mergeCell ref="A38:CN40"/>
    <mergeCell ref="A53:CN53"/>
    <mergeCell ref="CI54:CN54"/>
    <mergeCell ref="A56:CM56"/>
    <mergeCell ref="E60:AF60"/>
    <mergeCell ref="AL60:AW60"/>
    <mergeCell ref="AX60:BC60"/>
    <mergeCell ref="BD60:BG60"/>
    <mergeCell ref="BH60:BO60"/>
    <mergeCell ref="E61:AF61"/>
    <mergeCell ref="AG61:CJ61"/>
    <mergeCell ref="E62:AF62"/>
    <mergeCell ref="AG62:CJ62"/>
    <mergeCell ref="Y67:BN68"/>
    <mergeCell ref="BO67:BX68"/>
    <mergeCell ref="E73:AF73"/>
    <mergeCell ref="AG73:CJ73"/>
    <mergeCell ref="E74:K74"/>
    <mergeCell ref="L74:R74"/>
    <mergeCell ref="S74:Y74"/>
    <mergeCell ref="Z74:AF74"/>
    <mergeCell ref="AG74:CJ74"/>
    <mergeCell ref="AJ78:BD78"/>
    <mergeCell ref="BE78:BG78"/>
    <mergeCell ref="E75:AF75"/>
    <mergeCell ref="AG75:CJ75"/>
    <mergeCell ref="E76:K76"/>
    <mergeCell ref="L76:R76"/>
    <mergeCell ref="S76:Y76"/>
    <mergeCell ref="Z76:AF76"/>
    <mergeCell ref="AG76:CJ76"/>
    <mergeCell ref="E80:AF80"/>
    <mergeCell ref="AG80:CJ80"/>
    <mergeCell ref="BH78:BO78"/>
    <mergeCell ref="BP78:CE78"/>
    <mergeCell ref="CF78:CJ78"/>
    <mergeCell ref="E79:AF79"/>
    <mergeCell ref="AG79:AN79"/>
    <mergeCell ref="AO79:AV79"/>
    <mergeCell ref="AW79:BD79"/>
    <mergeCell ref="BE79:BL79"/>
    <mergeCell ref="BM79:BT79"/>
    <mergeCell ref="BU79:CB79"/>
    <mergeCell ref="CC79:CJ79"/>
    <mergeCell ref="E78:G78"/>
    <mergeCell ref="H78:AF78"/>
    <mergeCell ref="AG78:AI78"/>
  </mergeCells>
  <phoneticPr fontId="57"/>
  <conditionalFormatting sqref="BC14:BG14">
    <cfRule type="expression" dxfId="34" priority="58" stopIfTrue="1">
      <formula>$BC$14=""</formula>
    </cfRule>
  </conditionalFormatting>
  <conditionalFormatting sqref="BJ14:BP14">
    <cfRule type="expression" dxfId="33" priority="57" stopIfTrue="1">
      <formula>$BJ$14=""</formula>
    </cfRule>
  </conditionalFormatting>
  <conditionalFormatting sqref="BC17:CK17">
    <cfRule type="expression" dxfId="32" priority="56" stopIfTrue="1">
      <formula>$BC$17=""</formula>
    </cfRule>
  </conditionalFormatting>
  <conditionalFormatting sqref="BC18:CI18">
    <cfRule type="expression" dxfId="31" priority="55" stopIfTrue="1">
      <formula>$BC$18=""</formula>
    </cfRule>
  </conditionalFormatting>
  <conditionalFormatting sqref="L37:P37">
    <cfRule type="expression" dxfId="30" priority="54" stopIfTrue="1">
      <formula>$L$37=""</formula>
    </cfRule>
  </conditionalFormatting>
  <conditionalFormatting sqref="T37:X37">
    <cfRule type="expression" dxfId="29" priority="53" stopIfTrue="1">
      <formula>$T$37=""</formula>
    </cfRule>
  </conditionalFormatting>
  <conditionalFormatting sqref="BF37:BK37">
    <cfRule type="expression" dxfId="28" priority="52" stopIfTrue="1">
      <formula>$BF$37=""</formula>
    </cfRule>
  </conditionalFormatting>
  <conditionalFormatting sqref="BP37:BW37">
    <cfRule type="expression" dxfId="27" priority="51" stopIfTrue="1">
      <formula>$BP$37=""</formula>
    </cfRule>
  </conditionalFormatting>
  <conditionalFormatting sqref="AX60:BC60">
    <cfRule type="expression" dxfId="26" priority="50" stopIfTrue="1">
      <formula>$AX$60=""</formula>
    </cfRule>
  </conditionalFormatting>
  <conditionalFormatting sqref="BH60:BO60">
    <cfRule type="expression" dxfId="25" priority="49" stopIfTrue="1">
      <formula>$BH$60=""</formula>
    </cfRule>
  </conditionalFormatting>
  <conditionalFormatting sqref="AG61:CJ61">
    <cfRule type="expression" dxfId="24" priority="48" stopIfTrue="1">
      <formula>$AG$61=""</formula>
    </cfRule>
  </conditionalFormatting>
  <conditionalFormatting sqref="AG62:CJ62">
    <cfRule type="expression" dxfId="23" priority="47" stopIfTrue="1">
      <formula>$AG$62=""</formula>
    </cfRule>
  </conditionalFormatting>
  <conditionalFormatting sqref="Y67:BN68">
    <cfRule type="expression" dxfId="22" priority="46" stopIfTrue="1">
      <formula>$Y$67=""</formula>
    </cfRule>
  </conditionalFormatting>
  <conditionalFormatting sqref="AG79:AN79">
    <cfRule type="expression" dxfId="21" priority="9" stopIfTrue="1">
      <formula>$AG$79=""</formula>
    </cfRule>
  </conditionalFormatting>
  <conditionalFormatting sqref="BC15:BJ15">
    <cfRule type="expression" dxfId="20" priority="26" stopIfTrue="1">
      <formula>$BC$15=""</formula>
    </cfRule>
  </conditionalFormatting>
  <conditionalFormatting sqref="BK15:CK15">
    <cfRule type="expression" dxfId="19" priority="25" stopIfTrue="1">
      <formula>$BK$15=""</formula>
    </cfRule>
  </conditionalFormatting>
  <conditionalFormatting sqref="BC16:CK16">
    <cfRule type="expression" dxfId="18" priority="24" stopIfTrue="1">
      <formula>$BK$15=""</formula>
    </cfRule>
  </conditionalFormatting>
  <conditionalFormatting sqref="E74:K74">
    <cfRule type="expression" dxfId="17" priority="19" stopIfTrue="1">
      <formula>$E$74=""</formula>
    </cfRule>
  </conditionalFormatting>
  <conditionalFormatting sqref="L74:R74">
    <cfRule type="expression" dxfId="16" priority="18" stopIfTrue="1">
      <formula>$L$74=""</formula>
    </cfRule>
  </conditionalFormatting>
  <conditionalFormatting sqref="S74:Y74">
    <cfRule type="expression" dxfId="15" priority="17" stopIfTrue="1">
      <formula>$S$74=""</formula>
    </cfRule>
  </conditionalFormatting>
  <conditionalFormatting sqref="Z74:AF74">
    <cfRule type="expression" dxfId="14" priority="16" stopIfTrue="1">
      <formula>$Z$74=""</formula>
    </cfRule>
  </conditionalFormatting>
  <conditionalFormatting sqref="AG74:CJ74">
    <cfRule type="expression" dxfId="13" priority="15" stopIfTrue="1">
      <formula>$AG$74=""</formula>
    </cfRule>
  </conditionalFormatting>
  <conditionalFormatting sqref="L76:R76">
    <cfRule type="expression" dxfId="12" priority="14" stopIfTrue="1">
      <formula>$L$76=""</formula>
    </cfRule>
  </conditionalFormatting>
  <conditionalFormatting sqref="S76:Y76">
    <cfRule type="expression" dxfId="11" priority="13" stopIfTrue="1">
      <formula>$S$76=""</formula>
    </cfRule>
  </conditionalFormatting>
  <conditionalFormatting sqref="Z76:AF76">
    <cfRule type="expression" dxfId="10" priority="12" stopIfTrue="1">
      <formula>$Z$76=""</formula>
    </cfRule>
  </conditionalFormatting>
  <conditionalFormatting sqref="AG76:CJ76">
    <cfRule type="expression" dxfId="9" priority="11" stopIfTrue="1">
      <formula>$AG$76=""</formula>
    </cfRule>
  </conditionalFormatting>
  <conditionalFormatting sqref="E78:G78 AG78:AI78 BE78:BG78">
    <cfRule type="expression" dxfId="8" priority="10" stopIfTrue="1">
      <formula>AND($E$78="□",$AG$78="□",$BE$78="□")</formula>
    </cfRule>
  </conditionalFormatting>
  <conditionalFormatting sqref="AO79:AV79">
    <cfRule type="expression" dxfId="7" priority="8" stopIfTrue="1">
      <formula>$AO$79=""</formula>
    </cfRule>
  </conditionalFormatting>
  <conditionalFormatting sqref="AW79:BD79">
    <cfRule type="expression" dxfId="6" priority="7" stopIfTrue="1">
      <formula>$AW$79=""</formula>
    </cfRule>
  </conditionalFormatting>
  <conditionalFormatting sqref="BE79:BL79">
    <cfRule type="expression" dxfId="5" priority="6" stopIfTrue="1">
      <formula>$BE$79=""</formula>
    </cfRule>
  </conditionalFormatting>
  <conditionalFormatting sqref="BM79:BT79">
    <cfRule type="expression" dxfId="4" priority="5" stopIfTrue="1">
      <formula>$BM$79=""</formula>
    </cfRule>
  </conditionalFormatting>
  <conditionalFormatting sqref="BU79:CB79">
    <cfRule type="expression" dxfId="3" priority="4" stopIfTrue="1">
      <formula>$BU$79=""</formula>
    </cfRule>
  </conditionalFormatting>
  <conditionalFormatting sqref="CC79:CJ79">
    <cfRule type="expression" dxfId="2" priority="3" stopIfTrue="1">
      <formula>$CC$79=""</formula>
    </cfRule>
  </conditionalFormatting>
  <conditionalFormatting sqref="AG80:CJ80">
    <cfRule type="expression" dxfId="1" priority="2" stopIfTrue="1">
      <formula>$AG$80=""</formula>
    </cfRule>
  </conditionalFormatting>
  <conditionalFormatting sqref="BP78:CE78">
    <cfRule type="expression" dxfId="0" priority="1" stopIfTrue="1">
      <formula>AND($BE$78="■",$BP$78="")</formula>
    </cfRule>
  </conditionalFormatting>
  <dataValidations count="20">
    <dataValidation type="textLength" operator="equal" allowBlank="1" showInputMessage="1" showErrorMessage="1" sqref="WYA983042:WYE983042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xr:uid="{00000000-0002-0000-0700-000000000000}">
      <formula1>2</formula1>
    </dataValidation>
    <dataValidation type="list" allowBlank="1" showInputMessage="1" showErrorMessage="1" sqref="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T37:X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WWB37:WWF37" xr:uid="{00000000-0002-0000-0700-000001000000}">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WXK983052:WXO983052 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xr:uid="{00000000-0002-0000-0700-000002000000}">
      <formula1>3</formula1>
    </dataValidation>
    <dataValidation type="textLength" operator="equal" allowBlank="1" showInputMessage="1" showErrorMessage="1" errorTitle="入力エラー" error="入力された桁数が不正です。_x000a_4ケタで再度入力してください。" sqref="WXR983052:WXX983052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xr:uid="{00000000-0002-0000-0700-000003000000}">
      <formula1>4</formula1>
    </dataValidation>
    <dataValidation imeMode="hiragana" allowBlank="1" showInputMessage="1" showErrorMessage="1" sqref="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xr:uid="{00000000-0002-0000-0700-000004000000}"/>
    <dataValidation type="textLength" imeMode="disabled" operator="equal" allowBlank="1" showInputMessage="1" showErrorMessage="1" error="入力された桁数が不正です。_x000a_4ケタで再度入力してください。" sqref="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xr:uid="{00000000-0002-0000-0700-000005000000}">
      <formula1>4</formula1>
    </dataValidation>
    <dataValidation type="textLength" imeMode="disabled" operator="equal" allowBlank="1" showInputMessage="1" showErrorMessage="1" error="入力された桁数が不正です。_x000a_3ケタで再度入力してください。" sqref="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xr:uid="{00000000-0002-0000-0700-000006000000}">
      <formula1>3</formula1>
    </dataValidation>
    <dataValidation type="textLength" imeMode="halfAlpha" operator="equal" allowBlank="1" showInputMessage="1" showErrorMessage="1" sqref="WXX983074:WYE983074 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xr:uid="{00000000-0002-0000-0700-000007000000}">
      <formula1>5</formula1>
    </dataValidation>
    <dataValidation type="textLength" imeMode="halfAlpha" operator="equal" allowBlank="1" showInputMessage="1" showErrorMessage="1" sqref="WXN983074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xr:uid="{00000000-0002-0000-0700-000008000000}">
      <formula1>4</formula1>
    </dataValidation>
    <dataValidation type="list" allowBlank="1" showInputMessage="1" showErrorMessage="1" sqref="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WVT983074:WVX983074 WVT37:WVX37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xr:uid="{00000000-0002-0000-0700-000009000000}">
      <formula1>"6,7,8,9,10"</formula1>
    </dataValidation>
    <dataValidation imeMode="fullKatakana" allowBlank="1" showInputMessage="1" showErrorMessage="1" sqref="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WWO80:WYR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AG80:CJ80" xr:uid="{00000000-0002-0000-0700-00000A000000}"/>
    <dataValidation imeMode="disabled" allowBlank="1" showInputMessage="1" showErrorMessage="1" sqref="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BZ4:CD4 CG4:CK4" xr:uid="{00000000-0002-0000-0700-00000B000000}"/>
    <dataValidation type="list" imeMode="disabled" allowBlank="1" showInputMessage="1" showErrorMessage="1" sqref="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983118:WDW983118 WNQ983118:WNS983118 WXM983118:WXO983118 WDU78:WDW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WNQ78:WNS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WXM78:WXO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E78:G78 AG78:AI78 BE78:BG78" xr:uid="{00000000-0002-0000-0700-00000C000000}">
      <formula1>"□,■"</formula1>
    </dataValidation>
    <dataValidation type="textLength" imeMode="disabled" operator="equal" allowBlank="1" showInputMessage="1" showErrorMessage="1" sqref="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CW983119:WEZ983119 WMS983119:WOV983119 WWO983119:WYR983119 WMS79:WOV79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WWO79:WYR79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E74:AF74 L76:AF76 AO79:CJ79" xr:uid="{00000000-0002-0000-0700-00000D000000}">
      <formula1>1</formula1>
    </dataValidation>
    <dataValidation type="textLength" imeMode="disabled" operator="equal" allowBlank="1" showInputMessage="1" showErrorMessage="1" sqref="BS4:BW4" xr:uid="{00000000-0002-0000-0700-00000E000000}">
      <formula1>4</formula1>
    </dataValidation>
    <dataValidation type="textLength" imeMode="halfAlpha" operator="equal" allowBlank="1" showInputMessage="1" showErrorMessage="1" error="入力された桁数が不正です。_x000a_4ケタで再度入力してください。" sqref="BF37:BK37" xr:uid="{00000000-0002-0000-0700-00000F000000}">
      <formula1>4</formula1>
    </dataValidation>
    <dataValidation type="textLength" imeMode="halfAlpha" operator="equal" allowBlank="1" showInputMessage="1" showErrorMessage="1" error="入力された桁数が不正です。_x000a_5ケタで再度入力してください。" sqref="BP37:BW37" xr:uid="{00000000-0002-0000-0700-000010000000}">
      <formula1>5</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700-000012000000}">
      <formula1>4</formula1>
    </dataValidation>
    <dataValidation type="textLength" imeMode="disabled" operator="equal" allowBlank="1" showInputMessage="1" showErrorMessage="1" prompt="口座番号は右詰で記入し、空白欄には「0」を記入してください。" sqref="AG79:AN79" xr:uid="{EDB67DD1-B65F-401E-B8F2-B14797AF8075}">
      <formula1>1</formula1>
    </dataValidation>
    <dataValidation type="list" allowBlank="1" showInputMessage="1" showErrorMessage="1" sqref="L37:P37" xr:uid="{28A05436-4067-40B7-BFAB-420858428B4A}">
      <formula1>"6,7,8,9,10,11"</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38"/>
  <sheetViews>
    <sheetView showGridLines="0" showZeros="0" view="pageBreakPreview" zoomScale="58" zoomScaleNormal="100" zoomScaleSheetLayoutView="58" workbookViewId="0">
      <selection activeCell="A3" sqref="A3:BC3"/>
    </sheetView>
  </sheetViews>
  <sheetFormatPr defaultRowHeight="13.5"/>
  <cols>
    <col min="1" max="1" width="3.625" style="7" customWidth="1"/>
    <col min="2" max="36" width="3.5" style="7" customWidth="1"/>
    <col min="37" max="39" width="3.5" style="13" customWidth="1"/>
    <col min="40" max="47" width="3.5" style="14" customWidth="1"/>
    <col min="48"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c r="AN1" s="6"/>
      <c r="AO1" s="6"/>
      <c r="AP1" s="6"/>
      <c r="AQ1" s="6"/>
      <c r="AR1" s="6"/>
      <c r="AS1" s="6"/>
      <c r="AT1" s="6"/>
      <c r="AU1" s="6"/>
      <c r="AV1" s="4"/>
      <c r="AW1" s="4"/>
      <c r="AX1" s="4"/>
      <c r="AY1" s="4"/>
      <c r="AZ1" s="4"/>
      <c r="BA1" s="4"/>
      <c r="BB1" s="4"/>
      <c r="BC1" s="28" t="s">
        <v>144</v>
      </c>
    </row>
    <row r="2" spans="1:57" s="1" customFormat="1" ht="18" customHeight="1">
      <c r="B2" s="2"/>
      <c r="C2" s="2"/>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57" ht="30" customHeight="1">
      <c r="A3" s="484" t="s">
        <v>45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6"/>
    </row>
    <row r="4" spans="1:57" s="23" customFormat="1" ht="30" customHeight="1">
      <c r="B4" s="11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row>
    <row r="5" spans="1:57" s="98" customFormat="1" ht="34.5" customHeight="1">
      <c r="B5" s="112" t="s">
        <v>46</v>
      </c>
      <c r="C5" s="113"/>
      <c r="D5" s="114"/>
      <c r="E5" s="114"/>
      <c r="F5" s="114"/>
      <c r="G5" s="114"/>
      <c r="H5" s="114"/>
      <c r="I5" s="114"/>
      <c r="J5" s="114"/>
      <c r="K5" s="114"/>
      <c r="L5" s="115"/>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3"/>
      <c r="BB5" s="116"/>
      <c r="BC5" s="116"/>
      <c r="BD5" s="96"/>
      <c r="BE5" s="96"/>
    </row>
    <row r="6" spans="1:57" s="98" customFormat="1" ht="34.5" customHeight="1">
      <c r="B6" s="488" t="s">
        <v>121</v>
      </c>
      <c r="C6" s="488"/>
      <c r="D6" s="488"/>
      <c r="E6" s="488"/>
      <c r="F6" s="488"/>
      <c r="G6" s="488"/>
      <c r="H6" s="488"/>
      <c r="I6" s="488"/>
      <c r="J6" s="488"/>
      <c r="K6" s="488"/>
      <c r="L6" s="114"/>
      <c r="M6" s="489"/>
      <c r="N6" s="489"/>
      <c r="O6" s="489"/>
      <c r="P6" s="489"/>
      <c r="Q6" s="489"/>
      <c r="R6" s="489"/>
      <c r="S6" s="489"/>
      <c r="T6" s="489"/>
      <c r="U6" s="489"/>
      <c r="V6" s="489"/>
      <c r="W6" s="96" t="s">
        <v>116</v>
      </c>
      <c r="X6" s="96" t="s">
        <v>117</v>
      </c>
      <c r="Y6" s="96"/>
      <c r="Z6" s="96"/>
      <c r="AA6" s="102"/>
      <c r="AB6" s="96"/>
      <c r="AC6" s="96"/>
      <c r="AD6" s="96"/>
      <c r="AE6" s="96"/>
      <c r="AF6" s="96"/>
      <c r="AG6" s="96"/>
      <c r="AH6" s="96"/>
      <c r="AI6" s="147"/>
      <c r="AJ6" s="96"/>
      <c r="AK6" s="96"/>
      <c r="AL6" s="96"/>
      <c r="AM6" s="96"/>
      <c r="AN6" s="96"/>
      <c r="AO6" s="96"/>
      <c r="AP6" s="96"/>
      <c r="AQ6" s="96"/>
      <c r="AR6" s="96"/>
      <c r="AS6" s="101"/>
      <c r="AT6" s="96"/>
      <c r="AU6" s="96"/>
      <c r="AV6" s="96"/>
      <c r="AW6" s="96"/>
      <c r="AX6" s="96"/>
      <c r="AY6" s="96"/>
      <c r="AZ6" s="96"/>
      <c r="BA6" s="101"/>
      <c r="BB6" s="96"/>
      <c r="BC6" s="96"/>
      <c r="BD6" s="96"/>
      <c r="BE6" s="96"/>
    </row>
    <row r="7" spans="1:57" s="98" customFormat="1" ht="34.5" customHeight="1">
      <c r="B7" s="101"/>
      <c r="C7" s="10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02"/>
      <c r="AK7" s="96"/>
      <c r="AL7" s="96"/>
      <c r="AM7" s="96"/>
      <c r="AN7" s="96"/>
      <c r="AO7" s="96"/>
      <c r="AP7" s="96"/>
      <c r="AQ7" s="96"/>
      <c r="AR7" s="96"/>
      <c r="AS7" s="96"/>
      <c r="AT7" s="96"/>
      <c r="AU7" s="96"/>
      <c r="AV7" s="96"/>
      <c r="AW7" s="96"/>
      <c r="AX7" s="96"/>
      <c r="AY7" s="96"/>
      <c r="AZ7" s="96"/>
      <c r="BA7" s="101"/>
      <c r="BB7" s="96"/>
      <c r="BC7" s="96"/>
      <c r="BD7" s="96"/>
      <c r="BE7" s="96"/>
    </row>
    <row r="8" spans="1:57" s="98" customFormat="1" ht="34.5" customHeight="1">
      <c r="B8" s="488" t="s">
        <v>47</v>
      </c>
      <c r="C8" s="488"/>
      <c r="D8" s="488"/>
      <c r="E8" s="488"/>
      <c r="F8" s="488"/>
      <c r="G8" s="488"/>
      <c r="H8" s="488"/>
      <c r="I8" s="488"/>
      <c r="J8" s="488"/>
      <c r="K8" s="488"/>
      <c r="L8" s="96"/>
      <c r="M8" s="487"/>
      <c r="N8" s="487"/>
      <c r="O8" s="487"/>
      <c r="P8" s="487"/>
      <c r="Q8" s="29"/>
      <c r="R8" s="100"/>
      <c r="S8" s="100"/>
      <c r="T8" s="100"/>
      <c r="U8" s="100"/>
      <c r="V8" s="100"/>
      <c r="W8" s="100"/>
      <c r="X8" s="100"/>
      <c r="Y8" s="100"/>
      <c r="Z8" s="100"/>
      <c r="AA8" s="100"/>
      <c r="AB8" s="100"/>
      <c r="AC8" s="100"/>
      <c r="AD8" s="100"/>
      <c r="AE8" s="100"/>
      <c r="AF8" s="100"/>
      <c r="AG8" s="100"/>
      <c r="AH8" s="96"/>
      <c r="AI8" s="96"/>
      <c r="AJ8" s="96"/>
      <c r="AK8" s="96"/>
      <c r="AL8" s="96"/>
      <c r="AM8" s="96"/>
      <c r="AN8" s="96"/>
      <c r="AO8" s="96"/>
      <c r="AP8" s="96"/>
      <c r="AQ8" s="96"/>
      <c r="AR8" s="96"/>
      <c r="AS8" s="96"/>
      <c r="AT8" s="96"/>
      <c r="AU8" s="96"/>
      <c r="AV8" s="96"/>
      <c r="AW8" s="96"/>
      <c r="AX8" s="96"/>
      <c r="AY8" s="96"/>
      <c r="AZ8" s="96"/>
      <c r="BA8" s="99"/>
      <c r="BB8" s="96"/>
      <c r="BC8" s="96"/>
      <c r="BD8" s="96"/>
      <c r="BE8" s="96"/>
    </row>
    <row r="9" spans="1:57" s="98" customFormat="1" ht="34.5" customHeight="1">
      <c r="B9" s="117"/>
      <c r="C9" s="117"/>
      <c r="D9" s="114"/>
      <c r="E9" s="114"/>
      <c r="F9" s="114"/>
      <c r="G9" s="114"/>
      <c r="H9" s="114"/>
      <c r="I9" s="114"/>
      <c r="J9" s="114"/>
      <c r="K9" s="114"/>
      <c r="L9" s="96"/>
      <c r="M9" s="100"/>
      <c r="N9" s="100"/>
      <c r="O9" s="100"/>
      <c r="P9" s="100"/>
      <c r="Q9" s="100"/>
      <c r="R9" s="100"/>
      <c r="S9" s="100"/>
      <c r="T9" s="100"/>
      <c r="U9" s="100"/>
      <c r="V9" s="100"/>
      <c r="W9" s="100"/>
      <c r="X9" s="100"/>
      <c r="Y9" s="100"/>
      <c r="Z9" s="100"/>
      <c r="AA9" s="100"/>
      <c r="AB9" s="100"/>
      <c r="AC9" s="100"/>
      <c r="AD9" s="100"/>
      <c r="AE9" s="100"/>
      <c r="AF9" s="100"/>
      <c r="AG9" s="100"/>
      <c r="AH9" s="96"/>
      <c r="AI9" s="96"/>
      <c r="AJ9" s="103"/>
      <c r="AK9" s="104"/>
      <c r="AL9" s="104"/>
      <c r="AM9" s="105"/>
      <c r="AN9" s="105"/>
      <c r="AO9" s="105"/>
      <c r="AP9" s="105"/>
      <c r="AQ9" s="105"/>
      <c r="AR9" s="104"/>
      <c r="AS9" s="99"/>
      <c r="AT9" s="102"/>
      <c r="AU9" s="99"/>
      <c r="AV9" s="102"/>
      <c r="AW9" s="96"/>
      <c r="AX9" s="96"/>
      <c r="AY9" s="96"/>
      <c r="AZ9" s="96"/>
      <c r="BA9" s="99"/>
      <c r="BD9" s="467"/>
      <c r="BE9" s="467"/>
    </row>
    <row r="10" spans="1:57" s="98" customFormat="1" ht="34.5" customHeight="1">
      <c r="B10" s="117"/>
      <c r="C10" s="117"/>
      <c r="D10" s="114"/>
      <c r="E10" s="114"/>
      <c r="F10" s="114"/>
      <c r="G10" s="114"/>
      <c r="H10" s="114"/>
      <c r="I10" s="114"/>
      <c r="J10" s="114"/>
      <c r="K10" s="114"/>
      <c r="L10" s="96"/>
      <c r="M10" s="100"/>
      <c r="N10" s="100"/>
      <c r="O10" s="100"/>
      <c r="P10" s="100"/>
      <c r="Q10" s="100"/>
      <c r="R10" s="100"/>
      <c r="S10" s="100"/>
      <c r="T10" s="100"/>
      <c r="U10" s="100"/>
      <c r="V10" s="100"/>
      <c r="W10" s="100"/>
      <c r="X10" s="100"/>
      <c r="Y10" s="100"/>
      <c r="Z10" s="100"/>
      <c r="AA10" s="100"/>
      <c r="AB10" s="100"/>
      <c r="AC10" s="100"/>
      <c r="AD10" s="100"/>
      <c r="AE10" s="100"/>
      <c r="AF10" s="100"/>
      <c r="AG10" s="100"/>
      <c r="AH10" s="96"/>
      <c r="AI10" s="96"/>
      <c r="AJ10" s="96"/>
      <c r="AK10" s="96"/>
      <c r="AL10" s="96"/>
      <c r="AM10" s="96"/>
      <c r="AN10" s="96"/>
      <c r="AO10" s="96"/>
      <c r="AP10" s="96"/>
      <c r="AQ10" s="96"/>
      <c r="AR10" s="96"/>
      <c r="AS10" s="96"/>
      <c r="AT10" s="96"/>
      <c r="AU10" s="96"/>
      <c r="AV10" s="102"/>
      <c r="AW10" s="96"/>
      <c r="AX10" s="96"/>
      <c r="AY10" s="96"/>
      <c r="AZ10" s="96"/>
      <c r="BA10" s="99"/>
    </row>
    <row r="11" spans="1:57" s="54" customFormat="1" ht="34.5" customHeight="1" thickBot="1">
      <c r="B11" s="113"/>
      <c r="C11" s="115"/>
      <c r="D11" s="115"/>
      <c r="E11" s="115"/>
      <c r="F11" s="115"/>
      <c r="G11" s="115"/>
      <c r="H11" s="115"/>
      <c r="I11" s="115"/>
      <c r="J11" s="115"/>
      <c r="K11" s="115"/>
      <c r="M11" s="96"/>
      <c r="N11" s="106"/>
      <c r="O11" s="106"/>
      <c r="P11" s="96"/>
      <c r="Q11" s="96"/>
      <c r="R11" s="96"/>
      <c r="S11" s="96"/>
      <c r="T11" s="96"/>
      <c r="U11" s="96"/>
      <c r="V11" s="96"/>
      <c r="W11" s="96"/>
      <c r="X11" s="96"/>
      <c r="Y11" s="96"/>
      <c r="Z11" s="96"/>
      <c r="AA11" s="96"/>
      <c r="AB11" s="96"/>
      <c r="AC11" s="96"/>
      <c r="AD11" s="96"/>
      <c r="AE11" s="96"/>
      <c r="AF11" s="96"/>
      <c r="AG11" s="96"/>
      <c r="AH11" s="97"/>
      <c r="AI11" s="97"/>
      <c r="AJ11" s="96"/>
      <c r="AK11" s="97"/>
      <c r="AL11" s="97"/>
      <c r="AM11" s="97"/>
      <c r="AN11" s="97"/>
      <c r="AO11" s="97"/>
      <c r="AP11" s="97"/>
      <c r="AQ11" s="97"/>
      <c r="AR11" s="97"/>
      <c r="AS11" s="97"/>
      <c r="AT11" s="97"/>
      <c r="AU11" s="97"/>
      <c r="AV11" s="97"/>
      <c r="AW11" s="97"/>
      <c r="AX11" s="97"/>
      <c r="AY11" s="97"/>
      <c r="AZ11" s="97"/>
      <c r="BA11" s="97"/>
      <c r="BB11" s="97"/>
      <c r="BC11" s="97"/>
      <c r="BD11" s="96"/>
    </row>
    <row r="12" spans="1:57" s="54" customFormat="1" ht="34.5" customHeight="1">
      <c r="A12" s="123"/>
      <c r="B12" s="124"/>
      <c r="C12" s="125"/>
      <c r="D12" s="125"/>
      <c r="E12" s="125"/>
      <c r="F12" s="125"/>
      <c r="G12" s="125"/>
      <c r="H12" s="125"/>
      <c r="I12" s="125"/>
      <c r="J12" s="125"/>
      <c r="K12" s="125"/>
      <c r="L12" s="123"/>
      <c r="M12" s="126"/>
      <c r="N12" s="127"/>
      <c r="O12" s="127"/>
      <c r="P12" s="126"/>
      <c r="Q12" s="126"/>
      <c r="R12" s="126"/>
      <c r="S12" s="126"/>
      <c r="T12" s="126"/>
      <c r="U12" s="126"/>
      <c r="V12" s="126"/>
      <c r="W12" s="126"/>
      <c r="X12" s="126"/>
      <c r="Y12" s="126"/>
      <c r="Z12" s="126"/>
      <c r="AA12" s="126"/>
      <c r="AB12" s="126"/>
      <c r="AC12" s="126"/>
      <c r="AD12" s="126"/>
      <c r="AE12" s="126"/>
      <c r="AF12" s="126"/>
      <c r="AG12" s="126"/>
      <c r="AH12" s="128"/>
      <c r="AI12" s="128"/>
      <c r="AJ12" s="126"/>
      <c r="AK12" s="128"/>
      <c r="AL12" s="128"/>
      <c r="AM12" s="128"/>
      <c r="AN12" s="128"/>
      <c r="AO12" s="128"/>
      <c r="AP12" s="128"/>
      <c r="AQ12" s="128"/>
      <c r="AR12" s="128"/>
      <c r="AS12" s="128"/>
      <c r="AT12" s="128"/>
      <c r="AU12" s="128"/>
      <c r="AV12" s="128"/>
      <c r="AW12" s="128"/>
      <c r="AX12" s="128"/>
      <c r="AY12" s="128"/>
      <c r="AZ12" s="128"/>
      <c r="BA12" s="128"/>
      <c r="BB12" s="128"/>
      <c r="BC12" s="128"/>
      <c r="BD12" s="96"/>
    </row>
    <row r="13" spans="1:57" s="54" customFormat="1" ht="34.5" customHeight="1">
      <c r="B13" s="113"/>
      <c r="C13" s="115"/>
      <c r="D13" s="115"/>
      <c r="E13" s="115"/>
      <c r="F13" s="115"/>
      <c r="G13" s="115"/>
      <c r="H13" s="115"/>
      <c r="I13" s="115"/>
      <c r="J13" s="115"/>
      <c r="K13" s="115"/>
      <c r="M13" s="96"/>
      <c r="N13" s="106"/>
      <c r="O13" s="106"/>
      <c r="P13" s="96"/>
      <c r="Q13" s="96"/>
      <c r="R13" s="96"/>
      <c r="S13" s="96"/>
      <c r="T13" s="96"/>
      <c r="U13" s="96"/>
      <c r="V13" s="96"/>
      <c r="W13" s="96"/>
      <c r="X13" s="96"/>
      <c r="Y13" s="96"/>
      <c r="Z13" s="96"/>
      <c r="AA13" s="96"/>
      <c r="AB13" s="96"/>
      <c r="AC13" s="96"/>
      <c r="AD13" s="96"/>
      <c r="AE13" s="96"/>
      <c r="AF13" s="96"/>
      <c r="AG13" s="96"/>
      <c r="AH13" s="97"/>
      <c r="AI13" s="97"/>
      <c r="AJ13" s="96"/>
      <c r="AK13" s="97"/>
      <c r="AL13" s="97"/>
      <c r="AM13" s="97"/>
      <c r="AN13" s="97"/>
      <c r="AO13" s="97"/>
      <c r="AP13" s="97"/>
      <c r="AQ13" s="97"/>
      <c r="AR13" s="97"/>
      <c r="AS13" s="97"/>
      <c r="AT13" s="97"/>
      <c r="AU13" s="97"/>
      <c r="AV13" s="97"/>
      <c r="AW13" s="97"/>
      <c r="AX13" s="97"/>
      <c r="AY13" s="97"/>
      <c r="AZ13" s="97"/>
      <c r="BA13" s="97"/>
      <c r="BB13" s="97"/>
      <c r="BC13" s="97"/>
      <c r="BD13" s="96"/>
    </row>
    <row r="14" spans="1:57" ht="21">
      <c r="B14" s="112" t="s">
        <v>145</v>
      </c>
      <c r="C14" s="112"/>
      <c r="D14" s="118"/>
      <c r="E14" s="118"/>
      <c r="F14" s="118"/>
      <c r="G14" s="118"/>
      <c r="H14" s="118"/>
      <c r="I14" s="118"/>
      <c r="J14" s="118"/>
      <c r="K14" s="118"/>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26"/>
      <c r="AL14" s="26"/>
      <c r="AM14" s="26"/>
      <c r="AN14" s="40"/>
      <c r="AO14" s="40"/>
      <c r="AP14" s="40"/>
      <c r="AQ14" s="40"/>
      <c r="AR14" s="40"/>
      <c r="AS14" s="40"/>
      <c r="AT14" s="40"/>
      <c r="AU14" s="40"/>
      <c r="AV14" s="27"/>
      <c r="AW14" s="39"/>
      <c r="AX14" s="39"/>
      <c r="AY14" s="8"/>
      <c r="AZ14" s="8"/>
      <c r="BA14" s="8"/>
      <c r="BB14" s="8"/>
      <c r="BC14" s="8"/>
    </row>
    <row r="15" spans="1:57" ht="21">
      <c r="B15" s="331" t="s">
        <v>219</v>
      </c>
      <c r="C15" s="112"/>
      <c r="D15" s="118"/>
      <c r="E15" s="118"/>
      <c r="F15" s="118"/>
      <c r="G15" s="118"/>
      <c r="H15" s="118"/>
      <c r="I15" s="118"/>
      <c r="J15" s="118"/>
      <c r="K15" s="118"/>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26"/>
      <c r="AL15" s="26"/>
      <c r="AM15" s="26"/>
      <c r="AN15" s="40"/>
      <c r="AO15" s="40"/>
      <c r="AP15" s="40"/>
      <c r="AQ15" s="40"/>
      <c r="AR15" s="40"/>
      <c r="AS15" s="40"/>
      <c r="AT15" s="40"/>
      <c r="AU15" s="40"/>
      <c r="AV15" s="27"/>
      <c r="AW15" s="39"/>
      <c r="AX15" s="39"/>
      <c r="AY15" s="8"/>
      <c r="AZ15" s="8"/>
      <c r="BA15" s="8"/>
      <c r="BB15" s="8"/>
      <c r="BC15" s="8"/>
    </row>
    <row r="16" spans="1:57" ht="25.5" customHeight="1">
      <c r="B16" s="15" t="s">
        <v>89</v>
      </c>
      <c r="C16" s="15"/>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97"/>
      <c r="AL16" s="97"/>
      <c r="AM16" s="97"/>
      <c r="AN16" s="97"/>
      <c r="AO16" s="97"/>
      <c r="AP16" s="97"/>
      <c r="AQ16" s="97"/>
      <c r="AR16" s="97"/>
      <c r="AS16" s="97"/>
      <c r="AT16" s="97"/>
      <c r="AU16" s="97"/>
      <c r="AV16" s="97"/>
      <c r="AW16" s="97"/>
      <c r="AX16" s="97"/>
      <c r="AY16" s="97"/>
      <c r="AZ16" s="97"/>
      <c r="BA16" s="97"/>
      <c r="BB16" s="97"/>
      <c r="BE16" s="44"/>
    </row>
    <row r="17" spans="2:57" ht="25.5" customHeight="1">
      <c r="B17" s="15"/>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97"/>
      <c r="AL17" s="97"/>
      <c r="AM17" s="97"/>
      <c r="AN17" s="97"/>
      <c r="AO17" s="97"/>
      <c r="AP17" s="97"/>
      <c r="AQ17" s="97"/>
      <c r="AR17" s="97"/>
      <c r="AS17" s="97"/>
      <c r="AT17" s="97"/>
      <c r="AU17" s="97"/>
      <c r="AV17" s="97"/>
      <c r="AW17" s="97"/>
      <c r="AX17" s="97"/>
      <c r="AY17" s="97"/>
      <c r="AZ17" s="97"/>
      <c r="BA17" s="97"/>
      <c r="BB17" s="97"/>
      <c r="BE17" s="44"/>
    </row>
    <row r="18" spans="2:57" ht="45.75" customHeight="1" thickBot="1">
      <c r="B18" s="474" t="s">
        <v>92</v>
      </c>
      <c r="C18" s="475"/>
      <c r="D18" s="475"/>
      <c r="E18" s="475"/>
      <c r="F18" s="475"/>
      <c r="G18" s="475"/>
      <c r="H18" s="475"/>
      <c r="I18" s="475"/>
      <c r="J18" s="475"/>
      <c r="K18" s="475"/>
      <c r="L18" s="475"/>
      <c r="M18" s="475"/>
      <c r="N18" s="475"/>
      <c r="O18" s="475"/>
      <c r="P18" s="475"/>
      <c r="Q18" s="475"/>
      <c r="R18" s="475"/>
      <c r="S18" s="475"/>
      <c r="T18" s="474" t="s">
        <v>90</v>
      </c>
      <c r="U18" s="475"/>
      <c r="V18" s="475"/>
      <c r="W18" s="475"/>
      <c r="X18" s="475"/>
      <c r="Y18" s="475"/>
      <c r="Z18" s="475"/>
      <c r="AA18" s="475"/>
      <c r="AB18" s="475"/>
      <c r="AC18" s="475"/>
      <c r="AD18" s="475"/>
      <c r="AE18" s="475"/>
      <c r="AF18" s="475"/>
      <c r="AG18" s="475"/>
      <c r="AH18" s="475"/>
      <c r="AI18" s="475"/>
      <c r="AJ18" s="475"/>
      <c r="AK18" s="475"/>
      <c r="AL18" s="476"/>
      <c r="AM18" s="8"/>
      <c r="AN18" s="8"/>
      <c r="AO18" s="8"/>
      <c r="AP18" s="8"/>
      <c r="AQ18" s="8"/>
      <c r="AR18" s="8"/>
      <c r="AS18" s="8"/>
      <c r="AT18" s="8"/>
      <c r="AU18" s="8"/>
      <c r="AV18" s="8"/>
      <c r="AW18" s="8"/>
      <c r="AX18" s="8"/>
      <c r="AY18" s="8"/>
      <c r="AZ18" s="8"/>
      <c r="BA18" s="8"/>
      <c r="BB18" s="8"/>
      <c r="BC18" s="8"/>
    </row>
    <row r="19" spans="2:57" ht="64.5" customHeight="1" thickTop="1">
      <c r="B19" s="494" t="s">
        <v>48</v>
      </c>
      <c r="C19" s="495"/>
      <c r="D19" s="495"/>
      <c r="E19" s="495"/>
      <c r="F19" s="495"/>
      <c r="G19" s="495"/>
      <c r="H19" s="495"/>
      <c r="I19" s="495"/>
      <c r="J19" s="495"/>
      <c r="K19" s="495"/>
      <c r="L19" s="495"/>
      <c r="M19" s="495"/>
      <c r="N19" s="495"/>
      <c r="O19" s="495"/>
      <c r="P19" s="495"/>
      <c r="Q19" s="495"/>
      <c r="R19" s="495"/>
      <c r="S19" s="496"/>
      <c r="T19" s="497" t="s">
        <v>17</v>
      </c>
      <c r="U19" s="498"/>
      <c r="V19" s="490">
        <f>SUM('定型様式5｜明細書【ガラス】:定型様式5｜明細書【ガラス】 _雛形'!AO68:BB68)</f>
        <v>0</v>
      </c>
      <c r="W19" s="491"/>
      <c r="X19" s="491"/>
      <c r="Y19" s="491"/>
      <c r="Z19" s="491"/>
      <c r="AA19" s="491"/>
      <c r="AB19" s="491"/>
      <c r="AC19" s="491"/>
      <c r="AD19" s="491"/>
      <c r="AE19" s="491"/>
      <c r="AF19" s="491"/>
      <c r="AG19" s="491"/>
      <c r="AH19" s="491"/>
      <c r="AI19" s="491"/>
      <c r="AJ19" s="491"/>
      <c r="AK19" s="470" t="s">
        <v>0</v>
      </c>
      <c r="AL19" s="471"/>
      <c r="AM19" s="8"/>
      <c r="AN19" s="8"/>
      <c r="AO19" s="8"/>
      <c r="AP19" s="8"/>
      <c r="AQ19" s="8"/>
      <c r="AR19" s="8"/>
      <c r="AS19" s="8"/>
      <c r="AT19" s="8"/>
      <c r="AU19" s="8"/>
      <c r="AV19" s="8"/>
      <c r="AW19" s="8"/>
      <c r="AX19" s="8"/>
      <c r="AY19" s="8"/>
      <c r="AZ19" s="8"/>
      <c r="BA19" s="8"/>
      <c r="BB19" s="8"/>
      <c r="BC19" s="8"/>
    </row>
    <row r="20" spans="2:57" ht="64.5" customHeight="1">
      <c r="B20" s="481" t="s">
        <v>57</v>
      </c>
      <c r="C20" s="482"/>
      <c r="D20" s="482"/>
      <c r="E20" s="482"/>
      <c r="F20" s="482"/>
      <c r="G20" s="482"/>
      <c r="H20" s="482"/>
      <c r="I20" s="482"/>
      <c r="J20" s="482"/>
      <c r="K20" s="482"/>
      <c r="L20" s="482"/>
      <c r="M20" s="482"/>
      <c r="N20" s="482"/>
      <c r="O20" s="482"/>
      <c r="P20" s="482"/>
      <c r="Q20" s="482"/>
      <c r="R20" s="482"/>
      <c r="S20" s="483"/>
      <c r="T20" s="492" t="s">
        <v>17</v>
      </c>
      <c r="U20" s="493"/>
      <c r="V20" s="477">
        <f>SUM('定型様式5｜明細書【窓】:定型様式5｜明細書【窓】_雛形'!AO63:BB63)</f>
        <v>0</v>
      </c>
      <c r="W20" s="478"/>
      <c r="X20" s="478"/>
      <c r="Y20" s="478"/>
      <c r="Z20" s="478"/>
      <c r="AA20" s="478"/>
      <c r="AB20" s="478"/>
      <c r="AC20" s="478"/>
      <c r="AD20" s="478"/>
      <c r="AE20" s="478"/>
      <c r="AF20" s="478"/>
      <c r="AG20" s="478"/>
      <c r="AH20" s="478"/>
      <c r="AI20" s="478"/>
      <c r="AJ20" s="478"/>
      <c r="AK20" s="468" t="s">
        <v>0</v>
      </c>
      <c r="AL20" s="469"/>
      <c r="AM20" s="8"/>
      <c r="AN20" s="8"/>
      <c r="AO20" s="8"/>
      <c r="AP20" s="8"/>
      <c r="AQ20" s="8"/>
      <c r="AR20" s="8"/>
      <c r="AS20" s="8"/>
      <c r="AT20" s="8"/>
      <c r="AU20" s="8"/>
      <c r="AV20" s="8"/>
      <c r="AW20" s="8"/>
      <c r="AX20" s="8"/>
      <c r="AY20" s="8"/>
      <c r="AZ20" s="8"/>
      <c r="BA20" s="8"/>
      <c r="BB20" s="8"/>
      <c r="BC20" s="8"/>
    </row>
    <row r="21" spans="2:57" ht="64.5" customHeight="1" thickBot="1">
      <c r="B21" s="516" t="s">
        <v>56</v>
      </c>
      <c r="C21" s="517"/>
      <c r="D21" s="517"/>
      <c r="E21" s="517"/>
      <c r="F21" s="517"/>
      <c r="G21" s="517"/>
      <c r="H21" s="517"/>
      <c r="I21" s="517"/>
      <c r="J21" s="517"/>
      <c r="K21" s="517"/>
      <c r="L21" s="517"/>
      <c r="M21" s="517"/>
      <c r="N21" s="517"/>
      <c r="O21" s="517"/>
      <c r="P21" s="517"/>
      <c r="Q21" s="517"/>
      <c r="R21" s="517"/>
      <c r="S21" s="518"/>
      <c r="T21" s="519" t="s">
        <v>17</v>
      </c>
      <c r="U21" s="520"/>
      <c r="V21" s="501">
        <f>IF('定型様式5｜明細書【断熱材】'!AO48="","",'定型様式5｜明細書【断熱材】'!AO48)</f>
        <v>0</v>
      </c>
      <c r="W21" s="502"/>
      <c r="X21" s="502"/>
      <c r="Y21" s="502"/>
      <c r="Z21" s="502"/>
      <c r="AA21" s="502"/>
      <c r="AB21" s="502"/>
      <c r="AC21" s="502"/>
      <c r="AD21" s="502"/>
      <c r="AE21" s="502"/>
      <c r="AF21" s="502"/>
      <c r="AG21" s="502"/>
      <c r="AH21" s="502"/>
      <c r="AI21" s="502"/>
      <c r="AJ21" s="502"/>
      <c r="AK21" s="499" t="s">
        <v>0</v>
      </c>
      <c r="AL21" s="500"/>
      <c r="AM21" s="8"/>
      <c r="AN21" s="8"/>
      <c r="AO21" s="8"/>
      <c r="AP21" s="8"/>
      <c r="AQ21" s="8"/>
      <c r="AR21" s="8"/>
      <c r="AS21" s="8"/>
      <c r="AT21" s="8"/>
      <c r="AU21" s="8"/>
      <c r="AV21" s="8"/>
      <c r="AW21" s="8"/>
      <c r="AX21" s="8"/>
      <c r="AY21" s="8"/>
      <c r="AZ21" s="8"/>
      <c r="BA21" s="8"/>
      <c r="BB21" s="8"/>
      <c r="BC21" s="8"/>
    </row>
    <row r="22" spans="2:57" ht="64.5" customHeight="1" thickTop="1">
      <c r="B22" s="511" t="s">
        <v>91</v>
      </c>
      <c r="C22" s="512"/>
      <c r="D22" s="512"/>
      <c r="E22" s="512"/>
      <c r="F22" s="512"/>
      <c r="G22" s="512"/>
      <c r="H22" s="512"/>
      <c r="I22" s="512"/>
      <c r="J22" s="512"/>
      <c r="K22" s="512"/>
      <c r="L22" s="512"/>
      <c r="M22" s="512"/>
      <c r="N22" s="512"/>
      <c r="O22" s="512"/>
      <c r="P22" s="512"/>
      <c r="Q22" s="512"/>
      <c r="R22" s="512"/>
      <c r="S22" s="513"/>
      <c r="T22" s="479" t="s">
        <v>17</v>
      </c>
      <c r="U22" s="480"/>
      <c r="V22" s="514">
        <f>SUM(V19:AJ21)</f>
        <v>0</v>
      </c>
      <c r="W22" s="515"/>
      <c r="X22" s="515"/>
      <c r="Y22" s="515"/>
      <c r="Z22" s="515"/>
      <c r="AA22" s="515"/>
      <c r="AB22" s="515"/>
      <c r="AC22" s="515"/>
      <c r="AD22" s="515"/>
      <c r="AE22" s="515"/>
      <c r="AF22" s="515"/>
      <c r="AG22" s="515"/>
      <c r="AH22" s="515"/>
      <c r="AI22" s="515"/>
      <c r="AJ22" s="515"/>
      <c r="AK22" s="472" t="s">
        <v>0</v>
      </c>
      <c r="AL22" s="473"/>
      <c r="AM22" s="8"/>
      <c r="AN22" s="8"/>
      <c r="AO22" s="8"/>
      <c r="AP22" s="8"/>
      <c r="AQ22" s="8"/>
      <c r="AR22" s="8"/>
      <c r="AS22" s="8"/>
      <c r="AT22" s="8"/>
      <c r="AU22" s="8"/>
      <c r="AV22" s="8"/>
      <c r="AW22" s="8"/>
      <c r="AX22" s="8"/>
      <c r="AY22" s="8"/>
      <c r="AZ22" s="8"/>
      <c r="BA22" s="8"/>
      <c r="BB22" s="8"/>
      <c r="BC22" s="8"/>
    </row>
    <row r="23" spans="2:57" s="25" customFormat="1" ht="64.5" customHeight="1">
      <c r="B23" s="508" t="s">
        <v>224</v>
      </c>
      <c r="C23" s="509"/>
      <c r="D23" s="509"/>
      <c r="E23" s="509"/>
      <c r="F23" s="509"/>
      <c r="G23" s="509"/>
      <c r="H23" s="509"/>
      <c r="I23" s="509"/>
      <c r="J23" s="509"/>
      <c r="K23" s="509"/>
      <c r="L23" s="509"/>
      <c r="M23" s="509"/>
      <c r="N23" s="509"/>
      <c r="O23" s="509"/>
      <c r="P23" s="509"/>
      <c r="Q23" s="509"/>
      <c r="R23" s="509"/>
      <c r="S23" s="510"/>
      <c r="T23" s="492" t="s">
        <v>17</v>
      </c>
      <c r="U23" s="493"/>
      <c r="V23" s="506">
        <f>IF(V22="","",ROUNDDOWN(V22/3,-3))</f>
        <v>0</v>
      </c>
      <c r="W23" s="507"/>
      <c r="X23" s="507"/>
      <c r="Y23" s="507"/>
      <c r="Z23" s="507"/>
      <c r="AA23" s="507"/>
      <c r="AB23" s="507"/>
      <c r="AC23" s="507"/>
      <c r="AD23" s="507"/>
      <c r="AE23" s="507"/>
      <c r="AF23" s="507"/>
      <c r="AG23" s="507"/>
      <c r="AH23" s="507"/>
      <c r="AI23" s="507"/>
      <c r="AJ23" s="507"/>
      <c r="AK23" s="468" t="s">
        <v>0</v>
      </c>
      <c r="AL23" s="469"/>
      <c r="AM23" s="108"/>
      <c r="AN23" s="8"/>
      <c r="AO23" s="8"/>
      <c r="AP23" s="8"/>
      <c r="AQ23" s="8"/>
      <c r="AR23" s="8"/>
      <c r="AS23" s="8"/>
      <c r="AT23" s="8"/>
      <c r="AU23" s="8"/>
      <c r="AV23" s="8"/>
      <c r="AW23" s="8"/>
      <c r="AX23" s="8"/>
      <c r="AY23" s="8"/>
      <c r="AZ23" s="8"/>
      <c r="BA23" s="8"/>
      <c r="BB23" s="8"/>
      <c r="BC23" s="8"/>
    </row>
    <row r="24" spans="2:57" s="25" customFormat="1" ht="39.950000000000003" customHeight="1">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75"/>
      <c r="AL24" s="75"/>
      <c r="AM24" s="107"/>
      <c r="AN24" s="107"/>
      <c r="AO24" s="107"/>
      <c r="AP24" s="107"/>
      <c r="AQ24" s="107"/>
      <c r="AR24" s="107"/>
      <c r="AS24" s="107"/>
      <c r="AT24" s="107"/>
      <c r="AU24" s="107"/>
      <c r="AV24" s="107"/>
      <c r="AW24" s="107"/>
      <c r="AX24" s="107"/>
      <c r="AY24" s="107"/>
      <c r="AZ24" s="107"/>
      <c r="BA24" s="107"/>
      <c r="BB24" s="107"/>
      <c r="BC24" s="107"/>
    </row>
    <row r="25" spans="2:57" s="25" customFormat="1" ht="22.5" customHeight="1" thickBot="1">
      <c r="B25" s="55"/>
      <c r="C25" s="55"/>
      <c r="D25" s="55"/>
      <c r="E25" s="55"/>
      <c r="F25" s="55"/>
      <c r="G25" s="55"/>
      <c r="H25" s="55"/>
      <c r="I25" s="55"/>
      <c r="J25" s="55"/>
      <c r="K25" s="55"/>
      <c r="L25" s="55"/>
      <c r="M25" s="55"/>
      <c r="N25" s="55"/>
      <c r="O25" s="55"/>
      <c r="P25" s="55"/>
      <c r="Q25" s="55"/>
      <c r="R25" s="55"/>
      <c r="S25" s="55"/>
      <c r="T25" s="56"/>
      <c r="U25" s="55"/>
      <c r="V25" s="56"/>
      <c r="W25" s="55"/>
      <c r="X25" s="55"/>
      <c r="Y25" s="55"/>
      <c r="Z25" s="55"/>
      <c r="AA25" s="55"/>
      <c r="AB25" s="55"/>
      <c r="AC25" s="55"/>
      <c r="AD25" s="55"/>
      <c r="AE25" s="55"/>
      <c r="AF25" s="55"/>
      <c r="AG25" s="55"/>
      <c r="AH25" s="55"/>
      <c r="AI25" s="55"/>
      <c r="AJ25" s="55"/>
      <c r="AK25" s="59"/>
      <c r="AL25" s="59"/>
      <c r="AM25" s="56"/>
      <c r="AN25" s="80"/>
      <c r="AO25" s="80"/>
      <c r="AP25" s="80"/>
      <c r="AQ25" s="80"/>
      <c r="AR25" s="80"/>
      <c r="AS25" s="80"/>
      <c r="AT25" s="80"/>
      <c r="AU25" s="80"/>
      <c r="AV25" s="58"/>
      <c r="AW25" s="77"/>
      <c r="AX25" s="77"/>
      <c r="AY25" s="77"/>
      <c r="AZ25" s="77"/>
      <c r="BA25" s="77"/>
      <c r="BB25" s="77"/>
      <c r="BC25" s="77"/>
    </row>
    <row r="26" spans="2:57" s="25" customFormat="1" ht="65.25" customHeight="1" thickBot="1">
      <c r="B26" s="503" t="s">
        <v>225</v>
      </c>
      <c r="C26" s="504"/>
      <c r="D26" s="504"/>
      <c r="E26" s="504"/>
      <c r="F26" s="504"/>
      <c r="G26" s="504"/>
      <c r="H26" s="504"/>
      <c r="I26" s="504"/>
      <c r="J26" s="504"/>
      <c r="K26" s="504"/>
      <c r="L26" s="504"/>
      <c r="M26" s="504"/>
      <c r="N26" s="504"/>
      <c r="O26" s="504"/>
      <c r="P26" s="504"/>
      <c r="Q26" s="504"/>
      <c r="R26" s="504"/>
      <c r="S26" s="504"/>
      <c r="T26" s="504"/>
      <c r="U26" s="505"/>
      <c r="V26" s="466">
        <f>IF(V23="","",MIN(V23,150000))</f>
        <v>0</v>
      </c>
      <c r="W26" s="466"/>
      <c r="X26" s="466"/>
      <c r="Y26" s="466"/>
      <c r="Z26" s="466"/>
      <c r="AA26" s="466"/>
      <c r="AB26" s="466"/>
      <c r="AC26" s="466"/>
      <c r="AD26" s="466"/>
      <c r="AE26" s="466"/>
      <c r="AF26" s="466"/>
      <c r="AG26" s="466"/>
      <c r="AH26" s="466"/>
      <c r="AI26" s="466"/>
      <c r="AJ26" s="466"/>
      <c r="AK26" s="461" t="s">
        <v>0</v>
      </c>
      <c r="AL26" s="462"/>
      <c r="AM26" s="109"/>
      <c r="AN26" s="110"/>
      <c r="AO26" s="110"/>
      <c r="AP26" s="110"/>
      <c r="AQ26" s="110"/>
      <c r="AR26" s="110"/>
      <c r="AS26" s="110"/>
      <c r="AT26" s="110"/>
      <c r="AU26" s="110"/>
      <c r="AV26" s="342"/>
      <c r="AW26" s="76"/>
      <c r="AX26" s="76"/>
      <c r="AY26" s="76"/>
      <c r="AZ26" s="76"/>
      <c r="BA26" s="76"/>
      <c r="BB26" s="76"/>
      <c r="BC26" s="76"/>
    </row>
    <row r="27" spans="2:57" s="25" customFormat="1" ht="22.5" customHeight="1" thickBot="1">
      <c r="B27" s="55"/>
      <c r="C27" s="55"/>
      <c r="D27" s="55"/>
      <c r="E27" s="55"/>
      <c r="F27" s="55"/>
      <c r="G27" s="55"/>
      <c r="H27" s="55"/>
      <c r="I27" s="55"/>
      <c r="J27" s="55"/>
      <c r="K27" s="55"/>
      <c r="L27" s="55"/>
      <c r="M27" s="55"/>
      <c r="N27" s="55"/>
      <c r="O27" s="55"/>
      <c r="P27" s="55"/>
      <c r="Q27" s="55"/>
      <c r="R27" s="55"/>
      <c r="S27" s="55"/>
      <c r="T27" s="55"/>
      <c r="U27" s="55"/>
      <c r="V27" s="56"/>
      <c r="W27" s="55"/>
      <c r="X27" s="56"/>
      <c r="Y27" s="55"/>
      <c r="Z27" s="55"/>
      <c r="AA27" s="55"/>
      <c r="AB27" s="55"/>
      <c r="AC27" s="55"/>
      <c r="AD27" s="55"/>
      <c r="AE27" s="55"/>
      <c r="AF27" s="55"/>
      <c r="AG27" s="55"/>
      <c r="AH27" s="55"/>
      <c r="AI27" s="55"/>
      <c r="AJ27" s="55"/>
      <c r="AK27" s="55"/>
      <c r="AL27" s="55"/>
      <c r="AM27" s="151"/>
      <c r="AN27" s="151"/>
      <c r="AO27" s="56"/>
      <c r="AP27" s="150"/>
      <c r="AQ27" s="150"/>
      <c r="AR27" s="150"/>
      <c r="AS27" s="150"/>
      <c r="AT27" s="150"/>
      <c r="AU27" s="150"/>
      <c r="AV27" s="150"/>
      <c r="AW27" s="151"/>
      <c r="AX27" s="151"/>
      <c r="AY27" s="77"/>
      <c r="AZ27" s="77"/>
      <c r="BA27" s="77"/>
      <c r="BB27" s="77"/>
      <c r="BC27" s="77"/>
    </row>
    <row r="28" spans="2:57" s="25" customFormat="1" ht="65.25" customHeight="1" thickBot="1">
      <c r="B28" s="457" t="s">
        <v>146</v>
      </c>
      <c r="C28" s="458"/>
      <c r="D28" s="458"/>
      <c r="E28" s="458"/>
      <c r="F28" s="458"/>
      <c r="G28" s="458"/>
      <c r="H28" s="458"/>
      <c r="I28" s="458"/>
      <c r="J28" s="458"/>
      <c r="K28" s="458"/>
      <c r="L28" s="458"/>
      <c r="M28" s="458"/>
      <c r="N28" s="458"/>
      <c r="O28" s="458"/>
      <c r="P28" s="458"/>
      <c r="Q28" s="458"/>
      <c r="R28" s="458"/>
      <c r="S28" s="458"/>
      <c r="T28" s="458"/>
      <c r="U28" s="459"/>
      <c r="V28" s="460"/>
      <c r="W28" s="460"/>
      <c r="X28" s="460"/>
      <c r="Y28" s="460"/>
      <c r="Z28" s="460"/>
      <c r="AA28" s="460"/>
      <c r="AB28" s="460"/>
      <c r="AC28" s="460"/>
      <c r="AD28" s="460"/>
      <c r="AE28" s="460"/>
      <c r="AF28" s="460"/>
      <c r="AG28" s="460"/>
      <c r="AH28" s="460"/>
      <c r="AI28" s="460"/>
      <c r="AJ28" s="460"/>
      <c r="AK28" s="461" t="s">
        <v>0</v>
      </c>
      <c r="AL28" s="462"/>
      <c r="AM28" s="109"/>
      <c r="AN28" s="110"/>
      <c r="AO28" s="110"/>
      <c r="AP28" s="110"/>
      <c r="AQ28" s="110"/>
      <c r="AR28" s="110"/>
      <c r="AS28" s="110"/>
      <c r="AT28" s="110"/>
      <c r="AU28" s="110"/>
      <c r="AV28" s="342"/>
      <c r="AW28" s="76"/>
      <c r="AX28" s="76"/>
      <c r="AY28" s="76"/>
      <c r="AZ28" s="76"/>
      <c r="BA28" s="76"/>
      <c r="BB28" s="76"/>
      <c r="BC28" s="76"/>
    </row>
    <row r="29" spans="2:57" s="25" customFormat="1" ht="22.5" customHeight="1">
      <c r="B29" s="152"/>
      <c r="C29" s="152"/>
      <c r="D29" s="152"/>
      <c r="E29" s="152"/>
      <c r="F29" s="152"/>
      <c r="G29" s="152"/>
      <c r="H29" s="152"/>
      <c r="I29" s="152"/>
      <c r="J29" s="152"/>
      <c r="K29" s="152"/>
      <c r="L29" s="152"/>
      <c r="M29" s="152"/>
      <c r="N29" s="152"/>
      <c r="O29" s="152"/>
      <c r="P29" s="152"/>
      <c r="Q29" s="152"/>
      <c r="R29" s="152"/>
      <c r="S29" s="152"/>
      <c r="T29" s="152"/>
      <c r="U29" s="152"/>
      <c r="V29" s="149"/>
      <c r="W29" s="149"/>
      <c r="X29" s="149"/>
      <c r="Y29" s="149"/>
      <c r="Z29" s="149"/>
      <c r="AA29" s="149"/>
      <c r="AB29" s="149"/>
      <c r="AC29" s="149"/>
      <c r="AD29" s="149"/>
      <c r="AE29" s="149"/>
      <c r="AF29" s="149"/>
      <c r="AG29" s="149"/>
      <c r="AH29" s="149"/>
      <c r="AI29" s="149"/>
      <c r="AJ29" s="149"/>
      <c r="AK29" s="153"/>
      <c r="AL29" s="153"/>
      <c r="AM29" s="154"/>
      <c r="AN29" s="154"/>
      <c r="AO29" s="154"/>
      <c r="AP29" s="154"/>
      <c r="AQ29" s="154"/>
      <c r="AR29" s="154"/>
      <c r="AS29" s="154"/>
      <c r="AT29" s="154"/>
      <c r="AU29" s="154"/>
      <c r="AV29" s="153"/>
      <c r="AW29" s="76"/>
      <c r="AX29" s="76"/>
      <c r="AY29" s="76"/>
      <c r="AZ29" s="76"/>
      <c r="BA29" s="76"/>
      <c r="BB29" s="76"/>
      <c r="BC29" s="76"/>
    </row>
    <row r="30" spans="2:57" s="25" customFormat="1" ht="22.5" customHeight="1">
      <c r="B30" s="152"/>
      <c r="C30" s="152"/>
      <c r="D30" s="152"/>
      <c r="E30" s="152"/>
      <c r="F30" s="152"/>
      <c r="G30" s="152"/>
      <c r="H30" s="152"/>
      <c r="I30" s="152"/>
      <c r="J30" s="152"/>
      <c r="K30" s="152"/>
      <c r="L30" s="152"/>
      <c r="M30" s="152"/>
      <c r="N30" s="152"/>
      <c r="O30" s="152"/>
      <c r="P30" s="152"/>
      <c r="Q30" s="152"/>
      <c r="R30" s="152"/>
      <c r="S30" s="152"/>
      <c r="T30" s="152"/>
      <c r="U30" s="152"/>
      <c r="V30" s="149"/>
      <c r="W30" s="149"/>
      <c r="X30" s="149"/>
      <c r="Y30" s="149"/>
      <c r="Z30" s="149"/>
      <c r="AA30" s="149"/>
      <c r="AB30" s="149"/>
      <c r="AC30" s="149"/>
      <c r="AD30" s="149"/>
      <c r="AE30" s="149"/>
      <c r="AF30" s="149"/>
      <c r="AG30" s="149"/>
      <c r="AH30" s="149"/>
      <c r="AI30" s="149"/>
      <c r="AJ30" s="149"/>
      <c r="AK30" s="153"/>
      <c r="AL30" s="153"/>
      <c r="AM30" s="154"/>
      <c r="AN30" s="154"/>
      <c r="AO30" s="154"/>
      <c r="AP30" s="154"/>
      <c r="AQ30" s="154"/>
      <c r="AR30" s="154"/>
      <c r="AS30" s="154"/>
      <c r="AT30" s="154"/>
      <c r="AU30" s="154"/>
      <c r="AV30" s="153"/>
      <c r="AW30" s="76"/>
      <c r="AX30" s="76"/>
      <c r="AY30" s="76"/>
      <c r="AZ30" s="76"/>
      <c r="BA30" s="76"/>
      <c r="BB30" s="76"/>
      <c r="BC30" s="76"/>
    </row>
    <row r="31" spans="2:57" s="25" customFormat="1" ht="22.5" customHeight="1" thickBot="1">
      <c r="B31" s="55"/>
      <c r="C31" s="55"/>
      <c r="D31" s="55"/>
      <c r="E31" s="55"/>
      <c r="F31" s="55"/>
      <c r="G31" s="55"/>
      <c r="H31" s="55"/>
      <c r="I31" s="55"/>
      <c r="J31" s="55"/>
      <c r="K31" s="55"/>
      <c r="L31" s="55"/>
      <c r="M31" s="55"/>
      <c r="N31" s="55"/>
      <c r="O31" s="55"/>
      <c r="P31" s="55"/>
      <c r="Q31" s="55"/>
      <c r="R31" s="55"/>
      <c r="S31" s="55"/>
      <c r="T31" s="55"/>
      <c r="U31" s="55"/>
      <c r="V31" s="294" t="s">
        <v>212</v>
      </c>
      <c r="W31" s="55"/>
      <c r="X31" s="56"/>
      <c r="Y31" s="55"/>
      <c r="Z31" s="55"/>
      <c r="AA31" s="55"/>
      <c r="AB31" s="55"/>
      <c r="AC31" s="55"/>
      <c r="AD31" s="55"/>
      <c r="AE31" s="55"/>
      <c r="AF31" s="55"/>
      <c r="AG31" s="55"/>
      <c r="AH31" s="55"/>
      <c r="AI31" s="55"/>
      <c r="AJ31" s="55"/>
      <c r="AK31" s="55"/>
      <c r="AL31" s="55"/>
      <c r="AM31" s="151"/>
      <c r="AN31" s="151"/>
      <c r="AO31" s="56"/>
      <c r="AP31" s="150"/>
      <c r="AQ31" s="150"/>
      <c r="AR31" s="150"/>
      <c r="AS31" s="150"/>
      <c r="AT31" s="150"/>
      <c r="AU31" s="150"/>
      <c r="AV31" s="150"/>
      <c r="AW31" s="151"/>
      <c r="AX31" s="151"/>
      <c r="AY31" s="77"/>
      <c r="AZ31" s="77"/>
      <c r="BA31" s="77"/>
      <c r="BB31" s="77"/>
      <c r="BC31" s="77"/>
    </row>
    <row r="32" spans="2:57" s="25" customFormat="1" ht="65.25" customHeight="1" thickBot="1">
      <c r="B32" s="463" t="s">
        <v>226</v>
      </c>
      <c r="C32" s="464"/>
      <c r="D32" s="464"/>
      <c r="E32" s="464"/>
      <c r="F32" s="464"/>
      <c r="G32" s="464"/>
      <c r="H32" s="464"/>
      <c r="I32" s="464"/>
      <c r="J32" s="464"/>
      <c r="K32" s="464"/>
      <c r="L32" s="464"/>
      <c r="M32" s="464"/>
      <c r="N32" s="464"/>
      <c r="O32" s="464"/>
      <c r="P32" s="464"/>
      <c r="Q32" s="464"/>
      <c r="R32" s="464"/>
      <c r="S32" s="464"/>
      <c r="T32" s="464"/>
      <c r="U32" s="465"/>
      <c r="V32" s="466">
        <f>IF(V26="","",MIN(V26,V28))</f>
        <v>0</v>
      </c>
      <c r="W32" s="466"/>
      <c r="X32" s="466"/>
      <c r="Y32" s="466"/>
      <c r="Z32" s="466"/>
      <c r="AA32" s="466"/>
      <c r="AB32" s="466"/>
      <c r="AC32" s="466"/>
      <c r="AD32" s="466"/>
      <c r="AE32" s="466"/>
      <c r="AF32" s="466"/>
      <c r="AG32" s="466"/>
      <c r="AH32" s="466"/>
      <c r="AI32" s="466"/>
      <c r="AJ32" s="466"/>
      <c r="AK32" s="461" t="s">
        <v>0</v>
      </c>
      <c r="AL32" s="462"/>
      <c r="AM32" s="109"/>
      <c r="AN32" s="110"/>
      <c r="AO32" s="110"/>
      <c r="AP32" s="110"/>
      <c r="AQ32" s="110"/>
      <c r="AR32" s="110"/>
      <c r="AS32" s="110"/>
      <c r="AT32" s="110"/>
      <c r="AU32" s="110"/>
      <c r="AV32" s="342"/>
      <c r="AW32" s="76"/>
      <c r="AX32" s="76"/>
      <c r="AY32" s="76"/>
      <c r="AZ32" s="76"/>
      <c r="BA32" s="76"/>
      <c r="BB32" s="76"/>
      <c r="BC32" s="76"/>
    </row>
    <row r="33" spans="2:47" s="12" customFormat="1" ht="20.100000000000001" customHeight="1">
      <c r="AK33" s="10"/>
      <c r="AL33" s="10"/>
      <c r="AM33" s="10"/>
      <c r="AN33" s="11"/>
      <c r="AO33" s="11"/>
      <c r="AP33" s="11"/>
      <c r="AQ33" s="11"/>
      <c r="AR33" s="11"/>
      <c r="AS33" s="11"/>
      <c r="AT33" s="11"/>
      <c r="AU33" s="11"/>
    </row>
    <row r="34" spans="2:47" s="4" customFormat="1" ht="18.75" customHeight="1">
      <c r="B34" s="9"/>
      <c r="C34" s="9"/>
      <c r="D34" s="9"/>
      <c r="E34" s="9"/>
      <c r="F34" s="9"/>
      <c r="G34" s="9"/>
      <c r="AK34" s="5"/>
      <c r="AL34" s="5"/>
      <c r="AM34" s="5"/>
      <c r="AN34" s="6"/>
      <c r="AO34" s="6"/>
      <c r="AP34" s="6"/>
      <c r="AQ34" s="6"/>
      <c r="AR34" s="6"/>
      <c r="AS34" s="6"/>
      <c r="AT34" s="6"/>
      <c r="AU34" s="6"/>
    </row>
    <row r="35" spans="2:47" s="4" customFormat="1" ht="18" customHeight="1">
      <c r="B35" s="9"/>
      <c r="C35" s="9"/>
      <c r="D35" s="9"/>
      <c r="E35" s="9"/>
      <c r="F35" s="9"/>
      <c r="G35" s="9"/>
      <c r="AK35" s="5"/>
      <c r="AL35" s="5"/>
      <c r="AM35" s="5"/>
      <c r="AN35" s="6"/>
      <c r="AO35" s="6"/>
      <c r="AP35" s="6"/>
      <c r="AQ35" s="6"/>
      <c r="AR35" s="6"/>
      <c r="AS35" s="6"/>
      <c r="AT35" s="6"/>
      <c r="AU35" s="6"/>
    </row>
    <row r="36" spans="2:47" s="4" customFormat="1" ht="18" customHeight="1">
      <c r="B36" s="9"/>
      <c r="C36" s="9"/>
      <c r="D36" s="9"/>
      <c r="E36" s="9"/>
      <c r="F36" s="9"/>
      <c r="G36" s="9"/>
      <c r="AK36" s="5"/>
      <c r="AL36" s="5"/>
      <c r="AM36" s="5"/>
      <c r="AN36" s="6"/>
      <c r="AO36" s="6"/>
      <c r="AP36" s="6"/>
      <c r="AQ36" s="6"/>
      <c r="AR36" s="6"/>
      <c r="AS36" s="6"/>
      <c r="AT36" s="6"/>
      <c r="AU36" s="6"/>
    </row>
    <row r="37" spans="2:47" s="4" customFormat="1" ht="18" customHeight="1">
      <c r="B37" s="9"/>
      <c r="C37" s="9"/>
      <c r="D37" s="9"/>
      <c r="E37" s="9"/>
      <c r="F37" s="9"/>
      <c r="G37" s="9"/>
      <c r="AK37" s="5"/>
      <c r="AL37" s="5"/>
      <c r="AM37" s="5"/>
      <c r="AN37" s="6"/>
      <c r="AO37" s="6"/>
      <c r="AP37" s="6"/>
      <c r="AQ37" s="6"/>
      <c r="AR37" s="6"/>
      <c r="AS37" s="6"/>
      <c r="AT37" s="6"/>
      <c r="AU37" s="6"/>
    </row>
    <row r="38" spans="2:47" s="4" customFormat="1" ht="18" customHeight="1">
      <c r="B38" s="9"/>
      <c r="C38" s="9"/>
      <c r="D38" s="9"/>
      <c r="E38" s="9"/>
      <c r="F38" s="9"/>
      <c r="G38" s="9"/>
      <c r="AK38" s="5"/>
      <c r="AL38" s="5"/>
      <c r="AM38" s="5"/>
      <c r="AN38" s="6"/>
      <c r="AO38" s="6"/>
      <c r="AP38" s="6"/>
      <c r="AQ38" s="6"/>
      <c r="AR38" s="6"/>
      <c r="AS38" s="6"/>
      <c r="AT38" s="6"/>
      <c r="AU38" s="6"/>
    </row>
  </sheetData>
  <sheetProtection algorithmName="SHA-512" hashValue="yK4olfQwB1ZPMwbGiXeL4fQwaGor25IiYwZ5XhRnWHiv5Xmm1ljyVaWwm/OH/y2gae49d7t1ZGSYyTwLJQW7iQ==" saltValue="xa4TZi/TZNhUKRNak+Zc1w==" spinCount="100000" sheet="1" objects="1" scenarios="1"/>
  <mergeCells count="37">
    <mergeCell ref="AK26:AL26"/>
    <mergeCell ref="V26:AJ26"/>
    <mergeCell ref="AK21:AL21"/>
    <mergeCell ref="T23:U23"/>
    <mergeCell ref="V21:AJ21"/>
    <mergeCell ref="B26:U26"/>
    <mergeCell ref="V23:AJ23"/>
    <mergeCell ref="B23:S23"/>
    <mergeCell ref="B22:S22"/>
    <mergeCell ref="V22:AJ22"/>
    <mergeCell ref="B21:S21"/>
    <mergeCell ref="T21:U21"/>
    <mergeCell ref="B20:S20"/>
    <mergeCell ref="A3:BC3"/>
    <mergeCell ref="M8:P8"/>
    <mergeCell ref="B6:K6"/>
    <mergeCell ref="M6:V6"/>
    <mergeCell ref="B8:K8"/>
    <mergeCell ref="B18:S18"/>
    <mergeCell ref="V19:AJ19"/>
    <mergeCell ref="T20:U20"/>
    <mergeCell ref="B19:S19"/>
    <mergeCell ref="T19:U19"/>
    <mergeCell ref="BD9:BE9"/>
    <mergeCell ref="AK23:AL23"/>
    <mergeCell ref="AK20:AL20"/>
    <mergeCell ref="AK19:AL19"/>
    <mergeCell ref="AK22:AL22"/>
    <mergeCell ref="T18:AL18"/>
    <mergeCell ref="V20:AJ20"/>
    <mergeCell ref="T22:U22"/>
    <mergeCell ref="B28:U28"/>
    <mergeCell ref="V28:AJ28"/>
    <mergeCell ref="AK28:AL28"/>
    <mergeCell ref="B32:U32"/>
    <mergeCell ref="V32:AJ32"/>
    <mergeCell ref="AK32:AL32"/>
  </mergeCells>
  <phoneticPr fontId="23"/>
  <conditionalFormatting sqref="M8:P8">
    <cfRule type="expression" dxfId="67" priority="11" stopIfTrue="1">
      <formula>$M$8=""</formula>
    </cfRule>
  </conditionalFormatting>
  <conditionalFormatting sqref="M6">
    <cfRule type="expression" dxfId="66" priority="9" stopIfTrue="1">
      <formula>M6=""</formula>
    </cfRule>
  </conditionalFormatting>
  <conditionalFormatting sqref="V28:AJ28">
    <cfRule type="expression" dxfId="65" priority="8">
      <formula>$V$28=""</formula>
    </cfRule>
  </conditionalFormatting>
  <dataValidations count="3">
    <dataValidation type="list" imeMode="disabled" allowBlank="1" showInputMessage="1" showErrorMessage="1" sqref="M8:P8" xr:uid="{00000000-0002-0000-0100-000000000000}">
      <formula1>"1,2,3,4,5,6,7,8"</formula1>
    </dataValidation>
    <dataValidation imeMode="disabled" allowBlank="1" showInputMessage="1" showErrorMessage="1" sqref="V19:AJ21 V28:AJ28" xr:uid="{00000000-0002-0000-0100-000001000000}"/>
    <dataValidation type="custom" imeMode="disabled" allowBlank="1" showInputMessage="1" showErrorMessage="1" errorTitle="入力エラー" error="小数点は第二位まで、三位以下切り捨てで入力して下さい。" sqref="M6:V6" xr:uid="{00000000-0002-0000-0100-000002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73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94" t="s">
        <v>2</v>
      </c>
    </row>
    <row r="6" spans="1:99" s="23" customFormat="1" ht="21.75" customHeight="1">
      <c r="A6" s="50"/>
      <c r="B6" s="48"/>
      <c r="C6" s="48"/>
      <c r="D6" s="78"/>
      <c r="E6" s="78"/>
      <c r="F6" s="78"/>
      <c r="G6" s="78"/>
      <c r="H6" s="78"/>
      <c r="I6" s="78"/>
      <c r="J6" s="78"/>
      <c r="K6" s="78"/>
      <c r="L6" s="78"/>
      <c r="M6" s="78"/>
      <c r="N6" s="78"/>
      <c r="O6" s="78"/>
      <c r="P6" s="78"/>
      <c r="Q6" s="78"/>
      <c r="R6" s="78"/>
      <c r="S6" s="78"/>
      <c r="T6" s="78"/>
      <c r="U6" s="78"/>
      <c r="V6" s="78"/>
      <c r="W6" s="78"/>
      <c r="X6" s="78"/>
      <c r="Y6" s="78"/>
      <c r="Z6" s="78"/>
      <c r="AA6" s="78"/>
      <c r="AP6" s="49"/>
      <c r="AU6" s="137" t="s">
        <v>98</v>
      </c>
      <c r="AV6" s="633"/>
      <c r="AW6" s="633"/>
      <c r="AX6" s="138" t="s">
        <v>99</v>
      </c>
      <c r="AY6" s="634"/>
      <c r="AZ6" s="634"/>
      <c r="BA6" s="635" t="s">
        <v>100</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9.5" customHeight="1">
      <c r="A8" s="295"/>
      <c r="B8" s="296"/>
      <c r="C8" s="297" t="s">
        <v>213</v>
      </c>
      <c r="D8" s="31"/>
      <c r="E8" s="31"/>
      <c r="F8" s="31"/>
      <c r="G8" s="298"/>
      <c r="H8" s="299"/>
      <c r="I8" s="297" t="s">
        <v>227</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47"/>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44" t="s">
        <v>59</v>
      </c>
      <c r="B10" s="645"/>
      <c r="C10" s="645"/>
      <c r="D10" s="646"/>
      <c r="E10" s="647" t="s">
        <v>103</v>
      </c>
      <c r="F10" s="648"/>
      <c r="G10" s="648"/>
      <c r="H10" s="648"/>
      <c r="I10" s="648"/>
      <c r="J10" s="648"/>
      <c r="K10" s="648"/>
      <c r="L10" s="648"/>
      <c r="M10" s="648"/>
      <c r="N10" s="649"/>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731" t="s">
        <v>4</v>
      </c>
      <c r="AN12" s="732"/>
      <c r="AO12" s="732"/>
      <c r="AP12" s="732"/>
      <c r="AQ12" s="732"/>
      <c r="AR12" s="732"/>
      <c r="AS12" s="733"/>
      <c r="AT12" s="47"/>
      <c r="AU12" s="47"/>
      <c r="AV12" s="47"/>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619" t="s">
        <v>58</v>
      </c>
      <c r="B14" s="620"/>
      <c r="C14" s="620"/>
      <c r="D14" s="620"/>
      <c r="E14" s="623" t="s">
        <v>105</v>
      </c>
      <c r="F14" s="620"/>
      <c r="G14" s="624"/>
      <c r="H14" s="549" t="s">
        <v>11</v>
      </c>
      <c r="I14" s="549"/>
      <c r="J14" s="549"/>
      <c r="K14" s="549"/>
      <c r="L14" s="549"/>
      <c r="M14" s="550"/>
      <c r="N14" s="548" t="s">
        <v>9</v>
      </c>
      <c r="O14" s="549"/>
      <c r="P14" s="549"/>
      <c r="Q14" s="549"/>
      <c r="R14" s="549"/>
      <c r="S14" s="549"/>
      <c r="T14" s="550"/>
      <c r="U14" s="548" t="s">
        <v>106</v>
      </c>
      <c r="V14" s="549"/>
      <c r="W14" s="549"/>
      <c r="X14" s="549"/>
      <c r="Y14" s="549"/>
      <c r="Z14" s="549"/>
      <c r="AA14" s="549"/>
      <c r="AB14" s="549"/>
      <c r="AC14" s="549"/>
      <c r="AD14" s="549"/>
      <c r="AE14" s="549"/>
      <c r="AF14" s="549"/>
      <c r="AG14" s="549"/>
      <c r="AH14" s="549"/>
      <c r="AI14" s="549"/>
      <c r="AJ14" s="550"/>
      <c r="AK14" s="688" t="s">
        <v>107</v>
      </c>
      <c r="AL14" s="689"/>
      <c r="AM14" s="692" t="s">
        <v>97</v>
      </c>
      <c r="AN14" s="693"/>
      <c r="AO14" s="693"/>
      <c r="AP14" s="693"/>
      <c r="AQ14" s="693"/>
      <c r="AR14" s="693"/>
      <c r="AS14" s="694"/>
      <c r="AT14" s="665" t="s">
        <v>23</v>
      </c>
      <c r="AU14" s="666"/>
      <c r="AV14" s="667"/>
      <c r="AW14" s="548" t="s">
        <v>123</v>
      </c>
      <c r="AX14" s="549"/>
      <c r="AY14" s="550"/>
      <c r="AZ14" s="653" t="s">
        <v>24</v>
      </c>
      <c r="BA14" s="654"/>
      <c r="BB14" s="654"/>
      <c r="BC14" s="655"/>
    </row>
    <row r="15" spans="1:99" ht="28.5" customHeight="1" thickBot="1">
      <c r="A15" s="621"/>
      <c r="B15" s="622"/>
      <c r="C15" s="622"/>
      <c r="D15" s="622"/>
      <c r="E15" s="625"/>
      <c r="F15" s="622"/>
      <c r="G15" s="626"/>
      <c r="H15" s="552"/>
      <c r="I15" s="552"/>
      <c r="J15" s="552"/>
      <c r="K15" s="552"/>
      <c r="L15" s="552"/>
      <c r="M15" s="553"/>
      <c r="N15" s="551"/>
      <c r="O15" s="552"/>
      <c r="P15" s="552"/>
      <c r="Q15" s="552"/>
      <c r="R15" s="552"/>
      <c r="S15" s="552"/>
      <c r="T15" s="553"/>
      <c r="U15" s="551"/>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636"/>
      <c r="B16" s="637"/>
      <c r="C16" s="637"/>
      <c r="D16" s="637"/>
      <c r="E16" s="627"/>
      <c r="F16" s="628"/>
      <c r="G16" s="629"/>
      <c r="H16" s="627"/>
      <c r="I16" s="628"/>
      <c r="J16" s="628"/>
      <c r="K16" s="628"/>
      <c r="L16" s="628"/>
      <c r="M16" s="629"/>
      <c r="N16" s="650"/>
      <c r="O16" s="651"/>
      <c r="P16" s="651"/>
      <c r="Q16" s="651"/>
      <c r="R16" s="651"/>
      <c r="S16" s="651"/>
      <c r="T16" s="652"/>
      <c r="U16" s="641"/>
      <c r="V16" s="642"/>
      <c r="W16" s="642"/>
      <c r="X16" s="642"/>
      <c r="Y16" s="642"/>
      <c r="Z16" s="642"/>
      <c r="AA16" s="642"/>
      <c r="AB16" s="642"/>
      <c r="AC16" s="642"/>
      <c r="AD16" s="642"/>
      <c r="AE16" s="642"/>
      <c r="AF16" s="642"/>
      <c r="AG16" s="642"/>
      <c r="AH16" s="642"/>
      <c r="AI16" s="642"/>
      <c r="AJ16" s="643"/>
      <c r="AK16" s="734" t="str">
        <f>IF(H16="","",IF(AND(LEFT(H16,1)&amp;RIGHT(H16,1)&lt;&gt;"G1",LEFT(H16,1)&amp;RIGHT(H16,1)&lt;&gt;"G2"),"err",LEFT(H16,1)&amp;RIGHT(H16,1)))</f>
        <v/>
      </c>
      <c r="AL16" s="735"/>
      <c r="AM16" s="736"/>
      <c r="AN16" s="737"/>
      <c r="AO16" s="737"/>
      <c r="AP16" s="190" t="s">
        <v>14</v>
      </c>
      <c r="AQ16" s="737"/>
      <c r="AR16" s="737"/>
      <c r="AS16" s="738"/>
      <c r="AT16" s="674" t="str">
        <f>IF(AND(AM16&lt;&gt;"",AQ16&lt;&gt;""),ROUNDDOWN(AM16*AQ16/1000000,2),"")</f>
        <v/>
      </c>
      <c r="AU16" s="675"/>
      <c r="AV16" s="676"/>
      <c r="AW16" s="638"/>
      <c r="AX16" s="639"/>
      <c r="AY16" s="640"/>
      <c r="AZ16" s="671" t="str">
        <f>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534"/>
      <c r="B17" s="535"/>
      <c r="C17" s="535"/>
      <c r="D17" s="535"/>
      <c r="E17" s="530"/>
      <c r="F17" s="530"/>
      <c r="G17" s="530"/>
      <c r="H17" s="531"/>
      <c r="I17" s="532"/>
      <c r="J17" s="532"/>
      <c r="K17" s="532"/>
      <c r="L17" s="532"/>
      <c r="M17" s="533"/>
      <c r="N17" s="610"/>
      <c r="O17" s="611"/>
      <c r="P17" s="611"/>
      <c r="Q17" s="611"/>
      <c r="R17" s="611"/>
      <c r="S17" s="611"/>
      <c r="T17" s="612"/>
      <c r="U17" s="524"/>
      <c r="V17" s="525"/>
      <c r="W17" s="525"/>
      <c r="X17" s="525"/>
      <c r="Y17" s="525"/>
      <c r="Z17" s="525"/>
      <c r="AA17" s="525"/>
      <c r="AB17" s="525"/>
      <c r="AC17" s="525"/>
      <c r="AD17" s="525"/>
      <c r="AE17" s="525"/>
      <c r="AF17" s="525"/>
      <c r="AG17" s="525"/>
      <c r="AH17" s="525"/>
      <c r="AI17" s="525"/>
      <c r="AJ17" s="526"/>
      <c r="AK17" s="537" t="str">
        <f t="shared" ref="AK17:AK30" si="0">IF(H17="","",IF(AND(LEFT(H17,1)&amp;RIGHT(H17,1)&lt;&gt;"G1",LEFT(H17,1)&amp;RIGHT(H17,1)&lt;&gt;"G2"),"err",LEFT(H17,1)&amp;RIGHT(H17,1)))</f>
        <v/>
      </c>
      <c r="AL17" s="538"/>
      <c r="AM17" s="539"/>
      <c r="AN17" s="540"/>
      <c r="AO17" s="540"/>
      <c r="AP17" s="191" t="s">
        <v>14</v>
      </c>
      <c r="AQ17" s="540"/>
      <c r="AR17" s="540"/>
      <c r="AS17" s="541"/>
      <c r="AT17" s="542" t="str">
        <f>IF(AND(AM17&lt;&gt;"",AQ17&lt;&gt;""),ROUNDDOWN(AM17*AQ17/1000000,2),"")</f>
        <v/>
      </c>
      <c r="AU17" s="543"/>
      <c r="AV17" s="544"/>
      <c r="AW17" s="545"/>
      <c r="AX17" s="546"/>
      <c r="AY17" s="547"/>
      <c r="AZ17" s="582" t="str">
        <f>IF(AT17&lt;&gt;"",AW17*AT17,"")</f>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534"/>
      <c r="B18" s="535"/>
      <c r="C18" s="535"/>
      <c r="D18" s="535"/>
      <c r="E18" s="530"/>
      <c r="F18" s="530"/>
      <c r="G18" s="530"/>
      <c r="H18" s="531"/>
      <c r="I18" s="532"/>
      <c r="J18" s="532"/>
      <c r="K18" s="532"/>
      <c r="L18" s="532"/>
      <c r="M18" s="533"/>
      <c r="N18" s="610"/>
      <c r="O18" s="611"/>
      <c r="P18" s="611"/>
      <c r="Q18" s="611"/>
      <c r="R18" s="611"/>
      <c r="S18" s="611"/>
      <c r="T18" s="612"/>
      <c r="U18" s="524"/>
      <c r="V18" s="525"/>
      <c r="W18" s="525"/>
      <c r="X18" s="525"/>
      <c r="Y18" s="525"/>
      <c r="Z18" s="525"/>
      <c r="AA18" s="525"/>
      <c r="AB18" s="525"/>
      <c r="AC18" s="525"/>
      <c r="AD18" s="525"/>
      <c r="AE18" s="525"/>
      <c r="AF18" s="525"/>
      <c r="AG18" s="525"/>
      <c r="AH18" s="525"/>
      <c r="AI18" s="525"/>
      <c r="AJ18" s="526"/>
      <c r="AK18" s="537" t="str">
        <f t="shared" si="0"/>
        <v/>
      </c>
      <c r="AL18" s="538"/>
      <c r="AM18" s="539"/>
      <c r="AN18" s="540"/>
      <c r="AO18" s="540"/>
      <c r="AP18" s="191" t="s">
        <v>14</v>
      </c>
      <c r="AQ18" s="540"/>
      <c r="AR18" s="540"/>
      <c r="AS18" s="541"/>
      <c r="AT18" s="542" t="str">
        <f>IF(AND(AM18&lt;&gt;"",AQ18&lt;&gt;""),ROUNDDOWN(AM18*AQ18/1000000,2),"")</f>
        <v/>
      </c>
      <c r="AU18" s="543"/>
      <c r="AV18" s="544"/>
      <c r="AW18" s="545"/>
      <c r="AX18" s="546"/>
      <c r="AY18" s="547"/>
      <c r="AZ18" s="582" t="str">
        <f>IF(AT18&lt;&gt;"",AW18*AT18,"")</f>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534"/>
      <c r="B19" s="535"/>
      <c r="C19" s="535"/>
      <c r="D19" s="535"/>
      <c r="E19" s="530"/>
      <c r="F19" s="530"/>
      <c r="G19" s="530"/>
      <c r="H19" s="531"/>
      <c r="I19" s="532"/>
      <c r="J19" s="532"/>
      <c r="K19" s="532"/>
      <c r="L19" s="532"/>
      <c r="M19" s="533"/>
      <c r="N19" s="610"/>
      <c r="O19" s="611"/>
      <c r="P19" s="611"/>
      <c r="Q19" s="611"/>
      <c r="R19" s="611"/>
      <c r="S19" s="611"/>
      <c r="T19" s="612"/>
      <c r="U19" s="524"/>
      <c r="V19" s="525"/>
      <c r="W19" s="525"/>
      <c r="X19" s="525"/>
      <c r="Y19" s="525"/>
      <c r="Z19" s="525"/>
      <c r="AA19" s="525"/>
      <c r="AB19" s="525"/>
      <c r="AC19" s="525"/>
      <c r="AD19" s="525"/>
      <c r="AE19" s="525"/>
      <c r="AF19" s="525"/>
      <c r="AG19" s="525"/>
      <c r="AH19" s="525"/>
      <c r="AI19" s="525"/>
      <c r="AJ19" s="526"/>
      <c r="AK19" s="537" t="str">
        <f t="shared" si="0"/>
        <v/>
      </c>
      <c r="AL19" s="538"/>
      <c r="AM19" s="539"/>
      <c r="AN19" s="540"/>
      <c r="AO19" s="540"/>
      <c r="AP19" s="191" t="s">
        <v>14</v>
      </c>
      <c r="AQ19" s="540"/>
      <c r="AR19" s="540"/>
      <c r="AS19" s="541"/>
      <c r="AT19" s="542" t="str">
        <f>IF(AND(AM19&lt;&gt;"",AQ19&lt;&gt;""),ROUNDDOWN(AM19*AQ19/1000000,2),"")</f>
        <v/>
      </c>
      <c r="AU19" s="543"/>
      <c r="AV19" s="544"/>
      <c r="AW19" s="545"/>
      <c r="AX19" s="546"/>
      <c r="AY19" s="547"/>
      <c r="AZ19" s="582" t="str">
        <f>IF(AT19&lt;&gt;"",AW19*AT19,"")</f>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616"/>
      <c r="B20" s="617"/>
      <c r="C20" s="617"/>
      <c r="D20" s="617"/>
      <c r="E20" s="618"/>
      <c r="F20" s="618"/>
      <c r="G20" s="618"/>
      <c r="H20" s="739"/>
      <c r="I20" s="740"/>
      <c r="J20" s="740"/>
      <c r="K20" s="740"/>
      <c r="L20" s="740"/>
      <c r="M20" s="741"/>
      <c r="N20" s="607"/>
      <c r="O20" s="608"/>
      <c r="P20" s="608"/>
      <c r="Q20" s="608"/>
      <c r="R20" s="608"/>
      <c r="S20" s="608"/>
      <c r="T20" s="609"/>
      <c r="U20" s="524"/>
      <c r="V20" s="525"/>
      <c r="W20" s="525"/>
      <c r="X20" s="525"/>
      <c r="Y20" s="525"/>
      <c r="Z20" s="525"/>
      <c r="AA20" s="525"/>
      <c r="AB20" s="525"/>
      <c r="AC20" s="525"/>
      <c r="AD20" s="525"/>
      <c r="AE20" s="525"/>
      <c r="AF20" s="525"/>
      <c r="AG20" s="525"/>
      <c r="AH20" s="525"/>
      <c r="AI20" s="525"/>
      <c r="AJ20" s="526"/>
      <c r="AK20" s="585" t="str">
        <f t="shared" si="0"/>
        <v/>
      </c>
      <c r="AL20" s="586"/>
      <c r="AM20" s="592"/>
      <c r="AN20" s="593"/>
      <c r="AO20" s="593"/>
      <c r="AP20" s="192" t="s">
        <v>14</v>
      </c>
      <c r="AQ20" s="593"/>
      <c r="AR20" s="593"/>
      <c r="AS20" s="594"/>
      <c r="AT20" s="659" t="str">
        <f>IF(AND(AM20&lt;&gt;"",AQ20&lt;&gt;""),ROUNDDOWN(AM20*AQ20/1000000,2),"")</f>
        <v/>
      </c>
      <c r="AU20" s="660"/>
      <c r="AV20" s="661"/>
      <c r="AW20" s="595"/>
      <c r="AX20" s="596"/>
      <c r="AY20" s="597"/>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534"/>
      <c r="B21" s="535"/>
      <c r="C21" s="535"/>
      <c r="D21" s="535"/>
      <c r="E21" s="530"/>
      <c r="F21" s="530"/>
      <c r="G21" s="530"/>
      <c r="H21" s="531"/>
      <c r="I21" s="532"/>
      <c r="J21" s="532"/>
      <c r="K21" s="532"/>
      <c r="L21" s="532"/>
      <c r="M21" s="533"/>
      <c r="N21" s="610"/>
      <c r="O21" s="611"/>
      <c r="P21" s="611"/>
      <c r="Q21" s="611"/>
      <c r="R21" s="611"/>
      <c r="S21" s="611"/>
      <c r="T21" s="612"/>
      <c r="U21" s="524"/>
      <c r="V21" s="525"/>
      <c r="W21" s="525"/>
      <c r="X21" s="525"/>
      <c r="Y21" s="525"/>
      <c r="Z21" s="525"/>
      <c r="AA21" s="525"/>
      <c r="AB21" s="525"/>
      <c r="AC21" s="525"/>
      <c r="AD21" s="525"/>
      <c r="AE21" s="525"/>
      <c r="AF21" s="525"/>
      <c r="AG21" s="525"/>
      <c r="AH21" s="525"/>
      <c r="AI21" s="525"/>
      <c r="AJ21" s="526"/>
      <c r="AK21" s="537" t="str">
        <f t="shared" si="0"/>
        <v/>
      </c>
      <c r="AL21" s="538"/>
      <c r="AM21" s="539"/>
      <c r="AN21" s="540"/>
      <c r="AO21" s="540"/>
      <c r="AP21" s="191" t="s">
        <v>14</v>
      </c>
      <c r="AQ21" s="540"/>
      <c r="AR21" s="540"/>
      <c r="AS21" s="541"/>
      <c r="AT21" s="542" t="str">
        <f t="shared" ref="AT21:AT30" si="1">IF(AND(AM21&lt;&gt;"",AQ21&lt;&gt;""),ROUNDDOWN(AM21*AQ21/1000000,2),"")</f>
        <v/>
      </c>
      <c r="AU21" s="543"/>
      <c r="AV21" s="544"/>
      <c r="AW21" s="545"/>
      <c r="AX21" s="546"/>
      <c r="AY21" s="547"/>
      <c r="AZ21" s="582" t="str">
        <f t="shared" ref="AZ21:AZ30" si="2">IF(AT21&lt;&gt;"",AW21*AT21,"")</f>
        <v/>
      </c>
      <c r="BA21" s="583"/>
      <c r="BB21" s="583"/>
      <c r="BC21" s="58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534"/>
      <c r="B22" s="535"/>
      <c r="C22" s="535"/>
      <c r="D22" s="535"/>
      <c r="E22" s="530"/>
      <c r="F22" s="530"/>
      <c r="G22" s="530"/>
      <c r="H22" s="531"/>
      <c r="I22" s="532"/>
      <c r="J22" s="532"/>
      <c r="K22" s="532"/>
      <c r="L22" s="532"/>
      <c r="M22" s="533"/>
      <c r="N22" s="610"/>
      <c r="O22" s="611"/>
      <c r="P22" s="611"/>
      <c r="Q22" s="611"/>
      <c r="R22" s="611"/>
      <c r="S22" s="611"/>
      <c r="T22" s="612"/>
      <c r="U22" s="524"/>
      <c r="V22" s="525"/>
      <c r="W22" s="525"/>
      <c r="X22" s="525"/>
      <c r="Y22" s="525"/>
      <c r="Z22" s="525"/>
      <c r="AA22" s="525"/>
      <c r="AB22" s="525"/>
      <c r="AC22" s="525"/>
      <c r="AD22" s="525"/>
      <c r="AE22" s="525"/>
      <c r="AF22" s="525"/>
      <c r="AG22" s="525"/>
      <c r="AH22" s="525"/>
      <c r="AI22" s="525"/>
      <c r="AJ22" s="526"/>
      <c r="AK22" s="537" t="str">
        <f t="shared" si="0"/>
        <v/>
      </c>
      <c r="AL22" s="538"/>
      <c r="AM22" s="539"/>
      <c r="AN22" s="540"/>
      <c r="AO22" s="540"/>
      <c r="AP22" s="191" t="s">
        <v>14</v>
      </c>
      <c r="AQ22" s="540"/>
      <c r="AR22" s="540"/>
      <c r="AS22" s="541"/>
      <c r="AT22" s="542" t="str">
        <f t="shared" si="1"/>
        <v/>
      </c>
      <c r="AU22" s="543"/>
      <c r="AV22" s="544"/>
      <c r="AW22" s="545"/>
      <c r="AX22" s="546"/>
      <c r="AY22" s="547"/>
      <c r="AZ22" s="582" t="str">
        <f t="shared" si="2"/>
        <v/>
      </c>
      <c r="BA22" s="583"/>
      <c r="BB22" s="583"/>
      <c r="BC22" s="58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534"/>
      <c r="B23" s="535"/>
      <c r="C23" s="535"/>
      <c r="D23" s="535"/>
      <c r="E23" s="530"/>
      <c r="F23" s="530"/>
      <c r="G23" s="530"/>
      <c r="H23" s="531"/>
      <c r="I23" s="532"/>
      <c r="J23" s="532"/>
      <c r="K23" s="532"/>
      <c r="L23" s="532"/>
      <c r="M23" s="533"/>
      <c r="N23" s="610"/>
      <c r="O23" s="611"/>
      <c r="P23" s="611"/>
      <c r="Q23" s="611"/>
      <c r="R23" s="611"/>
      <c r="S23" s="611"/>
      <c r="T23" s="612"/>
      <c r="U23" s="524"/>
      <c r="V23" s="525"/>
      <c r="W23" s="525"/>
      <c r="X23" s="525"/>
      <c r="Y23" s="525"/>
      <c r="Z23" s="525"/>
      <c r="AA23" s="525"/>
      <c r="AB23" s="525"/>
      <c r="AC23" s="525"/>
      <c r="AD23" s="525"/>
      <c r="AE23" s="525"/>
      <c r="AF23" s="525"/>
      <c r="AG23" s="525"/>
      <c r="AH23" s="525"/>
      <c r="AI23" s="525"/>
      <c r="AJ23" s="526"/>
      <c r="AK23" s="537" t="str">
        <f t="shared" si="0"/>
        <v/>
      </c>
      <c r="AL23" s="538"/>
      <c r="AM23" s="539"/>
      <c r="AN23" s="540"/>
      <c r="AO23" s="540"/>
      <c r="AP23" s="191" t="s">
        <v>14</v>
      </c>
      <c r="AQ23" s="540"/>
      <c r="AR23" s="540"/>
      <c r="AS23" s="541"/>
      <c r="AT23" s="542" t="str">
        <f t="shared" si="1"/>
        <v/>
      </c>
      <c r="AU23" s="543"/>
      <c r="AV23" s="544"/>
      <c r="AW23" s="545"/>
      <c r="AX23" s="546"/>
      <c r="AY23" s="547"/>
      <c r="AZ23" s="582" t="str">
        <f t="shared" si="2"/>
        <v/>
      </c>
      <c r="BA23" s="583"/>
      <c r="BB23" s="583"/>
      <c r="BC23" s="58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534"/>
      <c r="B24" s="535"/>
      <c r="C24" s="535"/>
      <c r="D24" s="535"/>
      <c r="E24" s="530"/>
      <c r="F24" s="530"/>
      <c r="G24" s="530"/>
      <c r="H24" s="531"/>
      <c r="I24" s="532"/>
      <c r="J24" s="532"/>
      <c r="K24" s="532"/>
      <c r="L24" s="532"/>
      <c r="M24" s="533"/>
      <c r="N24" s="610"/>
      <c r="O24" s="611"/>
      <c r="P24" s="611"/>
      <c r="Q24" s="611"/>
      <c r="R24" s="611"/>
      <c r="S24" s="611"/>
      <c r="T24" s="612"/>
      <c r="U24" s="524"/>
      <c r="V24" s="525"/>
      <c r="W24" s="525"/>
      <c r="X24" s="525"/>
      <c r="Y24" s="525"/>
      <c r="Z24" s="525"/>
      <c r="AA24" s="525"/>
      <c r="AB24" s="525"/>
      <c r="AC24" s="525"/>
      <c r="AD24" s="525"/>
      <c r="AE24" s="525"/>
      <c r="AF24" s="525"/>
      <c r="AG24" s="525"/>
      <c r="AH24" s="525"/>
      <c r="AI24" s="525"/>
      <c r="AJ24" s="526"/>
      <c r="AK24" s="537" t="str">
        <f t="shared" si="0"/>
        <v/>
      </c>
      <c r="AL24" s="538"/>
      <c r="AM24" s="539"/>
      <c r="AN24" s="540"/>
      <c r="AO24" s="540"/>
      <c r="AP24" s="191" t="s">
        <v>14</v>
      </c>
      <c r="AQ24" s="540"/>
      <c r="AR24" s="540"/>
      <c r="AS24" s="541"/>
      <c r="AT24" s="542" t="str">
        <f t="shared" si="1"/>
        <v/>
      </c>
      <c r="AU24" s="543"/>
      <c r="AV24" s="544"/>
      <c r="AW24" s="545"/>
      <c r="AX24" s="546"/>
      <c r="AY24" s="547"/>
      <c r="AZ24" s="582" t="str">
        <f t="shared" si="2"/>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30" customHeight="1">
      <c r="A25" s="534"/>
      <c r="B25" s="535"/>
      <c r="C25" s="535"/>
      <c r="D25" s="535"/>
      <c r="E25" s="530"/>
      <c r="F25" s="530"/>
      <c r="G25" s="530"/>
      <c r="H25" s="531"/>
      <c r="I25" s="532"/>
      <c r="J25" s="532"/>
      <c r="K25" s="532"/>
      <c r="L25" s="532"/>
      <c r="M25" s="533"/>
      <c r="N25" s="610"/>
      <c r="O25" s="611"/>
      <c r="P25" s="611"/>
      <c r="Q25" s="611"/>
      <c r="R25" s="611"/>
      <c r="S25" s="611"/>
      <c r="T25" s="612"/>
      <c r="U25" s="524"/>
      <c r="V25" s="525"/>
      <c r="W25" s="525"/>
      <c r="X25" s="525"/>
      <c r="Y25" s="525"/>
      <c r="Z25" s="525"/>
      <c r="AA25" s="525"/>
      <c r="AB25" s="525"/>
      <c r="AC25" s="525"/>
      <c r="AD25" s="525"/>
      <c r="AE25" s="525"/>
      <c r="AF25" s="525"/>
      <c r="AG25" s="525"/>
      <c r="AH25" s="525"/>
      <c r="AI25" s="525"/>
      <c r="AJ25" s="526"/>
      <c r="AK25" s="537" t="str">
        <f t="shared" si="0"/>
        <v/>
      </c>
      <c r="AL25" s="538"/>
      <c r="AM25" s="539"/>
      <c r="AN25" s="540"/>
      <c r="AO25" s="540"/>
      <c r="AP25" s="191" t="s">
        <v>14</v>
      </c>
      <c r="AQ25" s="540"/>
      <c r="AR25" s="540"/>
      <c r="AS25" s="541"/>
      <c r="AT25" s="542" t="str">
        <f t="shared" si="1"/>
        <v/>
      </c>
      <c r="AU25" s="543"/>
      <c r="AV25" s="544"/>
      <c r="AW25" s="545"/>
      <c r="AX25" s="546"/>
      <c r="AY25" s="547"/>
      <c r="AZ25" s="582" t="str">
        <f t="shared" si="2"/>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534"/>
      <c r="B26" s="535"/>
      <c r="C26" s="535"/>
      <c r="D26" s="535"/>
      <c r="E26" s="530"/>
      <c r="F26" s="530"/>
      <c r="G26" s="530"/>
      <c r="H26" s="531"/>
      <c r="I26" s="532"/>
      <c r="J26" s="532"/>
      <c r="K26" s="532"/>
      <c r="L26" s="532"/>
      <c r="M26" s="533"/>
      <c r="N26" s="610"/>
      <c r="O26" s="611"/>
      <c r="P26" s="611"/>
      <c r="Q26" s="611"/>
      <c r="R26" s="611"/>
      <c r="S26" s="611"/>
      <c r="T26" s="612"/>
      <c r="U26" s="524"/>
      <c r="V26" s="525"/>
      <c r="W26" s="525"/>
      <c r="X26" s="525"/>
      <c r="Y26" s="525"/>
      <c r="Z26" s="525"/>
      <c r="AA26" s="525"/>
      <c r="AB26" s="525"/>
      <c r="AC26" s="525"/>
      <c r="AD26" s="525"/>
      <c r="AE26" s="525"/>
      <c r="AF26" s="525"/>
      <c r="AG26" s="525"/>
      <c r="AH26" s="525"/>
      <c r="AI26" s="525"/>
      <c r="AJ26" s="526"/>
      <c r="AK26" s="537" t="str">
        <f t="shared" si="0"/>
        <v/>
      </c>
      <c r="AL26" s="538"/>
      <c r="AM26" s="539"/>
      <c r="AN26" s="540"/>
      <c r="AO26" s="540"/>
      <c r="AP26" s="191" t="s">
        <v>14</v>
      </c>
      <c r="AQ26" s="540"/>
      <c r="AR26" s="540"/>
      <c r="AS26" s="541"/>
      <c r="AT26" s="542" t="str">
        <f t="shared" si="1"/>
        <v/>
      </c>
      <c r="AU26" s="543"/>
      <c r="AV26" s="544"/>
      <c r="AW26" s="545"/>
      <c r="AX26" s="546"/>
      <c r="AY26" s="547"/>
      <c r="AZ26" s="582" t="str">
        <f t="shared" si="2"/>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534"/>
      <c r="B27" s="535"/>
      <c r="C27" s="535"/>
      <c r="D27" s="535"/>
      <c r="E27" s="530"/>
      <c r="F27" s="530"/>
      <c r="G27" s="530"/>
      <c r="H27" s="531"/>
      <c r="I27" s="532"/>
      <c r="J27" s="532"/>
      <c r="K27" s="532"/>
      <c r="L27" s="532"/>
      <c r="M27" s="533"/>
      <c r="N27" s="610"/>
      <c r="O27" s="611"/>
      <c r="P27" s="611"/>
      <c r="Q27" s="611"/>
      <c r="R27" s="611"/>
      <c r="S27" s="611"/>
      <c r="T27" s="612"/>
      <c r="U27" s="524"/>
      <c r="V27" s="525"/>
      <c r="W27" s="525"/>
      <c r="X27" s="525"/>
      <c r="Y27" s="525"/>
      <c r="Z27" s="525"/>
      <c r="AA27" s="525"/>
      <c r="AB27" s="525"/>
      <c r="AC27" s="525"/>
      <c r="AD27" s="525"/>
      <c r="AE27" s="525"/>
      <c r="AF27" s="525"/>
      <c r="AG27" s="525"/>
      <c r="AH27" s="525"/>
      <c r="AI27" s="525"/>
      <c r="AJ27" s="526"/>
      <c r="AK27" s="537" t="str">
        <f t="shared" si="0"/>
        <v/>
      </c>
      <c r="AL27" s="538"/>
      <c r="AM27" s="539"/>
      <c r="AN27" s="540"/>
      <c r="AO27" s="540"/>
      <c r="AP27" s="191" t="s">
        <v>14</v>
      </c>
      <c r="AQ27" s="540"/>
      <c r="AR27" s="540"/>
      <c r="AS27" s="541"/>
      <c r="AT27" s="542" t="str">
        <f t="shared" si="1"/>
        <v/>
      </c>
      <c r="AU27" s="543"/>
      <c r="AV27" s="544"/>
      <c r="AW27" s="545"/>
      <c r="AX27" s="546"/>
      <c r="AY27" s="547"/>
      <c r="AZ27" s="582" t="str">
        <f t="shared" si="2"/>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534"/>
      <c r="B28" s="535"/>
      <c r="C28" s="535"/>
      <c r="D28" s="535"/>
      <c r="E28" s="530"/>
      <c r="F28" s="530"/>
      <c r="G28" s="530"/>
      <c r="H28" s="531"/>
      <c r="I28" s="532"/>
      <c r="J28" s="532"/>
      <c r="K28" s="532"/>
      <c r="L28" s="532"/>
      <c r="M28" s="533"/>
      <c r="N28" s="610"/>
      <c r="O28" s="611"/>
      <c r="P28" s="611"/>
      <c r="Q28" s="611"/>
      <c r="R28" s="611"/>
      <c r="S28" s="611"/>
      <c r="T28" s="612"/>
      <c r="U28" s="524"/>
      <c r="V28" s="525"/>
      <c r="W28" s="525"/>
      <c r="X28" s="525"/>
      <c r="Y28" s="525"/>
      <c r="Z28" s="525"/>
      <c r="AA28" s="525"/>
      <c r="AB28" s="525"/>
      <c r="AC28" s="525"/>
      <c r="AD28" s="525"/>
      <c r="AE28" s="525"/>
      <c r="AF28" s="525"/>
      <c r="AG28" s="525"/>
      <c r="AH28" s="525"/>
      <c r="AI28" s="525"/>
      <c r="AJ28" s="526"/>
      <c r="AK28" s="537" t="str">
        <f t="shared" si="0"/>
        <v/>
      </c>
      <c r="AL28" s="538"/>
      <c r="AM28" s="539"/>
      <c r="AN28" s="540"/>
      <c r="AO28" s="540"/>
      <c r="AP28" s="191" t="s">
        <v>14</v>
      </c>
      <c r="AQ28" s="540"/>
      <c r="AR28" s="540"/>
      <c r="AS28" s="541"/>
      <c r="AT28" s="542" t="str">
        <f t="shared" si="1"/>
        <v/>
      </c>
      <c r="AU28" s="543"/>
      <c r="AV28" s="544"/>
      <c r="AW28" s="545"/>
      <c r="AX28" s="546"/>
      <c r="AY28" s="547"/>
      <c r="AZ28" s="582" t="str">
        <f t="shared" si="2"/>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534"/>
      <c r="B29" s="535"/>
      <c r="C29" s="535"/>
      <c r="D29" s="535"/>
      <c r="E29" s="530"/>
      <c r="F29" s="530"/>
      <c r="G29" s="530"/>
      <c r="H29" s="531"/>
      <c r="I29" s="532"/>
      <c r="J29" s="532"/>
      <c r="K29" s="532"/>
      <c r="L29" s="532"/>
      <c r="M29" s="533"/>
      <c r="N29" s="610"/>
      <c r="O29" s="611"/>
      <c r="P29" s="611"/>
      <c r="Q29" s="611"/>
      <c r="R29" s="611"/>
      <c r="S29" s="611"/>
      <c r="T29" s="612"/>
      <c r="U29" s="524"/>
      <c r="V29" s="525"/>
      <c r="W29" s="525"/>
      <c r="X29" s="525"/>
      <c r="Y29" s="525"/>
      <c r="Z29" s="525"/>
      <c r="AA29" s="525"/>
      <c r="AB29" s="525"/>
      <c r="AC29" s="525"/>
      <c r="AD29" s="525"/>
      <c r="AE29" s="525"/>
      <c r="AF29" s="525"/>
      <c r="AG29" s="525"/>
      <c r="AH29" s="525"/>
      <c r="AI29" s="525"/>
      <c r="AJ29" s="526"/>
      <c r="AK29" s="537" t="str">
        <f t="shared" si="0"/>
        <v/>
      </c>
      <c r="AL29" s="538"/>
      <c r="AM29" s="539"/>
      <c r="AN29" s="540"/>
      <c r="AO29" s="540"/>
      <c r="AP29" s="191" t="s">
        <v>14</v>
      </c>
      <c r="AQ29" s="540"/>
      <c r="AR29" s="540"/>
      <c r="AS29" s="541"/>
      <c r="AT29" s="542" t="str">
        <f t="shared" si="1"/>
        <v/>
      </c>
      <c r="AU29" s="543"/>
      <c r="AV29" s="544"/>
      <c r="AW29" s="545"/>
      <c r="AX29" s="546"/>
      <c r="AY29" s="547"/>
      <c r="AZ29" s="582" t="str">
        <f t="shared" si="2"/>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534"/>
      <c r="B30" s="535"/>
      <c r="C30" s="535"/>
      <c r="D30" s="535"/>
      <c r="E30" s="530"/>
      <c r="F30" s="530"/>
      <c r="G30" s="530"/>
      <c r="H30" s="531"/>
      <c r="I30" s="532"/>
      <c r="J30" s="532"/>
      <c r="K30" s="532"/>
      <c r="L30" s="532"/>
      <c r="M30" s="533"/>
      <c r="N30" s="610"/>
      <c r="O30" s="611"/>
      <c r="P30" s="611"/>
      <c r="Q30" s="611"/>
      <c r="R30" s="611"/>
      <c r="S30" s="611"/>
      <c r="T30" s="612"/>
      <c r="U30" s="527"/>
      <c r="V30" s="528"/>
      <c r="W30" s="528"/>
      <c r="X30" s="528"/>
      <c r="Y30" s="528"/>
      <c r="Z30" s="528"/>
      <c r="AA30" s="528"/>
      <c r="AB30" s="528"/>
      <c r="AC30" s="528"/>
      <c r="AD30" s="528"/>
      <c r="AE30" s="528"/>
      <c r="AF30" s="528"/>
      <c r="AG30" s="528"/>
      <c r="AH30" s="528"/>
      <c r="AI30" s="528"/>
      <c r="AJ30" s="529"/>
      <c r="AK30" s="537" t="str">
        <f t="shared" si="0"/>
        <v/>
      </c>
      <c r="AL30" s="538"/>
      <c r="AM30" s="539"/>
      <c r="AN30" s="540"/>
      <c r="AO30" s="540"/>
      <c r="AP30" s="191" t="s">
        <v>14</v>
      </c>
      <c r="AQ30" s="540"/>
      <c r="AR30" s="540"/>
      <c r="AS30" s="541"/>
      <c r="AT30" s="542" t="str">
        <f t="shared" si="1"/>
        <v/>
      </c>
      <c r="AU30" s="543"/>
      <c r="AV30" s="544"/>
      <c r="AW30" s="545"/>
      <c r="AX30" s="546"/>
      <c r="AY30" s="547"/>
      <c r="AZ30" s="582" t="str">
        <f t="shared" si="2"/>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1"/>
      <c r="AV32" s="51"/>
      <c r="AW32" s="51"/>
      <c r="AX32" s="51"/>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1"/>
      <c r="AV33" s="51"/>
      <c r="AW33" s="51"/>
      <c r="AX33" s="51"/>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1"/>
      <c r="AV34" s="51"/>
      <c r="AW34" s="51"/>
      <c r="AX34" s="51"/>
    </row>
    <row r="35" spans="1:99" ht="28.5" customHeight="1" thickBot="1">
      <c r="A35" s="644" t="s">
        <v>59</v>
      </c>
      <c r="B35" s="645"/>
      <c r="C35" s="645"/>
      <c r="D35" s="646"/>
      <c r="E35" s="647" t="s">
        <v>104</v>
      </c>
      <c r="F35" s="648"/>
      <c r="G35" s="648"/>
      <c r="H35" s="648"/>
      <c r="I35" s="648"/>
      <c r="J35" s="648"/>
      <c r="K35" s="648"/>
      <c r="L35" s="648"/>
      <c r="M35" s="648"/>
      <c r="N35" s="649"/>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731" t="s">
        <v>4</v>
      </c>
      <c r="AN37" s="732"/>
      <c r="AO37" s="732"/>
      <c r="AP37" s="732"/>
      <c r="AQ37" s="732"/>
      <c r="AR37" s="732"/>
      <c r="AS37" s="733"/>
      <c r="AT37" s="47"/>
      <c r="AU37" s="47"/>
      <c r="AV37" s="47"/>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619" t="s">
        <v>58</v>
      </c>
      <c r="B39" s="620"/>
      <c r="C39" s="620"/>
      <c r="D39" s="620"/>
      <c r="E39" s="620"/>
      <c r="F39" s="620"/>
      <c r="G39" s="624"/>
      <c r="H39" s="549" t="s">
        <v>11</v>
      </c>
      <c r="I39" s="549"/>
      <c r="J39" s="549"/>
      <c r="K39" s="549"/>
      <c r="L39" s="549"/>
      <c r="M39" s="550"/>
      <c r="N39" s="548" t="s">
        <v>9</v>
      </c>
      <c r="O39" s="549"/>
      <c r="P39" s="549"/>
      <c r="Q39" s="549"/>
      <c r="R39" s="549"/>
      <c r="S39" s="549"/>
      <c r="T39" s="550"/>
      <c r="U39" s="548" t="s">
        <v>106</v>
      </c>
      <c r="V39" s="549"/>
      <c r="W39" s="549"/>
      <c r="X39" s="549"/>
      <c r="Y39" s="549"/>
      <c r="Z39" s="549"/>
      <c r="AA39" s="549"/>
      <c r="AB39" s="549"/>
      <c r="AC39" s="549"/>
      <c r="AD39" s="549"/>
      <c r="AE39" s="549"/>
      <c r="AF39" s="549"/>
      <c r="AG39" s="549"/>
      <c r="AH39" s="549"/>
      <c r="AI39" s="549"/>
      <c r="AJ39" s="550"/>
      <c r="AK39" s="688" t="s">
        <v>107</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2"/>
      <c r="E40" s="622"/>
      <c r="F40" s="622"/>
      <c r="G40" s="626"/>
      <c r="H40" s="552"/>
      <c r="I40" s="552"/>
      <c r="J40" s="552"/>
      <c r="K40" s="552"/>
      <c r="L40" s="552"/>
      <c r="M40" s="553"/>
      <c r="N40" s="551"/>
      <c r="O40" s="552"/>
      <c r="P40" s="552"/>
      <c r="Q40" s="552"/>
      <c r="R40" s="552"/>
      <c r="S40" s="552"/>
      <c r="T40" s="553"/>
      <c r="U40" s="551"/>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636"/>
      <c r="B41" s="637"/>
      <c r="C41" s="637"/>
      <c r="D41" s="637"/>
      <c r="E41" s="637"/>
      <c r="F41" s="637"/>
      <c r="G41" s="745"/>
      <c r="H41" s="627"/>
      <c r="I41" s="628"/>
      <c r="J41" s="628"/>
      <c r="K41" s="628"/>
      <c r="L41" s="628"/>
      <c r="M41" s="629"/>
      <c r="N41" s="641"/>
      <c r="O41" s="642"/>
      <c r="P41" s="642"/>
      <c r="Q41" s="642"/>
      <c r="R41" s="642"/>
      <c r="S41" s="642"/>
      <c r="T41" s="643"/>
      <c r="U41" s="641"/>
      <c r="V41" s="642"/>
      <c r="W41" s="642"/>
      <c r="X41" s="642"/>
      <c r="Y41" s="642"/>
      <c r="Z41" s="642"/>
      <c r="AA41" s="642"/>
      <c r="AB41" s="642"/>
      <c r="AC41" s="642"/>
      <c r="AD41" s="642"/>
      <c r="AE41" s="642"/>
      <c r="AF41" s="642"/>
      <c r="AG41" s="642"/>
      <c r="AH41" s="642"/>
      <c r="AI41" s="642"/>
      <c r="AJ41" s="643"/>
      <c r="AK41" s="734" t="str">
        <f t="shared" ref="AK41" si="3">IF(H41="","",IF(AND(LEFT(H41,1)&amp;RIGHT(H41,1)&lt;&gt;"G1",LEFT(H41,1)&amp;RIGHT(H41,1)&lt;&gt;"G2"),"err",LEFT(H41,1)&amp;RIGHT(H41,1)))</f>
        <v/>
      </c>
      <c r="AL41" s="735"/>
      <c r="AM41" s="736"/>
      <c r="AN41" s="737"/>
      <c r="AO41" s="737"/>
      <c r="AP41" s="190" t="s">
        <v>14</v>
      </c>
      <c r="AQ41" s="737"/>
      <c r="AR41" s="737"/>
      <c r="AS41" s="738"/>
      <c r="AT41" s="674" t="str">
        <f>IF(AND(AM41&lt;&gt;"",AQ41&lt;&gt;""),ROUNDDOWN(AM41*AQ41/1000000,2),"")</f>
        <v/>
      </c>
      <c r="AU41" s="675"/>
      <c r="AV41" s="676"/>
      <c r="AW41" s="638"/>
      <c r="AX41" s="639"/>
      <c r="AY41" s="640"/>
      <c r="AZ41" s="671" t="str">
        <f>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521"/>
      <c r="B42" s="522"/>
      <c r="C42" s="522"/>
      <c r="D42" s="522"/>
      <c r="E42" s="522"/>
      <c r="F42" s="522"/>
      <c r="G42" s="523"/>
      <c r="H42" s="531"/>
      <c r="I42" s="532"/>
      <c r="J42" s="532"/>
      <c r="K42" s="532"/>
      <c r="L42" s="532"/>
      <c r="M42" s="533"/>
      <c r="N42" s="524"/>
      <c r="O42" s="525"/>
      <c r="P42" s="525"/>
      <c r="Q42" s="525"/>
      <c r="R42" s="525"/>
      <c r="S42" s="525"/>
      <c r="T42" s="526"/>
      <c r="U42" s="524"/>
      <c r="V42" s="525"/>
      <c r="W42" s="525"/>
      <c r="X42" s="525"/>
      <c r="Y42" s="525"/>
      <c r="Z42" s="525"/>
      <c r="AA42" s="525"/>
      <c r="AB42" s="525"/>
      <c r="AC42" s="525"/>
      <c r="AD42" s="525"/>
      <c r="AE42" s="525"/>
      <c r="AF42" s="525"/>
      <c r="AG42" s="525"/>
      <c r="AH42" s="525"/>
      <c r="AI42" s="525"/>
      <c r="AJ42" s="526"/>
      <c r="AK42" s="537" t="str">
        <f t="shared" ref="AK42:AK55" si="4">IF(H42="","",IF(AND(LEFT(H42,1)&amp;RIGHT(H42,1)&lt;&gt;"G1",LEFT(H42,1)&amp;RIGHT(H42,1)&lt;&gt;"G2"),"err",LEFT(H42,1)&amp;RIGHT(H42,1)))</f>
        <v/>
      </c>
      <c r="AL42" s="538"/>
      <c r="AM42" s="539"/>
      <c r="AN42" s="540"/>
      <c r="AO42" s="540"/>
      <c r="AP42" s="191" t="s">
        <v>14</v>
      </c>
      <c r="AQ42" s="540"/>
      <c r="AR42" s="540"/>
      <c r="AS42" s="541"/>
      <c r="AT42" s="542" t="str">
        <f>IF(AND(AM42&lt;&gt;"",AQ42&lt;&gt;""),ROUNDDOWN(AM42*AQ42/1000000,2),"")</f>
        <v/>
      </c>
      <c r="AU42" s="543"/>
      <c r="AV42" s="544"/>
      <c r="AW42" s="545"/>
      <c r="AX42" s="546"/>
      <c r="AY42" s="547"/>
      <c r="AZ42" s="582" t="str">
        <f>IF(AT42&lt;&gt;"",AW42*AT42,"")</f>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521"/>
      <c r="B43" s="522"/>
      <c r="C43" s="522"/>
      <c r="D43" s="522"/>
      <c r="E43" s="522"/>
      <c r="F43" s="522"/>
      <c r="G43" s="523"/>
      <c r="H43" s="531"/>
      <c r="I43" s="532"/>
      <c r="J43" s="532"/>
      <c r="K43" s="532"/>
      <c r="L43" s="532"/>
      <c r="M43" s="533"/>
      <c r="N43" s="524"/>
      <c r="O43" s="525"/>
      <c r="P43" s="525"/>
      <c r="Q43" s="525"/>
      <c r="R43" s="525"/>
      <c r="S43" s="525"/>
      <c r="T43" s="526"/>
      <c r="U43" s="524"/>
      <c r="V43" s="525"/>
      <c r="W43" s="525"/>
      <c r="X43" s="525"/>
      <c r="Y43" s="525"/>
      <c r="Z43" s="525"/>
      <c r="AA43" s="525"/>
      <c r="AB43" s="525"/>
      <c r="AC43" s="525"/>
      <c r="AD43" s="525"/>
      <c r="AE43" s="525"/>
      <c r="AF43" s="525"/>
      <c r="AG43" s="525"/>
      <c r="AH43" s="525"/>
      <c r="AI43" s="525"/>
      <c r="AJ43" s="526"/>
      <c r="AK43" s="537" t="str">
        <f t="shared" si="4"/>
        <v/>
      </c>
      <c r="AL43" s="538"/>
      <c r="AM43" s="539"/>
      <c r="AN43" s="540"/>
      <c r="AO43" s="540"/>
      <c r="AP43" s="191" t="s">
        <v>14</v>
      </c>
      <c r="AQ43" s="540"/>
      <c r="AR43" s="540"/>
      <c r="AS43" s="541"/>
      <c r="AT43" s="542" t="str">
        <f>IF(AND(AM43&lt;&gt;"",AQ43&lt;&gt;""),ROUNDDOWN(AM43*AQ43/1000000,2),"")</f>
        <v/>
      </c>
      <c r="AU43" s="543"/>
      <c r="AV43" s="544"/>
      <c r="AW43" s="545"/>
      <c r="AX43" s="546"/>
      <c r="AY43" s="547"/>
      <c r="AZ43" s="582" t="str">
        <f>IF(AT43&lt;&gt;"",AW43*AT43,"")</f>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521"/>
      <c r="B44" s="522"/>
      <c r="C44" s="522"/>
      <c r="D44" s="522"/>
      <c r="E44" s="522"/>
      <c r="F44" s="522"/>
      <c r="G44" s="523"/>
      <c r="H44" s="531"/>
      <c r="I44" s="532"/>
      <c r="J44" s="532"/>
      <c r="K44" s="532"/>
      <c r="L44" s="532"/>
      <c r="M44" s="533"/>
      <c r="N44" s="524"/>
      <c r="O44" s="525"/>
      <c r="P44" s="525"/>
      <c r="Q44" s="525"/>
      <c r="R44" s="525"/>
      <c r="S44" s="525"/>
      <c r="T44" s="526"/>
      <c r="U44" s="524"/>
      <c r="V44" s="525"/>
      <c r="W44" s="525"/>
      <c r="X44" s="525"/>
      <c r="Y44" s="525"/>
      <c r="Z44" s="525"/>
      <c r="AA44" s="525"/>
      <c r="AB44" s="525"/>
      <c r="AC44" s="525"/>
      <c r="AD44" s="525"/>
      <c r="AE44" s="525"/>
      <c r="AF44" s="525"/>
      <c r="AG44" s="525"/>
      <c r="AH44" s="525"/>
      <c r="AI44" s="525"/>
      <c r="AJ44" s="526"/>
      <c r="AK44" s="537" t="str">
        <f t="shared" si="4"/>
        <v/>
      </c>
      <c r="AL44" s="538"/>
      <c r="AM44" s="539"/>
      <c r="AN44" s="540"/>
      <c r="AO44" s="540"/>
      <c r="AP44" s="191" t="s">
        <v>14</v>
      </c>
      <c r="AQ44" s="540"/>
      <c r="AR44" s="540"/>
      <c r="AS44" s="541"/>
      <c r="AT44" s="542" t="str">
        <f>IF(AND(AM44&lt;&gt;"",AQ44&lt;&gt;""),ROUNDDOWN(AM44*AQ44/1000000,2),"")</f>
        <v/>
      </c>
      <c r="AU44" s="543"/>
      <c r="AV44" s="544"/>
      <c r="AW44" s="545"/>
      <c r="AX44" s="546"/>
      <c r="AY44" s="547"/>
      <c r="AZ44" s="582" t="str">
        <f>IF(AT44&lt;&gt;"",AW44*AT44,"")</f>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521"/>
      <c r="B45" s="522"/>
      <c r="C45" s="522"/>
      <c r="D45" s="522"/>
      <c r="E45" s="522"/>
      <c r="F45" s="522"/>
      <c r="G45" s="523"/>
      <c r="H45" s="739"/>
      <c r="I45" s="740"/>
      <c r="J45" s="740"/>
      <c r="K45" s="740"/>
      <c r="L45" s="740"/>
      <c r="M45" s="741"/>
      <c r="N45" s="746"/>
      <c r="O45" s="747"/>
      <c r="P45" s="747"/>
      <c r="Q45" s="747"/>
      <c r="R45" s="747"/>
      <c r="S45" s="747"/>
      <c r="T45" s="748"/>
      <c r="U45" s="524"/>
      <c r="V45" s="525"/>
      <c r="W45" s="525"/>
      <c r="X45" s="525"/>
      <c r="Y45" s="525"/>
      <c r="Z45" s="525"/>
      <c r="AA45" s="525"/>
      <c r="AB45" s="525"/>
      <c r="AC45" s="525"/>
      <c r="AD45" s="525"/>
      <c r="AE45" s="525"/>
      <c r="AF45" s="525"/>
      <c r="AG45" s="525"/>
      <c r="AH45" s="525"/>
      <c r="AI45" s="525"/>
      <c r="AJ45" s="526"/>
      <c r="AK45" s="585" t="str">
        <f t="shared" si="4"/>
        <v/>
      </c>
      <c r="AL45" s="586"/>
      <c r="AM45" s="592"/>
      <c r="AN45" s="593"/>
      <c r="AO45" s="593"/>
      <c r="AP45" s="192" t="s">
        <v>14</v>
      </c>
      <c r="AQ45" s="593"/>
      <c r="AR45" s="593"/>
      <c r="AS45" s="594"/>
      <c r="AT45" s="659" t="str">
        <f>IF(AND(AM45&lt;&gt;"",AQ45&lt;&gt;""),ROUNDDOWN(AM45*AQ45/1000000,2),"")</f>
        <v/>
      </c>
      <c r="AU45" s="660"/>
      <c r="AV45" s="661"/>
      <c r="AW45" s="595"/>
      <c r="AX45" s="596"/>
      <c r="AY45" s="597"/>
      <c r="AZ45" s="662" t="str">
        <f>IF(AT45&lt;&gt;"",AW45*AT45,"")</f>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521"/>
      <c r="B46" s="522"/>
      <c r="C46" s="522"/>
      <c r="D46" s="522"/>
      <c r="E46" s="522"/>
      <c r="F46" s="522"/>
      <c r="G46" s="523"/>
      <c r="H46" s="531"/>
      <c r="I46" s="532"/>
      <c r="J46" s="532"/>
      <c r="K46" s="532"/>
      <c r="L46" s="532"/>
      <c r="M46" s="533"/>
      <c r="N46" s="524"/>
      <c r="O46" s="525"/>
      <c r="P46" s="525"/>
      <c r="Q46" s="525"/>
      <c r="R46" s="525"/>
      <c r="S46" s="525"/>
      <c r="T46" s="526"/>
      <c r="U46" s="524"/>
      <c r="V46" s="525"/>
      <c r="W46" s="525"/>
      <c r="X46" s="525"/>
      <c r="Y46" s="525"/>
      <c r="Z46" s="525"/>
      <c r="AA46" s="525"/>
      <c r="AB46" s="525"/>
      <c r="AC46" s="525"/>
      <c r="AD46" s="525"/>
      <c r="AE46" s="525"/>
      <c r="AF46" s="525"/>
      <c r="AG46" s="525"/>
      <c r="AH46" s="525"/>
      <c r="AI46" s="525"/>
      <c r="AJ46" s="526"/>
      <c r="AK46" s="537" t="str">
        <f t="shared" si="4"/>
        <v/>
      </c>
      <c r="AL46" s="538"/>
      <c r="AM46" s="539"/>
      <c r="AN46" s="540"/>
      <c r="AO46" s="540"/>
      <c r="AP46" s="191" t="s">
        <v>14</v>
      </c>
      <c r="AQ46" s="540"/>
      <c r="AR46" s="540"/>
      <c r="AS46" s="541"/>
      <c r="AT46" s="542" t="str">
        <f t="shared" ref="AT46:AT55" si="5">IF(AND(AM46&lt;&gt;"",AQ46&lt;&gt;""),ROUNDDOWN(AM46*AQ46/1000000,2),"")</f>
        <v/>
      </c>
      <c r="AU46" s="543"/>
      <c r="AV46" s="544"/>
      <c r="AW46" s="545"/>
      <c r="AX46" s="546"/>
      <c r="AY46" s="547"/>
      <c r="AZ46" s="582" t="str">
        <f t="shared" ref="AZ46:AZ55" si="6">IF(AT46&lt;&gt;"",AW46*AT46,"")</f>
        <v/>
      </c>
      <c r="BA46" s="583"/>
      <c r="BB46" s="583"/>
      <c r="BC46" s="58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521"/>
      <c r="B47" s="522"/>
      <c r="C47" s="522"/>
      <c r="D47" s="522"/>
      <c r="E47" s="522"/>
      <c r="F47" s="522"/>
      <c r="G47" s="523"/>
      <c r="H47" s="531"/>
      <c r="I47" s="532"/>
      <c r="J47" s="532"/>
      <c r="K47" s="532"/>
      <c r="L47" s="532"/>
      <c r="M47" s="533"/>
      <c r="N47" s="524"/>
      <c r="O47" s="525"/>
      <c r="P47" s="525"/>
      <c r="Q47" s="525"/>
      <c r="R47" s="525"/>
      <c r="S47" s="525"/>
      <c r="T47" s="526"/>
      <c r="U47" s="524"/>
      <c r="V47" s="525"/>
      <c r="W47" s="525"/>
      <c r="X47" s="525"/>
      <c r="Y47" s="525"/>
      <c r="Z47" s="525"/>
      <c r="AA47" s="525"/>
      <c r="AB47" s="525"/>
      <c r="AC47" s="525"/>
      <c r="AD47" s="525"/>
      <c r="AE47" s="525"/>
      <c r="AF47" s="525"/>
      <c r="AG47" s="525"/>
      <c r="AH47" s="525"/>
      <c r="AI47" s="525"/>
      <c r="AJ47" s="526"/>
      <c r="AK47" s="537" t="str">
        <f t="shared" si="4"/>
        <v/>
      </c>
      <c r="AL47" s="538"/>
      <c r="AM47" s="539"/>
      <c r="AN47" s="540"/>
      <c r="AO47" s="540"/>
      <c r="AP47" s="191" t="s">
        <v>14</v>
      </c>
      <c r="AQ47" s="540"/>
      <c r="AR47" s="540"/>
      <c r="AS47" s="541"/>
      <c r="AT47" s="542" t="str">
        <f t="shared" si="5"/>
        <v/>
      </c>
      <c r="AU47" s="543"/>
      <c r="AV47" s="544"/>
      <c r="AW47" s="545"/>
      <c r="AX47" s="546"/>
      <c r="AY47" s="547"/>
      <c r="AZ47" s="582" t="str">
        <f t="shared" si="6"/>
        <v/>
      </c>
      <c r="BA47" s="583"/>
      <c r="BB47" s="583"/>
      <c r="BC47" s="58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521"/>
      <c r="B48" s="522"/>
      <c r="C48" s="522"/>
      <c r="D48" s="522"/>
      <c r="E48" s="522"/>
      <c r="F48" s="522"/>
      <c r="G48" s="523"/>
      <c r="H48" s="531"/>
      <c r="I48" s="532"/>
      <c r="J48" s="532"/>
      <c r="K48" s="532"/>
      <c r="L48" s="532"/>
      <c r="M48" s="533"/>
      <c r="N48" s="524"/>
      <c r="O48" s="525"/>
      <c r="P48" s="525"/>
      <c r="Q48" s="525"/>
      <c r="R48" s="525"/>
      <c r="S48" s="525"/>
      <c r="T48" s="526"/>
      <c r="U48" s="524"/>
      <c r="V48" s="525"/>
      <c r="W48" s="525"/>
      <c r="X48" s="525"/>
      <c r="Y48" s="525"/>
      <c r="Z48" s="525"/>
      <c r="AA48" s="525"/>
      <c r="AB48" s="525"/>
      <c r="AC48" s="525"/>
      <c r="AD48" s="525"/>
      <c r="AE48" s="525"/>
      <c r="AF48" s="525"/>
      <c r="AG48" s="525"/>
      <c r="AH48" s="525"/>
      <c r="AI48" s="525"/>
      <c r="AJ48" s="526"/>
      <c r="AK48" s="537" t="str">
        <f t="shared" si="4"/>
        <v/>
      </c>
      <c r="AL48" s="538"/>
      <c r="AM48" s="539"/>
      <c r="AN48" s="540"/>
      <c r="AO48" s="540"/>
      <c r="AP48" s="191" t="s">
        <v>14</v>
      </c>
      <c r="AQ48" s="540"/>
      <c r="AR48" s="540"/>
      <c r="AS48" s="541"/>
      <c r="AT48" s="542" t="str">
        <f t="shared" si="5"/>
        <v/>
      </c>
      <c r="AU48" s="543"/>
      <c r="AV48" s="544"/>
      <c r="AW48" s="545"/>
      <c r="AX48" s="546"/>
      <c r="AY48" s="547"/>
      <c r="AZ48" s="582" t="str">
        <f t="shared" si="6"/>
        <v/>
      </c>
      <c r="BA48" s="583"/>
      <c r="BB48" s="583"/>
      <c r="BC48" s="58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521"/>
      <c r="B49" s="522"/>
      <c r="C49" s="522"/>
      <c r="D49" s="522"/>
      <c r="E49" s="522"/>
      <c r="F49" s="522"/>
      <c r="G49" s="523"/>
      <c r="H49" s="531"/>
      <c r="I49" s="532"/>
      <c r="J49" s="532"/>
      <c r="K49" s="532"/>
      <c r="L49" s="532"/>
      <c r="M49" s="533"/>
      <c r="N49" s="524"/>
      <c r="O49" s="525"/>
      <c r="P49" s="525"/>
      <c r="Q49" s="525"/>
      <c r="R49" s="525"/>
      <c r="S49" s="525"/>
      <c r="T49" s="526"/>
      <c r="U49" s="524"/>
      <c r="V49" s="525"/>
      <c r="W49" s="525"/>
      <c r="X49" s="525"/>
      <c r="Y49" s="525"/>
      <c r="Z49" s="525"/>
      <c r="AA49" s="525"/>
      <c r="AB49" s="525"/>
      <c r="AC49" s="525"/>
      <c r="AD49" s="525"/>
      <c r="AE49" s="525"/>
      <c r="AF49" s="525"/>
      <c r="AG49" s="525"/>
      <c r="AH49" s="525"/>
      <c r="AI49" s="525"/>
      <c r="AJ49" s="526"/>
      <c r="AK49" s="537" t="str">
        <f t="shared" si="4"/>
        <v/>
      </c>
      <c r="AL49" s="538"/>
      <c r="AM49" s="539"/>
      <c r="AN49" s="540"/>
      <c r="AO49" s="540"/>
      <c r="AP49" s="191" t="s">
        <v>14</v>
      </c>
      <c r="AQ49" s="540"/>
      <c r="AR49" s="540"/>
      <c r="AS49" s="541"/>
      <c r="AT49" s="542" t="str">
        <f t="shared" si="5"/>
        <v/>
      </c>
      <c r="AU49" s="543"/>
      <c r="AV49" s="544"/>
      <c r="AW49" s="545"/>
      <c r="AX49" s="546"/>
      <c r="AY49" s="547"/>
      <c r="AZ49" s="582" t="str">
        <f t="shared" si="6"/>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521"/>
      <c r="B50" s="522"/>
      <c r="C50" s="522"/>
      <c r="D50" s="522"/>
      <c r="E50" s="522"/>
      <c r="F50" s="522"/>
      <c r="G50" s="523"/>
      <c r="H50" s="531"/>
      <c r="I50" s="532"/>
      <c r="J50" s="532"/>
      <c r="K50" s="532"/>
      <c r="L50" s="532"/>
      <c r="M50" s="533"/>
      <c r="N50" s="524"/>
      <c r="O50" s="525"/>
      <c r="P50" s="525"/>
      <c r="Q50" s="525"/>
      <c r="R50" s="525"/>
      <c r="S50" s="525"/>
      <c r="T50" s="526"/>
      <c r="U50" s="524"/>
      <c r="V50" s="525"/>
      <c r="W50" s="525"/>
      <c r="X50" s="525"/>
      <c r="Y50" s="525"/>
      <c r="Z50" s="525"/>
      <c r="AA50" s="525"/>
      <c r="AB50" s="525"/>
      <c r="AC50" s="525"/>
      <c r="AD50" s="525"/>
      <c r="AE50" s="525"/>
      <c r="AF50" s="525"/>
      <c r="AG50" s="525"/>
      <c r="AH50" s="525"/>
      <c r="AI50" s="525"/>
      <c r="AJ50" s="526"/>
      <c r="AK50" s="537" t="str">
        <f t="shared" si="4"/>
        <v/>
      </c>
      <c r="AL50" s="538"/>
      <c r="AM50" s="539"/>
      <c r="AN50" s="540"/>
      <c r="AO50" s="540"/>
      <c r="AP50" s="191" t="s">
        <v>14</v>
      </c>
      <c r="AQ50" s="540"/>
      <c r="AR50" s="540"/>
      <c r="AS50" s="541"/>
      <c r="AT50" s="542" t="str">
        <f t="shared" si="5"/>
        <v/>
      </c>
      <c r="AU50" s="543"/>
      <c r="AV50" s="544"/>
      <c r="AW50" s="545"/>
      <c r="AX50" s="546"/>
      <c r="AY50" s="547"/>
      <c r="AZ50" s="582" t="str">
        <f t="shared" si="6"/>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521"/>
      <c r="B51" s="522"/>
      <c r="C51" s="522"/>
      <c r="D51" s="522"/>
      <c r="E51" s="522"/>
      <c r="F51" s="522"/>
      <c r="G51" s="523"/>
      <c r="H51" s="531"/>
      <c r="I51" s="532"/>
      <c r="J51" s="532"/>
      <c r="K51" s="532"/>
      <c r="L51" s="532"/>
      <c r="M51" s="533"/>
      <c r="N51" s="524"/>
      <c r="O51" s="525"/>
      <c r="P51" s="525"/>
      <c r="Q51" s="525"/>
      <c r="R51" s="525"/>
      <c r="S51" s="525"/>
      <c r="T51" s="526"/>
      <c r="U51" s="524"/>
      <c r="V51" s="525"/>
      <c r="W51" s="525"/>
      <c r="X51" s="525"/>
      <c r="Y51" s="525"/>
      <c r="Z51" s="525"/>
      <c r="AA51" s="525"/>
      <c r="AB51" s="525"/>
      <c r="AC51" s="525"/>
      <c r="AD51" s="525"/>
      <c r="AE51" s="525"/>
      <c r="AF51" s="525"/>
      <c r="AG51" s="525"/>
      <c r="AH51" s="525"/>
      <c r="AI51" s="525"/>
      <c r="AJ51" s="526"/>
      <c r="AK51" s="537" t="str">
        <f t="shared" si="4"/>
        <v/>
      </c>
      <c r="AL51" s="538"/>
      <c r="AM51" s="539"/>
      <c r="AN51" s="540"/>
      <c r="AO51" s="540"/>
      <c r="AP51" s="191" t="s">
        <v>14</v>
      </c>
      <c r="AQ51" s="540"/>
      <c r="AR51" s="540"/>
      <c r="AS51" s="541"/>
      <c r="AT51" s="542" t="str">
        <f t="shared" si="5"/>
        <v/>
      </c>
      <c r="AU51" s="543"/>
      <c r="AV51" s="544"/>
      <c r="AW51" s="545"/>
      <c r="AX51" s="546"/>
      <c r="AY51" s="547"/>
      <c r="AZ51" s="582" t="str">
        <f t="shared" si="6"/>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521"/>
      <c r="B52" s="522"/>
      <c r="C52" s="522"/>
      <c r="D52" s="522"/>
      <c r="E52" s="522"/>
      <c r="F52" s="522"/>
      <c r="G52" s="523"/>
      <c r="H52" s="531"/>
      <c r="I52" s="532"/>
      <c r="J52" s="532"/>
      <c r="K52" s="532"/>
      <c r="L52" s="532"/>
      <c r="M52" s="533"/>
      <c r="N52" s="524"/>
      <c r="O52" s="525"/>
      <c r="P52" s="525"/>
      <c r="Q52" s="525"/>
      <c r="R52" s="525"/>
      <c r="S52" s="525"/>
      <c r="T52" s="526"/>
      <c r="U52" s="524"/>
      <c r="V52" s="525"/>
      <c r="W52" s="525"/>
      <c r="X52" s="525"/>
      <c r="Y52" s="525"/>
      <c r="Z52" s="525"/>
      <c r="AA52" s="525"/>
      <c r="AB52" s="525"/>
      <c r="AC52" s="525"/>
      <c r="AD52" s="525"/>
      <c r="AE52" s="525"/>
      <c r="AF52" s="525"/>
      <c r="AG52" s="525"/>
      <c r="AH52" s="525"/>
      <c r="AI52" s="525"/>
      <c r="AJ52" s="526"/>
      <c r="AK52" s="537" t="str">
        <f t="shared" si="4"/>
        <v/>
      </c>
      <c r="AL52" s="538"/>
      <c r="AM52" s="539"/>
      <c r="AN52" s="540"/>
      <c r="AO52" s="540"/>
      <c r="AP52" s="191" t="s">
        <v>14</v>
      </c>
      <c r="AQ52" s="540"/>
      <c r="AR52" s="540"/>
      <c r="AS52" s="541"/>
      <c r="AT52" s="542" t="str">
        <f t="shared" si="5"/>
        <v/>
      </c>
      <c r="AU52" s="543"/>
      <c r="AV52" s="544"/>
      <c r="AW52" s="545"/>
      <c r="AX52" s="546"/>
      <c r="AY52" s="547"/>
      <c r="AZ52" s="582" t="str">
        <f t="shared" si="6"/>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521"/>
      <c r="B53" s="522"/>
      <c r="C53" s="522"/>
      <c r="D53" s="522"/>
      <c r="E53" s="522"/>
      <c r="F53" s="522"/>
      <c r="G53" s="523"/>
      <c r="H53" s="531"/>
      <c r="I53" s="532"/>
      <c r="J53" s="532"/>
      <c r="K53" s="532"/>
      <c r="L53" s="532"/>
      <c r="M53" s="533"/>
      <c r="N53" s="524"/>
      <c r="O53" s="525"/>
      <c r="P53" s="525"/>
      <c r="Q53" s="525"/>
      <c r="R53" s="525"/>
      <c r="S53" s="525"/>
      <c r="T53" s="526"/>
      <c r="U53" s="524"/>
      <c r="V53" s="525"/>
      <c r="W53" s="525"/>
      <c r="X53" s="525"/>
      <c r="Y53" s="525"/>
      <c r="Z53" s="525"/>
      <c r="AA53" s="525"/>
      <c r="AB53" s="525"/>
      <c r="AC53" s="525"/>
      <c r="AD53" s="525"/>
      <c r="AE53" s="525"/>
      <c r="AF53" s="525"/>
      <c r="AG53" s="525"/>
      <c r="AH53" s="525"/>
      <c r="AI53" s="525"/>
      <c r="AJ53" s="526"/>
      <c r="AK53" s="537" t="str">
        <f t="shared" si="4"/>
        <v/>
      </c>
      <c r="AL53" s="538"/>
      <c r="AM53" s="539"/>
      <c r="AN53" s="540"/>
      <c r="AO53" s="540"/>
      <c r="AP53" s="191" t="s">
        <v>14</v>
      </c>
      <c r="AQ53" s="540"/>
      <c r="AR53" s="540"/>
      <c r="AS53" s="541"/>
      <c r="AT53" s="542" t="str">
        <f t="shared" si="5"/>
        <v/>
      </c>
      <c r="AU53" s="543"/>
      <c r="AV53" s="544"/>
      <c r="AW53" s="545"/>
      <c r="AX53" s="546"/>
      <c r="AY53" s="547"/>
      <c r="AZ53" s="582" t="str">
        <f t="shared" si="6"/>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521"/>
      <c r="B54" s="522"/>
      <c r="C54" s="522"/>
      <c r="D54" s="522"/>
      <c r="E54" s="522"/>
      <c r="F54" s="522"/>
      <c r="G54" s="523"/>
      <c r="H54" s="531"/>
      <c r="I54" s="532"/>
      <c r="J54" s="532"/>
      <c r="K54" s="532"/>
      <c r="L54" s="532"/>
      <c r="M54" s="533"/>
      <c r="N54" s="524"/>
      <c r="O54" s="525"/>
      <c r="P54" s="525"/>
      <c r="Q54" s="525"/>
      <c r="R54" s="525"/>
      <c r="S54" s="525"/>
      <c r="T54" s="526"/>
      <c r="U54" s="524"/>
      <c r="V54" s="525"/>
      <c r="W54" s="525"/>
      <c r="X54" s="525"/>
      <c r="Y54" s="525"/>
      <c r="Z54" s="525"/>
      <c r="AA54" s="525"/>
      <c r="AB54" s="525"/>
      <c r="AC54" s="525"/>
      <c r="AD54" s="525"/>
      <c r="AE54" s="525"/>
      <c r="AF54" s="525"/>
      <c r="AG54" s="525"/>
      <c r="AH54" s="525"/>
      <c r="AI54" s="525"/>
      <c r="AJ54" s="526"/>
      <c r="AK54" s="537" t="str">
        <f t="shared" si="4"/>
        <v/>
      </c>
      <c r="AL54" s="538"/>
      <c r="AM54" s="539"/>
      <c r="AN54" s="540"/>
      <c r="AO54" s="540"/>
      <c r="AP54" s="191" t="s">
        <v>14</v>
      </c>
      <c r="AQ54" s="540"/>
      <c r="AR54" s="540"/>
      <c r="AS54" s="541"/>
      <c r="AT54" s="542" t="str">
        <f t="shared" si="5"/>
        <v/>
      </c>
      <c r="AU54" s="543"/>
      <c r="AV54" s="544"/>
      <c r="AW54" s="545"/>
      <c r="AX54" s="546"/>
      <c r="AY54" s="547"/>
      <c r="AZ54" s="582" t="str">
        <f t="shared" si="6"/>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554"/>
      <c r="B55" s="555"/>
      <c r="C55" s="555"/>
      <c r="D55" s="555"/>
      <c r="E55" s="555"/>
      <c r="F55" s="555"/>
      <c r="G55" s="556"/>
      <c r="H55" s="531"/>
      <c r="I55" s="532"/>
      <c r="J55" s="532"/>
      <c r="K55" s="532"/>
      <c r="L55" s="532"/>
      <c r="M55" s="533"/>
      <c r="N55" s="524"/>
      <c r="O55" s="525"/>
      <c r="P55" s="525"/>
      <c r="Q55" s="525"/>
      <c r="R55" s="525"/>
      <c r="S55" s="525"/>
      <c r="T55" s="526"/>
      <c r="U55" s="527"/>
      <c r="V55" s="528"/>
      <c r="W55" s="528"/>
      <c r="X55" s="528"/>
      <c r="Y55" s="528"/>
      <c r="Z55" s="528"/>
      <c r="AA55" s="528"/>
      <c r="AB55" s="528"/>
      <c r="AC55" s="528"/>
      <c r="AD55" s="528"/>
      <c r="AE55" s="528"/>
      <c r="AF55" s="528"/>
      <c r="AG55" s="528"/>
      <c r="AH55" s="528"/>
      <c r="AI55" s="528"/>
      <c r="AJ55" s="529"/>
      <c r="AK55" s="537" t="str">
        <f t="shared" si="4"/>
        <v/>
      </c>
      <c r="AL55" s="538"/>
      <c r="AM55" s="539"/>
      <c r="AN55" s="540"/>
      <c r="AO55" s="540"/>
      <c r="AP55" s="191" t="s">
        <v>14</v>
      </c>
      <c r="AQ55" s="540"/>
      <c r="AR55" s="540"/>
      <c r="AS55" s="541"/>
      <c r="AT55" s="542" t="str">
        <f t="shared" si="5"/>
        <v/>
      </c>
      <c r="AU55" s="543"/>
      <c r="AV55" s="544"/>
      <c r="AW55" s="545"/>
      <c r="AX55" s="546"/>
      <c r="AY55" s="547"/>
      <c r="AZ55" s="582" t="str">
        <f t="shared" si="6"/>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1"/>
      <c r="AV59" s="51"/>
      <c r="AW59" s="51"/>
      <c r="AX59" s="51"/>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1"/>
      <c r="AV60" s="51"/>
      <c r="AW60" s="51"/>
      <c r="AX60" s="51"/>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0" t="s">
        <v>93</v>
      </c>
      <c r="B62" s="81"/>
      <c r="C62" s="81"/>
      <c r="D62" s="81"/>
      <c r="E62" s="81"/>
      <c r="F62" s="81"/>
      <c r="G62" s="81"/>
      <c r="H62" s="81"/>
      <c r="I62" s="81"/>
      <c r="J62" s="81"/>
      <c r="K62" s="81"/>
      <c r="L62" s="81"/>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1"/>
      <c r="AQ62" s="81"/>
      <c r="AR62" s="81"/>
      <c r="AS62" s="81"/>
      <c r="AT62" s="81"/>
      <c r="AU62" s="81"/>
      <c r="AV62" s="43"/>
      <c r="AW62" s="82"/>
      <c r="AX62" s="82"/>
    </row>
    <row r="63" spans="1:99" s="25" customFormat="1" ht="52.5" customHeight="1" thickBot="1">
      <c r="A63" s="563" t="s">
        <v>59</v>
      </c>
      <c r="B63" s="564"/>
      <c r="C63" s="564"/>
      <c r="D63" s="565"/>
      <c r="E63" s="566" t="s">
        <v>39</v>
      </c>
      <c r="F63" s="564"/>
      <c r="G63" s="564"/>
      <c r="H63" s="564"/>
      <c r="I63" s="567" t="s">
        <v>64</v>
      </c>
      <c r="J63" s="568"/>
      <c r="K63" s="568"/>
      <c r="L63" s="568"/>
      <c r="M63" s="568"/>
      <c r="N63" s="568"/>
      <c r="O63" s="568"/>
      <c r="P63" s="569"/>
      <c r="Q63" s="570" t="s">
        <v>40</v>
      </c>
      <c r="R63" s="571"/>
      <c r="S63" s="572" t="s">
        <v>65</v>
      </c>
      <c r="T63" s="572"/>
      <c r="U63" s="572"/>
      <c r="V63" s="572"/>
      <c r="W63" s="572"/>
      <c r="X63" s="572"/>
      <c r="Y63" s="573"/>
      <c r="Z63" s="567" t="s">
        <v>94</v>
      </c>
      <c r="AA63" s="568"/>
      <c r="AB63" s="568"/>
      <c r="AC63" s="568"/>
      <c r="AD63" s="568"/>
      <c r="AE63" s="568"/>
      <c r="AF63" s="568"/>
      <c r="AG63" s="568"/>
      <c r="AH63" s="568"/>
      <c r="AI63" s="568"/>
      <c r="AJ63" s="568"/>
      <c r="AK63" s="568"/>
      <c r="AL63" s="568"/>
      <c r="AM63" s="568"/>
      <c r="AN63" s="574"/>
      <c r="AO63" s="567" t="s">
        <v>95</v>
      </c>
      <c r="AP63" s="568"/>
      <c r="AQ63" s="568"/>
      <c r="AR63" s="568"/>
      <c r="AS63" s="568"/>
      <c r="AT63" s="568"/>
      <c r="AU63" s="568"/>
      <c r="AV63" s="568"/>
      <c r="AW63" s="568"/>
      <c r="AX63" s="568"/>
      <c r="AY63" s="568"/>
      <c r="AZ63" s="568"/>
      <c r="BA63" s="568"/>
      <c r="BB63" s="568"/>
      <c r="BC63" s="575"/>
    </row>
    <row r="64" spans="1:99" s="25" customFormat="1" ht="41.25" customHeight="1" thickTop="1">
      <c r="A64" s="557" t="s">
        <v>96</v>
      </c>
      <c r="B64" s="558"/>
      <c r="C64" s="558"/>
      <c r="D64" s="559"/>
      <c r="E64" s="601" t="s">
        <v>43</v>
      </c>
      <c r="F64" s="602"/>
      <c r="G64" s="602"/>
      <c r="H64" s="602"/>
      <c r="I64" s="603">
        <f>IF($AZ$31="","",SUMIF($AK$16:$AL$30,$E64,$AZ$16:$BC$30))</f>
        <v>0</v>
      </c>
      <c r="J64" s="604"/>
      <c r="K64" s="604"/>
      <c r="L64" s="604"/>
      <c r="M64" s="604"/>
      <c r="N64" s="604"/>
      <c r="O64" s="604"/>
      <c r="P64" s="131" t="s">
        <v>18</v>
      </c>
      <c r="Q64" s="605" t="s">
        <v>40</v>
      </c>
      <c r="R64" s="606"/>
      <c r="S64" s="615">
        <v>30000</v>
      </c>
      <c r="T64" s="615"/>
      <c r="U64" s="615"/>
      <c r="V64" s="615"/>
      <c r="W64" s="615"/>
      <c r="X64" s="615"/>
      <c r="Y64" s="87" t="s">
        <v>41</v>
      </c>
      <c r="Z64" s="576">
        <f>IF(I64="0","",I64*S64)</f>
        <v>0</v>
      </c>
      <c r="AA64" s="577"/>
      <c r="AB64" s="577"/>
      <c r="AC64" s="577"/>
      <c r="AD64" s="577"/>
      <c r="AE64" s="577"/>
      <c r="AF64" s="577"/>
      <c r="AG64" s="577"/>
      <c r="AH64" s="577"/>
      <c r="AI64" s="577"/>
      <c r="AJ64" s="577"/>
      <c r="AK64" s="577"/>
      <c r="AL64" s="577"/>
      <c r="AM64" s="577"/>
      <c r="AN64" s="93" t="s">
        <v>0</v>
      </c>
      <c r="AO64" s="677">
        <f>SUM(Z64:AM65)</f>
        <v>0</v>
      </c>
      <c r="AP64" s="678"/>
      <c r="AQ64" s="678"/>
      <c r="AR64" s="678"/>
      <c r="AS64" s="678"/>
      <c r="AT64" s="678"/>
      <c r="AU64" s="678"/>
      <c r="AV64" s="678"/>
      <c r="AW64" s="678"/>
      <c r="AX64" s="678"/>
      <c r="AY64" s="678"/>
      <c r="AZ64" s="678"/>
      <c r="BA64" s="678"/>
      <c r="BB64" s="678"/>
      <c r="BC64" s="681" t="s">
        <v>0</v>
      </c>
    </row>
    <row r="65" spans="1:55" s="25" customFormat="1" ht="41.25" customHeight="1">
      <c r="A65" s="560"/>
      <c r="B65" s="561"/>
      <c r="C65" s="561"/>
      <c r="D65" s="562"/>
      <c r="E65" s="578" t="s">
        <v>44</v>
      </c>
      <c r="F65" s="579"/>
      <c r="G65" s="579"/>
      <c r="H65" s="579"/>
      <c r="I65" s="587">
        <f>IF($AZ$31="","",SUMIF($AK$16:$AL$30,$E65,$AZ$16:$BC$30))</f>
        <v>0</v>
      </c>
      <c r="J65" s="588"/>
      <c r="K65" s="588"/>
      <c r="L65" s="588"/>
      <c r="M65" s="588"/>
      <c r="N65" s="588"/>
      <c r="O65" s="588"/>
      <c r="P65" s="132" t="s">
        <v>18</v>
      </c>
      <c r="Q65" s="589" t="s">
        <v>40</v>
      </c>
      <c r="R65" s="590"/>
      <c r="S65" s="591">
        <v>20000</v>
      </c>
      <c r="T65" s="591"/>
      <c r="U65" s="591"/>
      <c r="V65" s="591"/>
      <c r="W65" s="591"/>
      <c r="X65" s="591"/>
      <c r="Y65" s="90" t="s">
        <v>41</v>
      </c>
      <c r="Z65" s="683">
        <f>IF(I65="0","",I65*S65)</f>
        <v>0</v>
      </c>
      <c r="AA65" s="684"/>
      <c r="AB65" s="684"/>
      <c r="AC65" s="684"/>
      <c r="AD65" s="684"/>
      <c r="AE65" s="684"/>
      <c r="AF65" s="684"/>
      <c r="AG65" s="684"/>
      <c r="AH65" s="684"/>
      <c r="AI65" s="684"/>
      <c r="AJ65" s="684"/>
      <c r="AK65" s="684"/>
      <c r="AL65" s="684"/>
      <c r="AM65" s="684"/>
      <c r="AN65" s="90" t="s">
        <v>0</v>
      </c>
      <c r="AO65" s="679"/>
      <c r="AP65" s="680"/>
      <c r="AQ65" s="680"/>
      <c r="AR65" s="680"/>
      <c r="AS65" s="680"/>
      <c r="AT65" s="680"/>
      <c r="AU65" s="680"/>
      <c r="AV65" s="680"/>
      <c r="AW65" s="680"/>
      <c r="AX65" s="680"/>
      <c r="AY65" s="680"/>
      <c r="AZ65" s="680"/>
      <c r="BA65" s="680"/>
      <c r="BB65" s="680"/>
      <c r="BC65" s="682"/>
    </row>
    <row r="66" spans="1:55" s="25" customFormat="1" ht="41.25" customHeight="1">
      <c r="A66" s="716" t="s">
        <v>60</v>
      </c>
      <c r="B66" s="717"/>
      <c r="C66" s="717"/>
      <c r="D66" s="718"/>
      <c r="E66" s="722" t="s">
        <v>43</v>
      </c>
      <c r="F66" s="723"/>
      <c r="G66" s="723"/>
      <c r="H66" s="723"/>
      <c r="I66" s="724">
        <f>IF($AZ$56="","",SUMIF($AK$41:$AL$55,$E66,$AZ$41:$BC$55))</f>
        <v>0</v>
      </c>
      <c r="J66" s="725"/>
      <c r="K66" s="725"/>
      <c r="L66" s="725"/>
      <c r="M66" s="725"/>
      <c r="N66" s="725"/>
      <c r="O66" s="725"/>
      <c r="P66" s="133" t="s">
        <v>18</v>
      </c>
      <c r="Q66" s="726" t="s">
        <v>40</v>
      </c>
      <c r="R66" s="727"/>
      <c r="S66" s="708">
        <v>30000</v>
      </c>
      <c r="T66" s="708"/>
      <c r="U66" s="708"/>
      <c r="V66" s="708"/>
      <c r="W66" s="708"/>
      <c r="X66" s="708"/>
      <c r="Y66" s="92" t="s">
        <v>41</v>
      </c>
      <c r="Z66" s="714">
        <f>IF(I66="0","",I66*S66)</f>
        <v>0</v>
      </c>
      <c r="AA66" s="715"/>
      <c r="AB66" s="715"/>
      <c r="AC66" s="715"/>
      <c r="AD66" s="715"/>
      <c r="AE66" s="715"/>
      <c r="AF66" s="715"/>
      <c r="AG66" s="715"/>
      <c r="AH66" s="715"/>
      <c r="AI66" s="715"/>
      <c r="AJ66" s="715"/>
      <c r="AK66" s="715"/>
      <c r="AL66" s="715"/>
      <c r="AM66" s="715"/>
      <c r="AN66" s="92" t="s">
        <v>0</v>
      </c>
      <c r="AO66" s="709">
        <f>SUM(Z66:AM67)</f>
        <v>0</v>
      </c>
      <c r="AP66" s="710"/>
      <c r="AQ66" s="710"/>
      <c r="AR66" s="710"/>
      <c r="AS66" s="710"/>
      <c r="AT66" s="710"/>
      <c r="AU66" s="710"/>
      <c r="AV66" s="710"/>
      <c r="AW66" s="710"/>
      <c r="AX66" s="710"/>
      <c r="AY66" s="710"/>
      <c r="AZ66" s="710"/>
      <c r="BA66" s="710"/>
      <c r="BB66" s="710"/>
      <c r="BC66" s="700" t="s">
        <v>0</v>
      </c>
    </row>
    <row r="67" spans="1:55" s="25" customFormat="1" ht="41.25" customHeight="1" thickBot="1">
      <c r="A67" s="719"/>
      <c r="B67" s="720"/>
      <c r="C67" s="720"/>
      <c r="D67" s="721"/>
      <c r="E67" s="704" t="s">
        <v>44</v>
      </c>
      <c r="F67" s="705"/>
      <c r="G67" s="705"/>
      <c r="H67" s="705"/>
      <c r="I67" s="706">
        <f>IF($AZ$56="","",SUMIF($AK$41:$AL$55,$E67,$AZ$41:$BC$55))</f>
        <v>0</v>
      </c>
      <c r="J67" s="707"/>
      <c r="K67" s="707"/>
      <c r="L67" s="707"/>
      <c r="M67" s="707"/>
      <c r="N67" s="707"/>
      <c r="O67" s="707"/>
      <c r="P67" s="134" t="s">
        <v>18</v>
      </c>
      <c r="Q67" s="580" t="s">
        <v>40</v>
      </c>
      <c r="R67" s="581"/>
      <c r="S67" s="713">
        <v>20000</v>
      </c>
      <c r="T67" s="713"/>
      <c r="U67" s="713"/>
      <c r="V67" s="713"/>
      <c r="W67" s="713"/>
      <c r="X67" s="713"/>
      <c r="Y67" s="85" t="s">
        <v>41</v>
      </c>
      <c r="Z67" s="702">
        <f>IF(I67="0","",I67*S67)</f>
        <v>0</v>
      </c>
      <c r="AA67" s="703"/>
      <c r="AB67" s="703"/>
      <c r="AC67" s="703"/>
      <c r="AD67" s="703"/>
      <c r="AE67" s="703"/>
      <c r="AF67" s="703"/>
      <c r="AG67" s="703"/>
      <c r="AH67" s="703"/>
      <c r="AI67" s="703"/>
      <c r="AJ67" s="703"/>
      <c r="AK67" s="703"/>
      <c r="AL67" s="703"/>
      <c r="AM67" s="703"/>
      <c r="AN67" s="85" t="s">
        <v>0</v>
      </c>
      <c r="AO67" s="711"/>
      <c r="AP67" s="712"/>
      <c r="AQ67" s="712"/>
      <c r="AR67" s="712"/>
      <c r="AS67" s="712"/>
      <c r="AT67" s="712"/>
      <c r="AU67" s="712"/>
      <c r="AV67" s="712"/>
      <c r="AW67" s="712"/>
      <c r="AX67" s="712"/>
      <c r="AY67" s="712"/>
      <c r="AZ67" s="712"/>
      <c r="BA67" s="712"/>
      <c r="BB67" s="712"/>
      <c r="BC67" s="701"/>
    </row>
    <row r="68" spans="1:55" s="25" customFormat="1" ht="41.25" customHeight="1" thickTop="1" thickBot="1">
      <c r="A68" s="696" t="s">
        <v>84</v>
      </c>
      <c r="B68" s="697"/>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f>SUM(AO64:BB67)</f>
        <v>0</v>
      </c>
      <c r="AP68" s="699"/>
      <c r="AQ68" s="699"/>
      <c r="AR68" s="699"/>
      <c r="AS68" s="699"/>
      <c r="AT68" s="699"/>
      <c r="AU68" s="699"/>
      <c r="AV68" s="699"/>
      <c r="AW68" s="699"/>
      <c r="AX68" s="699"/>
      <c r="AY68" s="699"/>
      <c r="AZ68" s="699"/>
      <c r="BA68" s="699"/>
      <c r="BB68" s="699"/>
      <c r="BC68" s="122"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Hb71DXfdMobfxhloK39hl0oG5LYIyocCUS8BrQxETqCbJcVN2Sp9c00RjQBLUCWqFRBvSiqCaaS2Of9hZhspIA==" saltValue="7KJ862xBtpE7KDBiJRUp6Q==" spinCount="100000" sheet="1" objects="1" scenarios="1"/>
  <mergeCells count="393">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AT47:AV47"/>
    <mergeCell ref="H47:M47"/>
    <mergeCell ref="N47:T47"/>
    <mergeCell ref="H42:M42"/>
    <mergeCell ref="AK42:AL42"/>
    <mergeCell ref="H45:M45"/>
    <mergeCell ref="N45:T45"/>
    <mergeCell ref="H44:M44"/>
    <mergeCell ref="N44:T44"/>
    <mergeCell ref="N42:T42"/>
    <mergeCell ref="AK46:AL46"/>
    <mergeCell ref="AM46:AO46"/>
    <mergeCell ref="AM42:AO42"/>
    <mergeCell ref="H43:M43"/>
    <mergeCell ref="N43:T43"/>
    <mergeCell ref="AQ42:AS42"/>
    <mergeCell ref="AT42:AV42"/>
    <mergeCell ref="AW42:AY42"/>
    <mergeCell ref="AK45:AL45"/>
    <mergeCell ref="AM45:AO45"/>
    <mergeCell ref="AQ45:AS45"/>
    <mergeCell ref="AT45:AV45"/>
    <mergeCell ref="AK44:AL44"/>
    <mergeCell ref="AM44:AO44"/>
    <mergeCell ref="AQ44:AS44"/>
    <mergeCell ref="AT44:AV44"/>
    <mergeCell ref="AK41:AL41"/>
    <mergeCell ref="AM41:AO41"/>
    <mergeCell ref="AQ41:AS41"/>
    <mergeCell ref="H41:M41"/>
    <mergeCell ref="N41:T41"/>
    <mergeCell ref="AM37:AS37"/>
    <mergeCell ref="H39:M40"/>
    <mergeCell ref="N39:T40"/>
    <mergeCell ref="A37:AL37"/>
    <mergeCell ref="U41:AJ41"/>
    <mergeCell ref="A39:G40"/>
    <mergeCell ref="A41:G41"/>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W21:AY21"/>
    <mergeCell ref="AZ21:BC21"/>
    <mergeCell ref="AK26:AL26"/>
    <mergeCell ref="AM26:AO26"/>
    <mergeCell ref="AK27:AL27"/>
    <mergeCell ref="AM27:AO27"/>
    <mergeCell ref="AQ27:AS27"/>
    <mergeCell ref="AT27:AV27"/>
    <mergeCell ref="AQ26:AS26"/>
    <mergeCell ref="AM21:AO21"/>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50:AJ50"/>
    <mergeCell ref="U28:AJ28"/>
    <mergeCell ref="U42:AJ42"/>
    <mergeCell ref="U43:AJ43"/>
    <mergeCell ref="U44:AJ44"/>
    <mergeCell ref="U45:AJ45"/>
    <mergeCell ref="U46:AJ46"/>
    <mergeCell ref="U47:AJ47"/>
    <mergeCell ref="U48:AJ48"/>
    <mergeCell ref="U49:AJ49"/>
    <mergeCell ref="U29:AJ29"/>
    <mergeCell ref="U30:AJ30"/>
    <mergeCell ref="A42:G42"/>
    <mergeCell ref="A43:G43"/>
    <mergeCell ref="A44:G44"/>
    <mergeCell ref="A45:G45"/>
    <mergeCell ref="A46:G46"/>
    <mergeCell ref="A47:G47"/>
    <mergeCell ref="A48:G48"/>
    <mergeCell ref="A49:G49"/>
    <mergeCell ref="A50:G50"/>
  </mergeCells>
  <phoneticPr fontId="45"/>
  <conditionalFormatting sqref="H16:M30">
    <cfRule type="expression" dxfId="64" priority="8" stopIfTrue="1">
      <formula>AND($AK16&lt;&gt;"",$AK16&lt;&gt;"G1",$AK16&lt;&gt;"G2")</formula>
    </cfRule>
  </conditionalFormatting>
  <conditionalFormatting sqref="H41:M55">
    <cfRule type="expression" dxfId="63" priority="6" stopIfTrue="1">
      <formula>AND($AK41&lt;&gt;"",$AK41&lt;&gt;"G1",$AK41&lt;&gt;"G2")</formula>
    </cfRule>
  </conditionalFormatting>
  <conditionalFormatting sqref="AM12:AS12">
    <cfRule type="expression" dxfId="62" priority="2" stopIfTrue="1">
      <formula>AND(COUNTA($H$16:$M$30)&gt;0,$AM$12="□")</formula>
    </cfRule>
  </conditionalFormatting>
  <conditionalFormatting sqref="AM37:AS37">
    <cfRule type="expression" dxfId="61" priority="1" stopIfTrue="1">
      <formula>AND(COUNTA($H$41:$M$55)&gt;0,$AM$37="□")</formula>
    </cfRule>
  </conditionalFormatting>
  <dataValidations count="6">
    <dataValidation type="textLength" imeMode="disabled" operator="equal" allowBlank="1" showInputMessage="1" showErrorMessage="1" errorTitle="文字数エラー" error="SII登録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U65"/>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150</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16</v>
      </c>
      <c r="B5" s="46"/>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94" t="s">
        <v>2</v>
      </c>
    </row>
    <row r="6" spans="1:99" ht="21" customHeight="1">
      <c r="A6" s="46"/>
      <c r="B6" s="46"/>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37" t="s">
        <v>98</v>
      </c>
      <c r="AV6" s="633"/>
      <c r="AW6" s="633"/>
      <c r="AX6" s="138" t="s">
        <v>99</v>
      </c>
      <c r="AY6" s="634"/>
      <c r="AZ6" s="634"/>
      <c r="BA6" s="635" t="s">
        <v>100</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21" customHeight="1">
      <c r="A8" s="295"/>
      <c r="B8" s="296"/>
      <c r="C8" s="297" t="s">
        <v>213</v>
      </c>
      <c r="D8" s="31"/>
      <c r="E8" s="31"/>
      <c r="F8" s="31"/>
      <c r="G8" s="298"/>
      <c r="H8" s="299"/>
      <c r="I8" s="297" t="s">
        <v>228</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47"/>
      <c r="B9" s="47"/>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68" t="s">
        <v>59</v>
      </c>
      <c r="B10" s="769"/>
      <c r="C10" s="769"/>
      <c r="D10" s="769"/>
      <c r="E10" s="770" t="s">
        <v>109</v>
      </c>
      <c r="F10" s="770"/>
      <c r="G10" s="770"/>
      <c r="H10" s="770"/>
      <c r="I10" s="770"/>
      <c r="J10" s="770"/>
      <c r="K10" s="770"/>
      <c r="L10" s="770"/>
      <c r="M10" s="770"/>
      <c r="N10" s="771"/>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731" t="s">
        <v>4</v>
      </c>
      <c r="AN12" s="732"/>
      <c r="AO12" s="732"/>
      <c r="AP12" s="732"/>
      <c r="AQ12" s="732"/>
      <c r="AR12" s="732"/>
      <c r="AS12" s="733"/>
      <c r="AT12" s="47"/>
      <c r="AU12" s="47"/>
      <c r="AV12" s="47"/>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619" t="s">
        <v>58</v>
      </c>
      <c r="B14" s="620"/>
      <c r="C14" s="620"/>
      <c r="D14" s="624"/>
      <c r="E14" s="548" t="s">
        <v>11</v>
      </c>
      <c r="F14" s="549"/>
      <c r="G14" s="549"/>
      <c r="H14" s="549"/>
      <c r="I14" s="550"/>
      <c r="J14" s="548" t="s">
        <v>9</v>
      </c>
      <c r="K14" s="549"/>
      <c r="L14" s="549"/>
      <c r="M14" s="549"/>
      <c r="N14" s="549"/>
      <c r="O14" s="549"/>
      <c r="P14" s="549"/>
      <c r="Q14" s="549"/>
      <c r="R14" s="550"/>
      <c r="S14" s="548" t="s">
        <v>106</v>
      </c>
      <c r="T14" s="549"/>
      <c r="U14" s="549"/>
      <c r="V14" s="549"/>
      <c r="W14" s="549"/>
      <c r="X14" s="549"/>
      <c r="Y14" s="549"/>
      <c r="Z14" s="549"/>
      <c r="AA14" s="549"/>
      <c r="AB14" s="549"/>
      <c r="AC14" s="549"/>
      <c r="AD14" s="549"/>
      <c r="AE14" s="549"/>
      <c r="AF14" s="549"/>
      <c r="AG14" s="549"/>
      <c r="AH14" s="549"/>
      <c r="AI14" s="549"/>
      <c r="AJ14" s="550"/>
      <c r="AK14" s="688" t="s">
        <v>107</v>
      </c>
      <c r="AL14" s="689"/>
      <c r="AM14" s="692" t="s">
        <v>25</v>
      </c>
      <c r="AN14" s="693"/>
      <c r="AO14" s="693"/>
      <c r="AP14" s="693"/>
      <c r="AQ14" s="693"/>
      <c r="AR14" s="693"/>
      <c r="AS14" s="694"/>
      <c r="AT14" s="665" t="s">
        <v>23</v>
      </c>
      <c r="AU14" s="666"/>
      <c r="AV14" s="667"/>
      <c r="AW14" s="548" t="s">
        <v>72</v>
      </c>
      <c r="AX14" s="549"/>
      <c r="AY14" s="550"/>
      <c r="AZ14" s="653" t="s">
        <v>24</v>
      </c>
      <c r="BA14" s="654"/>
      <c r="BB14" s="654"/>
      <c r="BC14" s="655"/>
    </row>
    <row r="15" spans="1:99" ht="28.5" customHeight="1" thickBot="1">
      <c r="A15" s="621"/>
      <c r="B15" s="622"/>
      <c r="C15" s="622"/>
      <c r="D15" s="626"/>
      <c r="E15" s="551"/>
      <c r="F15" s="552"/>
      <c r="G15" s="552"/>
      <c r="H15" s="552"/>
      <c r="I15" s="553"/>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108</v>
      </c>
      <c r="AQ15" s="613" t="s">
        <v>15</v>
      </c>
      <c r="AR15" s="613"/>
      <c r="AS15" s="614"/>
      <c r="AT15" s="668"/>
      <c r="AU15" s="669"/>
      <c r="AV15" s="670"/>
      <c r="AW15" s="551"/>
      <c r="AX15" s="552"/>
      <c r="AY15" s="553"/>
      <c r="AZ15" s="656"/>
      <c r="BA15" s="657"/>
      <c r="BB15" s="657"/>
      <c r="BC15" s="658"/>
    </row>
    <row r="16" spans="1:99" s="35" customFormat="1" ht="30" customHeight="1" thickTop="1">
      <c r="A16" s="636"/>
      <c r="B16" s="637"/>
      <c r="C16" s="637"/>
      <c r="D16" s="745"/>
      <c r="E16" s="627"/>
      <c r="F16" s="628"/>
      <c r="G16" s="628"/>
      <c r="H16" s="628"/>
      <c r="I16" s="629"/>
      <c r="J16" s="650"/>
      <c r="K16" s="651"/>
      <c r="L16" s="651"/>
      <c r="M16" s="651"/>
      <c r="N16" s="651"/>
      <c r="O16" s="651"/>
      <c r="P16" s="651"/>
      <c r="Q16" s="651"/>
      <c r="R16" s="652"/>
      <c r="S16" s="650"/>
      <c r="T16" s="651"/>
      <c r="U16" s="651"/>
      <c r="V16" s="651"/>
      <c r="W16" s="651"/>
      <c r="X16" s="651"/>
      <c r="Y16" s="651"/>
      <c r="Z16" s="651"/>
      <c r="AA16" s="651"/>
      <c r="AB16" s="651"/>
      <c r="AC16" s="651"/>
      <c r="AD16" s="651"/>
      <c r="AE16" s="651"/>
      <c r="AF16" s="651"/>
      <c r="AG16" s="651"/>
      <c r="AH16" s="651"/>
      <c r="AI16" s="651"/>
      <c r="AJ16" s="652"/>
      <c r="AK16" s="734" t="str">
        <f>IF(E16="","",IF(AND(LEFT(E16,1)&amp;RIGHT(E16,1)&lt;&gt;"W5"),"err",LEFT(E16,1)&amp;RIGHT(E16,1)))</f>
        <v/>
      </c>
      <c r="AL16" s="735"/>
      <c r="AM16" s="736"/>
      <c r="AN16" s="737"/>
      <c r="AO16" s="737"/>
      <c r="AP16" s="190" t="s">
        <v>108</v>
      </c>
      <c r="AQ16" s="737"/>
      <c r="AR16" s="737"/>
      <c r="AS16" s="738"/>
      <c r="AT16" s="674" t="str">
        <f t="shared" ref="AT16:AT30" si="0">IF(AND(AM16&lt;&gt;"",AQ16&lt;&gt;""),ROUNDDOWN(AM16*AQ16/1000000,2),"")</f>
        <v/>
      </c>
      <c r="AU16" s="675"/>
      <c r="AV16" s="676"/>
      <c r="AW16" s="638"/>
      <c r="AX16" s="639"/>
      <c r="AY16" s="640"/>
      <c r="AZ16" s="671" t="str">
        <f t="shared" ref="AZ16:AZ30" si="1">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521"/>
      <c r="B17" s="522"/>
      <c r="C17" s="522"/>
      <c r="D17" s="523"/>
      <c r="E17" s="531"/>
      <c r="F17" s="532"/>
      <c r="G17" s="532"/>
      <c r="H17" s="532"/>
      <c r="I17" s="533"/>
      <c r="J17" s="610"/>
      <c r="K17" s="611"/>
      <c r="L17" s="611"/>
      <c r="M17" s="611"/>
      <c r="N17" s="611"/>
      <c r="O17" s="611"/>
      <c r="P17" s="611"/>
      <c r="Q17" s="611"/>
      <c r="R17" s="612"/>
      <c r="S17" s="610"/>
      <c r="T17" s="611"/>
      <c r="U17" s="611"/>
      <c r="V17" s="611"/>
      <c r="W17" s="611"/>
      <c r="X17" s="611"/>
      <c r="Y17" s="611"/>
      <c r="Z17" s="611"/>
      <c r="AA17" s="611"/>
      <c r="AB17" s="611"/>
      <c r="AC17" s="611"/>
      <c r="AD17" s="611"/>
      <c r="AE17" s="611"/>
      <c r="AF17" s="611"/>
      <c r="AG17" s="611"/>
      <c r="AH17" s="611"/>
      <c r="AI17" s="611"/>
      <c r="AJ17" s="612"/>
      <c r="AK17" s="537" t="str">
        <f t="shared" ref="AK17:AK30" si="2">IF(E17="","",IF(AND(LEFT(E17,1)&amp;RIGHT(E17,1)&lt;&gt;"W5"),"err",LEFT(E17,1)&amp;RIGHT(E17,1)))</f>
        <v/>
      </c>
      <c r="AL17" s="538"/>
      <c r="AM17" s="539"/>
      <c r="AN17" s="540"/>
      <c r="AO17" s="540"/>
      <c r="AP17" s="191" t="s">
        <v>108</v>
      </c>
      <c r="AQ17" s="540"/>
      <c r="AR17" s="540"/>
      <c r="AS17" s="541"/>
      <c r="AT17" s="542" t="str">
        <f t="shared" si="0"/>
        <v/>
      </c>
      <c r="AU17" s="543"/>
      <c r="AV17" s="544"/>
      <c r="AW17" s="545"/>
      <c r="AX17" s="546"/>
      <c r="AY17" s="547"/>
      <c r="AZ17" s="582" t="str">
        <f t="shared" si="1"/>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521"/>
      <c r="B18" s="522"/>
      <c r="C18" s="522"/>
      <c r="D18" s="523"/>
      <c r="E18" s="531"/>
      <c r="F18" s="532"/>
      <c r="G18" s="532"/>
      <c r="H18" s="532"/>
      <c r="I18" s="533"/>
      <c r="J18" s="610"/>
      <c r="K18" s="611"/>
      <c r="L18" s="611"/>
      <c r="M18" s="611"/>
      <c r="N18" s="611"/>
      <c r="O18" s="611"/>
      <c r="P18" s="611"/>
      <c r="Q18" s="611"/>
      <c r="R18" s="612"/>
      <c r="S18" s="610"/>
      <c r="T18" s="611"/>
      <c r="U18" s="611"/>
      <c r="V18" s="611"/>
      <c r="W18" s="611"/>
      <c r="X18" s="611"/>
      <c r="Y18" s="611"/>
      <c r="Z18" s="611"/>
      <c r="AA18" s="611"/>
      <c r="AB18" s="611"/>
      <c r="AC18" s="611"/>
      <c r="AD18" s="611"/>
      <c r="AE18" s="611"/>
      <c r="AF18" s="611"/>
      <c r="AG18" s="611"/>
      <c r="AH18" s="611"/>
      <c r="AI18" s="611"/>
      <c r="AJ18" s="612"/>
      <c r="AK18" s="537" t="str">
        <f t="shared" si="2"/>
        <v/>
      </c>
      <c r="AL18" s="538"/>
      <c r="AM18" s="539"/>
      <c r="AN18" s="540"/>
      <c r="AO18" s="540"/>
      <c r="AP18" s="191" t="s">
        <v>108</v>
      </c>
      <c r="AQ18" s="540"/>
      <c r="AR18" s="540"/>
      <c r="AS18" s="541"/>
      <c r="AT18" s="542" t="str">
        <f t="shared" si="0"/>
        <v/>
      </c>
      <c r="AU18" s="543"/>
      <c r="AV18" s="544"/>
      <c r="AW18" s="545"/>
      <c r="AX18" s="546"/>
      <c r="AY18" s="547"/>
      <c r="AZ18" s="582" t="str">
        <f t="shared" si="1"/>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521"/>
      <c r="B19" s="522"/>
      <c r="C19" s="522"/>
      <c r="D19" s="523"/>
      <c r="E19" s="531"/>
      <c r="F19" s="532"/>
      <c r="G19" s="532"/>
      <c r="H19" s="532"/>
      <c r="I19" s="533"/>
      <c r="J19" s="610"/>
      <c r="K19" s="611"/>
      <c r="L19" s="611"/>
      <c r="M19" s="611"/>
      <c r="N19" s="611"/>
      <c r="O19" s="611"/>
      <c r="P19" s="611"/>
      <c r="Q19" s="611"/>
      <c r="R19" s="612"/>
      <c r="S19" s="610"/>
      <c r="T19" s="611"/>
      <c r="U19" s="611"/>
      <c r="V19" s="611"/>
      <c r="W19" s="611"/>
      <c r="X19" s="611"/>
      <c r="Y19" s="611"/>
      <c r="Z19" s="611"/>
      <c r="AA19" s="611"/>
      <c r="AB19" s="611"/>
      <c r="AC19" s="611"/>
      <c r="AD19" s="611"/>
      <c r="AE19" s="611"/>
      <c r="AF19" s="611"/>
      <c r="AG19" s="611"/>
      <c r="AH19" s="611"/>
      <c r="AI19" s="611"/>
      <c r="AJ19" s="612"/>
      <c r="AK19" s="537" t="str">
        <f t="shared" si="2"/>
        <v/>
      </c>
      <c r="AL19" s="538"/>
      <c r="AM19" s="539"/>
      <c r="AN19" s="540"/>
      <c r="AO19" s="540"/>
      <c r="AP19" s="191" t="s">
        <v>108</v>
      </c>
      <c r="AQ19" s="540"/>
      <c r="AR19" s="540"/>
      <c r="AS19" s="541"/>
      <c r="AT19" s="542" t="str">
        <f t="shared" si="0"/>
        <v/>
      </c>
      <c r="AU19" s="543"/>
      <c r="AV19" s="544"/>
      <c r="AW19" s="545"/>
      <c r="AX19" s="546"/>
      <c r="AY19" s="547"/>
      <c r="AZ19" s="582" t="str">
        <f t="shared" si="1"/>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521"/>
      <c r="B20" s="522"/>
      <c r="C20" s="522"/>
      <c r="D20" s="523"/>
      <c r="E20" s="531"/>
      <c r="F20" s="532"/>
      <c r="G20" s="532"/>
      <c r="H20" s="532"/>
      <c r="I20" s="533"/>
      <c r="J20" s="610"/>
      <c r="K20" s="611"/>
      <c r="L20" s="611"/>
      <c r="M20" s="611"/>
      <c r="N20" s="611"/>
      <c r="O20" s="611"/>
      <c r="P20" s="611"/>
      <c r="Q20" s="611"/>
      <c r="R20" s="612"/>
      <c r="S20" s="610"/>
      <c r="T20" s="611"/>
      <c r="U20" s="611"/>
      <c r="V20" s="611"/>
      <c r="W20" s="611"/>
      <c r="X20" s="611"/>
      <c r="Y20" s="611"/>
      <c r="Z20" s="611"/>
      <c r="AA20" s="611"/>
      <c r="AB20" s="611"/>
      <c r="AC20" s="611"/>
      <c r="AD20" s="611"/>
      <c r="AE20" s="611"/>
      <c r="AF20" s="611"/>
      <c r="AG20" s="611"/>
      <c r="AH20" s="611"/>
      <c r="AI20" s="611"/>
      <c r="AJ20" s="612"/>
      <c r="AK20" s="537" t="str">
        <f t="shared" si="2"/>
        <v/>
      </c>
      <c r="AL20" s="538"/>
      <c r="AM20" s="539"/>
      <c r="AN20" s="540"/>
      <c r="AO20" s="540"/>
      <c r="AP20" s="191" t="s">
        <v>108</v>
      </c>
      <c r="AQ20" s="540"/>
      <c r="AR20" s="540"/>
      <c r="AS20" s="541"/>
      <c r="AT20" s="542" t="str">
        <f>IF(AND(AM20&lt;&gt;"",AQ20&lt;&gt;""),ROUNDDOWN(AM20*AQ20/1000000,2),"")</f>
        <v/>
      </c>
      <c r="AU20" s="543"/>
      <c r="AV20" s="544"/>
      <c r="AW20" s="545"/>
      <c r="AX20" s="546"/>
      <c r="AY20" s="547"/>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521"/>
      <c r="B21" s="522"/>
      <c r="C21" s="522"/>
      <c r="D21" s="523"/>
      <c r="E21" s="531"/>
      <c r="F21" s="532"/>
      <c r="G21" s="532"/>
      <c r="H21" s="532"/>
      <c r="I21" s="533"/>
      <c r="J21" s="610"/>
      <c r="K21" s="611"/>
      <c r="L21" s="611"/>
      <c r="M21" s="611"/>
      <c r="N21" s="611"/>
      <c r="O21" s="611"/>
      <c r="P21" s="611"/>
      <c r="Q21" s="611"/>
      <c r="R21" s="612"/>
      <c r="S21" s="610"/>
      <c r="T21" s="611"/>
      <c r="U21" s="611"/>
      <c r="V21" s="611"/>
      <c r="W21" s="611"/>
      <c r="X21" s="611"/>
      <c r="Y21" s="611"/>
      <c r="Z21" s="611"/>
      <c r="AA21" s="611"/>
      <c r="AB21" s="611"/>
      <c r="AC21" s="611"/>
      <c r="AD21" s="611"/>
      <c r="AE21" s="611"/>
      <c r="AF21" s="611"/>
      <c r="AG21" s="611"/>
      <c r="AH21" s="611"/>
      <c r="AI21" s="611"/>
      <c r="AJ21" s="612"/>
      <c r="AK21" s="537" t="str">
        <f t="shared" si="2"/>
        <v/>
      </c>
      <c r="AL21" s="538"/>
      <c r="AM21" s="539"/>
      <c r="AN21" s="540"/>
      <c r="AO21" s="540"/>
      <c r="AP21" s="191" t="s">
        <v>108</v>
      </c>
      <c r="AQ21" s="540"/>
      <c r="AR21" s="540"/>
      <c r="AS21" s="541"/>
      <c r="AT21" s="542" t="str">
        <f>IF(AND(AM21&lt;&gt;"",AQ21&lt;&gt;""),ROUNDDOWN(AM21*AQ21/1000000,2),"")</f>
        <v/>
      </c>
      <c r="AU21" s="543"/>
      <c r="AV21" s="544"/>
      <c r="AW21" s="545"/>
      <c r="AX21" s="546"/>
      <c r="AY21" s="547"/>
      <c r="AZ21" s="662" t="str">
        <f>IF(AT21&lt;&gt;"",AW21*AT21,"")</f>
        <v/>
      </c>
      <c r="BA21" s="663"/>
      <c r="BB21" s="663"/>
      <c r="BC21" s="66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521"/>
      <c r="B22" s="522"/>
      <c r="C22" s="522"/>
      <c r="D22" s="523"/>
      <c r="E22" s="531"/>
      <c r="F22" s="532"/>
      <c r="G22" s="532"/>
      <c r="H22" s="532"/>
      <c r="I22" s="533"/>
      <c r="J22" s="610"/>
      <c r="K22" s="611"/>
      <c r="L22" s="611"/>
      <c r="M22" s="611"/>
      <c r="N22" s="611"/>
      <c r="O22" s="611"/>
      <c r="P22" s="611"/>
      <c r="Q22" s="611"/>
      <c r="R22" s="612"/>
      <c r="S22" s="610"/>
      <c r="T22" s="611"/>
      <c r="U22" s="611"/>
      <c r="V22" s="611"/>
      <c r="W22" s="611"/>
      <c r="X22" s="611"/>
      <c r="Y22" s="611"/>
      <c r="Z22" s="611"/>
      <c r="AA22" s="611"/>
      <c r="AB22" s="611"/>
      <c r="AC22" s="611"/>
      <c r="AD22" s="611"/>
      <c r="AE22" s="611"/>
      <c r="AF22" s="611"/>
      <c r="AG22" s="611"/>
      <c r="AH22" s="611"/>
      <c r="AI22" s="611"/>
      <c r="AJ22" s="612"/>
      <c r="AK22" s="537" t="str">
        <f t="shared" si="2"/>
        <v/>
      </c>
      <c r="AL22" s="538"/>
      <c r="AM22" s="539"/>
      <c r="AN22" s="540"/>
      <c r="AO22" s="540"/>
      <c r="AP22" s="191" t="s">
        <v>108</v>
      </c>
      <c r="AQ22" s="540"/>
      <c r="AR22" s="540"/>
      <c r="AS22" s="541"/>
      <c r="AT22" s="542" t="str">
        <f>IF(AND(AM22&lt;&gt;"",AQ22&lt;&gt;""),ROUNDDOWN(AM22*AQ22/1000000,2),"")</f>
        <v/>
      </c>
      <c r="AU22" s="543"/>
      <c r="AV22" s="544"/>
      <c r="AW22" s="545"/>
      <c r="AX22" s="546"/>
      <c r="AY22" s="547"/>
      <c r="AZ22" s="662" t="str">
        <f>IF(AT22&lt;&gt;"",AW22*AT22,"")</f>
        <v/>
      </c>
      <c r="BA22" s="663"/>
      <c r="BB22" s="663"/>
      <c r="BC22" s="66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521"/>
      <c r="B23" s="522"/>
      <c r="C23" s="522"/>
      <c r="D23" s="523"/>
      <c r="E23" s="531"/>
      <c r="F23" s="532"/>
      <c r="G23" s="532"/>
      <c r="H23" s="532"/>
      <c r="I23" s="533"/>
      <c r="J23" s="610"/>
      <c r="K23" s="611"/>
      <c r="L23" s="611"/>
      <c r="M23" s="611"/>
      <c r="N23" s="611"/>
      <c r="O23" s="611"/>
      <c r="P23" s="611"/>
      <c r="Q23" s="611"/>
      <c r="R23" s="612"/>
      <c r="S23" s="610"/>
      <c r="T23" s="611"/>
      <c r="U23" s="611"/>
      <c r="V23" s="611"/>
      <c r="W23" s="611"/>
      <c r="X23" s="611"/>
      <c r="Y23" s="611"/>
      <c r="Z23" s="611"/>
      <c r="AA23" s="611"/>
      <c r="AB23" s="611"/>
      <c r="AC23" s="611"/>
      <c r="AD23" s="611"/>
      <c r="AE23" s="611"/>
      <c r="AF23" s="611"/>
      <c r="AG23" s="611"/>
      <c r="AH23" s="611"/>
      <c r="AI23" s="611"/>
      <c r="AJ23" s="612"/>
      <c r="AK23" s="537" t="str">
        <f t="shared" si="2"/>
        <v/>
      </c>
      <c r="AL23" s="538"/>
      <c r="AM23" s="539"/>
      <c r="AN23" s="540"/>
      <c r="AO23" s="540"/>
      <c r="AP23" s="191" t="s">
        <v>108</v>
      </c>
      <c r="AQ23" s="540"/>
      <c r="AR23" s="540"/>
      <c r="AS23" s="541"/>
      <c r="AT23" s="542" t="str">
        <f t="shared" si="0"/>
        <v/>
      </c>
      <c r="AU23" s="543"/>
      <c r="AV23" s="544"/>
      <c r="AW23" s="545"/>
      <c r="AX23" s="546"/>
      <c r="AY23" s="547"/>
      <c r="AZ23" s="662" t="str">
        <f t="shared" si="1"/>
        <v/>
      </c>
      <c r="BA23" s="663"/>
      <c r="BB23" s="663"/>
      <c r="BC23" s="66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521"/>
      <c r="B24" s="522"/>
      <c r="C24" s="522"/>
      <c r="D24" s="523"/>
      <c r="E24" s="531"/>
      <c r="F24" s="532"/>
      <c r="G24" s="532"/>
      <c r="H24" s="532"/>
      <c r="I24" s="533"/>
      <c r="J24" s="610"/>
      <c r="K24" s="611"/>
      <c r="L24" s="611"/>
      <c r="M24" s="611"/>
      <c r="N24" s="611"/>
      <c r="O24" s="611"/>
      <c r="P24" s="611"/>
      <c r="Q24" s="611"/>
      <c r="R24" s="612"/>
      <c r="S24" s="610"/>
      <c r="T24" s="611"/>
      <c r="U24" s="611"/>
      <c r="V24" s="611"/>
      <c r="W24" s="611"/>
      <c r="X24" s="611"/>
      <c r="Y24" s="611"/>
      <c r="Z24" s="611"/>
      <c r="AA24" s="611"/>
      <c r="AB24" s="611"/>
      <c r="AC24" s="611"/>
      <c r="AD24" s="611"/>
      <c r="AE24" s="611"/>
      <c r="AF24" s="611"/>
      <c r="AG24" s="611"/>
      <c r="AH24" s="611"/>
      <c r="AI24" s="611"/>
      <c r="AJ24" s="612"/>
      <c r="AK24" s="537" t="str">
        <f t="shared" si="2"/>
        <v/>
      </c>
      <c r="AL24" s="538"/>
      <c r="AM24" s="539"/>
      <c r="AN24" s="540"/>
      <c r="AO24" s="540"/>
      <c r="AP24" s="191" t="s">
        <v>108</v>
      </c>
      <c r="AQ24" s="540"/>
      <c r="AR24" s="540"/>
      <c r="AS24" s="541"/>
      <c r="AT24" s="542" t="str">
        <f t="shared" si="0"/>
        <v/>
      </c>
      <c r="AU24" s="543"/>
      <c r="AV24" s="544"/>
      <c r="AW24" s="545"/>
      <c r="AX24" s="546"/>
      <c r="AY24" s="547"/>
      <c r="AZ24" s="582" t="str">
        <f t="shared" si="1"/>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28.5" customHeight="1">
      <c r="A25" s="521"/>
      <c r="B25" s="522"/>
      <c r="C25" s="522"/>
      <c r="D25" s="523"/>
      <c r="E25" s="531"/>
      <c r="F25" s="532"/>
      <c r="G25" s="532"/>
      <c r="H25" s="532"/>
      <c r="I25" s="533"/>
      <c r="J25" s="610"/>
      <c r="K25" s="611"/>
      <c r="L25" s="611"/>
      <c r="M25" s="611"/>
      <c r="N25" s="611"/>
      <c r="O25" s="611"/>
      <c r="P25" s="611"/>
      <c r="Q25" s="611"/>
      <c r="R25" s="612"/>
      <c r="S25" s="610"/>
      <c r="T25" s="611"/>
      <c r="U25" s="611"/>
      <c r="V25" s="611"/>
      <c r="W25" s="611"/>
      <c r="X25" s="611"/>
      <c r="Y25" s="611"/>
      <c r="Z25" s="611"/>
      <c r="AA25" s="611"/>
      <c r="AB25" s="611"/>
      <c r="AC25" s="611"/>
      <c r="AD25" s="611"/>
      <c r="AE25" s="611"/>
      <c r="AF25" s="611"/>
      <c r="AG25" s="611"/>
      <c r="AH25" s="611"/>
      <c r="AI25" s="611"/>
      <c r="AJ25" s="612"/>
      <c r="AK25" s="537" t="str">
        <f t="shared" si="2"/>
        <v/>
      </c>
      <c r="AL25" s="538"/>
      <c r="AM25" s="539"/>
      <c r="AN25" s="540"/>
      <c r="AO25" s="540"/>
      <c r="AP25" s="191" t="s">
        <v>108</v>
      </c>
      <c r="AQ25" s="540"/>
      <c r="AR25" s="540"/>
      <c r="AS25" s="541"/>
      <c r="AT25" s="542" t="str">
        <f t="shared" si="0"/>
        <v/>
      </c>
      <c r="AU25" s="543"/>
      <c r="AV25" s="544"/>
      <c r="AW25" s="545"/>
      <c r="AX25" s="546"/>
      <c r="AY25" s="547"/>
      <c r="AZ25" s="582" t="str">
        <f t="shared" si="1"/>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521"/>
      <c r="B26" s="522"/>
      <c r="C26" s="522"/>
      <c r="D26" s="523"/>
      <c r="E26" s="531"/>
      <c r="F26" s="532"/>
      <c r="G26" s="532"/>
      <c r="H26" s="532"/>
      <c r="I26" s="533"/>
      <c r="J26" s="610"/>
      <c r="K26" s="611"/>
      <c r="L26" s="611"/>
      <c r="M26" s="611"/>
      <c r="N26" s="611"/>
      <c r="O26" s="611"/>
      <c r="P26" s="611"/>
      <c r="Q26" s="611"/>
      <c r="R26" s="612"/>
      <c r="S26" s="610"/>
      <c r="T26" s="611"/>
      <c r="U26" s="611"/>
      <c r="V26" s="611"/>
      <c r="W26" s="611"/>
      <c r="X26" s="611"/>
      <c r="Y26" s="611"/>
      <c r="Z26" s="611"/>
      <c r="AA26" s="611"/>
      <c r="AB26" s="611"/>
      <c r="AC26" s="611"/>
      <c r="AD26" s="611"/>
      <c r="AE26" s="611"/>
      <c r="AF26" s="611"/>
      <c r="AG26" s="611"/>
      <c r="AH26" s="611"/>
      <c r="AI26" s="611"/>
      <c r="AJ26" s="612"/>
      <c r="AK26" s="537" t="str">
        <f t="shared" si="2"/>
        <v/>
      </c>
      <c r="AL26" s="538"/>
      <c r="AM26" s="539"/>
      <c r="AN26" s="540"/>
      <c r="AO26" s="540"/>
      <c r="AP26" s="191" t="s">
        <v>108</v>
      </c>
      <c r="AQ26" s="540"/>
      <c r="AR26" s="540"/>
      <c r="AS26" s="541"/>
      <c r="AT26" s="542" t="str">
        <f t="shared" si="0"/>
        <v/>
      </c>
      <c r="AU26" s="543"/>
      <c r="AV26" s="544"/>
      <c r="AW26" s="545"/>
      <c r="AX26" s="546"/>
      <c r="AY26" s="547"/>
      <c r="AZ26" s="582" t="str">
        <f t="shared" si="1"/>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521"/>
      <c r="B27" s="522"/>
      <c r="C27" s="522"/>
      <c r="D27" s="523"/>
      <c r="E27" s="531"/>
      <c r="F27" s="532"/>
      <c r="G27" s="532"/>
      <c r="H27" s="532"/>
      <c r="I27" s="533"/>
      <c r="J27" s="610"/>
      <c r="K27" s="611"/>
      <c r="L27" s="611"/>
      <c r="M27" s="611"/>
      <c r="N27" s="611"/>
      <c r="O27" s="611"/>
      <c r="P27" s="611"/>
      <c r="Q27" s="611"/>
      <c r="R27" s="612"/>
      <c r="S27" s="610"/>
      <c r="T27" s="611"/>
      <c r="U27" s="611"/>
      <c r="V27" s="611"/>
      <c r="W27" s="611"/>
      <c r="X27" s="611"/>
      <c r="Y27" s="611"/>
      <c r="Z27" s="611"/>
      <c r="AA27" s="611"/>
      <c r="AB27" s="611"/>
      <c r="AC27" s="611"/>
      <c r="AD27" s="611"/>
      <c r="AE27" s="611"/>
      <c r="AF27" s="611"/>
      <c r="AG27" s="611"/>
      <c r="AH27" s="611"/>
      <c r="AI27" s="611"/>
      <c r="AJ27" s="612"/>
      <c r="AK27" s="537" t="str">
        <f t="shared" si="2"/>
        <v/>
      </c>
      <c r="AL27" s="538"/>
      <c r="AM27" s="539"/>
      <c r="AN27" s="540"/>
      <c r="AO27" s="540"/>
      <c r="AP27" s="191" t="s">
        <v>108</v>
      </c>
      <c r="AQ27" s="540"/>
      <c r="AR27" s="540"/>
      <c r="AS27" s="541"/>
      <c r="AT27" s="542" t="str">
        <f t="shared" si="0"/>
        <v/>
      </c>
      <c r="AU27" s="543"/>
      <c r="AV27" s="544"/>
      <c r="AW27" s="545"/>
      <c r="AX27" s="546"/>
      <c r="AY27" s="547"/>
      <c r="AZ27" s="582" t="str">
        <f t="shared" si="1"/>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521"/>
      <c r="B28" s="522"/>
      <c r="C28" s="522"/>
      <c r="D28" s="523"/>
      <c r="E28" s="531"/>
      <c r="F28" s="532"/>
      <c r="G28" s="532"/>
      <c r="H28" s="532"/>
      <c r="I28" s="533"/>
      <c r="J28" s="610"/>
      <c r="K28" s="611"/>
      <c r="L28" s="611"/>
      <c r="M28" s="611"/>
      <c r="N28" s="611"/>
      <c r="O28" s="611"/>
      <c r="P28" s="611"/>
      <c r="Q28" s="611"/>
      <c r="R28" s="612"/>
      <c r="S28" s="610"/>
      <c r="T28" s="611"/>
      <c r="U28" s="611"/>
      <c r="V28" s="611"/>
      <c r="W28" s="611"/>
      <c r="X28" s="611"/>
      <c r="Y28" s="611"/>
      <c r="Z28" s="611"/>
      <c r="AA28" s="611"/>
      <c r="AB28" s="611"/>
      <c r="AC28" s="611"/>
      <c r="AD28" s="611"/>
      <c r="AE28" s="611"/>
      <c r="AF28" s="611"/>
      <c r="AG28" s="611"/>
      <c r="AH28" s="611"/>
      <c r="AI28" s="611"/>
      <c r="AJ28" s="612"/>
      <c r="AK28" s="537" t="str">
        <f t="shared" si="2"/>
        <v/>
      </c>
      <c r="AL28" s="538"/>
      <c r="AM28" s="539"/>
      <c r="AN28" s="540"/>
      <c r="AO28" s="540"/>
      <c r="AP28" s="191" t="s">
        <v>108</v>
      </c>
      <c r="AQ28" s="540"/>
      <c r="AR28" s="540"/>
      <c r="AS28" s="541"/>
      <c r="AT28" s="542" t="str">
        <f t="shared" si="0"/>
        <v/>
      </c>
      <c r="AU28" s="543"/>
      <c r="AV28" s="544"/>
      <c r="AW28" s="545"/>
      <c r="AX28" s="546"/>
      <c r="AY28" s="547"/>
      <c r="AZ28" s="582" t="str">
        <f t="shared" si="1"/>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521"/>
      <c r="B29" s="522"/>
      <c r="C29" s="522"/>
      <c r="D29" s="523"/>
      <c r="E29" s="531"/>
      <c r="F29" s="532"/>
      <c r="G29" s="532"/>
      <c r="H29" s="532"/>
      <c r="I29" s="533"/>
      <c r="J29" s="610"/>
      <c r="K29" s="611"/>
      <c r="L29" s="611"/>
      <c r="M29" s="611"/>
      <c r="N29" s="611"/>
      <c r="O29" s="611"/>
      <c r="P29" s="611"/>
      <c r="Q29" s="611"/>
      <c r="R29" s="612"/>
      <c r="S29" s="610"/>
      <c r="T29" s="611"/>
      <c r="U29" s="611"/>
      <c r="V29" s="611"/>
      <c r="W29" s="611"/>
      <c r="X29" s="611"/>
      <c r="Y29" s="611"/>
      <c r="Z29" s="611"/>
      <c r="AA29" s="611"/>
      <c r="AB29" s="611"/>
      <c r="AC29" s="611"/>
      <c r="AD29" s="611"/>
      <c r="AE29" s="611"/>
      <c r="AF29" s="611"/>
      <c r="AG29" s="611"/>
      <c r="AH29" s="611"/>
      <c r="AI29" s="611"/>
      <c r="AJ29" s="612"/>
      <c r="AK29" s="537" t="str">
        <f t="shared" si="2"/>
        <v/>
      </c>
      <c r="AL29" s="538"/>
      <c r="AM29" s="539"/>
      <c r="AN29" s="540"/>
      <c r="AO29" s="540"/>
      <c r="AP29" s="191" t="s">
        <v>108</v>
      </c>
      <c r="AQ29" s="540"/>
      <c r="AR29" s="540"/>
      <c r="AS29" s="541"/>
      <c r="AT29" s="542" t="str">
        <f t="shared" si="0"/>
        <v/>
      </c>
      <c r="AU29" s="543"/>
      <c r="AV29" s="544"/>
      <c r="AW29" s="545"/>
      <c r="AX29" s="546"/>
      <c r="AY29" s="547"/>
      <c r="AZ29" s="582" t="str">
        <f t="shared" si="1"/>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521"/>
      <c r="B30" s="522"/>
      <c r="C30" s="522"/>
      <c r="D30" s="523"/>
      <c r="E30" s="531"/>
      <c r="F30" s="532"/>
      <c r="G30" s="532"/>
      <c r="H30" s="532"/>
      <c r="I30" s="533"/>
      <c r="J30" s="610"/>
      <c r="K30" s="611"/>
      <c r="L30" s="611"/>
      <c r="M30" s="611"/>
      <c r="N30" s="611"/>
      <c r="O30" s="611"/>
      <c r="P30" s="611"/>
      <c r="Q30" s="611"/>
      <c r="R30" s="612"/>
      <c r="S30" s="610"/>
      <c r="T30" s="611"/>
      <c r="U30" s="611"/>
      <c r="V30" s="611"/>
      <c r="W30" s="611"/>
      <c r="X30" s="611"/>
      <c r="Y30" s="611"/>
      <c r="Z30" s="611"/>
      <c r="AA30" s="611"/>
      <c r="AB30" s="611"/>
      <c r="AC30" s="611"/>
      <c r="AD30" s="611"/>
      <c r="AE30" s="611"/>
      <c r="AF30" s="611"/>
      <c r="AG30" s="611"/>
      <c r="AH30" s="611"/>
      <c r="AI30" s="611"/>
      <c r="AJ30" s="612"/>
      <c r="AK30" s="537" t="str">
        <f t="shared" si="2"/>
        <v/>
      </c>
      <c r="AL30" s="538"/>
      <c r="AM30" s="539"/>
      <c r="AN30" s="540"/>
      <c r="AO30" s="540"/>
      <c r="AP30" s="191" t="s">
        <v>108</v>
      </c>
      <c r="AQ30" s="540"/>
      <c r="AR30" s="540"/>
      <c r="AS30" s="541"/>
      <c r="AT30" s="542" t="str">
        <f t="shared" si="0"/>
        <v/>
      </c>
      <c r="AU30" s="543"/>
      <c r="AV30" s="544"/>
      <c r="AW30" s="545"/>
      <c r="AX30" s="546"/>
      <c r="AY30" s="547"/>
      <c r="AZ30" s="582" t="str">
        <f t="shared" si="1"/>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ht="15.75" customHeight="1">
      <c r="A32" s="47"/>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47"/>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47"/>
      <c r="B34" s="47"/>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68" t="s">
        <v>59</v>
      </c>
      <c r="B35" s="769"/>
      <c r="C35" s="769"/>
      <c r="D35" s="769"/>
      <c r="E35" s="770" t="s">
        <v>229</v>
      </c>
      <c r="F35" s="770"/>
      <c r="G35" s="770"/>
      <c r="H35" s="770"/>
      <c r="I35" s="770"/>
      <c r="J35" s="770"/>
      <c r="K35" s="770"/>
      <c r="L35" s="770"/>
      <c r="M35" s="770"/>
      <c r="N35" s="771"/>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731" t="s">
        <v>4</v>
      </c>
      <c r="AN37" s="732"/>
      <c r="AO37" s="732"/>
      <c r="AP37" s="732"/>
      <c r="AQ37" s="732"/>
      <c r="AR37" s="732"/>
      <c r="AS37" s="733"/>
      <c r="AT37" s="47"/>
      <c r="AU37" s="47"/>
      <c r="AV37" s="47"/>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619" t="s">
        <v>58</v>
      </c>
      <c r="B39" s="620"/>
      <c r="C39" s="620"/>
      <c r="D39" s="624"/>
      <c r="E39" s="548" t="s">
        <v>11</v>
      </c>
      <c r="F39" s="549"/>
      <c r="G39" s="549"/>
      <c r="H39" s="549"/>
      <c r="I39" s="550"/>
      <c r="J39" s="548" t="s">
        <v>9</v>
      </c>
      <c r="K39" s="549"/>
      <c r="L39" s="549"/>
      <c r="M39" s="549"/>
      <c r="N39" s="549"/>
      <c r="O39" s="549"/>
      <c r="P39" s="549"/>
      <c r="Q39" s="549"/>
      <c r="R39" s="550"/>
      <c r="S39" s="548" t="s">
        <v>106</v>
      </c>
      <c r="T39" s="549"/>
      <c r="U39" s="549"/>
      <c r="V39" s="549"/>
      <c r="W39" s="549"/>
      <c r="X39" s="549"/>
      <c r="Y39" s="549"/>
      <c r="Z39" s="549"/>
      <c r="AA39" s="549"/>
      <c r="AB39" s="549"/>
      <c r="AC39" s="549"/>
      <c r="AD39" s="549"/>
      <c r="AE39" s="549"/>
      <c r="AF39" s="549"/>
      <c r="AG39" s="549"/>
      <c r="AH39" s="549"/>
      <c r="AI39" s="549"/>
      <c r="AJ39" s="550"/>
      <c r="AK39" s="688" t="s">
        <v>107</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6"/>
      <c r="E40" s="551"/>
      <c r="F40" s="552"/>
      <c r="G40" s="552"/>
      <c r="H40" s="552"/>
      <c r="I40" s="553"/>
      <c r="J40" s="551"/>
      <c r="K40" s="552"/>
      <c r="L40" s="552"/>
      <c r="M40" s="552"/>
      <c r="N40" s="552"/>
      <c r="O40" s="552"/>
      <c r="P40" s="552"/>
      <c r="Q40" s="552"/>
      <c r="R40" s="553"/>
      <c r="S40" s="551"/>
      <c r="T40" s="552"/>
      <c r="U40" s="552"/>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108</v>
      </c>
      <c r="AQ40" s="613" t="s">
        <v>15</v>
      </c>
      <c r="AR40" s="613"/>
      <c r="AS40" s="614"/>
      <c r="AT40" s="668"/>
      <c r="AU40" s="669"/>
      <c r="AV40" s="670"/>
      <c r="AW40" s="551"/>
      <c r="AX40" s="552"/>
      <c r="AY40" s="553"/>
      <c r="AZ40" s="656"/>
      <c r="BA40" s="657"/>
      <c r="BB40" s="657"/>
      <c r="BC40" s="658"/>
    </row>
    <row r="41" spans="1:99" s="35" customFormat="1" ht="30" customHeight="1" thickTop="1">
      <c r="A41" s="636"/>
      <c r="B41" s="637"/>
      <c r="C41" s="637"/>
      <c r="D41" s="745"/>
      <c r="E41" s="627"/>
      <c r="F41" s="628"/>
      <c r="G41" s="628"/>
      <c r="H41" s="628"/>
      <c r="I41" s="629"/>
      <c r="J41" s="641"/>
      <c r="K41" s="642"/>
      <c r="L41" s="642"/>
      <c r="M41" s="642"/>
      <c r="N41" s="642"/>
      <c r="O41" s="642"/>
      <c r="P41" s="642"/>
      <c r="Q41" s="642"/>
      <c r="R41" s="643"/>
      <c r="S41" s="641"/>
      <c r="T41" s="642"/>
      <c r="U41" s="642"/>
      <c r="V41" s="642"/>
      <c r="W41" s="642"/>
      <c r="X41" s="642"/>
      <c r="Y41" s="642"/>
      <c r="Z41" s="642"/>
      <c r="AA41" s="642"/>
      <c r="AB41" s="642"/>
      <c r="AC41" s="642"/>
      <c r="AD41" s="642"/>
      <c r="AE41" s="642"/>
      <c r="AF41" s="642"/>
      <c r="AG41" s="642"/>
      <c r="AH41" s="642"/>
      <c r="AI41" s="642"/>
      <c r="AJ41" s="643"/>
      <c r="AK41" s="734" t="str">
        <f>IF(E41="","",IF(AND(LEFT(E41,1)&amp;RIGHT(E41,1)&lt;&gt;"W6"),"err",LEFT(E41,1)&amp;RIGHT(E41,1)))</f>
        <v/>
      </c>
      <c r="AL41" s="735"/>
      <c r="AM41" s="736"/>
      <c r="AN41" s="737"/>
      <c r="AO41" s="737"/>
      <c r="AP41" s="190" t="s">
        <v>108</v>
      </c>
      <c r="AQ41" s="737"/>
      <c r="AR41" s="737"/>
      <c r="AS41" s="738"/>
      <c r="AT41" s="674" t="str">
        <f t="shared" ref="AT41:AT55" si="3">IF(AND(AM41&lt;&gt;"",AQ41&lt;&gt;""),ROUNDDOWN(AM41*AQ41/1000000,2),"")</f>
        <v/>
      </c>
      <c r="AU41" s="675"/>
      <c r="AV41" s="676"/>
      <c r="AW41" s="638"/>
      <c r="AX41" s="639"/>
      <c r="AY41" s="640"/>
      <c r="AZ41" s="671" t="str">
        <f t="shared" ref="AZ41:AZ55" si="4">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521"/>
      <c r="B42" s="522"/>
      <c r="C42" s="522"/>
      <c r="D42" s="523"/>
      <c r="E42" s="531"/>
      <c r="F42" s="532"/>
      <c r="G42" s="532"/>
      <c r="H42" s="532"/>
      <c r="I42" s="533"/>
      <c r="J42" s="524"/>
      <c r="K42" s="525"/>
      <c r="L42" s="525"/>
      <c r="M42" s="525"/>
      <c r="N42" s="525"/>
      <c r="O42" s="525"/>
      <c r="P42" s="525"/>
      <c r="Q42" s="525"/>
      <c r="R42" s="526"/>
      <c r="S42" s="524"/>
      <c r="T42" s="525"/>
      <c r="U42" s="525"/>
      <c r="V42" s="525"/>
      <c r="W42" s="525"/>
      <c r="X42" s="525"/>
      <c r="Y42" s="525"/>
      <c r="Z42" s="525"/>
      <c r="AA42" s="525"/>
      <c r="AB42" s="525"/>
      <c r="AC42" s="525"/>
      <c r="AD42" s="525"/>
      <c r="AE42" s="525"/>
      <c r="AF42" s="525"/>
      <c r="AG42" s="525"/>
      <c r="AH42" s="525"/>
      <c r="AI42" s="525"/>
      <c r="AJ42" s="526"/>
      <c r="AK42" s="537" t="str">
        <f t="shared" ref="AK42:AK55" si="5">IF(E42="","",IF(AND(LEFT(E42,1)&amp;RIGHT(E42,1)&lt;&gt;"W6"),"err",LEFT(E42,1)&amp;RIGHT(E42,1)))</f>
        <v/>
      </c>
      <c r="AL42" s="538"/>
      <c r="AM42" s="539"/>
      <c r="AN42" s="540"/>
      <c r="AO42" s="540"/>
      <c r="AP42" s="191" t="s">
        <v>108</v>
      </c>
      <c r="AQ42" s="540"/>
      <c r="AR42" s="540"/>
      <c r="AS42" s="541"/>
      <c r="AT42" s="542" t="str">
        <f t="shared" si="3"/>
        <v/>
      </c>
      <c r="AU42" s="543"/>
      <c r="AV42" s="544"/>
      <c r="AW42" s="545"/>
      <c r="AX42" s="546"/>
      <c r="AY42" s="547"/>
      <c r="AZ42" s="582" t="str">
        <f t="shared" si="4"/>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521"/>
      <c r="B43" s="522"/>
      <c r="C43" s="522"/>
      <c r="D43" s="523"/>
      <c r="E43" s="531"/>
      <c r="F43" s="532"/>
      <c r="G43" s="532"/>
      <c r="H43" s="532"/>
      <c r="I43" s="533"/>
      <c r="J43" s="524"/>
      <c r="K43" s="525"/>
      <c r="L43" s="525"/>
      <c r="M43" s="525"/>
      <c r="N43" s="525"/>
      <c r="O43" s="525"/>
      <c r="P43" s="525"/>
      <c r="Q43" s="525"/>
      <c r="R43" s="526"/>
      <c r="S43" s="524"/>
      <c r="T43" s="525"/>
      <c r="U43" s="525"/>
      <c r="V43" s="525"/>
      <c r="W43" s="525"/>
      <c r="X43" s="525"/>
      <c r="Y43" s="525"/>
      <c r="Z43" s="525"/>
      <c r="AA43" s="525"/>
      <c r="AB43" s="525"/>
      <c r="AC43" s="525"/>
      <c r="AD43" s="525"/>
      <c r="AE43" s="525"/>
      <c r="AF43" s="525"/>
      <c r="AG43" s="525"/>
      <c r="AH43" s="525"/>
      <c r="AI43" s="525"/>
      <c r="AJ43" s="526"/>
      <c r="AK43" s="537" t="str">
        <f t="shared" si="5"/>
        <v/>
      </c>
      <c r="AL43" s="538"/>
      <c r="AM43" s="539"/>
      <c r="AN43" s="540"/>
      <c r="AO43" s="540"/>
      <c r="AP43" s="191" t="s">
        <v>108</v>
      </c>
      <c r="AQ43" s="540"/>
      <c r="AR43" s="540"/>
      <c r="AS43" s="541"/>
      <c r="AT43" s="542" t="str">
        <f t="shared" si="3"/>
        <v/>
      </c>
      <c r="AU43" s="543"/>
      <c r="AV43" s="544"/>
      <c r="AW43" s="545"/>
      <c r="AX43" s="546"/>
      <c r="AY43" s="547"/>
      <c r="AZ43" s="582" t="str">
        <f t="shared" si="4"/>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521"/>
      <c r="B44" s="522"/>
      <c r="C44" s="522"/>
      <c r="D44" s="523"/>
      <c r="E44" s="531"/>
      <c r="F44" s="532"/>
      <c r="G44" s="532"/>
      <c r="H44" s="532"/>
      <c r="I44" s="533"/>
      <c r="J44" s="524"/>
      <c r="K44" s="525"/>
      <c r="L44" s="525"/>
      <c r="M44" s="525"/>
      <c r="N44" s="525"/>
      <c r="O44" s="525"/>
      <c r="P44" s="525"/>
      <c r="Q44" s="525"/>
      <c r="R44" s="526"/>
      <c r="S44" s="524"/>
      <c r="T44" s="525"/>
      <c r="U44" s="525"/>
      <c r="V44" s="525"/>
      <c r="W44" s="525"/>
      <c r="X44" s="525"/>
      <c r="Y44" s="525"/>
      <c r="Z44" s="525"/>
      <c r="AA44" s="525"/>
      <c r="AB44" s="525"/>
      <c r="AC44" s="525"/>
      <c r="AD44" s="525"/>
      <c r="AE44" s="525"/>
      <c r="AF44" s="525"/>
      <c r="AG44" s="525"/>
      <c r="AH44" s="525"/>
      <c r="AI44" s="525"/>
      <c r="AJ44" s="526"/>
      <c r="AK44" s="537" t="str">
        <f t="shared" si="5"/>
        <v/>
      </c>
      <c r="AL44" s="538"/>
      <c r="AM44" s="539"/>
      <c r="AN44" s="540"/>
      <c r="AO44" s="540"/>
      <c r="AP44" s="191" t="s">
        <v>108</v>
      </c>
      <c r="AQ44" s="540"/>
      <c r="AR44" s="540"/>
      <c r="AS44" s="541"/>
      <c r="AT44" s="542" t="str">
        <f t="shared" si="3"/>
        <v/>
      </c>
      <c r="AU44" s="543"/>
      <c r="AV44" s="544"/>
      <c r="AW44" s="545"/>
      <c r="AX44" s="546"/>
      <c r="AY44" s="547"/>
      <c r="AZ44" s="582" t="str">
        <f t="shared" si="4"/>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521"/>
      <c r="B45" s="522"/>
      <c r="C45" s="522"/>
      <c r="D45" s="523"/>
      <c r="E45" s="531"/>
      <c r="F45" s="532"/>
      <c r="G45" s="532"/>
      <c r="H45" s="532"/>
      <c r="I45" s="533"/>
      <c r="J45" s="524"/>
      <c r="K45" s="525"/>
      <c r="L45" s="525"/>
      <c r="M45" s="525"/>
      <c r="N45" s="525"/>
      <c r="O45" s="525"/>
      <c r="P45" s="525"/>
      <c r="Q45" s="525"/>
      <c r="R45" s="526"/>
      <c r="S45" s="524"/>
      <c r="T45" s="525"/>
      <c r="U45" s="525"/>
      <c r="V45" s="525"/>
      <c r="W45" s="525"/>
      <c r="X45" s="525"/>
      <c r="Y45" s="525"/>
      <c r="Z45" s="525"/>
      <c r="AA45" s="525"/>
      <c r="AB45" s="525"/>
      <c r="AC45" s="525"/>
      <c r="AD45" s="525"/>
      <c r="AE45" s="525"/>
      <c r="AF45" s="525"/>
      <c r="AG45" s="525"/>
      <c r="AH45" s="525"/>
      <c r="AI45" s="525"/>
      <c r="AJ45" s="526"/>
      <c r="AK45" s="537" t="str">
        <f t="shared" si="5"/>
        <v/>
      </c>
      <c r="AL45" s="538"/>
      <c r="AM45" s="539"/>
      <c r="AN45" s="540"/>
      <c r="AO45" s="540"/>
      <c r="AP45" s="191" t="s">
        <v>108</v>
      </c>
      <c r="AQ45" s="540"/>
      <c r="AR45" s="540"/>
      <c r="AS45" s="541"/>
      <c r="AT45" s="542" t="str">
        <f t="shared" si="3"/>
        <v/>
      </c>
      <c r="AU45" s="543"/>
      <c r="AV45" s="544"/>
      <c r="AW45" s="545"/>
      <c r="AX45" s="546"/>
      <c r="AY45" s="547"/>
      <c r="AZ45" s="662" t="str">
        <f t="shared" si="4"/>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521"/>
      <c r="B46" s="522"/>
      <c r="C46" s="522"/>
      <c r="D46" s="523"/>
      <c r="E46" s="531"/>
      <c r="F46" s="532"/>
      <c r="G46" s="532"/>
      <c r="H46" s="532"/>
      <c r="I46" s="533"/>
      <c r="J46" s="524"/>
      <c r="K46" s="525"/>
      <c r="L46" s="525"/>
      <c r="M46" s="525"/>
      <c r="N46" s="525"/>
      <c r="O46" s="525"/>
      <c r="P46" s="525"/>
      <c r="Q46" s="525"/>
      <c r="R46" s="526"/>
      <c r="S46" s="524"/>
      <c r="T46" s="525"/>
      <c r="U46" s="525"/>
      <c r="V46" s="525"/>
      <c r="W46" s="525"/>
      <c r="X46" s="525"/>
      <c r="Y46" s="525"/>
      <c r="Z46" s="525"/>
      <c r="AA46" s="525"/>
      <c r="AB46" s="525"/>
      <c r="AC46" s="525"/>
      <c r="AD46" s="525"/>
      <c r="AE46" s="525"/>
      <c r="AF46" s="525"/>
      <c r="AG46" s="525"/>
      <c r="AH46" s="525"/>
      <c r="AI46" s="525"/>
      <c r="AJ46" s="526"/>
      <c r="AK46" s="537" t="str">
        <f t="shared" si="5"/>
        <v/>
      </c>
      <c r="AL46" s="538"/>
      <c r="AM46" s="539"/>
      <c r="AN46" s="540"/>
      <c r="AO46" s="540"/>
      <c r="AP46" s="191" t="s">
        <v>108</v>
      </c>
      <c r="AQ46" s="540"/>
      <c r="AR46" s="540"/>
      <c r="AS46" s="541"/>
      <c r="AT46" s="542" t="str">
        <f t="shared" si="3"/>
        <v/>
      </c>
      <c r="AU46" s="543"/>
      <c r="AV46" s="544"/>
      <c r="AW46" s="545"/>
      <c r="AX46" s="546"/>
      <c r="AY46" s="547"/>
      <c r="AZ46" s="662" t="str">
        <f t="shared" si="4"/>
        <v/>
      </c>
      <c r="BA46" s="663"/>
      <c r="BB46" s="663"/>
      <c r="BC46" s="66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521"/>
      <c r="B47" s="522"/>
      <c r="C47" s="522"/>
      <c r="D47" s="523"/>
      <c r="E47" s="531"/>
      <c r="F47" s="532"/>
      <c r="G47" s="532"/>
      <c r="H47" s="532"/>
      <c r="I47" s="533"/>
      <c r="J47" s="524"/>
      <c r="K47" s="525"/>
      <c r="L47" s="525"/>
      <c r="M47" s="525"/>
      <c r="N47" s="525"/>
      <c r="O47" s="525"/>
      <c r="P47" s="525"/>
      <c r="Q47" s="525"/>
      <c r="R47" s="526"/>
      <c r="S47" s="524"/>
      <c r="T47" s="525"/>
      <c r="U47" s="525"/>
      <c r="V47" s="525"/>
      <c r="W47" s="525"/>
      <c r="X47" s="525"/>
      <c r="Y47" s="525"/>
      <c r="Z47" s="525"/>
      <c r="AA47" s="525"/>
      <c r="AB47" s="525"/>
      <c r="AC47" s="525"/>
      <c r="AD47" s="525"/>
      <c r="AE47" s="525"/>
      <c r="AF47" s="525"/>
      <c r="AG47" s="525"/>
      <c r="AH47" s="525"/>
      <c r="AI47" s="525"/>
      <c r="AJ47" s="526"/>
      <c r="AK47" s="537" t="str">
        <f t="shared" si="5"/>
        <v/>
      </c>
      <c r="AL47" s="538"/>
      <c r="AM47" s="539"/>
      <c r="AN47" s="540"/>
      <c r="AO47" s="540"/>
      <c r="AP47" s="191" t="s">
        <v>108</v>
      </c>
      <c r="AQ47" s="540"/>
      <c r="AR47" s="540"/>
      <c r="AS47" s="541"/>
      <c r="AT47" s="542" t="str">
        <f t="shared" si="3"/>
        <v/>
      </c>
      <c r="AU47" s="543"/>
      <c r="AV47" s="544"/>
      <c r="AW47" s="545"/>
      <c r="AX47" s="546"/>
      <c r="AY47" s="547"/>
      <c r="AZ47" s="662" t="str">
        <f t="shared" si="4"/>
        <v/>
      </c>
      <c r="BA47" s="663"/>
      <c r="BB47" s="663"/>
      <c r="BC47" s="66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521"/>
      <c r="B48" s="522"/>
      <c r="C48" s="522"/>
      <c r="D48" s="523"/>
      <c r="E48" s="531"/>
      <c r="F48" s="532"/>
      <c r="G48" s="532"/>
      <c r="H48" s="532"/>
      <c r="I48" s="533"/>
      <c r="J48" s="524"/>
      <c r="K48" s="525"/>
      <c r="L48" s="525"/>
      <c r="M48" s="525"/>
      <c r="N48" s="525"/>
      <c r="O48" s="525"/>
      <c r="P48" s="525"/>
      <c r="Q48" s="525"/>
      <c r="R48" s="526"/>
      <c r="S48" s="524"/>
      <c r="T48" s="525"/>
      <c r="U48" s="525"/>
      <c r="V48" s="525"/>
      <c r="W48" s="525"/>
      <c r="X48" s="525"/>
      <c r="Y48" s="525"/>
      <c r="Z48" s="525"/>
      <c r="AA48" s="525"/>
      <c r="AB48" s="525"/>
      <c r="AC48" s="525"/>
      <c r="AD48" s="525"/>
      <c r="AE48" s="525"/>
      <c r="AF48" s="525"/>
      <c r="AG48" s="525"/>
      <c r="AH48" s="525"/>
      <c r="AI48" s="525"/>
      <c r="AJ48" s="526"/>
      <c r="AK48" s="537" t="str">
        <f t="shared" si="5"/>
        <v/>
      </c>
      <c r="AL48" s="538"/>
      <c r="AM48" s="539"/>
      <c r="AN48" s="540"/>
      <c r="AO48" s="540"/>
      <c r="AP48" s="191" t="s">
        <v>108</v>
      </c>
      <c r="AQ48" s="540"/>
      <c r="AR48" s="540"/>
      <c r="AS48" s="541"/>
      <c r="AT48" s="542" t="str">
        <f t="shared" si="3"/>
        <v/>
      </c>
      <c r="AU48" s="543"/>
      <c r="AV48" s="544"/>
      <c r="AW48" s="545"/>
      <c r="AX48" s="546"/>
      <c r="AY48" s="547"/>
      <c r="AZ48" s="662" t="str">
        <f t="shared" si="4"/>
        <v/>
      </c>
      <c r="BA48" s="663"/>
      <c r="BB48" s="663"/>
      <c r="BC48" s="66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521"/>
      <c r="B49" s="522"/>
      <c r="C49" s="522"/>
      <c r="D49" s="523"/>
      <c r="E49" s="531"/>
      <c r="F49" s="532"/>
      <c r="G49" s="532"/>
      <c r="H49" s="532"/>
      <c r="I49" s="533"/>
      <c r="J49" s="524"/>
      <c r="K49" s="525"/>
      <c r="L49" s="525"/>
      <c r="M49" s="525"/>
      <c r="N49" s="525"/>
      <c r="O49" s="525"/>
      <c r="P49" s="525"/>
      <c r="Q49" s="525"/>
      <c r="R49" s="526"/>
      <c r="S49" s="524"/>
      <c r="T49" s="525"/>
      <c r="U49" s="525"/>
      <c r="V49" s="525"/>
      <c r="W49" s="525"/>
      <c r="X49" s="525"/>
      <c r="Y49" s="525"/>
      <c r="Z49" s="525"/>
      <c r="AA49" s="525"/>
      <c r="AB49" s="525"/>
      <c r="AC49" s="525"/>
      <c r="AD49" s="525"/>
      <c r="AE49" s="525"/>
      <c r="AF49" s="525"/>
      <c r="AG49" s="525"/>
      <c r="AH49" s="525"/>
      <c r="AI49" s="525"/>
      <c r="AJ49" s="526"/>
      <c r="AK49" s="537" t="str">
        <f t="shared" si="5"/>
        <v/>
      </c>
      <c r="AL49" s="538"/>
      <c r="AM49" s="539"/>
      <c r="AN49" s="540"/>
      <c r="AO49" s="540"/>
      <c r="AP49" s="191" t="s">
        <v>108</v>
      </c>
      <c r="AQ49" s="540"/>
      <c r="AR49" s="540"/>
      <c r="AS49" s="541"/>
      <c r="AT49" s="542" t="str">
        <f t="shared" si="3"/>
        <v/>
      </c>
      <c r="AU49" s="543"/>
      <c r="AV49" s="544"/>
      <c r="AW49" s="545"/>
      <c r="AX49" s="546"/>
      <c r="AY49" s="547"/>
      <c r="AZ49" s="582" t="str">
        <f t="shared" si="4"/>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521"/>
      <c r="B50" s="522"/>
      <c r="C50" s="522"/>
      <c r="D50" s="523"/>
      <c r="E50" s="531"/>
      <c r="F50" s="532"/>
      <c r="G50" s="532"/>
      <c r="H50" s="532"/>
      <c r="I50" s="533"/>
      <c r="J50" s="524"/>
      <c r="K50" s="525"/>
      <c r="L50" s="525"/>
      <c r="M50" s="525"/>
      <c r="N50" s="525"/>
      <c r="O50" s="525"/>
      <c r="P50" s="525"/>
      <c r="Q50" s="525"/>
      <c r="R50" s="526"/>
      <c r="S50" s="524"/>
      <c r="T50" s="525"/>
      <c r="U50" s="525"/>
      <c r="V50" s="525"/>
      <c r="W50" s="525"/>
      <c r="X50" s="525"/>
      <c r="Y50" s="525"/>
      <c r="Z50" s="525"/>
      <c r="AA50" s="525"/>
      <c r="AB50" s="525"/>
      <c r="AC50" s="525"/>
      <c r="AD50" s="525"/>
      <c r="AE50" s="525"/>
      <c r="AF50" s="525"/>
      <c r="AG50" s="525"/>
      <c r="AH50" s="525"/>
      <c r="AI50" s="525"/>
      <c r="AJ50" s="526"/>
      <c r="AK50" s="537" t="str">
        <f t="shared" si="5"/>
        <v/>
      </c>
      <c r="AL50" s="538"/>
      <c r="AM50" s="539"/>
      <c r="AN50" s="540"/>
      <c r="AO50" s="540"/>
      <c r="AP50" s="191" t="s">
        <v>108</v>
      </c>
      <c r="AQ50" s="540"/>
      <c r="AR50" s="540"/>
      <c r="AS50" s="541"/>
      <c r="AT50" s="542" t="str">
        <f t="shared" si="3"/>
        <v/>
      </c>
      <c r="AU50" s="543"/>
      <c r="AV50" s="544"/>
      <c r="AW50" s="545"/>
      <c r="AX50" s="546"/>
      <c r="AY50" s="547"/>
      <c r="AZ50" s="582" t="str">
        <f t="shared" si="4"/>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521"/>
      <c r="B51" s="522"/>
      <c r="C51" s="522"/>
      <c r="D51" s="523"/>
      <c r="E51" s="531"/>
      <c r="F51" s="532"/>
      <c r="G51" s="532"/>
      <c r="H51" s="532"/>
      <c r="I51" s="533"/>
      <c r="J51" s="524"/>
      <c r="K51" s="525"/>
      <c r="L51" s="525"/>
      <c r="M51" s="525"/>
      <c r="N51" s="525"/>
      <c r="O51" s="525"/>
      <c r="P51" s="525"/>
      <c r="Q51" s="525"/>
      <c r="R51" s="526"/>
      <c r="S51" s="524"/>
      <c r="T51" s="525"/>
      <c r="U51" s="525"/>
      <c r="V51" s="525"/>
      <c r="W51" s="525"/>
      <c r="X51" s="525"/>
      <c r="Y51" s="525"/>
      <c r="Z51" s="525"/>
      <c r="AA51" s="525"/>
      <c r="AB51" s="525"/>
      <c r="AC51" s="525"/>
      <c r="AD51" s="525"/>
      <c r="AE51" s="525"/>
      <c r="AF51" s="525"/>
      <c r="AG51" s="525"/>
      <c r="AH51" s="525"/>
      <c r="AI51" s="525"/>
      <c r="AJ51" s="526"/>
      <c r="AK51" s="537" t="str">
        <f t="shared" si="5"/>
        <v/>
      </c>
      <c r="AL51" s="538"/>
      <c r="AM51" s="539"/>
      <c r="AN51" s="540"/>
      <c r="AO51" s="540"/>
      <c r="AP51" s="191" t="s">
        <v>108</v>
      </c>
      <c r="AQ51" s="540"/>
      <c r="AR51" s="540"/>
      <c r="AS51" s="541"/>
      <c r="AT51" s="542" t="str">
        <f t="shared" si="3"/>
        <v/>
      </c>
      <c r="AU51" s="543"/>
      <c r="AV51" s="544"/>
      <c r="AW51" s="545"/>
      <c r="AX51" s="546"/>
      <c r="AY51" s="547"/>
      <c r="AZ51" s="582" t="str">
        <f t="shared" si="4"/>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521"/>
      <c r="B52" s="522"/>
      <c r="C52" s="522"/>
      <c r="D52" s="523"/>
      <c r="E52" s="531"/>
      <c r="F52" s="532"/>
      <c r="G52" s="532"/>
      <c r="H52" s="532"/>
      <c r="I52" s="533"/>
      <c r="J52" s="524"/>
      <c r="K52" s="525"/>
      <c r="L52" s="525"/>
      <c r="M52" s="525"/>
      <c r="N52" s="525"/>
      <c r="O52" s="525"/>
      <c r="P52" s="525"/>
      <c r="Q52" s="525"/>
      <c r="R52" s="526"/>
      <c r="S52" s="524"/>
      <c r="T52" s="525"/>
      <c r="U52" s="525"/>
      <c r="V52" s="525"/>
      <c r="W52" s="525"/>
      <c r="X52" s="525"/>
      <c r="Y52" s="525"/>
      <c r="Z52" s="525"/>
      <c r="AA52" s="525"/>
      <c r="AB52" s="525"/>
      <c r="AC52" s="525"/>
      <c r="AD52" s="525"/>
      <c r="AE52" s="525"/>
      <c r="AF52" s="525"/>
      <c r="AG52" s="525"/>
      <c r="AH52" s="525"/>
      <c r="AI52" s="525"/>
      <c r="AJ52" s="526"/>
      <c r="AK52" s="537" t="str">
        <f t="shared" si="5"/>
        <v/>
      </c>
      <c r="AL52" s="538"/>
      <c r="AM52" s="539"/>
      <c r="AN52" s="540"/>
      <c r="AO52" s="540"/>
      <c r="AP52" s="191" t="s">
        <v>108</v>
      </c>
      <c r="AQ52" s="540"/>
      <c r="AR52" s="540"/>
      <c r="AS52" s="541"/>
      <c r="AT52" s="542" t="str">
        <f t="shared" si="3"/>
        <v/>
      </c>
      <c r="AU52" s="543"/>
      <c r="AV52" s="544"/>
      <c r="AW52" s="545"/>
      <c r="AX52" s="546"/>
      <c r="AY52" s="547"/>
      <c r="AZ52" s="582" t="str">
        <f t="shared" si="4"/>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521"/>
      <c r="B53" s="522"/>
      <c r="C53" s="522"/>
      <c r="D53" s="523"/>
      <c r="E53" s="531"/>
      <c r="F53" s="532"/>
      <c r="G53" s="532"/>
      <c r="H53" s="532"/>
      <c r="I53" s="533"/>
      <c r="J53" s="524"/>
      <c r="K53" s="525"/>
      <c r="L53" s="525"/>
      <c r="M53" s="525"/>
      <c r="N53" s="525"/>
      <c r="O53" s="525"/>
      <c r="P53" s="525"/>
      <c r="Q53" s="525"/>
      <c r="R53" s="526"/>
      <c r="S53" s="524"/>
      <c r="T53" s="525"/>
      <c r="U53" s="525"/>
      <c r="V53" s="525"/>
      <c r="W53" s="525"/>
      <c r="X53" s="525"/>
      <c r="Y53" s="525"/>
      <c r="Z53" s="525"/>
      <c r="AA53" s="525"/>
      <c r="AB53" s="525"/>
      <c r="AC53" s="525"/>
      <c r="AD53" s="525"/>
      <c r="AE53" s="525"/>
      <c r="AF53" s="525"/>
      <c r="AG53" s="525"/>
      <c r="AH53" s="525"/>
      <c r="AI53" s="525"/>
      <c r="AJ53" s="526"/>
      <c r="AK53" s="537" t="str">
        <f t="shared" si="5"/>
        <v/>
      </c>
      <c r="AL53" s="538"/>
      <c r="AM53" s="539"/>
      <c r="AN53" s="540"/>
      <c r="AO53" s="540"/>
      <c r="AP53" s="191" t="s">
        <v>108</v>
      </c>
      <c r="AQ53" s="540"/>
      <c r="AR53" s="540"/>
      <c r="AS53" s="541"/>
      <c r="AT53" s="542" t="str">
        <f t="shared" si="3"/>
        <v/>
      </c>
      <c r="AU53" s="543"/>
      <c r="AV53" s="544"/>
      <c r="AW53" s="545"/>
      <c r="AX53" s="546"/>
      <c r="AY53" s="547"/>
      <c r="AZ53" s="582" t="str">
        <f t="shared" si="4"/>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521"/>
      <c r="B54" s="522"/>
      <c r="C54" s="522"/>
      <c r="D54" s="523"/>
      <c r="E54" s="531"/>
      <c r="F54" s="532"/>
      <c r="G54" s="532"/>
      <c r="H54" s="532"/>
      <c r="I54" s="533"/>
      <c r="J54" s="524"/>
      <c r="K54" s="525"/>
      <c r="L54" s="525"/>
      <c r="M54" s="525"/>
      <c r="N54" s="525"/>
      <c r="O54" s="525"/>
      <c r="P54" s="525"/>
      <c r="Q54" s="525"/>
      <c r="R54" s="526"/>
      <c r="S54" s="524"/>
      <c r="T54" s="525"/>
      <c r="U54" s="525"/>
      <c r="V54" s="525"/>
      <c r="W54" s="525"/>
      <c r="X54" s="525"/>
      <c r="Y54" s="525"/>
      <c r="Z54" s="525"/>
      <c r="AA54" s="525"/>
      <c r="AB54" s="525"/>
      <c r="AC54" s="525"/>
      <c r="AD54" s="525"/>
      <c r="AE54" s="525"/>
      <c r="AF54" s="525"/>
      <c r="AG54" s="525"/>
      <c r="AH54" s="525"/>
      <c r="AI54" s="525"/>
      <c r="AJ54" s="526"/>
      <c r="AK54" s="537" t="str">
        <f t="shared" si="5"/>
        <v/>
      </c>
      <c r="AL54" s="538"/>
      <c r="AM54" s="539"/>
      <c r="AN54" s="540"/>
      <c r="AO54" s="540"/>
      <c r="AP54" s="191" t="s">
        <v>108</v>
      </c>
      <c r="AQ54" s="540"/>
      <c r="AR54" s="540"/>
      <c r="AS54" s="541"/>
      <c r="AT54" s="542" t="str">
        <f t="shared" si="3"/>
        <v/>
      </c>
      <c r="AU54" s="543"/>
      <c r="AV54" s="544"/>
      <c r="AW54" s="545"/>
      <c r="AX54" s="546"/>
      <c r="AY54" s="547"/>
      <c r="AZ54" s="582" t="str">
        <f t="shared" si="4"/>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521"/>
      <c r="B55" s="522"/>
      <c r="C55" s="522"/>
      <c r="D55" s="523"/>
      <c r="E55" s="531"/>
      <c r="F55" s="532"/>
      <c r="G55" s="532"/>
      <c r="H55" s="532"/>
      <c r="I55" s="533"/>
      <c r="J55" s="524"/>
      <c r="K55" s="525"/>
      <c r="L55" s="525"/>
      <c r="M55" s="525"/>
      <c r="N55" s="525"/>
      <c r="O55" s="525"/>
      <c r="P55" s="525"/>
      <c r="Q55" s="525"/>
      <c r="R55" s="526"/>
      <c r="S55" s="524"/>
      <c r="T55" s="525"/>
      <c r="U55" s="525"/>
      <c r="V55" s="525"/>
      <c r="W55" s="525"/>
      <c r="X55" s="525"/>
      <c r="Y55" s="525"/>
      <c r="Z55" s="525"/>
      <c r="AA55" s="525"/>
      <c r="AB55" s="525"/>
      <c r="AC55" s="525"/>
      <c r="AD55" s="525"/>
      <c r="AE55" s="525"/>
      <c r="AF55" s="525"/>
      <c r="AG55" s="525"/>
      <c r="AH55" s="525"/>
      <c r="AI55" s="525"/>
      <c r="AJ55" s="526"/>
      <c r="AK55" s="537" t="str">
        <f t="shared" si="5"/>
        <v/>
      </c>
      <c r="AL55" s="538"/>
      <c r="AM55" s="539"/>
      <c r="AN55" s="540"/>
      <c r="AO55" s="540"/>
      <c r="AP55" s="191" t="s">
        <v>108</v>
      </c>
      <c r="AQ55" s="540"/>
      <c r="AR55" s="540"/>
      <c r="AS55" s="541"/>
      <c r="AT55" s="542" t="str">
        <f t="shared" si="3"/>
        <v/>
      </c>
      <c r="AU55" s="543"/>
      <c r="AV55" s="544"/>
      <c r="AW55" s="545"/>
      <c r="AX55" s="546"/>
      <c r="AY55" s="547"/>
      <c r="AZ55" s="582" t="str">
        <f t="shared" si="4"/>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69"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25" customFormat="1" ht="31.5" customHeight="1" thickBot="1">
      <c r="A59" s="50" t="s">
        <v>93</v>
      </c>
      <c r="B59" s="50"/>
      <c r="C59" s="81"/>
      <c r="D59" s="81"/>
      <c r="E59" s="81"/>
      <c r="F59" s="81"/>
      <c r="G59" s="81"/>
      <c r="H59" s="81"/>
      <c r="I59" s="81"/>
      <c r="J59" s="81"/>
      <c r="K59" s="81"/>
      <c r="L59" s="81"/>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1"/>
      <c r="AQ59" s="81"/>
      <c r="AR59" s="81"/>
      <c r="AS59" s="81"/>
      <c r="AT59" s="81"/>
      <c r="AU59" s="81"/>
      <c r="AV59" s="43"/>
      <c r="AW59" s="82"/>
      <c r="AX59" s="82"/>
    </row>
    <row r="60" spans="1:99" s="25" customFormat="1" ht="52.5" customHeight="1" thickBot="1">
      <c r="A60" s="563" t="s">
        <v>59</v>
      </c>
      <c r="B60" s="564"/>
      <c r="C60" s="564"/>
      <c r="D60" s="565"/>
      <c r="E60" s="566" t="s">
        <v>39</v>
      </c>
      <c r="F60" s="564"/>
      <c r="G60" s="564"/>
      <c r="H60" s="564"/>
      <c r="I60" s="567" t="s">
        <v>64</v>
      </c>
      <c r="J60" s="568"/>
      <c r="K60" s="568"/>
      <c r="L60" s="568"/>
      <c r="M60" s="568"/>
      <c r="N60" s="568"/>
      <c r="O60" s="568"/>
      <c r="P60" s="569"/>
      <c r="Q60" s="570" t="s">
        <v>40</v>
      </c>
      <c r="R60" s="571"/>
      <c r="S60" s="572" t="s">
        <v>65</v>
      </c>
      <c r="T60" s="572"/>
      <c r="U60" s="572"/>
      <c r="V60" s="572"/>
      <c r="W60" s="572"/>
      <c r="X60" s="572"/>
      <c r="Y60" s="573"/>
      <c r="Z60" s="567" t="s">
        <v>94</v>
      </c>
      <c r="AA60" s="568"/>
      <c r="AB60" s="568"/>
      <c r="AC60" s="568"/>
      <c r="AD60" s="568"/>
      <c r="AE60" s="568"/>
      <c r="AF60" s="568"/>
      <c r="AG60" s="568"/>
      <c r="AH60" s="568"/>
      <c r="AI60" s="568"/>
      <c r="AJ60" s="568"/>
      <c r="AK60" s="568"/>
      <c r="AL60" s="568"/>
      <c r="AM60" s="568"/>
      <c r="AN60" s="574"/>
      <c r="AO60" s="567" t="s">
        <v>95</v>
      </c>
      <c r="AP60" s="568"/>
      <c r="AQ60" s="568"/>
      <c r="AR60" s="568"/>
      <c r="AS60" s="568"/>
      <c r="AT60" s="568"/>
      <c r="AU60" s="568"/>
      <c r="AV60" s="568"/>
      <c r="AW60" s="568"/>
      <c r="AX60" s="568"/>
      <c r="AY60" s="568"/>
      <c r="AZ60" s="568"/>
      <c r="BA60" s="568"/>
      <c r="BB60" s="568"/>
      <c r="BC60" s="575"/>
    </row>
    <row r="61" spans="1:99" s="25" customFormat="1" ht="41.25" customHeight="1" thickTop="1">
      <c r="A61" s="749" t="s">
        <v>61</v>
      </c>
      <c r="B61" s="750"/>
      <c r="C61" s="750"/>
      <c r="D61" s="750"/>
      <c r="E61" s="751" t="s">
        <v>110</v>
      </c>
      <c r="F61" s="751"/>
      <c r="G61" s="751"/>
      <c r="H61" s="751"/>
      <c r="I61" s="603" t="str">
        <f>IF($AZ$31=0,"",SUMIF($AK$16:$AL$30,$E61,$AZ$16:$BC$30))</f>
        <v/>
      </c>
      <c r="J61" s="604"/>
      <c r="K61" s="604"/>
      <c r="L61" s="604"/>
      <c r="M61" s="604"/>
      <c r="N61" s="604"/>
      <c r="O61" s="604"/>
      <c r="P61" s="131" t="s">
        <v>18</v>
      </c>
      <c r="Q61" s="605" t="s">
        <v>40</v>
      </c>
      <c r="R61" s="606"/>
      <c r="S61" s="615">
        <v>30000</v>
      </c>
      <c r="T61" s="615"/>
      <c r="U61" s="615"/>
      <c r="V61" s="615"/>
      <c r="W61" s="615"/>
      <c r="X61" s="615"/>
      <c r="Y61" s="87" t="s">
        <v>41</v>
      </c>
      <c r="Z61" s="576" t="str">
        <f>IF(I61="","",I61*S61)</f>
        <v/>
      </c>
      <c r="AA61" s="577"/>
      <c r="AB61" s="577"/>
      <c r="AC61" s="577"/>
      <c r="AD61" s="577"/>
      <c r="AE61" s="577"/>
      <c r="AF61" s="577"/>
      <c r="AG61" s="577"/>
      <c r="AH61" s="577"/>
      <c r="AI61" s="577"/>
      <c r="AJ61" s="577"/>
      <c r="AK61" s="577"/>
      <c r="AL61" s="577"/>
      <c r="AM61" s="577"/>
      <c r="AN61" s="93" t="s">
        <v>0</v>
      </c>
      <c r="AO61" s="677">
        <f>SUM(Z61:AM61)</f>
        <v>0</v>
      </c>
      <c r="AP61" s="764"/>
      <c r="AQ61" s="764"/>
      <c r="AR61" s="764"/>
      <c r="AS61" s="764"/>
      <c r="AT61" s="764"/>
      <c r="AU61" s="764"/>
      <c r="AV61" s="764"/>
      <c r="AW61" s="764"/>
      <c r="AX61" s="764"/>
      <c r="AY61" s="764"/>
      <c r="AZ61" s="764"/>
      <c r="BA61" s="764"/>
      <c r="BB61" s="764"/>
      <c r="BC61" s="140" t="s">
        <v>0</v>
      </c>
    </row>
    <row r="62" spans="1:99" s="25" customFormat="1" ht="41.25" customHeight="1" thickBot="1">
      <c r="A62" s="752" t="s">
        <v>60</v>
      </c>
      <c r="B62" s="753"/>
      <c r="C62" s="753"/>
      <c r="D62" s="754"/>
      <c r="E62" s="755" t="s">
        <v>111</v>
      </c>
      <c r="F62" s="756"/>
      <c r="G62" s="756"/>
      <c r="H62" s="757"/>
      <c r="I62" s="758" t="str">
        <f>IF($AZ$56=0,"",SUMIF($AK$41:$AL$55,$E62,$AZ$41:$BC$55))</f>
        <v/>
      </c>
      <c r="J62" s="759"/>
      <c r="K62" s="759"/>
      <c r="L62" s="759"/>
      <c r="M62" s="759"/>
      <c r="N62" s="759"/>
      <c r="O62" s="759"/>
      <c r="P62" s="142" t="s">
        <v>18</v>
      </c>
      <c r="Q62" s="766" t="s">
        <v>40</v>
      </c>
      <c r="R62" s="767"/>
      <c r="S62" s="765">
        <v>50000</v>
      </c>
      <c r="T62" s="765"/>
      <c r="U62" s="765"/>
      <c r="V62" s="765"/>
      <c r="W62" s="765"/>
      <c r="X62" s="765"/>
      <c r="Y62" s="143" t="s">
        <v>41</v>
      </c>
      <c r="Z62" s="760" t="str">
        <f>IF(I62="","",I62*S62)</f>
        <v/>
      </c>
      <c r="AA62" s="761"/>
      <c r="AB62" s="761"/>
      <c r="AC62" s="761"/>
      <c r="AD62" s="761"/>
      <c r="AE62" s="761"/>
      <c r="AF62" s="761"/>
      <c r="AG62" s="761"/>
      <c r="AH62" s="761"/>
      <c r="AI62" s="761"/>
      <c r="AJ62" s="761"/>
      <c r="AK62" s="761"/>
      <c r="AL62" s="761"/>
      <c r="AM62" s="761"/>
      <c r="AN62" s="143" t="s">
        <v>0</v>
      </c>
      <c r="AO62" s="762" t="str">
        <f>Z62</f>
        <v/>
      </c>
      <c r="AP62" s="763"/>
      <c r="AQ62" s="763"/>
      <c r="AR62" s="763"/>
      <c r="AS62" s="763"/>
      <c r="AT62" s="763"/>
      <c r="AU62" s="763"/>
      <c r="AV62" s="763"/>
      <c r="AW62" s="763"/>
      <c r="AX62" s="763"/>
      <c r="AY62" s="763"/>
      <c r="AZ62" s="763"/>
      <c r="BA62" s="763"/>
      <c r="BB62" s="763"/>
      <c r="BC62" s="144" t="s">
        <v>0</v>
      </c>
    </row>
    <row r="63" spans="1:99" s="25" customFormat="1" ht="41.25" customHeight="1" thickTop="1" thickBot="1">
      <c r="A63" s="696" t="s">
        <v>84</v>
      </c>
      <c r="B63" s="697"/>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f>SUM(AO61:BB62)</f>
        <v>0</v>
      </c>
      <c r="AP63" s="699"/>
      <c r="AQ63" s="699"/>
      <c r="AR63" s="699"/>
      <c r="AS63" s="699"/>
      <c r="AT63" s="699"/>
      <c r="AU63" s="699"/>
      <c r="AV63" s="699"/>
      <c r="AW63" s="699"/>
      <c r="AX63" s="699"/>
      <c r="AY63" s="699"/>
      <c r="AZ63" s="699"/>
      <c r="BA63" s="699"/>
      <c r="BB63" s="699"/>
      <c r="BC63" s="122" t="s">
        <v>0</v>
      </c>
    </row>
    <row r="64" spans="1:99" s="25" customFormat="1" ht="15.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3"/>
      <c r="AV64" s="53"/>
      <c r="AW64" s="53"/>
      <c r="AX64" s="53"/>
    </row>
    <row r="65" spans="1:50" ht="16.5" customHeight="1">
      <c r="A65" s="36"/>
      <c r="B65" s="36"/>
      <c r="C65" s="36"/>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rAXE5uf08O390uQEzRwNik6EmrjkRi7pHjBI/sDIY5MMoRi/gLWT0z1/KkebPbhTu3p+unHIspKQfZpQyOuiyA==" saltValue="9sb0TRzOhFvNY2bXCN5IRw==" spinCount="100000" sheet="1" objects="1" scenarios="1"/>
  <mergeCells count="365">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s>
  <phoneticPr fontId="27"/>
  <conditionalFormatting sqref="E16:I30">
    <cfRule type="expression" dxfId="60" priority="8" stopIfTrue="1">
      <formula>AND($AK16&lt;&gt;"",$AK16&lt;&gt;"W5")</formula>
    </cfRule>
  </conditionalFormatting>
  <conditionalFormatting sqref="E41:I55">
    <cfRule type="expression" dxfId="59" priority="6" stopIfTrue="1">
      <formula>AND($AK41&lt;&gt;"",$AK41&lt;&gt;"W6")</formula>
    </cfRule>
  </conditionalFormatting>
  <conditionalFormatting sqref="AM12:AS12">
    <cfRule type="expression" dxfId="58" priority="2" stopIfTrue="1">
      <formula>AND(COUNTA($E$16:$I$30)&gt;0,$AM$12="□")</formula>
    </cfRule>
  </conditionalFormatting>
  <conditionalFormatting sqref="AM37:AS37">
    <cfRule type="expression" dxfId="57" priority="1" stopIfTrue="1">
      <formula>AND(COUNTA($E$41:$I$55)&gt;0,$AM$37="□")</formula>
    </cfRule>
  </conditionalFormatting>
  <dataValidations count="6">
    <dataValidation type="textLength" imeMode="disabled" operator="equal" allowBlank="1" showInputMessage="1" showErrorMessage="1" errorTitle="文字数エラー" error="SII登録型番の9文字で登録してください。" sqref="E16:I30 E41:I55"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Z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59" width="3.625" style="23" customWidth="1"/>
    <col min="60" max="61" width="3.625" style="23" hidden="1" customWidth="1"/>
    <col min="62" max="64" width="3.625" style="25" hidden="1" customWidth="1"/>
    <col min="65" max="73" width="3.625" style="23" hidden="1" customWidth="1"/>
    <col min="74" max="85" width="3.625" style="23" customWidth="1"/>
    <col min="86" max="16384" width="9" style="23"/>
  </cols>
  <sheetData>
    <row r="1" spans="1:104"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0"/>
      <c r="AH1" s="60"/>
      <c r="AK1" s="28"/>
      <c r="AL1" s="60"/>
      <c r="AM1" s="60"/>
      <c r="AN1" s="60"/>
      <c r="AO1" s="4"/>
      <c r="AP1" s="4"/>
      <c r="AQ1" s="4"/>
      <c r="AR1" s="60"/>
      <c r="AS1" s="4"/>
      <c r="AT1" s="4"/>
      <c r="AU1" s="4"/>
      <c r="AV1" s="4"/>
      <c r="AW1" s="4"/>
      <c r="AX1" s="4"/>
      <c r="AY1" s="4"/>
      <c r="BC1" s="57" t="s">
        <v>148</v>
      </c>
      <c r="BJ1" s="119"/>
      <c r="BK1" s="119"/>
      <c r="BL1" s="119"/>
    </row>
    <row r="2" spans="1:104" s="1" customFormat="1" ht="17.25" customHeight="1">
      <c r="A2" s="2"/>
      <c r="B2" s="2"/>
      <c r="AK2" s="74" t="s">
        <v>86</v>
      </c>
      <c r="BC2" s="139" t="str">
        <f>IF(OR('様式第8｜完了実績報告書'!$BD$15&lt;&gt;"",'様式第8｜完了実績報告書'!$AJ$52&lt;&gt;""),'様式第8｜完了実績報告書'!$BD$15&amp;"邸"&amp;RIGHT(TRIM('様式第8｜完了実績報告書'!$N$52&amp;'様式第8｜完了実績報告書'!$Y$52&amp;'様式第8｜完了実績報告書'!$AJ$52),4),"")</f>
        <v/>
      </c>
      <c r="BJ2" s="120"/>
      <c r="BK2" s="120"/>
      <c r="BL2" s="120"/>
    </row>
    <row r="3" spans="1:104" ht="30" customHeight="1">
      <c r="A3" s="630" t="s">
        <v>49</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104" s="7" customFormat="1"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104" ht="21" customHeight="1">
      <c r="A5" s="45"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1"/>
      <c r="AL5" s="4"/>
      <c r="AM5" s="4"/>
      <c r="AN5" s="4"/>
      <c r="AO5" s="4"/>
      <c r="AP5" s="4"/>
      <c r="AQ5" s="4"/>
      <c r="AR5" s="4"/>
      <c r="AS5" s="4"/>
      <c r="AT5" s="4"/>
      <c r="AU5" s="4"/>
      <c r="AV5" s="4"/>
      <c r="AW5" s="4"/>
      <c r="AX5" s="4"/>
      <c r="AY5" s="4"/>
      <c r="AZ5" s="12"/>
      <c r="BA5" s="12"/>
      <c r="BB5" s="12"/>
      <c r="BC5" s="94" t="s">
        <v>2</v>
      </c>
    </row>
    <row r="6" spans="1:104"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37" t="s">
        <v>37</v>
      </c>
      <c r="AV6" s="633"/>
      <c r="AW6" s="633"/>
      <c r="AX6" s="138" t="s">
        <v>87</v>
      </c>
      <c r="AY6" s="634"/>
      <c r="AZ6" s="634"/>
      <c r="BA6" s="635" t="s">
        <v>88</v>
      </c>
      <c r="BB6" s="635"/>
      <c r="BC6" s="635"/>
    </row>
    <row r="7" spans="1:104" ht="23.25" customHeight="1">
      <c r="A7" s="295"/>
      <c r="B7" s="296"/>
      <c r="C7" s="297" t="s">
        <v>213</v>
      </c>
      <c r="D7" s="31"/>
      <c r="E7" s="31"/>
      <c r="F7" s="31"/>
      <c r="G7" s="298"/>
      <c r="H7" s="299"/>
      <c r="I7" s="297" t="s">
        <v>228</v>
      </c>
      <c r="J7" s="31"/>
      <c r="K7" s="300"/>
      <c r="L7" s="145"/>
      <c r="M7" s="145"/>
      <c r="N7" s="23"/>
      <c r="O7" s="23"/>
      <c r="P7" s="23"/>
      <c r="Q7" s="23"/>
      <c r="R7" s="23"/>
      <c r="S7" s="23"/>
      <c r="T7" s="23"/>
      <c r="U7" s="23"/>
      <c r="V7" s="23"/>
      <c r="W7" s="23"/>
      <c r="X7" s="23"/>
      <c r="Y7" s="23"/>
      <c r="Z7" s="23"/>
      <c r="AA7" s="23"/>
      <c r="AB7" s="23"/>
      <c r="AC7" s="145"/>
      <c r="AD7" s="145"/>
      <c r="AE7" s="145"/>
      <c r="AF7" s="145"/>
      <c r="AG7" s="145"/>
      <c r="AH7" s="145"/>
      <c r="AI7" s="145"/>
      <c r="AJ7" s="145"/>
      <c r="AK7" s="23"/>
      <c r="AL7" s="23"/>
      <c r="AM7" s="23"/>
      <c r="AN7" s="146"/>
      <c r="AO7" s="146"/>
      <c r="AP7" s="146"/>
      <c r="AQ7" s="146"/>
      <c r="AR7" s="146"/>
      <c r="AS7" s="146"/>
      <c r="AT7" s="957" t="s">
        <v>112</v>
      </c>
      <c r="AU7" s="957"/>
      <c r="AV7" s="957"/>
      <c r="AW7" s="957"/>
      <c r="AX7" s="957"/>
      <c r="AY7" s="957"/>
      <c r="AZ7" s="957"/>
      <c r="BA7" s="957"/>
      <c r="BB7" s="957"/>
      <c r="BC7" s="957"/>
      <c r="BP7" s="950" t="s">
        <v>66</v>
      </c>
      <c r="BQ7" s="950"/>
      <c r="BR7" s="950" t="s">
        <v>67</v>
      </c>
      <c r="BS7" s="950" t="s">
        <v>68</v>
      </c>
    </row>
    <row r="8" spans="1:104" ht="23.25" customHeight="1" thickBot="1">
      <c r="A8" s="50"/>
      <c r="B8" s="42"/>
      <c r="C8" s="42"/>
      <c r="D8" s="42"/>
      <c r="E8" s="42"/>
      <c r="F8" s="4"/>
      <c r="G8" s="4"/>
      <c r="H8" s="4"/>
      <c r="I8" s="4"/>
      <c r="J8" s="4"/>
      <c r="K8" s="4"/>
      <c r="L8" s="4"/>
      <c r="M8" s="959" t="str">
        <f>IF(COUNTIF(AM10:AN27,"err")&gt;0,"グレードと一致しない型番があります。SII登録型番を確認して下さい。","")</f>
        <v/>
      </c>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8"/>
      <c r="AU8" s="958"/>
      <c r="AV8" s="958"/>
      <c r="AW8" s="958"/>
      <c r="AX8" s="958"/>
      <c r="AY8" s="958"/>
      <c r="AZ8" s="958"/>
      <c r="BA8" s="958"/>
      <c r="BB8" s="958"/>
      <c r="BC8" s="958"/>
      <c r="BP8" s="202"/>
      <c r="BQ8" s="202"/>
      <c r="BR8" s="950"/>
      <c r="BS8" s="950"/>
    </row>
    <row r="9" spans="1:104" ht="46.5" customHeight="1" thickBot="1">
      <c r="A9" s="856" t="s">
        <v>19</v>
      </c>
      <c r="B9" s="857"/>
      <c r="C9" s="858" t="s">
        <v>42</v>
      </c>
      <c r="D9" s="859"/>
      <c r="E9" s="860"/>
      <c r="F9" s="960" t="s">
        <v>12</v>
      </c>
      <c r="G9" s="961"/>
      <c r="H9" s="962"/>
      <c r="I9" s="963" t="s">
        <v>3</v>
      </c>
      <c r="J9" s="961"/>
      <c r="K9" s="961"/>
      <c r="L9" s="962"/>
      <c r="M9" s="963" t="s">
        <v>113</v>
      </c>
      <c r="N9" s="961"/>
      <c r="O9" s="961"/>
      <c r="P9" s="961"/>
      <c r="Q9" s="961"/>
      <c r="R9" s="962"/>
      <c r="S9" s="963" t="s">
        <v>9</v>
      </c>
      <c r="T9" s="961"/>
      <c r="U9" s="961"/>
      <c r="V9" s="961"/>
      <c r="W9" s="961"/>
      <c r="X9" s="961"/>
      <c r="Y9" s="961"/>
      <c r="Z9" s="962"/>
      <c r="AA9" s="963" t="s">
        <v>1</v>
      </c>
      <c r="AB9" s="961"/>
      <c r="AC9" s="961"/>
      <c r="AD9" s="961"/>
      <c r="AE9" s="961"/>
      <c r="AF9" s="961"/>
      <c r="AG9" s="961"/>
      <c r="AH9" s="961"/>
      <c r="AI9" s="961"/>
      <c r="AJ9" s="961"/>
      <c r="AK9" s="961"/>
      <c r="AL9" s="962"/>
      <c r="AM9" s="964" t="s">
        <v>118</v>
      </c>
      <c r="AN9" s="965"/>
      <c r="AO9" s="951" t="s">
        <v>20</v>
      </c>
      <c r="AP9" s="952"/>
      <c r="AQ9" s="953"/>
      <c r="AR9" s="966" t="s">
        <v>119</v>
      </c>
      <c r="AS9" s="967"/>
      <c r="AT9" s="954" t="s">
        <v>21</v>
      </c>
      <c r="AU9" s="955"/>
      <c r="AV9" s="956"/>
      <c r="AW9" s="954" t="s">
        <v>63</v>
      </c>
      <c r="AX9" s="955"/>
      <c r="AY9" s="956"/>
      <c r="AZ9" s="963" t="s">
        <v>120</v>
      </c>
      <c r="BA9" s="968"/>
      <c r="BB9" s="968"/>
      <c r="BC9" s="969"/>
      <c r="BJ9" s="121"/>
      <c r="BK9" s="121"/>
      <c r="BO9" s="130" t="s">
        <v>50</v>
      </c>
      <c r="BP9" s="111" t="s">
        <v>70</v>
      </c>
      <c r="BQ9" s="111" t="s">
        <v>71</v>
      </c>
      <c r="BR9" s="950"/>
      <c r="BS9" s="950"/>
    </row>
    <row r="10" spans="1:104" s="24" customFormat="1" ht="34.5" customHeight="1" thickTop="1">
      <c r="A10" s="920" t="s">
        <v>66</v>
      </c>
      <c r="B10" s="921"/>
      <c r="C10" s="938"/>
      <c r="D10" s="939"/>
      <c r="E10" s="939"/>
      <c r="F10" s="940" t="s">
        <v>76</v>
      </c>
      <c r="G10" s="941"/>
      <c r="H10" s="942"/>
      <c r="I10" s="943"/>
      <c r="J10" s="944"/>
      <c r="K10" s="944"/>
      <c r="L10" s="945"/>
      <c r="M10" s="943"/>
      <c r="N10" s="944"/>
      <c r="O10" s="944"/>
      <c r="P10" s="944"/>
      <c r="Q10" s="944"/>
      <c r="R10" s="945"/>
      <c r="S10" s="641"/>
      <c r="T10" s="642"/>
      <c r="U10" s="642"/>
      <c r="V10" s="642"/>
      <c r="W10" s="642"/>
      <c r="X10" s="642"/>
      <c r="Y10" s="642"/>
      <c r="Z10" s="643"/>
      <c r="AA10" s="641"/>
      <c r="AB10" s="642"/>
      <c r="AC10" s="642"/>
      <c r="AD10" s="642"/>
      <c r="AE10" s="642"/>
      <c r="AF10" s="642"/>
      <c r="AG10" s="642"/>
      <c r="AH10" s="642"/>
      <c r="AI10" s="642"/>
      <c r="AJ10" s="642"/>
      <c r="AK10" s="642"/>
      <c r="AL10" s="643"/>
      <c r="AM10" s="946" t="str">
        <f t="shared" ref="AM10:AM15" si="0">IF(M10="","",IF(AND(LEFT(M10,1)&amp;RIGHT(M10,1)&lt;&gt;"D1",LEFT(M10,1)&amp;RIGHT(M10,1)&lt;&gt;"D2",LEFT(M10,1)&amp;RIGHT(M10,1)&lt;&gt;"D3",LEFT(M10,1)&amp;RIGHT(M10,1)&lt;&gt;"D4"),"err",LEFT(M10,1)&amp;RIGHT(M10,1)))</f>
        <v/>
      </c>
      <c r="AN10" s="947"/>
      <c r="AO10" s="926"/>
      <c r="AP10" s="927"/>
      <c r="AQ10" s="928"/>
      <c r="AR10" s="948"/>
      <c r="AS10" s="949"/>
      <c r="AT10" s="970" t="str">
        <f t="shared" ref="AT10:AT27" si="1">IF(AND(AO10&lt;&gt;"",AR10&lt;&gt;""),ROUNDDOWN(((AR10/AO10)/1000),1),"")</f>
        <v/>
      </c>
      <c r="AU10" s="971"/>
      <c r="AV10" s="972"/>
      <c r="AW10" s="973" t="str">
        <f>IF(AT10="","",SUM(AT10:AV11))</f>
        <v/>
      </c>
      <c r="AX10" s="974"/>
      <c r="AY10" s="975"/>
      <c r="AZ10" s="976"/>
      <c r="BA10" s="977"/>
      <c r="BB10" s="977"/>
      <c r="BC10" s="193" t="s">
        <v>114</v>
      </c>
      <c r="BD10" s="204"/>
      <c r="BE10" s="204"/>
      <c r="BF10" s="204"/>
      <c r="BG10" s="204"/>
      <c r="BH10" s="204"/>
      <c r="BI10" s="204"/>
      <c r="BJ10" s="205"/>
      <c r="BK10" s="205"/>
      <c r="BL10" s="205"/>
      <c r="BM10" s="204"/>
      <c r="BN10" s="204"/>
      <c r="BO10" s="206" t="s">
        <v>51</v>
      </c>
      <c r="BP10" s="207">
        <v>6000</v>
      </c>
      <c r="BQ10" s="207">
        <v>5000</v>
      </c>
      <c r="BR10" s="207">
        <v>7000</v>
      </c>
      <c r="BS10" s="207">
        <v>7500</v>
      </c>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row>
    <row r="11" spans="1:104" s="24" customFormat="1" ht="35.1" customHeight="1">
      <c r="A11" s="922"/>
      <c r="B11" s="923"/>
      <c r="C11" s="892"/>
      <c r="D11" s="893"/>
      <c r="E11" s="893"/>
      <c r="F11" s="929" t="s">
        <v>78</v>
      </c>
      <c r="G11" s="930"/>
      <c r="H11" s="931"/>
      <c r="I11" s="932"/>
      <c r="J11" s="933"/>
      <c r="K11" s="933"/>
      <c r="L11" s="934"/>
      <c r="M11" s="932"/>
      <c r="N11" s="933"/>
      <c r="O11" s="933"/>
      <c r="P11" s="933"/>
      <c r="Q11" s="933"/>
      <c r="R11" s="934"/>
      <c r="S11" s="935"/>
      <c r="T11" s="936"/>
      <c r="U11" s="936"/>
      <c r="V11" s="936"/>
      <c r="W11" s="936"/>
      <c r="X11" s="936"/>
      <c r="Y11" s="936"/>
      <c r="Z11" s="937"/>
      <c r="AA11" s="935"/>
      <c r="AB11" s="936"/>
      <c r="AC11" s="936"/>
      <c r="AD11" s="936"/>
      <c r="AE11" s="936"/>
      <c r="AF11" s="936"/>
      <c r="AG11" s="936"/>
      <c r="AH11" s="936"/>
      <c r="AI11" s="936"/>
      <c r="AJ11" s="936"/>
      <c r="AK11" s="936"/>
      <c r="AL11" s="937"/>
      <c r="AM11" s="978" t="str">
        <f t="shared" si="0"/>
        <v/>
      </c>
      <c r="AN11" s="979"/>
      <c r="AO11" s="908"/>
      <c r="AP11" s="909"/>
      <c r="AQ11" s="910"/>
      <c r="AR11" s="913"/>
      <c r="AS11" s="914"/>
      <c r="AT11" s="915" t="str">
        <f t="shared" si="1"/>
        <v/>
      </c>
      <c r="AU11" s="916"/>
      <c r="AV11" s="917"/>
      <c r="AW11" s="903"/>
      <c r="AX11" s="904"/>
      <c r="AY11" s="905"/>
      <c r="AZ11" s="918"/>
      <c r="BA11" s="919"/>
      <c r="BB11" s="919"/>
      <c r="BC11" s="194" t="s">
        <v>114</v>
      </c>
      <c r="BD11" s="204"/>
      <c r="BE11" s="204"/>
      <c r="BF11" s="204"/>
      <c r="BG11" s="204"/>
      <c r="BH11" s="204"/>
      <c r="BI11" s="204"/>
      <c r="BJ11" s="205"/>
      <c r="BK11" s="205"/>
      <c r="BL11" s="205"/>
      <c r="BM11" s="204"/>
      <c r="BN11" s="204"/>
      <c r="BO11" s="206" t="s">
        <v>52</v>
      </c>
      <c r="BP11" s="207">
        <v>5000</v>
      </c>
      <c r="BQ11" s="207">
        <v>4000</v>
      </c>
      <c r="BR11" s="207">
        <v>6000</v>
      </c>
      <c r="BS11" s="207">
        <v>6500</v>
      </c>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row>
    <row r="12" spans="1:104" s="24" customFormat="1" ht="35.1" customHeight="1">
      <c r="A12" s="922"/>
      <c r="B12" s="923"/>
      <c r="C12" s="890"/>
      <c r="D12" s="891"/>
      <c r="E12" s="891"/>
      <c r="F12" s="894" t="s">
        <v>76</v>
      </c>
      <c r="G12" s="895"/>
      <c r="H12" s="896"/>
      <c r="I12" s="897"/>
      <c r="J12" s="898"/>
      <c r="K12" s="898"/>
      <c r="L12" s="899"/>
      <c r="M12" s="897"/>
      <c r="N12" s="898"/>
      <c r="O12" s="898"/>
      <c r="P12" s="898"/>
      <c r="Q12" s="898"/>
      <c r="R12" s="899"/>
      <c r="S12" s="900"/>
      <c r="T12" s="901"/>
      <c r="U12" s="901"/>
      <c r="V12" s="901"/>
      <c r="W12" s="901"/>
      <c r="X12" s="901"/>
      <c r="Y12" s="901"/>
      <c r="Z12" s="902"/>
      <c r="AA12" s="900"/>
      <c r="AB12" s="901"/>
      <c r="AC12" s="901"/>
      <c r="AD12" s="901"/>
      <c r="AE12" s="901"/>
      <c r="AF12" s="901"/>
      <c r="AG12" s="901"/>
      <c r="AH12" s="901"/>
      <c r="AI12" s="901"/>
      <c r="AJ12" s="901"/>
      <c r="AK12" s="901"/>
      <c r="AL12" s="902"/>
      <c r="AM12" s="874" t="str">
        <f t="shared" si="0"/>
        <v/>
      </c>
      <c r="AN12" s="875"/>
      <c r="AO12" s="871"/>
      <c r="AP12" s="872"/>
      <c r="AQ12" s="873"/>
      <c r="AR12" s="876"/>
      <c r="AS12" s="877"/>
      <c r="AT12" s="878" t="str">
        <f t="shared" si="1"/>
        <v/>
      </c>
      <c r="AU12" s="879"/>
      <c r="AV12" s="880"/>
      <c r="AW12" s="881" t="str">
        <f>IF(AT12="","",SUM(AT12:AV13))</f>
        <v/>
      </c>
      <c r="AX12" s="882"/>
      <c r="AY12" s="883"/>
      <c r="AZ12" s="911"/>
      <c r="BA12" s="912"/>
      <c r="BB12" s="912"/>
      <c r="BC12" s="195" t="s">
        <v>114</v>
      </c>
      <c r="BD12" s="204"/>
      <c r="BE12" s="204"/>
      <c r="BF12" s="204"/>
      <c r="BG12" s="204"/>
      <c r="BH12" s="204"/>
      <c r="BI12" s="204"/>
      <c r="BJ12" s="205"/>
      <c r="BK12" s="205"/>
      <c r="BL12" s="205"/>
      <c r="BM12" s="204"/>
      <c r="BN12" s="204"/>
      <c r="BO12" s="206" t="s">
        <v>53</v>
      </c>
      <c r="BP12" s="207">
        <v>4000</v>
      </c>
      <c r="BQ12" s="207">
        <v>3000</v>
      </c>
      <c r="BR12" s="207">
        <v>5000</v>
      </c>
      <c r="BS12" s="207">
        <v>5500</v>
      </c>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row>
    <row r="13" spans="1:104" s="24" customFormat="1" ht="35.1" customHeight="1">
      <c r="A13" s="922"/>
      <c r="B13" s="923"/>
      <c r="C13" s="892"/>
      <c r="D13" s="893"/>
      <c r="E13" s="893"/>
      <c r="F13" s="929" t="s">
        <v>78</v>
      </c>
      <c r="G13" s="930"/>
      <c r="H13" s="931"/>
      <c r="I13" s="932"/>
      <c r="J13" s="933"/>
      <c r="K13" s="933"/>
      <c r="L13" s="934"/>
      <c r="M13" s="932"/>
      <c r="N13" s="933"/>
      <c r="O13" s="933"/>
      <c r="P13" s="933"/>
      <c r="Q13" s="933"/>
      <c r="R13" s="934"/>
      <c r="S13" s="935"/>
      <c r="T13" s="936"/>
      <c r="U13" s="936"/>
      <c r="V13" s="936"/>
      <c r="W13" s="936"/>
      <c r="X13" s="936"/>
      <c r="Y13" s="936"/>
      <c r="Z13" s="937"/>
      <c r="AA13" s="935"/>
      <c r="AB13" s="936"/>
      <c r="AC13" s="936"/>
      <c r="AD13" s="936"/>
      <c r="AE13" s="936"/>
      <c r="AF13" s="936"/>
      <c r="AG13" s="936"/>
      <c r="AH13" s="936"/>
      <c r="AI13" s="936"/>
      <c r="AJ13" s="936"/>
      <c r="AK13" s="936"/>
      <c r="AL13" s="937"/>
      <c r="AM13" s="978" t="str">
        <f t="shared" si="0"/>
        <v/>
      </c>
      <c r="AN13" s="979"/>
      <c r="AO13" s="908"/>
      <c r="AP13" s="909"/>
      <c r="AQ13" s="910"/>
      <c r="AR13" s="913"/>
      <c r="AS13" s="914"/>
      <c r="AT13" s="915" t="str">
        <f t="shared" si="1"/>
        <v/>
      </c>
      <c r="AU13" s="916"/>
      <c r="AV13" s="917"/>
      <c r="AW13" s="903"/>
      <c r="AX13" s="904"/>
      <c r="AY13" s="905"/>
      <c r="AZ13" s="918"/>
      <c r="BA13" s="919"/>
      <c r="BB13" s="919"/>
      <c r="BC13" s="194" t="s">
        <v>114</v>
      </c>
      <c r="BD13" s="204"/>
      <c r="BE13" s="204"/>
      <c r="BF13" s="204"/>
      <c r="BG13" s="204"/>
      <c r="BH13" s="204"/>
      <c r="BI13" s="204"/>
      <c r="BJ13" s="205"/>
      <c r="BK13" s="205"/>
      <c r="BL13" s="205"/>
      <c r="BM13" s="204"/>
      <c r="BN13" s="204"/>
      <c r="BO13" s="206" t="s">
        <v>54</v>
      </c>
      <c r="BP13" s="207">
        <v>3000</v>
      </c>
      <c r="BQ13" s="207">
        <v>2000</v>
      </c>
      <c r="BR13" s="207"/>
      <c r="BS13" s="207"/>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row>
    <row r="14" spans="1:104" s="24" customFormat="1" ht="35.1" customHeight="1">
      <c r="A14" s="922"/>
      <c r="B14" s="923"/>
      <c r="C14" s="890"/>
      <c r="D14" s="891"/>
      <c r="E14" s="891"/>
      <c r="F14" s="894" t="s">
        <v>76</v>
      </c>
      <c r="G14" s="895"/>
      <c r="H14" s="896"/>
      <c r="I14" s="897"/>
      <c r="J14" s="898"/>
      <c r="K14" s="898"/>
      <c r="L14" s="899"/>
      <c r="M14" s="897"/>
      <c r="N14" s="898"/>
      <c r="O14" s="898"/>
      <c r="P14" s="898"/>
      <c r="Q14" s="898"/>
      <c r="R14" s="899"/>
      <c r="S14" s="900"/>
      <c r="T14" s="901"/>
      <c r="U14" s="901"/>
      <c r="V14" s="901"/>
      <c r="W14" s="901"/>
      <c r="X14" s="901"/>
      <c r="Y14" s="901"/>
      <c r="Z14" s="902"/>
      <c r="AA14" s="900"/>
      <c r="AB14" s="901"/>
      <c r="AC14" s="901"/>
      <c r="AD14" s="901"/>
      <c r="AE14" s="901"/>
      <c r="AF14" s="901"/>
      <c r="AG14" s="901"/>
      <c r="AH14" s="901"/>
      <c r="AI14" s="901"/>
      <c r="AJ14" s="901"/>
      <c r="AK14" s="901"/>
      <c r="AL14" s="902"/>
      <c r="AM14" s="874" t="str">
        <f t="shared" si="0"/>
        <v/>
      </c>
      <c r="AN14" s="875"/>
      <c r="AO14" s="871"/>
      <c r="AP14" s="872"/>
      <c r="AQ14" s="873"/>
      <c r="AR14" s="876"/>
      <c r="AS14" s="877"/>
      <c r="AT14" s="878" t="str">
        <f t="shared" si="1"/>
        <v/>
      </c>
      <c r="AU14" s="879"/>
      <c r="AV14" s="880"/>
      <c r="AW14" s="881" t="str">
        <f>IF(AT14="","",SUM(AT14:AV15))</f>
        <v/>
      </c>
      <c r="AX14" s="882"/>
      <c r="AY14" s="883"/>
      <c r="AZ14" s="911"/>
      <c r="BA14" s="912"/>
      <c r="BB14" s="912"/>
      <c r="BC14" s="196" t="s">
        <v>114</v>
      </c>
      <c r="BD14" s="204"/>
      <c r="BE14" s="204"/>
      <c r="BF14" s="204"/>
      <c r="BG14" s="204"/>
      <c r="BH14" s="204"/>
      <c r="BI14" s="204"/>
      <c r="BJ14" s="205"/>
      <c r="BK14" s="205"/>
      <c r="BL14" s="205"/>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row>
    <row r="15" spans="1:104" s="24" customFormat="1" ht="35.1" customHeight="1">
      <c r="A15" s="924"/>
      <c r="B15" s="925"/>
      <c r="C15" s="892"/>
      <c r="D15" s="893"/>
      <c r="E15" s="893"/>
      <c r="F15" s="929" t="s">
        <v>78</v>
      </c>
      <c r="G15" s="930"/>
      <c r="H15" s="931"/>
      <c r="I15" s="932"/>
      <c r="J15" s="933"/>
      <c r="K15" s="933"/>
      <c r="L15" s="934"/>
      <c r="M15" s="932"/>
      <c r="N15" s="933"/>
      <c r="O15" s="933"/>
      <c r="P15" s="933"/>
      <c r="Q15" s="933"/>
      <c r="R15" s="934"/>
      <c r="S15" s="935"/>
      <c r="T15" s="936"/>
      <c r="U15" s="936"/>
      <c r="V15" s="936"/>
      <c r="W15" s="936"/>
      <c r="X15" s="936"/>
      <c r="Y15" s="936"/>
      <c r="Z15" s="937"/>
      <c r="AA15" s="935"/>
      <c r="AB15" s="936"/>
      <c r="AC15" s="936"/>
      <c r="AD15" s="936"/>
      <c r="AE15" s="936"/>
      <c r="AF15" s="936"/>
      <c r="AG15" s="936"/>
      <c r="AH15" s="936"/>
      <c r="AI15" s="936"/>
      <c r="AJ15" s="936"/>
      <c r="AK15" s="936"/>
      <c r="AL15" s="937"/>
      <c r="AM15" s="978" t="str">
        <f t="shared" si="0"/>
        <v/>
      </c>
      <c r="AN15" s="979"/>
      <c r="AO15" s="908"/>
      <c r="AP15" s="909"/>
      <c r="AQ15" s="910"/>
      <c r="AR15" s="913"/>
      <c r="AS15" s="914"/>
      <c r="AT15" s="915" t="str">
        <f t="shared" si="1"/>
        <v/>
      </c>
      <c r="AU15" s="916"/>
      <c r="AV15" s="917"/>
      <c r="AW15" s="903"/>
      <c r="AX15" s="904"/>
      <c r="AY15" s="905"/>
      <c r="AZ15" s="918"/>
      <c r="BA15" s="919"/>
      <c r="BB15" s="919"/>
      <c r="BC15" s="197" t="s">
        <v>114</v>
      </c>
      <c r="BD15" s="204"/>
      <c r="BE15" s="204"/>
      <c r="BF15" s="204"/>
      <c r="BG15" s="204"/>
      <c r="BH15" s="204"/>
      <c r="BI15" s="204"/>
      <c r="BJ15" s="205"/>
      <c r="BK15" s="205"/>
      <c r="BL15" s="205"/>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row>
    <row r="16" spans="1:104" s="24" customFormat="1" ht="35.1" customHeight="1">
      <c r="A16" s="865" t="s">
        <v>67</v>
      </c>
      <c r="B16" s="866"/>
      <c r="C16" s="890"/>
      <c r="D16" s="891"/>
      <c r="E16" s="891"/>
      <c r="F16" s="894" t="s">
        <v>76</v>
      </c>
      <c r="G16" s="895"/>
      <c r="H16" s="896"/>
      <c r="I16" s="897"/>
      <c r="J16" s="898"/>
      <c r="K16" s="898"/>
      <c r="L16" s="899"/>
      <c r="M16" s="897"/>
      <c r="N16" s="898"/>
      <c r="O16" s="898"/>
      <c r="P16" s="898"/>
      <c r="Q16" s="898"/>
      <c r="R16" s="899"/>
      <c r="S16" s="900"/>
      <c r="T16" s="901"/>
      <c r="U16" s="901"/>
      <c r="V16" s="901"/>
      <c r="W16" s="901"/>
      <c r="X16" s="901"/>
      <c r="Y16" s="901"/>
      <c r="Z16" s="902"/>
      <c r="AA16" s="900"/>
      <c r="AB16" s="901"/>
      <c r="AC16" s="901"/>
      <c r="AD16" s="901"/>
      <c r="AE16" s="901"/>
      <c r="AF16" s="901"/>
      <c r="AG16" s="901"/>
      <c r="AH16" s="901"/>
      <c r="AI16" s="901"/>
      <c r="AJ16" s="901"/>
      <c r="AK16" s="901"/>
      <c r="AL16" s="902"/>
      <c r="AM16" s="874" t="str">
        <f>IF(M16="","",IF(AND(LEFT(M16,1)&amp;RIGHT(M16,1)&lt;&gt;"D1",LEFT(M16,1)&amp;RIGHT(M16,1)&lt;&gt;"D2",LEFT(M16,1)&amp;RIGHT(M16,1)&lt;&gt;"D3"),"err",LEFT(M16,1)&amp;RIGHT(M16,1)))</f>
        <v/>
      </c>
      <c r="AN16" s="875"/>
      <c r="AO16" s="871"/>
      <c r="AP16" s="872"/>
      <c r="AQ16" s="873"/>
      <c r="AR16" s="876"/>
      <c r="AS16" s="877"/>
      <c r="AT16" s="878" t="str">
        <f t="shared" si="1"/>
        <v/>
      </c>
      <c r="AU16" s="879"/>
      <c r="AV16" s="880"/>
      <c r="AW16" s="881" t="str">
        <f>IF(AT16="","",SUM(AT16:AV17))</f>
        <v/>
      </c>
      <c r="AX16" s="882"/>
      <c r="AY16" s="883"/>
      <c r="AZ16" s="911"/>
      <c r="BA16" s="912"/>
      <c r="BB16" s="912"/>
      <c r="BC16" s="195" t="s">
        <v>114</v>
      </c>
      <c r="BD16" s="204"/>
      <c r="BE16" s="204"/>
      <c r="BF16" s="204"/>
      <c r="BG16" s="204"/>
      <c r="BH16" s="204"/>
      <c r="BI16" s="204"/>
      <c r="BJ16" s="205"/>
      <c r="BK16" s="205"/>
      <c r="BL16" s="205"/>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row>
    <row r="17" spans="1:104" s="24" customFormat="1" ht="34.5" customHeight="1">
      <c r="A17" s="867"/>
      <c r="B17" s="868"/>
      <c r="C17" s="892"/>
      <c r="D17" s="893"/>
      <c r="E17" s="893"/>
      <c r="F17" s="929" t="s">
        <v>78</v>
      </c>
      <c r="G17" s="930"/>
      <c r="H17" s="931"/>
      <c r="I17" s="932"/>
      <c r="J17" s="933"/>
      <c r="K17" s="933"/>
      <c r="L17" s="934"/>
      <c r="M17" s="932"/>
      <c r="N17" s="933"/>
      <c r="O17" s="933"/>
      <c r="P17" s="933"/>
      <c r="Q17" s="933"/>
      <c r="R17" s="934"/>
      <c r="S17" s="935"/>
      <c r="T17" s="936"/>
      <c r="U17" s="936"/>
      <c r="V17" s="936"/>
      <c r="W17" s="936"/>
      <c r="X17" s="936"/>
      <c r="Y17" s="936"/>
      <c r="Z17" s="937"/>
      <c r="AA17" s="935"/>
      <c r="AB17" s="936"/>
      <c r="AC17" s="936"/>
      <c r="AD17" s="936"/>
      <c r="AE17" s="936"/>
      <c r="AF17" s="936"/>
      <c r="AG17" s="936"/>
      <c r="AH17" s="936"/>
      <c r="AI17" s="936"/>
      <c r="AJ17" s="936"/>
      <c r="AK17" s="936"/>
      <c r="AL17" s="937"/>
      <c r="AM17" s="978" t="str">
        <f t="shared" ref="AM17:AM27" si="2">IF(M17="","",IF(AND(LEFT(M17,1)&amp;RIGHT(M17,1)&lt;&gt;"D1",LEFT(M17,1)&amp;RIGHT(M17,1)&lt;&gt;"D2",LEFT(M17,1)&amp;RIGHT(M17,1)&lt;&gt;"D3"),"err",LEFT(M17,1)&amp;RIGHT(M17,1)))</f>
        <v/>
      </c>
      <c r="AN17" s="979"/>
      <c r="AO17" s="908"/>
      <c r="AP17" s="909"/>
      <c r="AQ17" s="910"/>
      <c r="AR17" s="913"/>
      <c r="AS17" s="914"/>
      <c r="AT17" s="915" t="str">
        <f t="shared" si="1"/>
        <v/>
      </c>
      <c r="AU17" s="916"/>
      <c r="AV17" s="917"/>
      <c r="AW17" s="903"/>
      <c r="AX17" s="904"/>
      <c r="AY17" s="905"/>
      <c r="AZ17" s="918"/>
      <c r="BA17" s="919"/>
      <c r="BB17" s="919"/>
      <c r="BC17" s="194" t="s">
        <v>114</v>
      </c>
      <c r="BD17" s="204"/>
      <c r="BE17" s="204"/>
      <c r="BF17" s="204"/>
      <c r="BG17" s="204"/>
      <c r="BH17" s="204"/>
      <c r="BI17" s="204"/>
      <c r="BJ17" s="205"/>
      <c r="BK17" s="205"/>
      <c r="BL17" s="205"/>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row>
    <row r="18" spans="1:104" s="24" customFormat="1" ht="35.1" customHeight="1">
      <c r="A18" s="867"/>
      <c r="B18" s="868"/>
      <c r="C18" s="890"/>
      <c r="D18" s="891"/>
      <c r="E18" s="891"/>
      <c r="F18" s="894" t="s">
        <v>76</v>
      </c>
      <c r="G18" s="895"/>
      <c r="H18" s="896"/>
      <c r="I18" s="897"/>
      <c r="J18" s="898"/>
      <c r="K18" s="898"/>
      <c r="L18" s="899"/>
      <c r="M18" s="897"/>
      <c r="N18" s="898"/>
      <c r="O18" s="898"/>
      <c r="P18" s="898"/>
      <c r="Q18" s="898"/>
      <c r="R18" s="899"/>
      <c r="S18" s="900"/>
      <c r="T18" s="901"/>
      <c r="U18" s="901"/>
      <c r="V18" s="901"/>
      <c r="W18" s="901"/>
      <c r="X18" s="901"/>
      <c r="Y18" s="901"/>
      <c r="Z18" s="902"/>
      <c r="AA18" s="900"/>
      <c r="AB18" s="901"/>
      <c r="AC18" s="901"/>
      <c r="AD18" s="901"/>
      <c r="AE18" s="901"/>
      <c r="AF18" s="901"/>
      <c r="AG18" s="901"/>
      <c r="AH18" s="901"/>
      <c r="AI18" s="901"/>
      <c r="AJ18" s="901"/>
      <c r="AK18" s="901"/>
      <c r="AL18" s="902"/>
      <c r="AM18" s="874" t="str">
        <f t="shared" si="2"/>
        <v/>
      </c>
      <c r="AN18" s="875"/>
      <c r="AO18" s="871"/>
      <c r="AP18" s="872"/>
      <c r="AQ18" s="873"/>
      <c r="AR18" s="876"/>
      <c r="AS18" s="877"/>
      <c r="AT18" s="878" t="str">
        <f t="shared" si="1"/>
        <v/>
      </c>
      <c r="AU18" s="879"/>
      <c r="AV18" s="880"/>
      <c r="AW18" s="881" t="str">
        <f>IF(AT18="","",SUM(AT18:AV19))</f>
        <v/>
      </c>
      <c r="AX18" s="882"/>
      <c r="AY18" s="883"/>
      <c r="AZ18" s="911"/>
      <c r="BA18" s="912"/>
      <c r="BB18" s="912"/>
      <c r="BC18" s="195" t="s">
        <v>114</v>
      </c>
      <c r="BD18" s="204"/>
      <c r="BE18" s="204"/>
      <c r="BF18" s="204"/>
      <c r="BG18" s="204"/>
      <c r="BH18" s="204"/>
      <c r="BI18" s="204"/>
      <c r="BJ18" s="205"/>
      <c r="BK18" s="205"/>
      <c r="BL18" s="205"/>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row>
    <row r="19" spans="1:104" s="24" customFormat="1" ht="35.1" customHeight="1">
      <c r="A19" s="867"/>
      <c r="B19" s="868"/>
      <c r="C19" s="892"/>
      <c r="D19" s="893"/>
      <c r="E19" s="893"/>
      <c r="F19" s="929" t="s">
        <v>78</v>
      </c>
      <c r="G19" s="930"/>
      <c r="H19" s="931"/>
      <c r="I19" s="932"/>
      <c r="J19" s="933"/>
      <c r="K19" s="933"/>
      <c r="L19" s="934"/>
      <c r="M19" s="932"/>
      <c r="N19" s="933"/>
      <c r="O19" s="933"/>
      <c r="P19" s="933"/>
      <c r="Q19" s="933"/>
      <c r="R19" s="934"/>
      <c r="S19" s="935"/>
      <c r="T19" s="936"/>
      <c r="U19" s="936"/>
      <c r="V19" s="936"/>
      <c r="W19" s="936"/>
      <c r="X19" s="936"/>
      <c r="Y19" s="936"/>
      <c r="Z19" s="937"/>
      <c r="AA19" s="935"/>
      <c r="AB19" s="936"/>
      <c r="AC19" s="936"/>
      <c r="AD19" s="936"/>
      <c r="AE19" s="936"/>
      <c r="AF19" s="936"/>
      <c r="AG19" s="936"/>
      <c r="AH19" s="936"/>
      <c r="AI19" s="936"/>
      <c r="AJ19" s="936"/>
      <c r="AK19" s="936"/>
      <c r="AL19" s="937"/>
      <c r="AM19" s="978" t="str">
        <f t="shared" si="2"/>
        <v/>
      </c>
      <c r="AN19" s="979"/>
      <c r="AO19" s="908"/>
      <c r="AP19" s="909"/>
      <c r="AQ19" s="910"/>
      <c r="AR19" s="913"/>
      <c r="AS19" s="914"/>
      <c r="AT19" s="915" t="str">
        <f t="shared" si="1"/>
        <v/>
      </c>
      <c r="AU19" s="916"/>
      <c r="AV19" s="917"/>
      <c r="AW19" s="903"/>
      <c r="AX19" s="904"/>
      <c r="AY19" s="905"/>
      <c r="AZ19" s="918"/>
      <c r="BA19" s="919"/>
      <c r="BB19" s="919"/>
      <c r="BC19" s="194" t="s">
        <v>114</v>
      </c>
      <c r="BD19" s="204"/>
      <c r="BE19" s="204"/>
      <c r="BF19" s="204"/>
      <c r="BG19" s="204"/>
      <c r="BH19" s="204"/>
      <c r="BI19" s="204"/>
      <c r="BJ19" s="205"/>
      <c r="BK19" s="205"/>
      <c r="BL19" s="205"/>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row>
    <row r="20" spans="1:104" s="24" customFormat="1" ht="35.1" customHeight="1">
      <c r="A20" s="867"/>
      <c r="B20" s="868"/>
      <c r="C20" s="890"/>
      <c r="D20" s="891"/>
      <c r="E20" s="891"/>
      <c r="F20" s="894" t="s">
        <v>76</v>
      </c>
      <c r="G20" s="895"/>
      <c r="H20" s="896"/>
      <c r="I20" s="897"/>
      <c r="J20" s="898"/>
      <c r="K20" s="898"/>
      <c r="L20" s="899"/>
      <c r="M20" s="897"/>
      <c r="N20" s="898"/>
      <c r="O20" s="898"/>
      <c r="P20" s="898"/>
      <c r="Q20" s="898"/>
      <c r="R20" s="899"/>
      <c r="S20" s="900"/>
      <c r="T20" s="901"/>
      <c r="U20" s="901"/>
      <c r="V20" s="901"/>
      <c r="W20" s="901"/>
      <c r="X20" s="901"/>
      <c r="Y20" s="901"/>
      <c r="Z20" s="902"/>
      <c r="AA20" s="900"/>
      <c r="AB20" s="901"/>
      <c r="AC20" s="901"/>
      <c r="AD20" s="901"/>
      <c r="AE20" s="901"/>
      <c r="AF20" s="901"/>
      <c r="AG20" s="901"/>
      <c r="AH20" s="901"/>
      <c r="AI20" s="901"/>
      <c r="AJ20" s="901"/>
      <c r="AK20" s="901"/>
      <c r="AL20" s="902"/>
      <c r="AM20" s="874" t="str">
        <f t="shared" si="2"/>
        <v/>
      </c>
      <c r="AN20" s="875"/>
      <c r="AO20" s="871"/>
      <c r="AP20" s="872"/>
      <c r="AQ20" s="873"/>
      <c r="AR20" s="876"/>
      <c r="AS20" s="877"/>
      <c r="AT20" s="878" t="str">
        <f t="shared" si="1"/>
        <v/>
      </c>
      <c r="AU20" s="879"/>
      <c r="AV20" s="880"/>
      <c r="AW20" s="881" t="str">
        <f>IF(AT20="","",SUM(AT20:AV21))</f>
        <v/>
      </c>
      <c r="AX20" s="882"/>
      <c r="AY20" s="883"/>
      <c r="AZ20" s="911"/>
      <c r="BA20" s="912"/>
      <c r="BB20" s="912"/>
      <c r="BC20" s="196" t="s">
        <v>114</v>
      </c>
      <c r="BD20" s="204"/>
      <c r="BE20" s="204"/>
      <c r="BF20" s="204"/>
      <c r="BG20" s="204"/>
      <c r="BH20" s="204"/>
      <c r="BI20" s="204"/>
      <c r="BJ20" s="205"/>
      <c r="BK20" s="205"/>
      <c r="BL20" s="205"/>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row>
    <row r="21" spans="1:104" s="24" customFormat="1" ht="35.1" customHeight="1">
      <c r="A21" s="906"/>
      <c r="B21" s="907"/>
      <c r="C21" s="892"/>
      <c r="D21" s="893"/>
      <c r="E21" s="893"/>
      <c r="F21" s="929" t="s">
        <v>78</v>
      </c>
      <c r="G21" s="930"/>
      <c r="H21" s="931"/>
      <c r="I21" s="932"/>
      <c r="J21" s="933"/>
      <c r="K21" s="933"/>
      <c r="L21" s="934"/>
      <c r="M21" s="932"/>
      <c r="N21" s="933"/>
      <c r="O21" s="933"/>
      <c r="P21" s="933"/>
      <c r="Q21" s="933"/>
      <c r="R21" s="934"/>
      <c r="S21" s="935"/>
      <c r="T21" s="936"/>
      <c r="U21" s="936"/>
      <c r="V21" s="936"/>
      <c r="W21" s="936"/>
      <c r="X21" s="936"/>
      <c r="Y21" s="936"/>
      <c r="Z21" s="937"/>
      <c r="AA21" s="935"/>
      <c r="AB21" s="936"/>
      <c r="AC21" s="936"/>
      <c r="AD21" s="936"/>
      <c r="AE21" s="936"/>
      <c r="AF21" s="936"/>
      <c r="AG21" s="936"/>
      <c r="AH21" s="936"/>
      <c r="AI21" s="936"/>
      <c r="AJ21" s="936"/>
      <c r="AK21" s="936"/>
      <c r="AL21" s="937"/>
      <c r="AM21" s="978" t="str">
        <f t="shared" si="2"/>
        <v/>
      </c>
      <c r="AN21" s="979"/>
      <c r="AO21" s="908"/>
      <c r="AP21" s="909"/>
      <c r="AQ21" s="910"/>
      <c r="AR21" s="913"/>
      <c r="AS21" s="914"/>
      <c r="AT21" s="915" t="str">
        <f t="shared" si="1"/>
        <v/>
      </c>
      <c r="AU21" s="916"/>
      <c r="AV21" s="917"/>
      <c r="AW21" s="903"/>
      <c r="AX21" s="904"/>
      <c r="AY21" s="905"/>
      <c r="AZ21" s="918"/>
      <c r="BA21" s="919"/>
      <c r="BB21" s="919"/>
      <c r="BC21" s="194" t="s">
        <v>114</v>
      </c>
      <c r="BD21" s="204"/>
      <c r="BE21" s="204"/>
      <c r="BF21" s="204"/>
      <c r="BG21" s="204"/>
      <c r="BH21" s="204"/>
      <c r="BI21" s="204"/>
      <c r="BJ21" s="205"/>
      <c r="BK21" s="205"/>
      <c r="BL21" s="205"/>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row>
    <row r="22" spans="1:104" s="24" customFormat="1" ht="35.1" customHeight="1">
      <c r="A22" s="865" t="s">
        <v>68</v>
      </c>
      <c r="B22" s="866"/>
      <c r="C22" s="890"/>
      <c r="D22" s="891"/>
      <c r="E22" s="891"/>
      <c r="F22" s="894" t="s">
        <v>76</v>
      </c>
      <c r="G22" s="895"/>
      <c r="H22" s="896"/>
      <c r="I22" s="897"/>
      <c r="J22" s="898"/>
      <c r="K22" s="898"/>
      <c r="L22" s="899"/>
      <c r="M22" s="897"/>
      <c r="N22" s="898"/>
      <c r="O22" s="898"/>
      <c r="P22" s="898"/>
      <c r="Q22" s="898"/>
      <c r="R22" s="899"/>
      <c r="S22" s="900"/>
      <c r="T22" s="901"/>
      <c r="U22" s="901"/>
      <c r="V22" s="901"/>
      <c r="W22" s="901"/>
      <c r="X22" s="901"/>
      <c r="Y22" s="901"/>
      <c r="Z22" s="902"/>
      <c r="AA22" s="900"/>
      <c r="AB22" s="901"/>
      <c r="AC22" s="901"/>
      <c r="AD22" s="901"/>
      <c r="AE22" s="901"/>
      <c r="AF22" s="901"/>
      <c r="AG22" s="901"/>
      <c r="AH22" s="901"/>
      <c r="AI22" s="901"/>
      <c r="AJ22" s="901"/>
      <c r="AK22" s="901"/>
      <c r="AL22" s="902"/>
      <c r="AM22" s="874" t="str">
        <f t="shared" si="2"/>
        <v/>
      </c>
      <c r="AN22" s="875"/>
      <c r="AO22" s="871"/>
      <c r="AP22" s="872"/>
      <c r="AQ22" s="873"/>
      <c r="AR22" s="876"/>
      <c r="AS22" s="877"/>
      <c r="AT22" s="878" t="str">
        <f t="shared" si="1"/>
        <v/>
      </c>
      <c r="AU22" s="879"/>
      <c r="AV22" s="880"/>
      <c r="AW22" s="881" t="str">
        <f>IF(AT22="","",SUM(AT22:AV23))</f>
        <v/>
      </c>
      <c r="AX22" s="882"/>
      <c r="AY22" s="883"/>
      <c r="AZ22" s="911"/>
      <c r="BA22" s="912"/>
      <c r="BB22" s="912"/>
      <c r="BC22" s="196" t="s">
        <v>115</v>
      </c>
      <c r="BD22" s="204"/>
      <c r="BE22" s="204"/>
      <c r="BF22" s="204"/>
      <c r="BG22" s="204"/>
      <c r="BH22" s="204"/>
      <c r="BI22" s="204"/>
      <c r="BJ22" s="205"/>
      <c r="BK22" s="205"/>
      <c r="BL22" s="205"/>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row>
    <row r="23" spans="1:104" s="24" customFormat="1" ht="35.1" customHeight="1">
      <c r="A23" s="867"/>
      <c r="B23" s="868"/>
      <c r="C23" s="892"/>
      <c r="D23" s="893"/>
      <c r="E23" s="893"/>
      <c r="F23" s="929" t="s">
        <v>78</v>
      </c>
      <c r="G23" s="930"/>
      <c r="H23" s="931"/>
      <c r="I23" s="932"/>
      <c r="J23" s="933"/>
      <c r="K23" s="933"/>
      <c r="L23" s="934"/>
      <c r="M23" s="932"/>
      <c r="N23" s="933"/>
      <c r="O23" s="933"/>
      <c r="P23" s="933"/>
      <c r="Q23" s="933"/>
      <c r="R23" s="934"/>
      <c r="S23" s="935"/>
      <c r="T23" s="936"/>
      <c r="U23" s="936"/>
      <c r="V23" s="936"/>
      <c r="W23" s="936"/>
      <c r="X23" s="936"/>
      <c r="Y23" s="936"/>
      <c r="Z23" s="937"/>
      <c r="AA23" s="935"/>
      <c r="AB23" s="936"/>
      <c r="AC23" s="936"/>
      <c r="AD23" s="936"/>
      <c r="AE23" s="936"/>
      <c r="AF23" s="936"/>
      <c r="AG23" s="936"/>
      <c r="AH23" s="936"/>
      <c r="AI23" s="936"/>
      <c r="AJ23" s="936"/>
      <c r="AK23" s="936"/>
      <c r="AL23" s="937"/>
      <c r="AM23" s="978" t="str">
        <f t="shared" si="2"/>
        <v/>
      </c>
      <c r="AN23" s="979"/>
      <c r="AO23" s="908"/>
      <c r="AP23" s="909"/>
      <c r="AQ23" s="910"/>
      <c r="AR23" s="913"/>
      <c r="AS23" s="914"/>
      <c r="AT23" s="915" t="str">
        <f t="shared" si="1"/>
        <v/>
      </c>
      <c r="AU23" s="916"/>
      <c r="AV23" s="917"/>
      <c r="AW23" s="903"/>
      <c r="AX23" s="904"/>
      <c r="AY23" s="905"/>
      <c r="AZ23" s="918"/>
      <c r="BA23" s="919"/>
      <c r="BB23" s="919"/>
      <c r="BC23" s="194" t="s">
        <v>115</v>
      </c>
      <c r="BD23" s="204"/>
      <c r="BE23" s="204"/>
      <c r="BF23" s="204"/>
      <c r="BG23" s="204"/>
      <c r="BH23" s="204"/>
      <c r="BI23" s="204"/>
      <c r="BJ23" s="205"/>
      <c r="BK23" s="205"/>
      <c r="BL23" s="205"/>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row>
    <row r="24" spans="1:104" s="24" customFormat="1" ht="34.5" customHeight="1">
      <c r="A24" s="867"/>
      <c r="B24" s="868"/>
      <c r="C24" s="890"/>
      <c r="D24" s="891"/>
      <c r="E24" s="891"/>
      <c r="F24" s="894" t="s">
        <v>76</v>
      </c>
      <c r="G24" s="895"/>
      <c r="H24" s="896"/>
      <c r="I24" s="897"/>
      <c r="J24" s="898"/>
      <c r="K24" s="898"/>
      <c r="L24" s="899"/>
      <c r="M24" s="897"/>
      <c r="N24" s="898"/>
      <c r="O24" s="898"/>
      <c r="P24" s="898"/>
      <c r="Q24" s="898"/>
      <c r="R24" s="899"/>
      <c r="S24" s="900"/>
      <c r="T24" s="901"/>
      <c r="U24" s="901"/>
      <c r="V24" s="901"/>
      <c r="W24" s="901"/>
      <c r="X24" s="901"/>
      <c r="Y24" s="901"/>
      <c r="Z24" s="902"/>
      <c r="AA24" s="900"/>
      <c r="AB24" s="901"/>
      <c r="AC24" s="901"/>
      <c r="AD24" s="901"/>
      <c r="AE24" s="901"/>
      <c r="AF24" s="901"/>
      <c r="AG24" s="901"/>
      <c r="AH24" s="901"/>
      <c r="AI24" s="901"/>
      <c r="AJ24" s="901"/>
      <c r="AK24" s="901"/>
      <c r="AL24" s="902"/>
      <c r="AM24" s="874" t="str">
        <f t="shared" si="2"/>
        <v/>
      </c>
      <c r="AN24" s="875"/>
      <c r="AO24" s="871"/>
      <c r="AP24" s="872"/>
      <c r="AQ24" s="873"/>
      <c r="AR24" s="876"/>
      <c r="AS24" s="877"/>
      <c r="AT24" s="878" t="str">
        <f t="shared" si="1"/>
        <v/>
      </c>
      <c r="AU24" s="879"/>
      <c r="AV24" s="880"/>
      <c r="AW24" s="881" t="str">
        <f>IF(AT24="","",SUM(AT24:AV25))</f>
        <v/>
      </c>
      <c r="AX24" s="882"/>
      <c r="AY24" s="883"/>
      <c r="AZ24" s="911"/>
      <c r="BA24" s="912"/>
      <c r="BB24" s="912"/>
      <c r="BC24" s="195" t="s">
        <v>115</v>
      </c>
      <c r="BD24" s="204"/>
      <c r="BE24" s="204"/>
      <c r="BF24" s="204"/>
      <c r="BG24" s="204"/>
      <c r="BH24" s="204"/>
      <c r="BI24" s="204"/>
      <c r="BJ24" s="205"/>
      <c r="BK24" s="205"/>
      <c r="BL24" s="205"/>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row>
    <row r="25" spans="1:104" s="24" customFormat="1" ht="35.1" customHeight="1">
      <c r="A25" s="867"/>
      <c r="B25" s="868"/>
      <c r="C25" s="892"/>
      <c r="D25" s="893"/>
      <c r="E25" s="893"/>
      <c r="F25" s="929" t="s">
        <v>78</v>
      </c>
      <c r="G25" s="930"/>
      <c r="H25" s="931"/>
      <c r="I25" s="932"/>
      <c r="J25" s="933"/>
      <c r="K25" s="933"/>
      <c r="L25" s="934"/>
      <c r="M25" s="932"/>
      <c r="N25" s="933"/>
      <c r="O25" s="933"/>
      <c r="P25" s="933"/>
      <c r="Q25" s="933"/>
      <c r="R25" s="934"/>
      <c r="S25" s="935"/>
      <c r="T25" s="936"/>
      <c r="U25" s="936"/>
      <c r="V25" s="936"/>
      <c r="W25" s="936"/>
      <c r="X25" s="936"/>
      <c r="Y25" s="936"/>
      <c r="Z25" s="937"/>
      <c r="AA25" s="935"/>
      <c r="AB25" s="936"/>
      <c r="AC25" s="936"/>
      <c r="AD25" s="936"/>
      <c r="AE25" s="936"/>
      <c r="AF25" s="936"/>
      <c r="AG25" s="936"/>
      <c r="AH25" s="936"/>
      <c r="AI25" s="936"/>
      <c r="AJ25" s="936"/>
      <c r="AK25" s="936"/>
      <c r="AL25" s="937"/>
      <c r="AM25" s="978" t="str">
        <f t="shared" si="2"/>
        <v/>
      </c>
      <c r="AN25" s="979"/>
      <c r="AO25" s="908"/>
      <c r="AP25" s="909"/>
      <c r="AQ25" s="910"/>
      <c r="AR25" s="913"/>
      <c r="AS25" s="914"/>
      <c r="AT25" s="915" t="str">
        <f t="shared" si="1"/>
        <v/>
      </c>
      <c r="AU25" s="916"/>
      <c r="AV25" s="917"/>
      <c r="AW25" s="903"/>
      <c r="AX25" s="904"/>
      <c r="AY25" s="905"/>
      <c r="AZ25" s="918"/>
      <c r="BA25" s="919"/>
      <c r="BB25" s="919"/>
      <c r="BC25" s="194" t="s">
        <v>115</v>
      </c>
      <c r="BD25" s="204"/>
      <c r="BE25" s="204"/>
      <c r="BF25" s="204"/>
      <c r="BG25" s="204"/>
      <c r="BH25" s="204"/>
      <c r="BI25" s="204"/>
      <c r="BJ25" s="205"/>
      <c r="BK25" s="205"/>
      <c r="BL25" s="205"/>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row>
    <row r="26" spans="1:104" s="24" customFormat="1" ht="35.1" customHeight="1">
      <c r="A26" s="867"/>
      <c r="B26" s="868"/>
      <c r="C26" s="890"/>
      <c r="D26" s="891"/>
      <c r="E26" s="891"/>
      <c r="F26" s="894" t="s">
        <v>76</v>
      </c>
      <c r="G26" s="895"/>
      <c r="H26" s="896"/>
      <c r="I26" s="897"/>
      <c r="J26" s="898"/>
      <c r="K26" s="898"/>
      <c r="L26" s="899"/>
      <c r="M26" s="897"/>
      <c r="N26" s="898"/>
      <c r="O26" s="898"/>
      <c r="P26" s="898"/>
      <c r="Q26" s="898"/>
      <c r="R26" s="899"/>
      <c r="S26" s="900"/>
      <c r="T26" s="901"/>
      <c r="U26" s="901"/>
      <c r="V26" s="901"/>
      <c r="W26" s="901"/>
      <c r="X26" s="901"/>
      <c r="Y26" s="901"/>
      <c r="Z26" s="902"/>
      <c r="AA26" s="900"/>
      <c r="AB26" s="901"/>
      <c r="AC26" s="901"/>
      <c r="AD26" s="901"/>
      <c r="AE26" s="901"/>
      <c r="AF26" s="901"/>
      <c r="AG26" s="901"/>
      <c r="AH26" s="901"/>
      <c r="AI26" s="901"/>
      <c r="AJ26" s="901"/>
      <c r="AK26" s="901"/>
      <c r="AL26" s="902"/>
      <c r="AM26" s="874" t="str">
        <f t="shared" si="2"/>
        <v/>
      </c>
      <c r="AN26" s="875"/>
      <c r="AO26" s="871"/>
      <c r="AP26" s="872"/>
      <c r="AQ26" s="873"/>
      <c r="AR26" s="876"/>
      <c r="AS26" s="877"/>
      <c r="AT26" s="878" t="str">
        <f t="shared" si="1"/>
        <v/>
      </c>
      <c r="AU26" s="879"/>
      <c r="AV26" s="880"/>
      <c r="AW26" s="881" t="str">
        <f>IF(AT26="","",SUM(AT26:AV27))</f>
        <v/>
      </c>
      <c r="AX26" s="882"/>
      <c r="AY26" s="883"/>
      <c r="AZ26" s="911"/>
      <c r="BA26" s="912"/>
      <c r="BB26" s="912"/>
      <c r="BC26" s="196" t="s">
        <v>115</v>
      </c>
      <c r="BD26" s="204"/>
      <c r="BE26" s="204"/>
      <c r="BF26" s="204"/>
      <c r="BG26" s="204"/>
      <c r="BH26" s="204"/>
      <c r="BI26" s="204"/>
      <c r="BJ26" s="205"/>
      <c r="BK26" s="205"/>
      <c r="BL26" s="205"/>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row>
    <row r="27" spans="1:104" s="24" customFormat="1" ht="35.1" customHeight="1" thickBot="1">
      <c r="A27" s="869"/>
      <c r="B27" s="870"/>
      <c r="C27" s="980"/>
      <c r="D27" s="981"/>
      <c r="E27" s="981"/>
      <c r="F27" s="982" t="s">
        <v>78</v>
      </c>
      <c r="G27" s="983"/>
      <c r="H27" s="984"/>
      <c r="I27" s="985"/>
      <c r="J27" s="986"/>
      <c r="K27" s="986"/>
      <c r="L27" s="987"/>
      <c r="M27" s="985"/>
      <c r="N27" s="986"/>
      <c r="O27" s="986"/>
      <c r="P27" s="986"/>
      <c r="Q27" s="986"/>
      <c r="R27" s="987"/>
      <c r="S27" s="988"/>
      <c r="T27" s="989"/>
      <c r="U27" s="989"/>
      <c r="V27" s="989"/>
      <c r="W27" s="989"/>
      <c r="X27" s="989"/>
      <c r="Y27" s="989"/>
      <c r="Z27" s="990"/>
      <c r="AA27" s="988"/>
      <c r="AB27" s="989"/>
      <c r="AC27" s="989"/>
      <c r="AD27" s="989"/>
      <c r="AE27" s="989"/>
      <c r="AF27" s="989"/>
      <c r="AG27" s="989"/>
      <c r="AH27" s="989"/>
      <c r="AI27" s="989"/>
      <c r="AJ27" s="989"/>
      <c r="AK27" s="989"/>
      <c r="AL27" s="990"/>
      <c r="AM27" s="991" t="str">
        <f t="shared" si="2"/>
        <v/>
      </c>
      <c r="AN27" s="992"/>
      <c r="AO27" s="887"/>
      <c r="AP27" s="888"/>
      <c r="AQ27" s="889"/>
      <c r="AR27" s="993"/>
      <c r="AS27" s="994"/>
      <c r="AT27" s="995" t="str">
        <f t="shared" si="1"/>
        <v/>
      </c>
      <c r="AU27" s="996"/>
      <c r="AV27" s="997"/>
      <c r="AW27" s="884"/>
      <c r="AX27" s="885"/>
      <c r="AY27" s="886"/>
      <c r="AZ27" s="998"/>
      <c r="BA27" s="999"/>
      <c r="BB27" s="999"/>
      <c r="BC27" s="198" t="s">
        <v>115</v>
      </c>
      <c r="BD27" s="204"/>
      <c r="BE27" s="204"/>
      <c r="BF27" s="204"/>
      <c r="BG27" s="204"/>
      <c r="BH27" s="204"/>
      <c r="BI27" s="204"/>
      <c r="BJ27" s="205"/>
      <c r="BK27" s="205"/>
      <c r="BL27" s="205"/>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row>
    <row r="28" spans="1:104" s="25" customFormat="1" ht="16.5" customHeight="1">
      <c r="A28" s="864"/>
      <c r="B28" s="864"/>
      <c r="C28" s="864"/>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c r="AN28" s="864"/>
      <c r="AO28" s="864"/>
      <c r="AP28" s="864"/>
      <c r="AQ28" s="864"/>
      <c r="AR28" s="864"/>
      <c r="AS28" s="864"/>
      <c r="AT28" s="864"/>
      <c r="AU28" s="864"/>
      <c r="AV28" s="864"/>
      <c r="AW28" s="864"/>
      <c r="AX28" s="864"/>
      <c r="AY28" s="864"/>
      <c r="AZ28" s="864"/>
      <c r="BA28" s="864"/>
      <c r="BB28" s="864"/>
      <c r="BC28" s="864"/>
    </row>
    <row r="29" spans="1:104" s="25" customFormat="1" ht="34.5"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row>
    <row r="30" spans="1:104" ht="21.75" customHeight="1">
      <c r="B30" s="45" t="s">
        <v>220</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104" ht="35.1" customHeight="1">
      <c r="A31" s="839" t="s">
        <v>22</v>
      </c>
      <c r="B31" s="839"/>
      <c r="C31" s="839"/>
      <c r="D31" s="839"/>
      <c r="E31" s="839"/>
      <c r="F31" s="839"/>
      <c r="G31" s="840" t="s">
        <v>66</v>
      </c>
      <c r="H31" s="840"/>
      <c r="I31" s="840"/>
      <c r="J31" s="840"/>
      <c r="K31" s="840"/>
      <c r="L31" s="840"/>
      <c r="M31" s="840"/>
      <c r="N31" s="835" t="s">
        <v>5</v>
      </c>
      <c r="O31" s="835"/>
      <c r="P31" s="835"/>
      <c r="Q31" s="835"/>
      <c r="R31" s="835"/>
      <c r="S31" s="835"/>
      <c r="T31" s="836"/>
      <c r="U31" s="837"/>
      <c r="V31" s="837"/>
      <c r="W31" s="837"/>
      <c r="X31" s="837"/>
      <c r="Y31" s="837"/>
      <c r="Z31" s="837"/>
      <c r="AA31" s="837"/>
      <c r="AB31" s="837"/>
      <c r="AC31" s="837"/>
      <c r="AD31" s="837"/>
      <c r="AE31" s="837"/>
      <c r="AF31" s="837"/>
      <c r="AG31" s="837"/>
      <c r="AH31" s="837"/>
      <c r="AI31" s="837"/>
      <c r="AJ31" s="837"/>
      <c r="AK31" s="837"/>
      <c r="AL31" s="837"/>
      <c r="AM31" s="837"/>
      <c r="AN31" s="838"/>
      <c r="AO31" s="835" t="s">
        <v>195</v>
      </c>
      <c r="AP31" s="835"/>
      <c r="AQ31" s="835"/>
      <c r="AR31" s="835"/>
      <c r="AS31" s="835"/>
      <c r="AT31" s="835"/>
      <c r="AU31" s="836"/>
      <c r="AV31" s="837"/>
      <c r="AW31" s="837"/>
      <c r="AX31" s="837"/>
      <c r="AY31" s="837"/>
      <c r="AZ31" s="837"/>
      <c r="BA31" s="837"/>
      <c r="BB31" s="837"/>
      <c r="BC31" s="838"/>
    </row>
    <row r="32" spans="1:104" ht="34.5" customHeight="1">
      <c r="A32" s="839" t="s">
        <v>22</v>
      </c>
      <c r="B32" s="839"/>
      <c r="C32" s="839"/>
      <c r="D32" s="839"/>
      <c r="E32" s="839"/>
      <c r="F32" s="839"/>
      <c r="G32" s="840" t="s">
        <v>67</v>
      </c>
      <c r="H32" s="840"/>
      <c r="I32" s="840"/>
      <c r="J32" s="840"/>
      <c r="K32" s="840"/>
      <c r="L32" s="840"/>
      <c r="M32" s="840"/>
      <c r="N32" s="835" t="s">
        <v>5</v>
      </c>
      <c r="O32" s="835"/>
      <c r="P32" s="835"/>
      <c r="Q32" s="835"/>
      <c r="R32" s="835"/>
      <c r="S32" s="835"/>
      <c r="T32" s="836"/>
      <c r="U32" s="837"/>
      <c r="V32" s="837"/>
      <c r="W32" s="837"/>
      <c r="X32" s="837"/>
      <c r="Y32" s="837"/>
      <c r="Z32" s="837"/>
      <c r="AA32" s="837"/>
      <c r="AB32" s="837"/>
      <c r="AC32" s="837"/>
      <c r="AD32" s="837"/>
      <c r="AE32" s="837"/>
      <c r="AF32" s="837"/>
      <c r="AG32" s="837"/>
      <c r="AH32" s="837"/>
      <c r="AI32" s="837"/>
      <c r="AJ32" s="837"/>
      <c r="AK32" s="837"/>
      <c r="AL32" s="837"/>
      <c r="AM32" s="837"/>
      <c r="AN32" s="838"/>
      <c r="AO32" s="835" t="s">
        <v>195</v>
      </c>
      <c r="AP32" s="835"/>
      <c r="AQ32" s="835"/>
      <c r="AR32" s="835"/>
      <c r="AS32" s="835"/>
      <c r="AT32" s="835"/>
      <c r="AU32" s="836"/>
      <c r="AV32" s="837"/>
      <c r="AW32" s="837"/>
      <c r="AX32" s="837"/>
      <c r="AY32" s="837"/>
      <c r="AZ32" s="837"/>
      <c r="BA32" s="837"/>
      <c r="BB32" s="837"/>
      <c r="BC32" s="838"/>
    </row>
    <row r="33" spans="1:55" ht="35.1" customHeight="1">
      <c r="A33" s="839" t="s">
        <v>22</v>
      </c>
      <c r="B33" s="839"/>
      <c r="C33" s="839"/>
      <c r="D33" s="839"/>
      <c r="E33" s="839"/>
      <c r="F33" s="839"/>
      <c r="G33" s="840" t="s">
        <v>68</v>
      </c>
      <c r="H33" s="840"/>
      <c r="I33" s="840"/>
      <c r="J33" s="840"/>
      <c r="K33" s="840"/>
      <c r="L33" s="840"/>
      <c r="M33" s="840"/>
      <c r="N33" s="835" t="s">
        <v>5</v>
      </c>
      <c r="O33" s="835"/>
      <c r="P33" s="835"/>
      <c r="Q33" s="835"/>
      <c r="R33" s="835"/>
      <c r="S33" s="835"/>
      <c r="T33" s="836"/>
      <c r="U33" s="837"/>
      <c r="V33" s="837"/>
      <c r="W33" s="837"/>
      <c r="X33" s="837"/>
      <c r="Y33" s="837"/>
      <c r="Z33" s="837"/>
      <c r="AA33" s="837"/>
      <c r="AB33" s="837"/>
      <c r="AC33" s="837"/>
      <c r="AD33" s="837"/>
      <c r="AE33" s="837"/>
      <c r="AF33" s="837"/>
      <c r="AG33" s="837"/>
      <c r="AH33" s="837"/>
      <c r="AI33" s="837"/>
      <c r="AJ33" s="837"/>
      <c r="AK33" s="837"/>
      <c r="AL33" s="837"/>
      <c r="AM33" s="837"/>
      <c r="AN33" s="838"/>
      <c r="AO33" s="835" t="s">
        <v>195</v>
      </c>
      <c r="AP33" s="835"/>
      <c r="AQ33" s="835"/>
      <c r="AR33" s="835"/>
      <c r="AS33" s="835"/>
      <c r="AT33" s="835"/>
      <c r="AU33" s="836"/>
      <c r="AV33" s="837"/>
      <c r="AW33" s="837"/>
      <c r="AX33" s="837"/>
      <c r="AY33" s="837"/>
      <c r="AZ33" s="837"/>
      <c r="BA33" s="837"/>
      <c r="BB33" s="837"/>
      <c r="BC33" s="838"/>
    </row>
    <row r="34" spans="1:55" s="25" customFormat="1" ht="35.25" customHeight="1">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row>
    <row r="35" spans="1:55" s="25" customFormat="1" ht="35.25"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row>
    <row r="36" spans="1:55" s="25" customFormat="1" ht="35.25" customHeight="1">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row>
    <row r="37" spans="1:55" s="25" customFormat="1" ht="31.5" customHeight="1" thickBot="1">
      <c r="A37" s="50" t="s">
        <v>93</v>
      </c>
      <c r="B37" s="81"/>
      <c r="C37" s="81"/>
      <c r="D37" s="81"/>
      <c r="E37" s="81"/>
      <c r="F37" s="81"/>
      <c r="G37" s="81"/>
      <c r="H37" s="81"/>
      <c r="I37" s="81"/>
      <c r="J37" s="81"/>
      <c r="K37" s="81"/>
      <c r="L37" s="81"/>
      <c r="M37" s="81"/>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1"/>
      <c r="AS37" s="81"/>
      <c r="AT37" s="81"/>
      <c r="AU37" s="81"/>
      <c r="AV37" s="81"/>
      <c r="AW37" s="81"/>
      <c r="AX37" s="81"/>
      <c r="AY37" s="81"/>
      <c r="AZ37" s="81"/>
      <c r="BA37" s="81"/>
      <c r="BB37" s="81"/>
      <c r="BC37" s="81"/>
    </row>
    <row r="38" spans="1:55" s="25" customFormat="1" ht="57.75" customHeight="1" thickBot="1">
      <c r="A38" s="856" t="s">
        <v>19</v>
      </c>
      <c r="B38" s="857"/>
      <c r="C38" s="858" t="s">
        <v>42</v>
      </c>
      <c r="D38" s="859"/>
      <c r="E38" s="859"/>
      <c r="F38" s="860"/>
      <c r="G38" s="567" t="s">
        <v>75</v>
      </c>
      <c r="H38" s="568"/>
      <c r="I38" s="568"/>
      <c r="J38" s="568"/>
      <c r="K38" s="861" t="s">
        <v>62</v>
      </c>
      <c r="L38" s="568"/>
      <c r="M38" s="568"/>
      <c r="N38" s="568"/>
      <c r="O38" s="568"/>
      <c r="P38" s="568"/>
      <c r="Q38" s="569"/>
      <c r="R38" s="862" t="s">
        <v>80</v>
      </c>
      <c r="S38" s="863"/>
      <c r="T38" s="568" t="s">
        <v>69</v>
      </c>
      <c r="U38" s="568"/>
      <c r="V38" s="568"/>
      <c r="W38" s="568"/>
      <c r="X38" s="568"/>
      <c r="Y38" s="568"/>
      <c r="Z38" s="574"/>
      <c r="AA38" s="567" t="s">
        <v>94</v>
      </c>
      <c r="AB38" s="568"/>
      <c r="AC38" s="568"/>
      <c r="AD38" s="568"/>
      <c r="AE38" s="568"/>
      <c r="AF38" s="568"/>
      <c r="AG38" s="568"/>
      <c r="AH38" s="568"/>
      <c r="AI38" s="568"/>
      <c r="AJ38" s="568"/>
      <c r="AK38" s="568"/>
      <c r="AL38" s="568"/>
      <c r="AM38" s="568"/>
      <c r="AN38" s="574"/>
      <c r="AO38" s="567" t="s">
        <v>95</v>
      </c>
      <c r="AP38" s="568"/>
      <c r="AQ38" s="568"/>
      <c r="AR38" s="568"/>
      <c r="AS38" s="568"/>
      <c r="AT38" s="568"/>
      <c r="AU38" s="568"/>
      <c r="AV38" s="568"/>
      <c r="AW38" s="568"/>
      <c r="AX38" s="568"/>
      <c r="AY38" s="568"/>
      <c r="AZ38" s="568"/>
      <c r="BA38" s="568"/>
      <c r="BB38" s="568"/>
      <c r="BC38" s="575"/>
    </row>
    <row r="39" spans="1:55" s="25" customFormat="1" ht="41.25" customHeight="1" thickTop="1">
      <c r="A39" s="841" t="s">
        <v>66</v>
      </c>
      <c r="B39" s="559"/>
      <c r="C39" s="842" t="str">
        <f>IF(C10="","",C10)</f>
        <v/>
      </c>
      <c r="D39" s="843"/>
      <c r="E39" s="843"/>
      <c r="F39" s="844"/>
      <c r="G39" s="845" t="str">
        <f>IF(COUNTIF(AM10:AN11,"err")&gt;0,"",IF(AND(M10="",M11=""),"",IF(AND(M10="",M11&lt;&gt;""),"",IF(AM11="",AM10,("D"&amp;MIN(RIGHT(AM10,1),RIGHT(AM11,1)))))))</f>
        <v/>
      </c>
      <c r="H39" s="846"/>
      <c r="I39" s="846"/>
      <c r="J39" s="846"/>
      <c r="K39" s="847" t="str">
        <f>IF(OR(G39="",AM10=""),"",INDEX(AZ10:AZ11,MATCH(G39,AM10:AM11,0)))</f>
        <v/>
      </c>
      <c r="L39" s="848"/>
      <c r="M39" s="848"/>
      <c r="N39" s="848"/>
      <c r="O39" s="848"/>
      <c r="P39" s="848"/>
      <c r="Q39" s="131" t="s">
        <v>77</v>
      </c>
      <c r="R39" s="849" t="s">
        <v>80</v>
      </c>
      <c r="S39" s="850"/>
      <c r="T39" s="851" t="str">
        <f>IF(G39="","",IF($G$50&lt;=3,VLOOKUP(G39,BO:BP,2,0),VLOOKUP(G39,BO:BQ,3,0)))</f>
        <v/>
      </c>
      <c r="U39" s="851"/>
      <c r="V39" s="851"/>
      <c r="W39" s="851"/>
      <c r="X39" s="851"/>
      <c r="Y39" s="851"/>
      <c r="Z39" s="87" t="s">
        <v>0</v>
      </c>
      <c r="AA39" s="852" t="str">
        <f t="shared" ref="AA39:AA47" si="3">IF(K39="","",K39*T39)</f>
        <v/>
      </c>
      <c r="AB39" s="853"/>
      <c r="AC39" s="853"/>
      <c r="AD39" s="853"/>
      <c r="AE39" s="853"/>
      <c r="AF39" s="853"/>
      <c r="AG39" s="853"/>
      <c r="AH39" s="853"/>
      <c r="AI39" s="853"/>
      <c r="AJ39" s="853"/>
      <c r="AK39" s="853"/>
      <c r="AL39" s="853"/>
      <c r="AM39" s="853"/>
      <c r="AN39" s="88" t="s">
        <v>0</v>
      </c>
      <c r="AO39" s="854">
        <f>SUM(AA39:AM41)</f>
        <v>0</v>
      </c>
      <c r="AP39" s="855"/>
      <c r="AQ39" s="855"/>
      <c r="AR39" s="855"/>
      <c r="AS39" s="855"/>
      <c r="AT39" s="855"/>
      <c r="AU39" s="855"/>
      <c r="AV39" s="855"/>
      <c r="AW39" s="855"/>
      <c r="AX39" s="855"/>
      <c r="AY39" s="855"/>
      <c r="AZ39" s="855"/>
      <c r="BA39" s="855"/>
      <c r="BB39" s="855"/>
      <c r="BC39" s="823" t="s">
        <v>0</v>
      </c>
    </row>
    <row r="40" spans="1:55" s="25" customFormat="1" ht="41.25" customHeight="1">
      <c r="A40" s="560"/>
      <c r="B40" s="562"/>
      <c r="C40" s="785" t="str">
        <f>IF(C12="","",C12)</f>
        <v/>
      </c>
      <c r="D40" s="786"/>
      <c r="E40" s="786"/>
      <c r="F40" s="787"/>
      <c r="G40" s="812" t="str">
        <f>IF(COUNTIF(AM12:AN13,"err")&gt;0,"",IF(AND(M12="",M13=""),"",IF(AND(M12="",M13&lt;&gt;""),"",IF(AM13="",AM12,("D"&amp;MIN(RIGHT(AM12,1),RIGHT(AM13,1)))))))</f>
        <v/>
      </c>
      <c r="H40" s="813"/>
      <c r="I40" s="813"/>
      <c r="J40" s="813"/>
      <c r="K40" s="814" t="str">
        <f>IF(OR(G40="",AM12=""),"",INDEX(AZ12:AZ13,MATCH(G40,AM12:AM13,0)))</f>
        <v/>
      </c>
      <c r="L40" s="815"/>
      <c r="M40" s="815"/>
      <c r="N40" s="815"/>
      <c r="O40" s="815"/>
      <c r="P40" s="815"/>
      <c r="Q40" s="135" t="s">
        <v>81</v>
      </c>
      <c r="R40" s="788" t="s">
        <v>82</v>
      </c>
      <c r="S40" s="789"/>
      <c r="T40" s="790" t="str">
        <f>IF(G40="","",IF($G$50&lt;=3,VLOOKUP(G40,BO:BP,2,0),VLOOKUP(G40,BO:BQ,3,0)))</f>
        <v/>
      </c>
      <c r="U40" s="790"/>
      <c r="V40" s="790"/>
      <c r="W40" s="790"/>
      <c r="X40" s="790"/>
      <c r="Y40" s="790"/>
      <c r="Z40" s="86" t="s">
        <v>0</v>
      </c>
      <c r="AA40" s="791" t="str">
        <f t="shared" si="3"/>
        <v/>
      </c>
      <c r="AB40" s="792"/>
      <c r="AC40" s="792"/>
      <c r="AD40" s="792"/>
      <c r="AE40" s="792"/>
      <c r="AF40" s="792"/>
      <c r="AG40" s="792"/>
      <c r="AH40" s="792"/>
      <c r="AI40" s="792"/>
      <c r="AJ40" s="792"/>
      <c r="AK40" s="792"/>
      <c r="AL40" s="792"/>
      <c r="AM40" s="792"/>
      <c r="AN40" s="86" t="s">
        <v>0</v>
      </c>
      <c r="AO40" s="781"/>
      <c r="AP40" s="782"/>
      <c r="AQ40" s="782"/>
      <c r="AR40" s="782"/>
      <c r="AS40" s="782"/>
      <c r="AT40" s="782"/>
      <c r="AU40" s="782"/>
      <c r="AV40" s="782"/>
      <c r="AW40" s="782"/>
      <c r="AX40" s="782"/>
      <c r="AY40" s="782"/>
      <c r="AZ40" s="782"/>
      <c r="BA40" s="782"/>
      <c r="BB40" s="782"/>
      <c r="BC40" s="810"/>
    </row>
    <row r="41" spans="1:55" s="25" customFormat="1" ht="41.25" customHeight="1">
      <c r="A41" s="719"/>
      <c r="B41" s="721"/>
      <c r="C41" s="797" t="str">
        <f>IF(C14="","",C14)</f>
        <v/>
      </c>
      <c r="D41" s="798"/>
      <c r="E41" s="798"/>
      <c r="F41" s="799"/>
      <c r="G41" s="777" t="str">
        <f>IF(COUNTIF(AM14:AN15,"err")&gt;0,"",IF(AND(M14="",M15=""),"",IF(AND(M14="",M15&lt;&gt;""),"",IF(AM15="",AM14,("D"&amp;MIN(RIGHT(AM14,1),RIGHT(AM15,1)))))))</f>
        <v/>
      </c>
      <c r="H41" s="778"/>
      <c r="I41" s="778"/>
      <c r="J41" s="778"/>
      <c r="K41" s="805" t="str">
        <f>IF(OR(G41="",AM14=""),"",INDEX(AZ14:AZ15,MATCH(G41,AM14:AM15,0)))</f>
        <v/>
      </c>
      <c r="L41" s="806"/>
      <c r="M41" s="806"/>
      <c r="N41" s="806"/>
      <c r="O41" s="806"/>
      <c r="P41" s="806"/>
      <c r="Q41" s="131" t="s">
        <v>81</v>
      </c>
      <c r="R41" s="795" t="s">
        <v>82</v>
      </c>
      <c r="S41" s="796"/>
      <c r="T41" s="824" t="str">
        <f>IF(G41="","",IF($G$50&lt;=3,VLOOKUP(G41,BO:BP,2,0),VLOOKUP(G41,BO:BQ,3,0)))</f>
        <v/>
      </c>
      <c r="U41" s="824"/>
      <c r="V41" s="824"/>
      <c r="W41" s="824"/>
      <c r="X41" s="824"/>
      <c r="Y41" s="824"/>
      <c r="Z41" s="87" t="s">
        <v>0</v>
      </c>
      <c r="AA41" s="816" t="str">
        <f t="shared" si="3"/>
        <v/>
      </c>
      <c r="AB41" s="817"/>
      <c r="AC41" s="817"/>
      <c r="AD41" s="817"/>
      <c r="AE41" s="817"/>
      <c r="AF41" s="817"/>
      <c r="AG41" s="817"/>
      <c r="AH41" s="817"/>
      <c r="AI41" s="817"/>
      <c r="AJ41" s="817"/>
      <c r="AK41" s="817"/>
      <c r="AL41" s="817"/>
      <c r="AM41" s="817"/>
      <c r="AN41" s="90" t="s">
        <v>0</v>
      </c>
      <c r="AO41" s="781"/>
      <c r="AP41" s="782"/>
      <c r="AQ41" s="782"/>
      <c r="AR41" s="782"/>
      <c r="AS41" s="782"/>
      <c r="AT41" s="782"/>
      <c r="AU41" s="782"/>
      <c r="AV41" s="782"/>
      <c r="AW41" s="782"/>
      <c r="AX41" s="782"/>
      <c r="AY41" s="782"/>
      <c r="AZ41" s="782"/>
      <c r="BA41" s="782"/>
      <c r="BB41" s="782"/>
      <c r="BC41" s="810"/>
    </row>
    <row r="42" spans="1:55" s="25" customFormat="1" ht="41.25" customHeight="1">
      <c r="A42" s="772" t="s">
        <v>67</v>
      </c>
      <c r="B42" s="718"/>
      <c r="C42" s="800" t="str">
        <f>IF(C16="","",C16)</f>
        <v/>
      </c>
      <c r="D42" s="801"/>
      <c r="E42" s="801"/>
      <c r="F42" s="802"/>
      <c r="G42" s="803" t="str">
        <f>IF(COUNTIF(AM16:AN17,"err")&gt;0,"",IF(AND(M16="",M17=""),"",IF(AND(M16="",M17&lt;&gt;""),"",IF(AM17="",AM16,("D"&amp;MIN(RIGHT(AM16,1),RIGHT(AM17,1)))))))</f>
        <v/>
      </c>
      <c r="H42" s="804"/>
      <c r="I42" s="804"/>
      <c r="J42" s="804"/>
      <c r="K42" s="793" t="str">
        <f>IF(OR(G42="",AM16=""),"",INDEX(AZ16:AZ17,MATCH(G42,AM16:AM17,0)))</f>
        <v/>
      </c>
      <c r="L42" s="794"/>
      <c r="M42" s="794"/>
      <c r="N42" s="794"/>
      <c r="O42" s="794"/>
      <c r="P42" s="794"/>
      <c r="Q42" s="136" t="s">
        <v>81</v>
      </c>
      <c r="R42" s="726" t="s">
        <v>82</v>
      </c>
      <c r="S42" s="727"/>
      <c r="T42" s="818" t="str">
        <f>IF(G42="","",VLOOKUP(G42,BO:BR,4,0))</f>
        <v/>
      </c>
      <c r="U42" s="818"/>
      <c r="V42" s="818"/>
      <c r="W42" s="818"/>
      <c r="X42" s="818"/>
      <c r="Y42" s="818"/>
      <c r="Z42" s="84" t="s">
        <v>0</v>
      </c>
      <c r="AA42" s="819" t="str">
        <f t="shared" si="3"/>
        <v/>
      </c>
      <c r="AB42" s="820"/>
      <c r="AC42" s="820"/>
      <c r="AD42" s="820"/>
      <c r="AE42" s="820"/>
      <c r="AF42" s="820"/>
      <c r="AG42" s="820"/>
      <c r="AH42" s="820"/>
      <c r="AI42" s="820"/>
      <c r="AJ42" s="820"/>
      <c r="AK42" s="820"/>
      <c r="AL42" s="820"/>
      <c r="AM42" s="820"/>
      <c r="AN42" s="92" t="s">
        <v>0</v>
      </c>
      <c r="AO42" s="807">
        <f>SUM(AA42:AM44)</f>
        <v>0</v>
      </c>
      <c r="AP42" s="808"/>
      <c r="AQ42" s="808"/>
      <c r="AR42" s="808"/>
      <c r="AS42" s="808"/>
      <c r="AT42" s="808"/>
      <c r="AU42" s="808"/>
      <c r="AV42" s="808"/>
      <c r="AW42" s="808"/>
      <c r="AX42" s="808"/>
      <c r="AY42" s="808"/>
      <c r="AZ42" s="808"/>
      <c r="BA42" s="808"/>
      <c r="BB42" s="808"/>
      <c r="BC42" s="809" t="s">
        <v>0</v>
      </c>
    </row>
    <row r="43" spans="1:55" s="25" customFormat="1" ht="41.25" customHeight="1">
      <c r="A43" s="560"/>
      <c r="B43" s="562"/>
      <c r="C43" s="785" t="str">
        <f>IF(C18="","",C18)</f>
        <v/>
      </c>
      <c r="D43" s="786"/>
      <c r="E43" s="786"/>
      <c r="F43" s="787"/>
      <c r="G43" s="812" t="str">
        <f>IF(COUNTIF(AM18:AN19,"err")&gt;0,"",IF(AND(M18="",M19=""),"",IF(AND(M18="",M19&lt;&gt;""),"",IF(AM19="",AM18,("D"&amp;MIN(RIGHT(AM18,1),RIGHT(AM19,1)))))))</f>
        <v/>
      </c>
      <c r="H43" s="813"/>
      <c r="I43" s="813"/>
      <c r="J43" s="813"/>
      <c r="K43" s="814" t="str">
        <f>IF(OR(G43="",AM18=""),"",INDEX(AZ18:AZ19,MATCH(G43,AM18:AM19,0)))</f>
        <v/>
      </c>
      <c r="L43" s="815"/>
      <c r="M43" s="815"/>
      <c r="N43" s="815"/>
      <c r="O43" s="815"/>
      <c r="P43" s="815"/>
      <c r="Q43" s="135" t="s">
        <v>81</v>
      </c>
      <c r="R43" s="788" t="s">
        <v>82</v>
      </c>
      <c r="S43" s="789"/>
      <c r="T43" s="790" t="str">
        <f>IF(G43="","",VLOOKUP(G43,BO:BR,4,0))</f>
        <v/>
      </c>
      <c r="U43" s="790"/>
      <c r="V43" s="790"/>
      <c r="W43" s="790"/>
      <c r="X43" s="790"/>
      <c r="Y43" s="790"/>
      <c r="Z43" s="86" t="s">
        <v>0</v>
      </c>
      <c r="AA43" s="791" t="str">
        <f t="shared" si="3"/>
        <v/>
      </c>
      <c r="AB43" s="792"/>
      <c r="AC43" s="792"/>
      <c r="AD43" s="792"/>
      <c r="AE43" s="792"/>
      <c r="AF43" s="792"/>
      <c r="AG43" s="792"/>
      <c r="AH43" s="792"/>
      <c r="AI43" s="792"/>
      <c r="AJ43" s="792"/>
      <c r="AK43" s="792"/>
      <c r="AL43" s="792"/>
      <c r="AM43" s="792"/>
      <c r="AN43" s="86" t="s">
        <v>0</v>
      </c>
      <c r="AO43" s="781"/>
      <c r="AP43" s="782"/>
      <c r="AQ43" s="782"/>
      <c r="AR43" s="782"/>
      <c r="AS43" s="782"/>
      <c r="AT43" s="782"/>
      <c r="AU43" s="782"/>
      <c r="AV43" s="782"/>
      <c r="AW43" s="782"/>
      <c r="AX43" s="782"/>
      <c r="AY43" s="782"/>
      <c r="AZ43" s="782"/>
      <c r="BA43" s="782"/>
      <c r="BB43" s="782"/>
      <c r="BC43" s="810"/>
    </row>
    <row r="44" spans="1:55" s="25" customFormat="1" ht="41.25" customHeight="1">
      <c r="A44" s="719"/>
      <c r="B44" s="721"/>
      <c r="C44" s="797" t="str">
        <f>IF(C20="","",C20)</f>
        <v/>
      </c>
      <c r="D44" s="798"/>
      <c r="E44" s="798"/>
      <c r="F44" s="799"/>
      <c r="G44" s="821" t="str">
        <f>IF(COUNTIF(AM20:AN21,"err")&gt;0,"",IF(AND(M20="",M21=""),"",IF(AND(M20="",M21&lt;&gt;""),"",IF(AM21="",AM20,("D"&amp;MIN(RIGHT(AM20,1),RIGHT(AM21,1)))))))</f>
        <v/>
      </c>
      <c r="H44" s="822"/>
      <c r="I44" s="822"/>
      <c r="J44" s="822"/>
      <c r="K44" s="805" t="str">
        <f>IF(OR(G44="",AM20=""),"",INDEX(AZ20:AZ21,MATCH(G44,AM20:AM21,0)))</f>
        <v/>
      </c>
      <c r="L44" s="806"/>
      <c r="M44" s="806"/>
      <c r="N44" s="806"/>
      <c r="O44" s="806"/>
      <c r="P44" s="806"/>
      <c r="Q44" s="134" t="s">
        <v>81</v>
      </c>
      <c r="R44" s="795" t="s">
        <v>82</v>
      </c>
      <c r="S44" s="796"/>
      <c r="T44" s="713" t="str">
        <f>IF(G44="","",VLOOKUP(G44,BO:BR,4,0))</f>
        <v/>
      </c>
      <c r="U44" s="713"/>
      <c r="V44" s="713"/>
      <c r="W44" s="713"/>
      <c r="X44" s="713"/>
      <c r="Y44" s="713"/>
      <c r="Z44" s="85" t="s">
        <v>0</v>
      </c>
      <c r="AA44" s="816" t="str">
        <f t="shared" si="3"/>
        <v/>
      </c>
      <c r="AB44" s="817"/>
      <c r="AC44" s="817"/>
      <c r="AD44" s="817"/>
      <c r="AE44" s="817"/>
      <c r="AF44" s="817"/>
      <c r="AG44" s="817"/>
      <c r="AH44" s="817"/>
      <c r="AI44" s="817"/>
      <c r="AJ44" s="817"/>
      <c r="AK44" s="817"/>
      <c r="AL44" s="817"/>
      <c r="AM44" s="817"/>
      <c r="AN44" s="89" t="s">
        <v>0</v>
      </c>
      <c r="AO44" s="783"/>
      <c r="AP44" s="784"/>
      <c r="AQ44" s="784"/>
      <c r="AR44" s="784"/>
      <c r="AS44" s="784"/>
      <c r="AT44" s="784"/>
      <c r="AU44" s="784"/>
      <c r="AV44" s="784"/>
      <c r="AW44" s="784"/>
      <c r="AX44" s="784"/>
      <c r="AY44" s="784"/>
      <c r="AZ44" s="784"/>
      <c r="BA44" s="784"/>
      <c r="BB44" s="784"/>
      <c r="BC44" s="811"/>
    </row>
    <row r="45" spans="1:55" s="25" customFormat="1" ht="41.25" customHeight="1">
      <c r="A45" s="772" t="s">
        <v>68</v>
      </c>
      <c r="B45" s="718"/>
      <c r="C45" s="800" t="str">
        <f>IF(C22="","",C22)</f>
        <v/>
      </c>
      <c r="D45" s="801"/>
      <c r="E45" s="801"/>
      <c r="F45" s="802"/>
      <c r="G45" s="829" t="str">
        <f>IF(COUNTIF(AM22:AN23,"err")&gt;0,"",IF(AND(M22="",M23=""),"",IF(AND(M22="",M23&lt;&gt;""),"",IF(AM23="",AM22,("D"&amp;MIN(RIGHT(AM22,1),RIGHT(AM23,1)))))))</f>
        <v/>
      </c>
      <c r="H45" s="830"/>
      <c r="I45" s="830"/>
      <c r="J45" s="830"/>
      <c r="K45" s="793" t="str">
        <f>IF(OR(G45="",AM22=""),"",INDEX(AZ22:AZ23,MATCH(G45,AM22:AM23,0)))</f>
        <v/>
      </c>
      <c r="L45" s="794"/>
      <c r="M45" s="794"/>
      <c r="N45" s="794"/>
      <c r="O45" s="794"/>
      <c r="P45" s="794"/>
      <c r="Q45" s="131" t="s">
        <v>79</v>
      </c>
      <c r="R45" s="726" t="s">
        <v>83</v>
      </c>
      <c r="S45" s="727"/>
      <c r="T45" s="591" t="str">
        <f>IF(G45="","",VLOOKUP(G45,BO:BS,5,0))</f>
        <v/>
      </c>
      <c r="U45" s="591"/>
      <c r="V45" s="591"/>
      <c r="W45" s="591"/>
      <c r="X45" s="591"/>
      <c r="Y45" s="591"/>
      <c r="Z45" s="87" t="s">
        <v>0</v>
      </c>
      <c r="AA45" s="819" t="str">
        <f t="shared" si="3"/>
        <v/>
      </c>
      <c r="AB45" s="820"/>
      <c r="AC45" s="820"/>
      <c r="AD45" s="820"/>
      <c r="AE45" s="820"/>
      <c r="AF45" s="820"/>
      <c r="AG45" s="820"/>
      <c r="AH45" s="820"/>
      <c r="AI45" s="820"/>
      <c r="AJ45" s="820"/>
      <c r="AK45" s="820"/>
      <c r="AL45" s="820"/>
      <c r="AM45" s="820"/>
      <c r="AN45" s="91" t="s">
        <v>0</v>
      </c>
      <c r="AO45" s="781">
        <f>SUM(AA45:AM47)</f>
        <v>0</v>
      </c>
      <c r="AP45" s="782"/>
      <c r="AQ45" s="782"/>
      <c r="AR45" s="782"/>
      <c r="AS45" s="782"/>
      <c r="AT45" s="782"/>
      <c r="AU45" s="782"/>
      <c r="AV45" s="782"/>
      <c r="AW45" s="782"/>
      <c r="AX45" s="782"/>
      <c r="AY45" s="782"/>
      <c r="AZ45" s="782"/>
      <c r="BA45" s="782"/>
      <c r="BB45" s="782"/>
      <c r="BC45" s="810" t="s">
        <v>0</v>
      </c>
    </row>
    <row r="46" spans="1:55" s="25" customFormat="1" ht="41.25" customHeight="1">
      <c r="A46" s="560"/>
      <c r="B46" s="562"/>
      <c r="C46" s="785" t="str">
        <f>IF(C24="","",C24)</f>
        <v/>
      </c>
      <c r="D46" s="786"/>
      <c r="E46" s="786"/>
      <c r="F46" s="787"/>
      <c r="G46" s="812" t="str">
        <f>IF(COUNTIF(AM24:AN25,"err")&gt;0,"",IF(AND(M24="",M25=""),"",IF(AND(M24="",M25&lt;&gt;""),"",IF(AM25="",AM24,("D"&amp;MIN(RIGHT(AM24,1),RIGHT(AM25,1)))))))</f>
        <v/>
      </c>
      <c r="H46" s="813"/>
      <c r="I46" s="813"/>
      <c r="J46" s="813"/>
      <c r="K46" s="814" t="str">
        <f>IF(OR(G46="",AM24=""),"",INDEX(AZ24:AZ25,MATCH(G46,AM24:AM25,0)))</f>
        <v/>
      </c>
      <c r="L46" s="815"/>
      <c r="M46" s="815"/>
      <c r="N46" s="815"/>
      <c r="O46" s="815"/>
      <c r="P46" s="815"/>
      <c r="Q46" s="135" t="s">
        <v>81</v>
      </c>
      <c r="R46" s="788" t="s">
        <v>82</v>
      </c>
      <c r="S46" s="789"/>
      <c r="T46" s="790" t="str">
        <f>IF(G46="","",VLOOKUP(G46,BO:BS,5,0))</f>
        <v/>
      </c>
      <c r="U46" s="790"/>
      <c r="V46" s="790"/>
      <c r="W46" s="790"/>
      <c r="X46" s="790"/>
      <c r="Y46" s="790"/>
      <c r="Z46" s="86" t="s">
        <v>0</v>
      </c>
      <c r="AA46" s="791" t="str">
        <f t="shared" si="3"/>
        <v/>
      </c>
      <c r="AB46" s="792"/>
      <c r="AC46" s="792"/>
      <c r="AD46" s="792"/>
      <c r="AE46" s="792"/>
      <c r="AF46" s="792"/>
      <c r="AG46" s="792"/>
      <c r="AH46" s="792"/>
      <c r="AI46" s="792"/>
      <c r="AJ46" s="792"/>
      <c r="AK46" s="792"/>
      <c r="AL46" s="792"/>
      <c r="AM46" s="792"/>
      <c r="AN46" s="86" t="s">
        <v>0</v>
      </c>
      <c r="AO46" s="781"/>
      <c r="AP46" s="782"/>
      <c r="AQ46" s="782"/>
      <c r="AR46" s="782"/>
      <c r="AS46" s="782"/>
      <c r="AT46" s="782"/>
      <c r="AU46" s="782"/>
      <c r="AV46" s="782"/>
      <c r="AW46" s="782"/>
      <c r="AX46" s="782"/>
      <c r="AY46" s="782"/>
      <c r="AZ46" s="782"/>
      <c r="BA46" s="782"/>
      <c r="BB46" s="782"/>
      <c r="BC46" s="810"/>
    </row>
    <row r="47" spans="1:55" s="25" customFormat="1" ht="41.25" customHeight="1" thickBot="1">
      <c r="A47" s="560"/>
      <c r="B47" s="562"/>
      <c r="C47" s="831" t="str">
        <f>IF(C26="","",C26)</f>
        <v/>
      </c>
      <c r="D47" s="832"/>
      <c r="E47" s="832"/>
      <c r="F47" s="833"/>
      <c r="G47" s="777" t="str">
        <f>IF(COUNTIF(AM26:AN27,"err")&gt;0,"",IF(AND(M26="",M27=""),"",IF(AND(M26="",M27&lt;&gt;""),"",IF(AM27="",AM26,("D"&amp;MIN(RIGHT(AM26,1),RIGHT(AM27,1)))))))</f>
        <v/>
      </c>
      <c r="H47" s="778"/>
      <c r="I47" s="778"/>
      <c r="J47" s="778"/>
      <c r="K47" s="779" t="str">
        <f>IF(OR(G47="",AM26=""),"",INDEX(AZ26:AZ27,MATCH(G47,AM26:AM27,0)))</f>
        <v/>
      </c>
      <c r="L47" s="780"/>
      <c r="M47" s="780"/>
      <c r="N47" s="780"/>
      <c r="O47" s="780"/>
      <c r="P47" s="780"/>
      <c r="Q47" s="131" t="s">
        <v>81</v>
      </c>
      <c r="R47" s="589" t="s">
        <v>82</v>
      </c>
      <c r="S47" s="590"/>
      <c r="T47" s="834" t="str">
        <f>IF(G47="","",VLOOKUP(G47,BO:BS,5,0))</f>
        <v/>
      </c>
      <c r="U47" s="834"/>
      <c r="V47" s="834"/>
      <c r="W47" s="834"/>
      <c r="X47" s="834"/>
      <c r="Y47" s="834"/>
      <c r="Z47" s="87" t="s">
        <v>0</v>
      </c>
      <c r="AA47" s="827" t="str">
        <f t="shared" si="3"/>
        <v/>
      </c>
      <c r="AB47" s="828"/>
      <c r="AC47" s="828"/>
      <c r="AD47" s="828"/>
      <c r="AE47" s="828"/>
      <c r="AF47" s="828"/>
      <c r="AG47" s="828"/>
      <c r="AH47" s="828"/>
      <c r="AI47" s="828"/>
      <c r="AJ47" s="828"/>
      <c r="AK47" s="828"/>
      <c r="AL47" s="828"/>
      <c r="AM47" s="828"/>
      <c r="AN47" s="90" t="s">
        <v>0</v>
      </c>
      <c r="AO47" s="783"/>
      <c r="AP47" s="784"/>
      <c r="AQ47" s="784"/>
      <c r="AR47" s="784"/>
      <c r="AS47" s="784"/>
      <c r="AT47" s="784"/>
      <c r="AU47" s="784"/>
      <c r="AV47" s="784"/>
      <c r="AW47" s="784"/>
      <c r="AX47" s="784"/>
      <c r="AY47" s="784"/>
      <c r="AZ47" s="784"/>
      <c r="BA47" s="784"/>
      <c r="BB47" s="784"/>
      <c r="BC47" s="811"/>
    </row>
    <row r="48" spans="1:55" s="25" customFormat="1" ht="41.25" customHeight="1" thickTop="1" thickBot="1">
      <c r="A48" s="696" t="s">
        <v>84</v>
      </c>
      <c r="B48" s="697"/>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825">
        <f>SUM(AO39:BC47)</f>
        <v>0</v>
      </c>
      <c r="AP48" s="826"/>
      <c r="AQ48" s="826"/>
      <c r="AR48" s="826"/>
      <c r="AS48" s="826"/>
      <c r="AT48" s="826"/>
      <c r="AU48" s="826"/>
      <c r="AV48" s="826"/>
      <c r="AW48" s="826"/>
      <c r="AX48" s="826"/>
      <c r="AY48" s="826"/>
      <c r="AZ48" s="826"/>
      <c r="BA48" s="826"/>
      <c r="BB48" s="826"/>
      <c r="BC48" s="129" t="s">
        <v>0</v>
      </c>
    </row>
    <row r="49" spans="1:55" s="25" customFormat="1" ht="34.5" customHeight="1" thickBo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43"/>
      <c r="BA49" s="43"/>
      <c r="BB49" s="82"/>
      <c r="BC49" s="82"/>
    </row>
    <row r="50" spans="1:55" s="25" customFormat="1" ht="35.25" customHeight="1" thickBot="1">
      <c r="A50" s="773" t="s">
        <v>85</v>
      </c>
      <c r="B50" s="774"/>
      <c r="C50" s="774"/>
      <c r="D50" s="774"/>
      <c r="E50" s="774"/>
      <c r="F50" s="774"/>
      <c r="G50" s="775" t="str">
        <f>IF('定型様式4｜総括表'!$M$8="","",'定型様式4｜総括表'!$M$8)</f>
        <v/>
      </c>
      <c r="H50" s="775"/>
      <c r="I50" s="775"/>
      <c r="J50" s="776"/>
      <c r="K50" s="83"/>
      <c r="L50" s="83"/>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43"/>
      <c r="BA50" s="43"/>
      <c r="BB50" s="82"/>
      <c r="BC50" s="82"/>
    </row>
    <row r="51" spans="1:55" ht="14.25">
      <c r="A51" s="38"/>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algorithmName="SHA-512" hashValue="+zJcWIql9oP7LTGSmB8hjFtubxBxZOT6cdxK0ADlehVsfrLuhqBv3APnxSfxp/y7QS1JXfbKqSbKGodffci3ow==" saltValue="NwOw/OlBfXAQvSSCNHarHg==" spinCount="100000" sheet="1" objects="1" scenarios="1"/>
  <mergeCells count="317">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56" priority="6" stopIfTrue="1">
      <formula>AND(COUNTIF($I$16:$L$21,"吹込・吹付")&gt;0,$T$32="")</formula>
    </cfRule>
  </conditionalFormatting>
  <conditionalFormatting sqref="T33:AN33">
    <cfRule type="expression" dxfId="55" priority="5" stopIfTrue="1">
      <formula>AND(COUNTIF($I$22:$L$27,"吹込・吹付")&gt;0,$T$33="")</formula>
    </cfRule>
  </conditionalFormatting>
  <conditionalFormatting sqref="T31:AN31">
    <cfRule type="expression" dxfId="54" priority="7" stopIfTrue="1">
      <formula>AND(COUNTIF($I$10:$L$15,"吹込・吹付")&gt;0,$T$31="")</formula>
    </cfRule>
  </conditionalFormatting>
  <conditionalFormatting sqref="M10:R15">
    <cfRule type="expression" dxfId="53" priority="3" stopIfTrue="1">
      <formula>AND($M10&lt;&gt;"",$AM10&lt;&gt;"D1",$AM10&lt;&gt;"D2",$AM10&lt;&gt;"",$AM10&lt;&gt;"D3",$AM10&lt;&gt;"D4")</formula>
    </cfRule>
  </conditionalFormatting>
  <conditionalFormatting sqref="M16:R21">
    <cfRule type="expression" dxfId="52" priority="2" stopIfTrue="1">
      <formula>AND($M16&lt;&gt;"",$AM16&lt;&gt;"D1",$AM16&lt;&gt;"D2",$AM16&lt;&gt;"D3")</formula>
    </cfRule>
  </conditionalFormatting>
  <conditionalFormatting sqref="M22:R27">
    <cfRule type="expression" dxfId="51"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入力して下さい。" sqref="AO10:AQ27" xr:uid="{00000000-0002-0000-0400-000003000000}">
      <formula1>AO10-ROUND(AO10,3)=0</formula1>
    </dataValidation>
    <dataValidation type="textLength" imeMode="disabled" operator="equal" allowBlank="1" showInputMessage="1" showErrorMessage="1" errorTitle="文字数エラー" error="SII登録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070DF-3EB3-4FDE-B987-48828D59AF2C}">
  <dimension ref="A1:CU65"/>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150</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16</v>
      </c>
      <c r="B5" s="46"/>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332" t="s">
        <v>2</v>
      </c>
    </row>
    <row r="6" spans="1:99" ht="21" customHeight="1">
      <c r="A6" s="46"/>
      <c r="B6" s="46"/>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37" t="s">
        <v>37</v>
      </c>
      <c r="AV6" s="1003"/>
      <c r="AW6" s="1003"/>
      <c r="AX6" s="138" t="s">
        <v>87</v>
      </c>
      <c r="AY6" s="1004"/>
      <c r="AZ6" s="1004"/>
      <c r="BA6" s="635" t="s">
        <v>88</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21" customHeight="1">
      <c r="A8" s="295"/>
      <c r="B8" s="296"/>
      <c r="C8" s="297" t="s">
        <v>213</v>
      </c>
      <c r="D8" s="31"/>
      <c r="E8" s="31"/>
      <c r="F8" s="31"/>
      <c r="G8" s="298"/>
      <c r="H8" s="299"/>
      <c r="I8" s="297" t="s">
        <v>228</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47"/>
      <c r="B9" s="47"/>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68" t="s">
        <v>59</v>
      </c>
      <c r="B10" s="769"/>
      <c r="C10" s="769"/>
      <c r="D10" s="769"/>
      <c r="E10" s="770" t="s">
        <v>109</v>
      </c>
      <c r="F10" s="770"/>
      <c r="G10" s="770"/>
      <c r="H10" s="770"/>
      <c r="I10" s="770"/>
      <c r="J10" s="770"/>
      <c r="K10" s="770"/>
      <c r="L10" s="770"/>
      <c r="M10" s="770"/>
      <c r="N10" s="771"/>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1000" t="s">
        <v>4</v>
      </c>
      <c r="AN12" s="1001"/>
      <c r="AO12" s="1001"/>
      <c r="AP12" s="1001"/>
      <c r="AQ12" s="1001"/>
      <c r="AR12" s="1001"/>
      <c r="AS12" s="1002"/>
      <c r="AT12" s="47"/>
      <c r="AU12" s="47"/>
      <c r="AV12" s="47"/>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619" t="s">
        <v>58</v>
      </c>
      <c r="B14" s="620"/>
      <c r="C14" s="620"/>
      <c r="D14" s="624"/>
      <c r="E14" s="548" t="s">
        <v>11</v>
      </c>
      <c r="F14" s="549"/>
      <c r="G14" s="549"/>
      <c r="H14" s="549"/>
      <c r="I14" s="550"/>
      <c r="J14" s="548" t="s">
        <v>9</v>
      </c>
      <c r="K14" s="549"/>
      <c r="L14" s="549"/>
      <c r="M14" s="549"/>
      <c r="N14" s="549"/>
      <c r="O14" s="549"/>
      <c r="P14" s="549"/>
      <c r="Q14" s="549"/>
      <c r="R14" s="550"/>
      <c r="S14" s="548" t="s">
        <v>106</v>
      </c>
      <c r="T14" s="549"/>
      <c r="U14" s="549"/>
      <c r="V14" s="549"/>
      <c r="W14" s="549"/>
      <c r="X14" s="549"/>
      <c r="Y14" s="549"/>
      <c r="Z14" s="549"/>
      <c r="AA14" s="549"/>
      <c r="AB14" s="549"/>
      <c r="AC14" s="549"/>
      <c r="AD14" s="549"/>
      <c r="AE14" s="549"/>
      <c r="AF14" s="549"/>
      <c r="AG14" s="549"/>
      <c r="AH14" s="549"/>
      <c r="AI14" s="549"/>
      <c r="AJ14" s="550"/>
      <c r="AK14" s="688" t="s">
        <v>75</v>
      </c>
      <c r="AL14" s="689"/>
      <c r="AM14" s="692" t="s">
        <v>25</v>
      </c>
      <c r="AN14" s="693"/>
      <c r="AO14" s="693"/>
      <c r="AP14" s="693"/>
      <c r="AQ14" s="693"/>
      <c r="AR14" s="693"/>
      <c r="AS14" s="694"/>
      <c r="AT14" s="665" t="s">
        <v>23</v>
      </c>
      <c r="AU14" s="666"/>
      <c r="AV14" s="667"/>
      <c r="AW14" s="548" t="s">
        <v>72</v>
      </c>
      <c r="AX14" s="549"/>
      <c r="AY14" s="550"/>
      <c r="AZ14" s="653" t="s">
        <v>24</v>
      </c>
      <c r="BA14" s="654"/>
      <c r="BB14" s="654"/>
      <c r="BC14" s="655"/>
    </row>
    <row r="15" spans="1:99" ht="28.5" customHeight="1" thickBot="1">
      <c r="A15" s="621"/>
      <c r="B15" s="622"/>
      <c r="C15" s="622"/>
      <c r="D15" s="626"/>
      <c r="E15" s="551"/>
      <c r="F15" s="552"/>
      <c r="G15" s="552"/>
      <c r="H15" s="552"/>
      <c r="I15" s="553"/>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1020"/>
      <c r="B16" s="1021"/>
      <c r="C16" s="1021"/>
      <c r="D16" s="1022"/>
      <c r="E16" s="1023"/>
      <c r="F16" s="1024"/>
      <c r="G16" s="1024"/>
      <c r="H16" s="1024"/>
      <c r="I16" s="1025"/>
      <c r="J16" s="1026"/>
      <c r="K16" s="1027"/>
      <c r="L16" s="1027"/>
      <c r="M16" s="1027"/>
      <c r="N16" s="1027"/>
      <c r="O16" s="1027"/>
      <c r="P16" s="1027"/>
      <c r="Q16" s="1027"/>
      <c r="R16" s="1028"/>
      <c r="S16" s="1026"/>
      <c r="T16" s="1027"/>
      <c r="U16" s="1027"/>
      <c r="V16" s="1027"/>
      <c r="W16" s="1027"/>
      <c r="X16" s="1027"/>
      <c r="Y16" s="1027"/>
      <c r="Z16" s="1027"/>
      <c r="AA16" s="1027"/>
      <c r="AB16" s="1027"/>
      <c r="AC16" s="1027"/>
      <c r="AD16" s="1027"/>
      <c r="AE16" s="1027"/>
      <c r="AF16" s="1027"/>
      <c r="AG16" s="1027"/>
      <c r="AH16" s="1027"/>
      <c r="AI16" s="1027"/>
      <c r="AJ16" s="1028"/>
      <c r="AK16" s="734" t="str">
        <f>IF(E16="","",IF(AND(LEFT(E16,1)&amp;RIGHT(E16,1)&lt;&gt;"W5"),"err",LEFT(E16,1)&amp;RIGHT(E16,1)))</f>
        <v/>
      </c>
      <c r="AL16" s="735"/>
      <c r="AM16" s="1029"/>
      <c r="AN16" s="1030"/>
      <c r="AO16" s="1030"/>
      <c r="AP16" s="339" t="s">
        <v>14</v>
      </c>
      <c r="AQ16" s="1030"/>
      <c r="AR16" s="1030"/>
      <c r="AS16" s="1031"/>
      <c r="AT16" s="674" t="str">
        <f t="shared" ref="AT16:AT30" si="0">IF(AND(AM16&lt;&gt;"",AQ16&lt;&gt;""),ROUNDDOWN(AM16*AQ16/1000000,2),"")</f>
        <v/>
      </c>
      <c r="AU16" s="675"/>
      <c r="AV16" s="676"/>
      <c r="AW16" s="1032"/>
      <c r="AX16" s="1033"/>
      <c r="AY16" s="1034"/>
      <c r="AZ16" s="671" t="str">
        <f t="shared" ref="AZ16:AZ30" si="1">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1005"/>
      <c r="B17" s="1006"/>
      <c r="C17" s="1006"/>
      <c r="D17" s="1007"/>
      <c r="E17" s="1008"/>
      <c r="F17" s="1009"/>
      <c r="G17" s="1009"/>
      <c r="H17" s="1009"/>
      <c r="I17" s="1010"/>
      <c r="J17" s="1011"/>
      <c r="K17" s="1012"/>
      <c r="L17" s="1012"/>
      <c r="M17" s="1012"/>
      <c r="N17" s="1012"/>
      <c r="O17" s="1012"/>
      <c r="P17" s="1012"/>
      <c r="Q17" s="1012"/>
      <c r="R17" s="1013"/>
      <c r="S17" s="1011"/>
      <c r="T17" s="1012"/>
      <c r="U17" s="1012"/>
      <c r="V17" s="1012"/>
      <c r="W17" s="1012"/>
      <c r="X17" s="1012"/>
      <c r="Y17" s="1012"/>
      <c r="Z17" s="1012"/>
      <c r="AA17" s="1012"/>
      <c r="AB17" s="1012"/>
      <c r="AC17" s="1012"/>
      <c r="AD17" s="1012"/>
      <c r="AE17" s="1012"/>
      <c r="AF17" s="1012"/>
      <c r="AG17" s="1012"/>
      <c r="AH17" s="1012"/>
      <c r="AI17" s="1012"/>
      <c r="AJ17" s="1013"/>
      <c r="AK17" s="537" t="str">
        <f t="shared" ref="AK17:AK30" si="2">IF(E17="","",IF(AND(LEFT(E17,1)&amp;RIGHT(E17,1)&lt;&gt;"W5"),"err",LEFT(E17,1)&amp;RIGHT(E17,1)))</f>
        <v/>
      </c>
      <c r="AL17" s="538"/>
      <c r="AM17" s="1014"/>
      <c r="AN17" s="1015"/>
      <c r="AO17" s="1015"/>
      <c r="AP17" s="340" t="s">
        <v>14</v>
      </c>
      <c r="AQ17" s="1015"/>
      <c r="AR17" s="1015"/>
      <c r="AS17" s="1016"/>
      <c r="AT17" s="542" t="str">
        <f t="shared" si="0"/>
        <v/>
      </c>
      <c r="AU17" s="543"/>
      <c r="AV17" s="544"/>
      <c r="AW17" s="1017"/>
      <c r="AX17" s="1018"/>
      <c r="AY17" s="1019"/>
      <c r="AZ17" s="582" t="str">
        <f t="shared" si="1"/>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1005"/>
      <c r="B18" s="1006"/>
      <c r="C18" s="1006"/>
      <c r="D18" s="1007"/>
      <c r="E18" s="1008"/>
      <c r="F18" s="1009"/>
      <c r="G18" s="1009"/>
      <c r="H18" s="1009"/>
      <c r="I18" s="1010"/>
      <c r="J18" s="1011"/>
      <c r="K18" s="1012"/>
      <c r="L18" s="1012"/>
      <c r="M18" s="1012"/>
      <c r="N18" s="1012"/>
      <c r="O18" s="1012"/>
      <c r="P18" s="1012"/>
      <c r="Q18" s="1012"/>
      <c r="R18" s="1013"/>
      <c r="S18" s="1011"/>
      <c r="T18" s="1012"/>
      <c r="U18" s="1012"/>
      <c r="V18" s="1012"/>
      <c r="W18" s="1012"/>
      <c r="X18" s="1012"/>
      <c r="Y18" s="1012"/>
      <c r="Z18" s="1012"/>
      <c r="AA18" s="1012"/>
      <c r="AB18" s="1012"/>
      <c r="AC18" s="1012"/>
      <c r="AD18" s="1012"/>
      <c r="AE18" s="1012"/>
      <c r="AF18" s="1012"/>
      <c r="AG18" s="1012"/>
      <c r="AH18" s="1012"/>
      <c r="AI18" s="1012"/>
      <c r="AJ18" s="1013"/>
      <c r="AK18" s="537" t="str">
        <f t="shared" si="2"/>
        <v/>
      </c>
      <c r="AL18" s="538"/>
      <c r="AM18" s="1014"/>
      <c r="AN18" s="1015"/>
      <c r="AO18" s="1015"/>
      <c r="AP18" s="340" t="s">
        <v>14</v>
      </c>
      <c r="AQ18" s="1015"/>
      <c r="AR18" s="1015"/>
      <c r="AS18" s="1016"/>
      <c r="AT18" s="542" t="str">
        <f t="shared" si="0"/>
        <v/>
      </c>
      <c r="AU18" s="543"/>
      <c r="AV18" s="544"/>
      <c r="AW18" s="1017"/>
      <c r="AX18" s="1018"/>
      <c r="AY18" s="1019"/>
      <c r="AZ18" s="582" t="str">
        <f t="shared" si="1"/>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1005"/>
      <c r="B19" s="1006"/>
      <c r="C19" s="1006"/>
      <c r="D19" s="1007"/>
      <c r="E19" s="1008"/>
      <c r="F19" s="1009"/>
      <c r="G19" s="1009"/>
      <c r="H19" s="1009"/>
      <c r="I19" s="1010"/>
      <c r="J19" s="1011"/>
      <c r="K19" s="1012"/>
      <c r="L19" s="1012"/>
      <c r="M19" s="1012"/>
      <c r="N19" s="1012"/>
      <c r="O19" s="1012"/>
      <c r="P19" s="1012"/>
      <c r="Q19" s="1012"/>
      <c r="R19" s="1013"/>
      <c r="S19" s="1011"/>
      <c r="T19" s="1012"/>
      <c r="U19" s="1012"/>
      <c r="V19" s="1012"/>
      <c r="W19" s="1012"/>
      <c r="X19" s="1012"/>
      <c r="Y19" s="1012"/>
      <c r="Z19" s="1012"/>
      <c r="AA19" s="1012"/>
      <c r="AB19" s="1012"/>
      <c r="AC19" s="1012"/>
      <c r="AD19" s="1012"/>
      <c r="AE19" s="1012"/>
      <c r="AF19" s="1012"/>
      <c r="AG19" s="1012"/>
      <c r="AH19" s="1012"/>
      <c r="AI19" s="1012"/>
      <c r="AJ19" s="1013"/>
      <c r="AK19" s="537" t="str">
        <f t="shared" si="2"/>
        <v/>
      </c>
      <c r="AL19" s="538"/>
      <c r="AM19" s="1014"/>
      <c r="AN19" s="1015"/>
      <c r="AO19" s="1015"/>
      <c r="AP19" s="340" t="s">
        <v>14</v>
      </c>
      <c r="AQ19" s="1015"/>
      <c r="AR19" s="1015"/>
      <c r="AS19" s="1016"/>
      <c r="AT19" s="542" t="str">
        <f t="shared" si="0"/>
        <v/>
      </c>
      <c r="AU19" s="543"/>
      <c r="AV19" s="544"/>
      <c r="AW19" s="1017"/>
      <c r="AX19" s="1018"/>
      <c r="AY19" s="1019"/>
      <c r="AZ19" s="582" t="str">
        <f t="shared" si="1"/>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1005"/>
      <c r="B20" s="1006"/>
      <c r="C20" s="1006"/>
      <c r="D20" s="1007"/>
      <c r="E20" s="1008"/>
      <c r="F20" s="1009"/>
      <c r="G20" s="1009"/>
      <c r="H20" s="1009"/>
      <c r="I20" s="1010"/>
      <c r="J20" s="1011"/>
      <c r="K20" s="1012"/>
      <c r="L20" s="1012"/>
      <c r="M20" s="1012"/>
      <c r="N20" s="1012"/>
      <c r="O20" s="1012"/>
      <c r="P20" s="1012"/>
      <c r="Q20" s="1012"/>
      <c r="R20" s="1013"/>
      <c r="S20" s="1011"/>
      <c r="T20" s="1012"/>
      <c r="U20" s="1012"/>
      <c r="V20" s="1012"/>
      <c r="W20" s="1012"/>
      <c r="X20" s="1012"/>
      <c r="Y20" s="1012"/>
      <c r="Z20" s="1012"/>
      <c r="AA20" s="1012"/>
      <c r="AB20" s="1012"/>
      <c r="AC20" s="1012"/>
      <c r="AD20" s="1012"/>
      <c r="AE20" s="1012"/>
      <c r="AF20" s="1012"/>
      <c r="AG20" s="1012"/>
      <c r="AH20" s="1012"/>
      <c r="AI20" s="1012"/>
      <c r="AJ20" s="1013"/>
      <c r="AK20" s="537" t="str">
        <f t="shared" si="2"/>
        <v/>
      </c>
      <c r="AL20" s="538"/>
      <c r="AM20" s="1014"/>
      <c r="AN20" s="1015"/>
      <c r="AO20" s="1015"/>
      <c r="AP20" s="340" t="s">
        <v>14</v>
      </c>
      <c r="AQ20" s="1015"/>
      <c r="AR20" s="1015"/>
      <c r="AS20" s="1016"/>
      <c r="AT20" s="542" t="str">
        <f>IF(AND(AM20&lt;&gt;"",AQ20&lt;&gt;""),ROUNDDOWN(AM20*AQ20/1000000,2),"")</f>
        <v/>
      </c>
      <c r="AU20" s="543"/>
      <c r="AV20" s="544"/>
      <c r="AW20" s="1017"/>
      <c r="AX20" s="1018"/>
      <c r="AY20" s="1019"/>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1005"/>
      <c r="B21" s="1006"/>
      <c r="C21" s="1006"/>
      <c r="D21" s="1007"/>
      <c r="E21" s="1008"/>
      <c r="F21" s="1009"/>
      <c r="G21" s="1009"/>
      <c r="H21" s="1009"/>
      <c r="I21" s="1010"/>
      <c r="J21" s="1011"/>
      <c r="K21" s="1012"/>
      <c r="L21" s="1012"/>
      <c r="M21" s="1012"/>
      <c r="N21" s="1012"/>
      <c r="O21" s="1012"/>
      <c r="P21" s="1012"/>
      <c r="Q21" s="1012"/>
      <c r="R21" s="1013"/>
      <c r="S21" s="1011"/>
      <c r="T21" s="1012"/>
      <c r="U21" s="1012"/>
      <c r="V21" s="1012"/>
      <c r="W21" s="1012"/>
      <c r="X21" s="1012"/>
      <c r="Y21" s="1012"/>
      <c r="Z21" s="1012"/>
      <c r="AA21" s="1012"/>
      <c r="AB21" s="1012"/>
      <c r="AC21" s="1012"/>
      <c r="AD21" s="1012"/>
      <c r="AE21" s="1012"/>
      <c r="AF21" s="1012"/>
      <c r="AG21" s="1012"/>
      <c r="AH21" s="1012"/>
      <c r="AI21" s="1012"/>
      <c r="AJ21" s="1013"/>
      <c r="AK21" s="537" t="str">
        <f t="shared" si="2"/>
        <v/>
      </c>
      <c r="AL21" s="538"/>
      <c r="AM21" s="1014"/>
      <c r="AN21" s="1015"/>
      <c r="AO21" s="1015"/>
      <c r="AP21" s="340" t="s">
        <v>14</v>
      </c>
      <c r="AQ21" s="1015"/>
      <c r="AR21" s="1015"/>
      <c r="AS21" s="1016"/>
      <c r="AT21" s="542" t="str">
        <f>IF(AND(AM21&lt;&gt;"",AQ21&lt;&gt;""),ROUNDDOWN(AM21*AQ21/1000000,2),"")</f>
        <v/>
      </c>
      <c r="AU21" s="543"/>
      <c r="AV21" s="544"/>
      <c r="AW21" s="1017"/>
      <c r="AX21" s="1018"/>
      <c r="AY21" s="1019"/>
      <c r="AZ21" s="662" t="str">
        <f>IF(AT21&lt;&gt;"",AW21*AT21,"")</f>
        <v/>
      </c>
      <c r="BA21" s="663"/>
      <c r="BB21" s="663"/>
      <c r="BC21" s="66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1005"/>
      <c r="B22" s="1006"/>
      <c r="C22" s="1006"/>
      <c r="D22" s="1007"/>
      <c r="E22" s="1008"/>
      <c r="F22" s="1009"/>
      <c r="G22" s="1009"/>
      <c r="H22" s="1009"/>
      <c r="I22" s="1010"/>
      <c r="J22" s="1011"/>
      <c r="K22" s="1012"/>
      <c r="L22" s="1012"/>
      <c r="M22" s="1012"/>
      <c r="N22" s="1012"/>
      <c r="O22" s="1012"/>
      <c r="P22" s="1012"/>
      <c r="Q22" s="1012"/>
      <c r="R22" s="1013"/>
      <c r="S22" s="1011"/>
      <c r="T22" s="1012"/>
      <c r="U22" s="1012"/>
      <c r="V22" s="1012"/>
      <c r="W22" s="1012"/>
      <c r="X22" s="1012"/>
      <c r="Y22" s="1012"/>
      <c r="Z22" s="1012"/>
      <c r="AA22" s="1012"/>
      <c r="AB22" s="1012"/>
      <c r="AC22" s="1012"/>
      <c r="AD22" s="1012"/>
      <c r="AE22" s="1012"/>
      <c r="AF22" s="1012"/>
      <c r="AG22" s="1012"/>
      <c r="AH22" s="1012"/>
      <c r="AI22" s="1012"/>
      <c r="AJ22" s="1013"/>
      <c r="AK22" s="537" t="str">
        <f t="shared" si="2"/>
        <v/>
      </c>
      <c r="AL22" s="538"/>
      <c r="AM22" s="1014"/>
      <c r="AN22" s="1015"/>
      <c r="AO22" s="1015"/>
      <c r="AP22" s="340" t="s">
        <v>14</v>
      </c>
      <c r="AQ22" s="1015"/>
      <c r="AR22" s="1015"/>
      <c r="AS22" s="1016"/>
      <c r="AT22" s="542" t="str">
        <f>IF(AND(AM22&lt;&gt;"",AQ22&lt;&gt;""),ROUNDDOWN(AM22*AQ22/1000000,2),"")</f>
        <v/>
      </c>
      <c r="AU22" s="543"/>
      <c r="AV22" s="544"/>
      <c r="AW22" s="1017"/>
      <c r="AX22" s="1018"/>
      <c r="AY22" s="1019"/>
      <c r="AZ22" s="662" t="str">
        <f>IF(AT22&lt;&gt;"",AW22*AT22,"")</f>
        <v/>
      </c>
      <c r="BA22" s="663"/>
      <c r="BB22" s="663"/>
      <c r="BC22" s="66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1005"/>
      <c r="B23" s="1006"/>
      <c r="C23" s="1006"/>
      <c r="D23" s="1007"/>
      <c r="E23" s="1008"/>
      <c r="F23" s="1009"/>
      <c r="G23" s="1009"/>
      <c r="H23" s="1009"/>
      <c r="I23" s="1010"/>
      <c r="J23" s="1011"/>
      <c r="K23" s="1012"/>
      <c r="L23" s="1012"/>
      <c r="M23" s="1012"/>
      <c r="N23" s="1012"/>
      <c r="O23" s="1012"/>
      <c r="P23" s="1012"/>
      <c r="Q23" s="1012"/>
      <c r="R23" s="1013"/>
      <c r="S23" s="1011"/>
      <c r="T23" s="1012"/>
      <c r="U23" s="1012"/>
      <c r="V23" s="1012"/>
      <c r="W23" s="1012"/>
      <c r="X23" s="1012"/>
      <c r="Y23" s="1012"/>
      <c r="Z23" s="1012"/>
      <c r="AA23" s="1012"/>
      <c r="AB23" s="1012"/>
      <c r="AC23" s="1012"/>
      <c r="AD23" s="1012"/>
      <c r="AE23" s="1012"/>
      <c r="AF23" s="1012"/>
      <c r="AG23" s="1012"/>
      <c r="AH23" s="1012"/>
      <c r="AI23" s="1012"/>
      <c r="AJ23" s="1013"/>
      <c r="AK23" s="537" t="str">
        <f t="shared" si="2"/>
        <v/>
      </c>
      <c r="AL23" s="538"/>
      <c r="AM23" s="1014"/>
      <c r="AN23" s="1015"/>
      <c r="AO23" s="1015"/>
      <c r="AP23" s="340" t="s">
        <v>14</v>
      </c>
      <c r="AQ23" s="1015"/>
      <c r="AR23" s="1015"/>
      <c r="AS23" s="1016"/>
      <c r="AT23" s="542" t="str">
        <f t="shared" si="0"/>
        <v/>
      </c>
      <c r="AU23" s="543"/>
      <c r="AV23" s="544"/>
      <c r="AW23" s="1017"/>
      <c r="AX23" s="1018"/>
      <c r="AY23" s="1019"/>
      <c r="AZ23" s="662" t="str">
        <f t="shared" si="1"/>
        <v/>
      </c>
      <c r="BA23" s="663"/>
      <c r="BB23" s="663"/>
      <c r="BC23" s="66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1005"/>
      <c r="B24" s="1006"/>
      <c r="C24" s="1006"/>
      <c r="D24" s="1007"/>
      <c r="E24" s="1008"/>
      <c r="F24" s="1009"/>
      <c r="G24" s="1009"/>
      <c r="H24" s="1009"/>
      <c r="I24" s="1010"/>
      <c r="J24" s="1011"/>
      <c r="K24" s="1012"/>
      <c r="L24" s="1012"/>
      <c r="M24" s="1012"/>
      <c r="N24" s="1012"/>
      <c r="O24" s="1012"/>
      <c r="P24" s="1012"/>
      <c r="Q24" s="1012"/>
      <c r="R24" s="1013"/>
      <c r="S24" s="1011"/>
      <c r="T24" s="1012"/>
      <c r="U24" s="1012"/>
      <c r="V24" s="1012"/>
      <c r="W24" s="1012"/>
      <c r="X24" s="1012"/>
      <c r="Y24" s="1012"/>
      <c r="Z24" s="1012"/>
      <c r="AA24" s="1012"/>
      <c r="AB24" s="1012"/>
      <c r="AC24" s="1012"/>
      <c r="AD24" s="1012"/>
      <c r="AE24" s="1012"/>
      <c r="AF24" s="1012"/>
      <c r="AG24" s="1012"/>
      <c r="AH24" s="1012"/>
      <c r="AI24" s="1012"/>
      <c r="AJ24" s="1013"/>
      <c r="AK24" s="537" t="str">
        <f t="shared" si="2"/>
        <v/>
      </c>
      <c r="AL24" s="538"/>
      <c r="AM24" s="1014"/>
      <c r="AN24" s="1015"/>
      <c r="AO24" s="1015"/>
      <c r="AP24" s="340" t="s">
        <v>14</v>
      </c>
      <c r="AQ24" s="1015"/>
      <c r="AR24" s="1015"/>
      <c r="AS24" s="1016"/>
      <c r="AT24" s="542" t="str">
        <f t="shared" si="0"/>
        <v/>
      </c>
      <c r="AU24" s="543"/>
      <c r="AV24" s="544"/>
      <c r="AW24" s="1017"/>
      <c r="AX24" s="1018"/>
      <c r="AY24" s="1019"/>
      <c r="AZ24" s="582" t="str">
        <f t="shared" si="1"/>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28.5" customHeight="1">
      <c r="A25" s="1005"/>
      <c r="B25" s="1006"/>
      <c r="C25" s="1006"/>
      <c r="D25" s="1007"/>
      <c r="E25" s="1008"/>
      <c r="F25" s="1009"/>
      <c r="G25" s="1009"/>
      <c r="H25" s="1009"/>
      <c r="I25" s="1010"/>
      <c r="J25" s="1011"/>
      <c r="K25" s="1012"/>
      <c r="L25" s="1012"/>
      <c r="M25" s="1012"/>
      <c r="N25" s="1012"/>
      <c r="O25" s="1012"/>
      <c r="P25" s="1012"/>
      <c r="Q25" s="1012"/>
      <c r="R25" s="1013"/>
      <c r="S25" s="1011"/>
      <c r="T25" s="1012"/>
      <c r="U25" s="1012"/>
      <c r="V25" s="1012"/>
      <c r="W25" s="1012"/>
      <c r="X25" s="1012"/>
      <c r="Y25" s="1012"/>
      <c r="Z25" s="1012"/>
      <c r="AA25" s="1012"/>
      <c r="AB25" s="1012"/>
      <c r="AC25" s="1012"/>
      <c r="AD25" s="1012"/>
      <c r="AE25" s="1012"/>
      <c r="AF25" s="1012"/>
      <c r="AG25" s="1012"/>
      <c r="AH25" s="1012"/>
      <c r="AI25" s="1012"/>
      <c r="AJ25" s="1013"/>
      <c r="AK25" s="537" t="str">
        <f t="shared" si="2"/>
        <v/>
      </c>
      <c r="AL25" s="538"/>
      <c r="AM25" s="1014"/>
      <c r="AN25" s="1015"/>
      <c r="AO25" s="1015"/>
      <c r="AP25" s="340" t="s">
        <v>14</v>
      </c>
      <c r="AQ25" s="1015"/>
      <c r="AR25" s="1015"/>
      <c r="AS25" s="1016"/>
      <c r="AT25" s="542" t="str">
        <f t="shared" si="0"/>
        <v/>
      </c>
      <c r="AU25" s="543"/>
      <c r="AV25" s="544"/>
      <c r="AW25" s="1017"/>
      <c r="AX25" s="1018"/>
      <c r="AY25" s="1019"/>
      <c r="AZ25" s="582" t="str">
        <f t="shared" si="1"/>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1005"/>
      <c r="B26" s="1006"/>
      <c r="C26" s="1006"/>
      <c r="D26" s="1007"/>
      <c r="E26" s="1008"/>
      <c r="F26" s="1009"/>
      <c r="G26" s="1009"/>
      <c r="H26" s="1009"/>
      <c r="I26" s="1010"/>
      <c r="J26" s="1011"/>
      <c r="K26" s="1012"/>
      <c r="L26" s="1012"/>
      <c r="M26" s="1012"/>
      <c r="N26" s="1012"/>
      <c r="O26" s="1012"/>
      <c r="P26" s="1012"/>
      <c r="Q26" s="1012"/>
      <c r="R26" s="1013"/>
      <c r="S26" s="1011"/>
      <c r="T26" s="1012"/>
      <c r="U26" s="1012"/>
      <c r="V26" s="1012"/>
      <c r="W26" s="1012"/>
      <c r="X26" s="1012"/>
      <c r="Y26" s="1012"/>
      <c r="Z26" s="1012"/>
      <c r="AA26" s="1012"/>
      <c r="AB26" s="1012"/>
      <c r="AC26" s="1012"/>
      <c r="AD26" s="1012"/>
      <c r="AE26" s="1012"/>
      <c r="AF26" s="1012"/>
      <c r="AG26" s="1012"/>
      <c r="AH26" s="1012"/>
      <c r="AI26" s="1012"/>
      <c r="AJ26" s="1013"/>
      <c r="AK26" s="537" t="str">
        <f t="shared" si="2"/>
        <v/>
      </c>
      <c r="AL26" s="538"/>
      <c r="AM26" s="1014"/>
      <c r="AN26" s="1015"/>
      <c r="AO26" s="1015"/>
      <c r="AP26" s="340" t="s">
        <v>14</v>
      </c>
      <c r="AQ26" s="1015"/>
      <c r="AR26" s="1015"/>
      <c r="AS26" s="1016"/>
      <c r="AT26" s="542" t="str">
        <f t="shared" si="0"/>
        <v/>
      </c>
      <c r="AU26" s="543"/>
      <c r="AV26" s="544"/>
      <c r="AW26" s="1017"/>
      <c r="AX26" s="1018"/>
      <c r="AY26" s="1019"/>
      <c r="AZ26" s="582" t="str">
        <f t="shared" si="1"/>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1005"/>
      <c r="B27" s="1006"/>
      <c r="C27" s="1006"/>
      <c r="D27" s="1007"/>
      <c r="E27" s="1008"/>
      <c r="F27" s="1009"/>
      <c r="G27" s="1009"/>
      <c r="H27" s="1009"/>
      <c r="I27" s="1010"/>
      <c r="J27" s="1011"/>
      <c r="K27" s="1012"/>
      <c r="L27" s="1012"/>
      <c r="M27" s="1012"/>
      <c r="N27" s="1012"/>
      <c r="O27" s="1012"/>
      <c r="P27" s="1012"/>
      <c r="Q27" s="1012"/>
      <c r="R27" s="1013"/>
      <c r="S27" s="1011"/>
      <c r="T27" s="1012"/>
      <c r="U27" s="1012"/>
      <c r="V27" s="1012"/>
      <c r="W27" s="1012"/>
      <c r="X27" s="1012"/>
      <c r="Y27" s="1012"/>
      <c r="Z27" s="1012"/>
      <c r="AA27" s="1012"/>
      <c r="AB27" s="1012"/>
      <c r="AC27" s="1012"/>
      <c r="AD27" s="1012"/>
      <c r="AE27" s="1012"/>
      <c r="AF27" s="1012"/>
      <c r="AG27" s="1012"/>
      <c r="AH27" s="1012"/>
      <c r="AI27" s="1012"/>
      <c r="AJ27" s="1013"/>
      <c r="AK27" s="537" t="str">
        <f t="shared" si="2"/>
        <v/>
      </c>
      <c r="AL27" s="538"/>
      <c r="AM27" s="1014"/>
      <c r="AN27" s="1015"/>
      <c r="AO27" s="1015"/>
      <c r="AP27" s="340" t="s">
        <v>14</v>
      </c>
      <c r="AQ27" s="1015"/>
      <c r="AR27" s="1015"/>
      <c r="AS27" s="1016"/>
      <c r="AT27" s="542" t="str">
        <f t="shared" si="0"/>
        <v/>
      </c>
      <c r="AU27" s="543"/>
      <c r="AV27" s="544"/>
      <c r="AW27" s="1017"/>
      <c r="AX27" s="1018"/>
      <c r="AY27" s="1019"/>
      <c r="AZ27" s="582" t="str">
        <f t="shared" si="1"/>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1005"/>
      <c r="B28" s="1006"/>
      <c r="C28" s="1006"/>
      <c r="D28" s="1007"/>
      <c r="E28" s="1008"/>
      <c r="F28" s="1009"/>
      <c r="G28" s="1009"/>
      <c r="H28" s="1009"/>
      <c r="I28" s="1010"/>
      <c r="J28" s="1011"/>
      <c r="K28" s="1012"/>
      <c r="L28" s="1012"/>
      <c r="M28" s="1012"/>
      <c r="N28" s="1012"/>
      <c r="O28" s="1012"/>
      <c r="P28" s="1012"/>
      <c r="Q28" s="1012"/>
      <c r="R28" s="1013"/>
      <c r="S28" s="1011"/>
      <c r="T28" s="1012"/>
      <c r="U28" s="1012"/>
      <c r="V28" s="1012"/>
      <c r="W28" s="1012"/>
      <c r="X28" s="1012"/>
      <c r="Y28" s="1012"/>
      <c r="Z28" s="1012"/>
      <c r="AA28" s="1012"/>
      <c r="AB28" s="1012"/>
      <c r="AC28" s="1012"/>
      <c r="AD28" s="1012"/>
      <c r="AE28" s="1012"/>
      <c r="AF28" s="1012"/>
      <c r="AG28" s="1012"/>
      <c r="AH28" s="1012"/>
      <c r="AI28" s="1012"/>
      <c r="AJ28" s="1013"/>
      <c r="AK28" s="537" t="str">
        <f t="shared" si="2"/>
        <v/>
      </c>
      <c r="AL28" s="538"/>
      <c r="AM28" s="1014"/>
      <c r="AN28" s="1015"/>
      <c r="AO28" s="1015"/>
      <c r="AP28" s="340" t="s">
        <v>14</v>
      </c>
      <c r="AQ28" s="1015"/>
      <c r="AR28" s="1015"/>
      <c r="AS28" s="1016"/>
      <c r="AT28" s="542" t="str">
        <f t="shared" si="0"/>
        <v/>
      </c>
      <c r="AU28" s="543"/>
      <c r="AV28" s="544"/>
      <c r="AW28" s="1017"/>
      <c r="AX28" s="1018"/>
      <c r="AY28" s="1019"/>
      <c r="AZ28" s="582" t="str">
        <f t="shared" si="1"/>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1005"/>
      <c r="B29" s="1006"/>
      <c r="C29" s="1006"/>
      <c r="D29" s="1007"/>
      <c r="E29" s="1008"/>
      <c r="F29" s="1009"/>
      <c r="G29" s="1009"/>
      <c r="H29" s="1009"/>
      <c r="I29" s="1010"/>
      <c r="J29" s="1011"/>
      <c r="K29" s="1012"/>
      <c r="L29" s="1012"/>
      <c r="M29" s="1012"/>
      <c r="N29" s="1012"/>
      <c r="O29" s="1012"/>
      <c r="P29" s="1012"/>
      <c r="Q29" s="1012"/>
      <c r="R29" s="1013"/>
      <c r="S29" s="1011"/>
      <c r="T29" s="1012"/>
      <c r="U29" s="1012"/>
      <c r="V29" s="1012"/>
      <c r="W29" s="1012"/>
      <c r="X29" s="1012"/>
      <c r="Y29" s="1012"/>
      <c r="Z29" s="1012"/>
      <c r="AA29" s="1012"/>
      <c r="AB29" s="1012"/>
      <c r="AC29" s="1012"/>
      <c r="AD29" s="1012"/>
      <c r="AE29" s="1012"/>
      <c r="AF29" s="1012"/>
      <c r="AG29" s="1012"/>
      <c r="AH29" s="1012"/>
      <c r="AI29" s="1012"/>
      <c r="AJ29" s="1013"/>
      <c r="AK29" s="537" t="str">
        <f t="shared" si="2"/>
        <v/>
      </c>
      <c r="AL29" s="538"/>
      <c r="AM29" s="1014"/>
      <c r="AN29" s="1015"/>
      <c r="AO29" s="1015"/>
      <c r="AP29" s="340" t="s">
        <v>14</v>
      </c>
      <c r="AQ29" s="1015"/>
      <c r="AR29" s="1015"/>
      <c r="AS29" s="1016"/>
      <c r="AT29" s="542" t="str">
        <f t="shared" si="0"/>
        <v/>
      </c>
      <c r="AU29" s="543"/>
      <c r="AV29" s="544"/>
      <c r="AW29" s="1017"/>
      <c r="AX29" s="1018"/>
      <c r="AY29" s="1019"/>
      <c r="AZ29" s="582" t="str">
        <f t="shared" si="1"/>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1005"/>
      <c r="B30" s="1006"/>
      <c r="C30" s="1006"/>
      <c r="D30" s="1007"/>
      <c r="E30" s="1008"/>
      <c r="F30" s="1009"/>
      <c r="G30" s="1009"/>
      <c r="H30" s="1009"/>
      <c r="I30" s="1010"/>
      <c r="J30" s="1011"/>
      <c r="K30" s="1012"/>
      <c r="L30" s="1012"/>
      <c r="M30" s="1012"/>
      <c r="N30" s="1012"/>
      <c r="O30" s="1012"/>
      <c r="P30" s="1012"/>
      <c r="Q30" s="1012"/>
      <c r="R30" s="1013"/>
      <c r="S30" s="1011"/>
      <c r="T30" s="1012"/>
      <c r="U30" s="1012"/>
      <c r="V30" s="1012"/>
      <c r="W30" s="1012"/>
      <c r="X30" s="1012"/>
      <c r="Y30" s="1012"/>
      <c r="Z30" s="1012"/>
      <c r="AA30" s="1012"/>
      <c r="AB30" s="1012"/>
      <c r="AC30" s="1012"/>
      <c r="AD30" s="1012"/>
      <c r="AE30" s="1012"/>
      <c r="AF30" s="1012"/>
      <c r="AG30" s="1012"/>
      <c r="AH30" s="1012"/>
      <c r="AI30" s="1012"/>
      <c r="AJ30" s="1013"/>
      <c r="AK30" s="537" t="str">
        <f t="shared" si="2"/>
        <v/>
      </c>
      <c r="AL30" s="538"/>
      <c r="AM30" s="1014"/>
      <c r="AN30" s="1015"/>
      <c r="AO30" s="1015"/>
      <c r="AP30" s="340" t="s">
        <v>14</v>
      </c>
      <c r="AQ30" s="1015"/>
      <c r="AR30" s="1015"/>
      <c r="AS30" s="1016"/>
      <c r="AT30" s="542" t="str">
        <f t="shared" si="0"/>
        <v/>
      </c>
      <c r="AU30" s="543"/>
      <c r="AV30" s="544"/>
      <c r="AW30" s="1017"/>
      <c r="AX30" s="1018"/>
      <c r="AY30" s="1019"/>
      <c r="AZ30" s="582" t="str">
        <f t="shared" si="1"/>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ht="15.75" customHeight="1">
      <c r="A32" s="47"/>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47"/>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47"/>
      <c r="B34" s="47"/>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68" t="s">
        <v>59</v>
      </c>
      <c r="B35" s="769"/>
      <c r="C35" s="769"/>
      <c r="D35" s="769"/>
      <c r="E35" s="770" t="s">
        <v>229</v>
      </c>
      <c r="F35" s="770"/>
      <c r="G35" s="770"/>
      <c r="H35" s="770"/>
      <c r="I35" s="770"/>
      <c r="J35" s="770"/>
      <c r="K35" s="770"/>
      <c r="L35" s="770"/>
      <c r="M35" s="770"/>
      <c r="N35" s="771"/>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1000" t="s">
        <v>4</v>
      </c>
      <c r="AN37" s="1001"/>
      <c r="AO37" s="1001"/>
      <c r="AP37" s="1001"/>
      <c r="AQ37" s="1001"/>
      <c r="AR37" s="1001"/>
      <c r="AS37" s="1002"/>
      <c r="AT37" s="47"/>
      <c r="AU37" s="47"/>
      <c r="AV37" s="47"/>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619" t="s">
        <v>58</v>
      </c>
      <c r="B39" s="620"/>
      <c r="C39" s="620"/>
      <c r="D39" s="624"/>
      <c r="E39" s="548" t="s">
        <v>11</v>
      </c>
      <c r="F39" s="549"/>
      <c r="G39" s="549"/>
      <c r="H39" s="549"/>
      <c r="I39" s="550"/>
      <c r="J39" s="548" t="s">
        <v>9</v>
      </c>
      <c r="K39" s="549"/>
      <c r="L39" s="549"/>
      <c r="M39" s="549"/>
      <c r="N39" s="549"/>
      <c r="O39" s="549"/>
      <c r="P39" s="549"/>
      <c r="Q39" s="549"/>
      <c r="R39" s="550"/>
      <c r="S39" s="548" t="s">
        <v>106</v>
      </c>
      <c r="T39" s="549"/>
      <c r="U39" s="549"/>
      <c r="V39" s="549"/>
      <c r="W39" s="549"/>
      <c r="X39" s="549"/>
      <c r="Y39" s="549"/>
      <c r="Z39" s="549"/>
      <c r="AA39" s="549"/>
      <c r="AB39" s="549"/>
      <c r="AC39" s="549"/>
      <c r="AD39" s="549"/>
      <c r="AE39" s="549"/>
      <c r="AF39" s="549"/>
      <c r="AG39" s="549"/>
      <c r="AH39" s="549"/>
      <c r="AI39" s="549"/>
      <c r="AJ39" s="550"/>
      <c r="AK39" s="688" t="s">
        <v>75</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6"/>
      <c r="E40" s="551"/>
      <c r="F40" s="552"/>
      <c r="G40" s="552"/>
      <c r="H40" s="552"/>
      <c r="I40" s="553"/>
      <c r="J40" s="551"/>
      <c r="K40" s="552"/>
      <c r="L40" s="552"/>
      <c r="M40" s="552"/>
      <c r="N40" s="552"/>
      <c r="O40" s="552"/>
      <c r="P40" s="552"/>
      <c r="Q40" s="552"/>
      <c r="R40" s="553"/>
      <c r="S40" s="551"/>
      <c r="T40" s="552"/>
      <c r="U40" s="552"/>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1020"/>
      <c r="B41" s="1021"/>
      <c r="C41" s="1021"/>
      <c r="D41" s="1022"/>
      <c r="E41" s="1023"/>
      <c r="F41" s="1024"/>
      <c r="G41" s="1024"/>
      <c r="H41" s="1024"/>
      <c r="I41" s="1025"/>
      <c r="J41" s="1038"/>
      <c r="K41" s="1039"/>
      <c r="L41" s="1039"/>
      <c r="M41" s="1039"/>
      <c r="N41" s="1039"/>
      <c r="O41" s="1039"/>
      <c r="P41" s="1039"/>
      <c r="Q41" s="1039"/>
      <c r="R41" s="1040"/>
      <c r="S41" s="1038"/>
      <c r="T41" s="1039"/>
      <c r="U41" s="1039"/>
      <c r="V41" s="1039"/>
      <c r="W41" s="1039"/>
      <c r="X41" s="1039"/>
      <c r="Y41" s="1039"/>
      <c r="Z41" s="1039"/>
      <c r="AA41" s="1039"/>
      <c r="AB41" s="1039"/>
      <c r="AC41" s="1039"/>
      <c r="AD41" s="1039"/>
      <c r="AE41" s="1039"/>
      <c r="AF41" s="1039"/>
      <c r="AG41" s="1039"/>
      <c r="AH41" s="1039"/>
      <c r="AI41" s="1039"/>
      <c r="AJ41" s="1040"/>
      <c r="AK41" s="734" t="str">
        <f>IF(E41="","",IF(AND(LEFT(E41,1)&amp;RIGHT(E41,1)&lt;&gt;"W6"),"err",LEFT(E41,1)&amp;RIGHT(E41,1)))</f>
        <v/>
      </c>
      <c r="AL41" s="735"/>
      <c r="AM41" s="1029"/>
      <c r="AN41" s="1030"/>
      <c r="AO41" s="1030"/>
      <c r="AP41" s="339" t="s">
        <v>14</v>
      </c>
      <c r="AQ41" s="1030"/>
      <c r="AR41" s="1030"/>
      <c r="AS41" s="1031"/>
      <c r="AT41" s="674" t="str">
        <f t="shared" ref="AT41:AT55" si="3">IF(AND(AM41&lt;&gt;"",AQ41&lt;&gt;""),ROUNDDOWN(AM41*AQ41/1000000,2),"")</f>
        <v/>
      </c>
      <c r="AU41" s="675"/>
      <c r="AV41" s="676"/>
      <c r="AW41" s="1032"/>
      <c r="AX41" s="1033"/>
      <c r="AY41" s="1034"/>
      <c r="AZ41" s="671" t="str">
        <f t="shared" ref="AZ41:AZ55" si="4">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1005"/>
      <c r="B42" s="1006"/>
      <c r="C42" s="1006"/>
      <c r="D42" s="1007"/>
      <c r="E42" s="1008"/>
      <c r="F42" s="1009"/>
      <c r="G42" s="1009"/>
      <c r="H42" s="1009"/>
      <c r="I42" s="1010"/>
      <c r="J42" s="1035"/>
      <c r="K42" s="1036"/>
      <c r="L42" s="1036"/>
      <c r="M42" s="1036"/>
      <c r="N42" s="1036"/>
      <c r="O42" s="1036"/>
      <c r="P42" s="1036"/>
      <c r="Q42" s="1036"/>
      <c r="R42" s="1037"/>
      <c r="S42" s="1035"/>
      <c r="T42" s="1036"/>
      <c r="U42" s="1036"/>
      <c r="V42" s="1036"/>
      <c r="W42" s="1036"/>
      <c r="X42" s="1036"/>
      <c r="Y42" s="1036"/>
      <c r="Z42" s="1036"/>
      <c r="AA42" s="1036"/>
      <c r="AB42" s="1036"/>
      <c r="AC42" s="1036"/>
      <c r="AD42" s="1036"/>
      <c r="AE42" s="1036"/>
      <c r="AF42" s="1036"/>
      <c r="AG42" s="1036"/>
      <c r="AH42" s="1036"/>
      <c r="AI42" s="1036"/>
      <c r="AJ42" s="1037"/>
      <c r="AK42" s="537" t="str">
        <f t="shared" ref="AK42:AK55" si="5">IF(E42="","",IF(AND(LEFT(E42,1)&amp;RIGHT(E42,1)&lt;&gt;"W6"),"err",LEFT(E42,1)&amp;RIGHT(E42,1)))</f>
        <v/>
      </c>
      <c r="AL42" s="538"/>
      <c r="AM42" s="1014"/>
      <c r="AN42" s="1015"/>
      <c r="AO42" s="1015"/>
      <c r="AP42" s="340" t="s">
        <v>14</v>
      </c>
      <c r="AQ42" s="1015"/>
      <c r="AR42" s="1015"/>
      <c r="AS42" s="1016"/>
      <c r="AT42" s="542" t="str">
        <f t="shared" si="3"/>
        <v/>
      </c>
      <c r="AU42" s="543"/>
      <c r="AV42" s="544"/>
      <c r="AW42" s="1017"/>
      <c r="AX42" s="1018"/>
      <c r="AY42" s="1019"/>
      <c r="AZ42" s="582" t="str">
        <f t="shared" si="4"/>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1005"/>
      <c r="B43" s="1006"/>
      <c r="C43" s="1006"/>
      <c r="D43" s="1007"/>
      <c r="E43" s="1008"/>
      <c r="F43" s="1009"/>
      <c r="G43" s="1009"/>
      <c r="H43" s="1009"/>
      <c r="I43" s="1010"/>
      <c r="J43" s="1035"/>
      <c r="K43" s="1036"/>
      <c r="L43" s="1036"/>
      <c r="M43" s="1036"/>
      <c r="N43" s="1036"/>
      <c r="O43" s="1036"/>
      <c r="P43" s="1036"/>
      <c r="Q43" s="1036"/>
      <c r="R43" s="1037"/>
      <c r="S43" s="1035"/>
      <c r="T43" s="1036"/>
      <c r="U43" s="1036"/>
      <c r="V43" s="1036"/>
      <c r="W43" s="1036"/>
      <c r="X43" s="1036"/>
      <c r="Y43" s="1036"/>
      <c r="Z43" s="1036"/>
      <c r="AA43" s="1036"/>
      <c r="AB43" s="1036"/>
      <c r="AC43" s="1036"/>
      <c r="AD43" s="1036"/>
      <c r="AE43" s="1036"/>
      <c r="AF43" s="1036"/>
      <c r="AG43" s="1036"/>
      <c r="AH43" s="1036"/>
      <c r="AI43" s="1036"/>
      <c r="AJ43" s="1037"/>
      <c r="AK43" s="537" t="str">
        <f t="shared" si="5"/>
        <v/>
      </c>
      <c r="AL43" s="538"/>
      <c r="AM43" s="1014"/>
      <c r="AN43" s="1015"/>
      <c r="AO43" s="1015"/>
      <c r="AP43" s="340" t="s">
        <v>14</v>
      </c>
      <c r="AQ43" s="1015"/>
      <c r="AR43" s="1015"/>
      <c r="AS43" s="1016"/>
      <c r="AT43" s="542" t="str">
        <f t="shared" si="3"/>
        <v/>
      </c>
      <c r="AU43" s="543"/>
      <c r="AV43" s="544"/>
      <c r="AW43" s="1017"/>
      <c r="AX43" s="1018"/>
      <c r="AY43" s="1019"/>
      <c r="AZ43" s="582" t="str">
        <f t="shared" si="4"/>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1005"/>
      <c r="B44" s="1006"/>
      <c r="C44" s="1006"/>
      <c r="D44" s="1007"/>
      <c r="E44" s="1008"/>
      <c r="F44" s="1009"/>
      <c r="G44" s="1009"/>
      <c r="H44" s="1009"/>
      <c r="I44" s="1010"/>
      <c r="J44" s="1035"/>
      <c r="K44" s="1036"/>
      <c r="L44" s="1036"/>
      <c r="M44" s="1036"/>
      <c r="N44" s="1036"/>
      <c r="O44" s="1036"/>
      <c r="P44" s="1036"/>
      <c r="Q44" s="1036"/>
      <c r="R44" s="1037"/>
      <c r="S44" s="1035"/>
      <c r="T44" s="1036"/>
      <c r="U44" s="1036"/>
      <c r="V44" s="1036"/>
      <c r="W44" s="1036"/>
      <c r="X44" s="1036"/>
      <c r="Y44" s="1036"/>
      <c r="Z44" s="1036"/>
      <c r="AA44" s="1036"/>
      <c r="AB44" s="1036"/>
      <c r="AC44" s="1036"/>
      <c r="AD44" s="1036"/>
      <c r="AE44" s="1036"/>
      <c r="AF44" s="1036"/>
      <c r="AG44" s="1036"/>
      <c r="AH44" s="1036"/>
      <c r="AI44" s="1036"/>
      <c r="AJ44" s="1037"/>
      <c r="AK44" s="537" t="str">
        <f t="shared" si="5"/>
        <v/>
      </c>
      <c r="AL44" s="538"/>
      <c r="AM44" s="1014"/>
      <c r="AN44" s="1015"/>
      <c r="AO44" s="1015"/>
      <c r="AP44" s="340" t="s">
        <v>14</v>
      </c>
      <c r="AQ44" s="1015"/>
      <c r="AR44" s="1015"/>
      <c r="AS44" s="1016"/>
      <c r="AT44" s="542" t="str">
        <f t="shared" si="3"/>
        <v/>
      </c>
      <c r="AU44" s="543"/>
      <c r="AV44" s="544"/>
      <c r="AW44" s="1017"/>
      <c r="AX44" s="1018"/>
      <c r="AY44" s="1019"/>
      <c r="AZ44" s="582" t="str">
        <f t="shared" si="4"/>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1005"/>
      <c r="B45" s="1006"/>
      <c r="C45" s="1006"/>
      <c r="D45" s="1007"/>
      <c r="E45" s="1008"/>
      <c r="F45" s="1009"/>
      <c r="G45" s="1009"/>
      <c r="H45" s="1009"/>
      <c r="I45" s="1010"/>
      <c r="J45" s="1035"/>
      <c r="K45" s="1036"/>
      <c r="L45" s="1036"/>
      <c r="M45" s="1036"/>
      <c r="N45" s="1036"/>
      <c r="O45" s="1036"/>
      <c r="P45" s="1036"/>
      <c r="Q45" s="1036"/>
      <c r="R45" s="1037"/>
      <c r="S45" s="1035"/>
      <c r="T45" s="1036"/>
      <c r="U45" s="1036"/>
      <c r="V45" s="1036"/>
      <c r="W45" s="1036"/>
      <c r="X45" s="1036"/>
      <c r="Y45" s="1036"/>
      <c r="Z45" s="1036"/>
      <c r="AA45" s="1036"/>
      <c r="AB45" s="1036"/>
      <c r="AC45" s="1036"/>
      <c r="AD45" s="1036"/>
      <c r="AE45" s="1036"/>
      <c r="AF45" s="1036"/>
      <c r="AG45" s="1036"/>
      <c r="AH45" s="1036"/>
      <c r="AI45" s="1036"/>
      <c r="AJ45" s="1037"/>
      <c r="AK45" s="537" t="str">
        <f t="shared" si="5"/>
        <v/>
      </c>
      <c r="AL45" s="538"/>
      <c r="AM45" s="1014"/>
      <c r="AN45" s="1015"/>
      <c r="AO45" s="1015"/>
      <c r="AP45" s="340" t="s">
        <v>14</v>
      </c>
      <c r="AQ45" s="1015"/>
      <c r="AR45" s="1015"/>
      <c r="AS45" s="1016"/>
      <c r="AT45" s="542" t="str">
        <f t="shared" si="3"/>
        <v/>
      </c>
      <c r="AU45" s="543"/>
      <c r="AV45" s="544"/>
      <c r="AW45" s="1017"/>
      <c r="AX45" s="1018"/>
      <c r="AY45" s="1019"/>
      <c r="AZ45" s="662" t="str">
        <f t="shared" si="4"/>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1005"/>
      <c r="B46" s="1006"/>
      <c r="C46" s="1006"/>
      <c r="D46" s="1007"/>
      <c r="E46" s="1008"/>
      <c r="F46" s="1009"/>
      <c r="G46" s="1009"/>
      <c r="H46" s="1009"/>
      <c r="I46" s="1010"/>
      <c r="J46" s="1035"/>
      <c r="K46" s="1036"/>
      <c r="L46" s="1036"/>
      <c r="M46" s="1036"/>
      <c r="N46" s="1036"/>
      <c r="O46" s="1036"/>
      <c r="P46" s="1036"/>
      <c r="Q46" s="1036"/>
      <c r="R46" s="1037"/>
      <c r="S46" s="1035"/>
      <c r="T46" s="1036"/>
      <c r="U46" s="1036"/>
      <c r="V46" s="1036"/>
      <c r="W46" s="1036"/>
      <c r="X46" s="1036"/>
      <c r="Y46" s="1036"/>
      <c r="Z46" s="1036"/>
      <c r="AA46" s="1036"/>
      <c r="AB46" s="1036"/>
      <c r="AC46" s="1036"/>
      <c r="AD46" s="1036"/>
      <c r="AE46" s="1036"/>
      <c r="AF46" s="1036"/>
      <c r="AG46" s="1036"/>
      <c r="AH46" s="1036"/>
      <c r="AI46" s="1036"/>
      <c r="AJ46" s="1037"/>
      <c r="AK46" s="537" t="str">
        <f t="shared" si="5"/>
        <v/>
      </c>
      <c r="AL46" s="538"/>
      <c r="AM46" s="1014"/>
      <c r="AN46" s="1015"/>
      <c r="AO46" s="1015"/>
      <c r="AP46" s="340" t="s">
        <v>14</v>
      </c>
      <c r="AQ46" s="1015"/>
      <c r="AR46" s="1015"/>
      <c r="AS46" s="1016"/>
      <c r="AT46" s="542" t="str">
        <f t="shared" si="3"/>
        <v/>
      </c>
      <c r="AU46" s="543"/>
      <c r="AV46" s="544"/>
      <c r="AW46" s="1017"/>
      <c r="AX46" s="1018"/>
      <c r="AY46" s="1019"/>
      <c r="AZ46" s="662" t="str">
        <f t="shared" si="4"/>
        <v/>
      </c>
      <c r="BA46" s="663"/>
      <c r="BB46" s="663"/>
      <c r="BC46" s="66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1005"/>
      <c r="B47" s="1006"/>
      <c r="C47" s="1006"/>
      <c r="D47" s="1007"/>
      <c r="E47" s="1008"/>
      <c r="F47" s="1009"/>
      <c r="G47" s="1009"/>
      <c r="H47" s="1009"/>
      <c r="I47" s="1010"/>
      <c r="J47" s="1035"/>
      <c r="K47" s="1036"/>
      <c r="L47" s="1036"/>
      <c r="M47" s="1036"/>
      <c r="N47" s="1036"/>
      <c r="O47" s="1036"/>
      <c r="P47" s="1036"/>
      <c r="Q47" s="1036"/>
      <c r="R47" s="1037"/>
      <c r="S47" s="1035"/>
      <c r="T47" s="1036"/>
      <c r="U47" s="1036"/>
      <c r="V47" s="1036"/>
      <c r="W47" s="1036"/>
      <c r="X47" s="1036"/>
      <c r="Y47" s="1036"/>
      <c r="Z47" s="1036"/>
      <c r="AA47" s="1036"/>
      <c r="AB47" s="1036"/>
      <c r="AC47" s="1036"/>
      <c r="AD47" s="1036"/>
      <c r="AE47" s="1036"/>
      <c r="AF47" s="1036"/>
      <c r="AG47" s="1036"/>
      <c r="AH47" s="1036"/>
      <c r="AI47" s="1036"/>
      <c r="AJ47" s="1037"/>
      <c r="AK47" s="537" t="str">
        <f t="shared" si="5"/>
        <v/>
      </c>
      <c r="AL47" s="538"/>
      <c r="AM47" s="1014"/>
      <c r="AN47" s="1015"/>
      <c r="AO47" s="1015"/>
      <c r="AP47" s="340" t="s">
        <v>14</v>
      </c>
      <c r="AQ47" s="1015"/>
      <c r="AR47" s="1015"/>
      <c r="AS47" s="1016"/>
      <c r="AT47" s="542" t="str">
        <f t="shared" si="3"/>
        <v/>
      </c>
      <c r="AU47" s="543"/>
      <c r="AV47" s="544"/>
      <c r="AW47" s="1017"/>
      <c r="AX47" s="1018"/>
      <c r="AY47" s="1019"/>
      <c r="AZ47" s="662" t="str">
        <f t="shared" si="4"/>
        <v/>
      </c>
      <c r="BA47" s="663"/>
      <c r="BB47" s="663"/>
      <c r="BC47" s="66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1005"/>
      <c r="B48" s="1006"/>
      <c r="C48" s="1006"/>
      <c r="D48" s="1007"/>
      <c r="E48" s="1008"/>
      <c r="F48" s="1009"/>
      <c r="G48" s="1009"/>
      <c r="H48" s="1009"/>
      <c r="I48" s="1010"/>
      <c r="J48" s="1035"/>
      <c r="K48" s="1036"/>
      <c r="L48" s="1036"/>
      <c r="M48" s="1036"/>
      <c r="N48" s="1036"/>
      <c r="O48" s="1036"/>
      <c r="P48" s="1036"/>
      <c r="Q48" s="1036"/>
      <c r="R48" s="1037"/>
      <c r="S48" s="1035"/>
      <c r="T48" s="1036"/>
      <c r="U48" s="1036"/>
      <c r="V48" s="1036"/>
      <c r="W48" s="1036"/>
      <c r="X48" s="1036"/>
      <c r="Y48" s="1036"/>
      <c r="Z48" s="1036"/>
      <c r="AA48" s="1036"/>
      <c r="AB48" s="1036"/>
      <c r="AC48" s="1036"/>
      <c r="AD48" s="1036"/>
      <c r="AE48" s="1036"/>
      <c r="AF48" s="1036"/>
      <c r="AG48" s="1036"/>
      <c r="AH48" s="1036"/>
      <c r="AI48" s="1036"/>
      <c r="AJ48" s="1037"/>
      <c r="AK48" s="537" t="str">
        <f t="shared" si="5"/>
        <v/>
      </c>
      <c r="AL48" s="538"/>
      <c r="AM48" s="1014"/>
      <c r="AN48" s="1015"/>
      <c r="AO48" s="1015"/>
      <c r="AP48" s="340" t="s">
        <v>14</v>
      </c>
      <c r="AQ48" s="1015"/>
      <c r="AR48" s="1015"/>
      <c r="AS48" s="1016"/>
      <c r="AT48" s="542" t="str">
        <f t="shared" si="3"/>
        <v/>
      </c>
      <c r="AU48" s="543"/>
      <c r="AV48" s="544"/>
      <c r="AW48" s="1017"/>
      <c r="AX48" s="1018"/>
      <c r="AY48" s="1019"/>
      <c r="AZ48" s="662" t="str">
        <f t="shared" si="4"/>
        <v/>
      </c>
      <c r="BA48" s="663"/>
      <c r="BB48" s="663"/>
      <c r="BC48" s="66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1005"/>
      <c r="B49" s="1006"/>
      <c r="C49" s="1006"/>
      <c r="D49" s="1007"/>
      <c r="E49" s="1008"/>
      <c r="F49" s="1009"/>
      <c r="G49" s="1009"/>
      <c r="H49" s="1009"/>
      <c r="I49" s="1010"/>
      <c r="J49" s="1035"/>
      <c r="K49" s="1036"/>
      <c r="L49" s="1036"/>
      <c r="M49" s="1036"/>
      <c r="N49" s="1036"/>
      <c r="O49" s="1036"/>
      <c r="P49" s="1036"/>
      <c r="Q49" s="1036"/>
      <c r="R49" s="1037"/>
      <c r="S49" s="1035"/>
      <c r="T49" s="1036"/>
      <c r="U49" s="1036"/>
      <c r="V49" s="1036"/>
      <c r="W49" s="1036"/>
      <c r="X49" s="1036"/>
      <c r="Y49" s="1036"/>
      <c r="Z49" s="1036"/>
      <c r="AA49" s="1036"/>
      <c r="AB49" s="1036"/>
      <c r="AC49" s="1036"/>
      <c r="AD49" s="1036"/>
      <c r="AE49" s="1036"/>
      <c r="AF49" s="1036"/>
      <c r="AG49" s="1036"/>
      <c r="AH49" s="1036"/>
      <c r="AI49" s="1036"/>
      <c r="AJ49" s="1037"/>
      <c r="AK49" s="537" t="str">
        <f t="shared" si="5"/>
        <v/>
      </c>
      <c r="AL49" s="538"/>
      <c r="AM49" s="1014"/>
      <c r="AN49" s="1015"/>
      <c r="AO49" s="1015"/>
      <c r="AP49" s="340" t="s">
        <v>14</v>
      </c>
      <c r="AQ49" s="1015"/>
      <c r="AR49" s="1015"/>
      <c r="AS49" s="1016"/>
      <c r="AT49" s="542" t="str">
        <f t="shared" si="3"/>
        <v/>
      </c>
      <c r="AU49" s="543"/>
      <c r="AV49" s="544"/>
      <c r="AW49" s="1017"/>
      <c r="AX49" s="1018"/>
      <c r="AY49" s="1019"/>
      <c r="AZ49" s="582" t="str">
        <f t="shared" si="4"/>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1005"/>
      <c r="B50" s="1006"/>
      <c r="C50" s="1006"/>
      <c r="D50" s="1007"/>
      <c r="E50" s="1008"/>
      <c r="F50" s="1009"/>
      <c r="G50" s="1009"/>
      <c r="H50" s="1009"/>
      <c r="I50" s="1010"/>
      <c r="J50" s="1035"/>
      <c r="K50" s="1036"/>
      <c r="L50" s="1036"/>
      <c r="M50" s="1036"/>
      <c r="N50" s="1036"/>
      <c r="O50" s="1036"/>
      <c r="P50" s="1036"/>
      <c r="Q50" s="1036"/>
      <c r="R50" s="1037"/>
      <c r="S50" s="1035"/>
      <c r="T50" s="1036"/>
      <c r="U50" s="1036"/>
      <c r="V50" s="1036"/>
      <c r="W50" s="1036"/>
      <c r="X50" s="1036"/>
      <c r="Y50" s="1036"/>
      <c r="Z50" s="1036"/>
      <c r="AA50" s="1036"/>
      <c r="AB50" s="1036"/>
      <c r="AC50" s="1036"/>
      <c r="AD50" s="1036"/>
      <c r="AE50" s="1036"/>
      <c r="AF50" s="1036"/>
      <c r="AG50" s="1036"/>
      <c r="AH50" s="1036"/>
      <c r="AI50" s="1036"/>
      <c r="AJ50" s="1037"/>
      <c r="AK50" s="537" t="str">
        <f t="shared" si="5"/>
        <v/>
      </c>
      <c r="AL50" s="538"/>
      <c r="AM50" s="1014"/>
      <c r="AN50" s="1015"/>
      <c r="AO50" s="1015"/>
      <c r="AP50" s="340" t="s">
        <v>14</v>
      </c>
      <c r="AQ50" s="1015"/>
      <c r="AR50" s="1015"/>
      <c r="AS50" s="1016"/>
      <c r="AT50" s="542" t="str">
        <f t="shared" si="3"/>
        <v/>
      </c>
      <c r="AU50" s="543"/>
      <c r="AV50" s="544"/>
      <c r="AW50" s="1017"/>
      <c r="AX50" s="1018"/>
      <c r="AY50" s="1019"/>
      <c r="AZ50" s="582" t="str">
        <f t="shared" si="4"/>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1005"/>
      <c r="B51" s="1006"/>
      <c r="C51" s="1006"/>
      <c r="D51" s="1007"/>
      <c r="E51" s="1008"/>
      <c r="F51" s="1009"/>
      <c r="G51" s="1009"/>
      <c r="H51" s="1009"/>
      <c r="I51" s="1010"/>
      <c r="J51" s="1035"/>
      <c r="K51" s="1036"/>
      <c r="L51" s="1036"/>
      <c r="M51" s="1036"/>
      <c r="N51" s="1036"/>
      <c r="O51" s="1036"/>
      <c r="P51" s="1036"/>
      <c r="Q51" s="1036"/>
      <c r="R51" s="1037"/>
      <c r="S51" s="1035"/>
      <c r="T51" s="1036"/>
      <c r="U51" s="1036"/>
      <c r="V51" s="1036"/>
      <c r="W51" s="1036"/>
      <c r="X51" s="1036"/>
      <c r="Y51" s="1036"/>
      <c r="Z51" s="1036"/>
      <c r="AA51" s="1036"/>
      <c r="AB51" s="1036"/>
      <c r="AC51" s="1036"/>
      <c r="AD51" s="1036"/>
      <c r="AE51" s="1036"/>
      <c r="AF51" s="1036"/>
      <c r="AG51" s="1036"/>
      <c r="AH51" s="1036"/>
      <c r="AI51" s="1036"/>
      <c r="AJ51" s="1037"/>
      <c r="AK51" s="537" t="str">
        <f t="shared" si="5"/>
        <v/>
      </c>
      <c r="AL51" s="538"/>
      <c r="AM51" s="1014"/>
      <c r="AN51" s="1015"/>
      <c r="AO51" s="1015"/>
      <c r="AP51" s="340" t="s">
        <v>14</v>
      </c>
      <c r="AQ51" s="1015"/>
      <c r="AR51" s="1015"/>
      <c r="AS51" s="1016"/>
      <c r="AT51" s="542" t="str">
        <f t="shared" si="3"/>
        <v/>
      </c>
      <c r="AU51" s="543"/>
      <c r="AV51" s="544"/>
      <c r="AW51" s="1017"/>
      <c r="AX51" s="1018"/>
      <c r="AY51" s="1019"/>
      <c r="AZ51" s="582" t="str">
        <f t="shared" si="4"/>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1005"/>
      <c r="B52" s="1006"/>
      <c r="C52" s="1006"/>
      <c r="D52" s="1007"/>
      <c r="E52" s="1008"/>
      <c r="F52" s="1009"/>
      <c r="G52" s="1009"/>
      <c r="H52" s="1009"/>
      <c r="I52" s="1010"/>
      <c r="J52" s="1035"/>
      <c r="K52" s="1036"/>
      <c r="L52" s="1036"/>
      <c r="M52" s="1036"/>
      <c r="N52" s="1036"/>
      <c r="O52" s="1036"/>
      <c r="P52" s="1036"/>
      <c r="Q52" s="1036"/>
      <c r="R52" s="1037"/>
      <c r="S52" s="1035"/>
      <c r="T52" s="1036"/>
      <c r="U52" s="1036"/>
      <c r="V52" s="1036"/>
      <c r="W52" s="1036"/>
      <c r="X52" s="1036"/>
      <c r="Y52" s="1036"/>
      <c r="Z52" s="1036"/>
      <c r="AA52" s="1036"/>
      <c r="AB52" s="1036"/>
      <c r="AC52" s="1036"/>
      <c r="AD52" s="1036"/>
      <c r="AE52" s="1036"/>
      <c r="AF52" s="1036"/>
      <c r="AG52" s="1036"/>
      <c r="AH52" s="1036"/>
      <c r="AI52" s="1036"/>
      <c r="AJ52" s="1037"/>
      <c r="AK52" s="537" t="str">
        <f t="shared" si="5"/>
        <v/>
      </c>
      <c r="AL52" s="538"/>
      <c r="AM52" s="1014"/>
      <c r="AN52" s="1015"/>
      <c r="AO52" s="1015"/>
      <c r="AP52" s="340" t="s">
        <v>14</v>
      </c>
      <c r="AQ52" s="1015"/>
      <c r="AR52" s="1015"/>
      <c r="AS52" s="1016"/>
      <c r="AT52" s="542" t="str">
        <f t="shared" si="3"/>
        <v/>
      </c>
      <c r="AU52" s="543"/>
      <c r="AV52" s="544"/>
      <c r="AW52" s="1017"/>
      <c r="AX52" s="1018"/>
      <c r="AY52" s="1019"/>
      <c r="AZ52" s="582" t="str">
        <f t="shared" si="4"/>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1005"/>
      <c r="B53" s="1006"/>
      <c r="C53" s="1006"/>
      <c r="D53" s="1007"/>
      <c r="E53" s="1008"/>
      <c r="F53" s="1009"/>
      <c r="G53" s="1009"/>
      <c r="H53" s="1009"/>
      <c r="I53" s="1010"/>
      <c r="J53" s="1035"/>
      <c r="K53" s="1036"/>
      <c r="L53" s="1036"/>
      <c r="M53" s="1036"/>
      <c r="N53" s="1036"/>
      <c r="O53" s="1036"/>
      <c r="P53" s="1036"/>
      <c r="Q53" s="1036"/>
      <c r="R53" s="1037"/>
      <c r="S53" s="1035"/>
      <c r="T53" s="1036"/>
      <c r="U53" s="1036"/>
      <c r="V53" s="1036"/>
      <c r="W53" s="1036"/>
      <c r="X53" s="1036"/>
      <c r="Y53" s="1036"/>
      <c r="Z53" s="1036"/>
      <c r="AA53" s="1036"/>
      <c r="AB53" s="1036"/>
      <c r="AC53" s="1036"/>
      <c r="AD53" s="1036"/>
      <c r="AE53" s="1036"/>
      <c r="AF53" s="1036"/>
      <c r="AG53" s="1036"/>
      <c r="AH53" s="1036"/>
      <c r="AI53" s="1036"/>
      <c r="AJ53" s="1037"/>
      <c r="AK53" s="537" t="str">
        <f t="shared" si="5"/>
        <v/>
      </c>
      <c r="AL53" s="538"/>
      <c r="AM53" s="1014"/>
      <c r="AN53" s="1015"/>
      <c r="AO53" s="1015"/>
      <c r="AP53" s="340" t="s">
        <v>14</v>
      </c>
      <c r="AQ53" s="1015"/>
      <c r="AR53" s="1015"/>
      <c r="AS53" s="1016"/>
      <c r="AT53" s="542" t="str">
        <f t="shared" si="3"/>
        <v/>
      </c>
      <c r="AU53" s="543"/>
      <c r="AV53" s="544"/>
      <c r="AW53" s="1017"/>
      <c r="AX53" s="1018"/>
      <c r="AY53" s="1019"/>
      <c r="AZ53" s="582" t="str">
        <f t="shared" si="4"/>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1005"/>
      <c r="B54" s="1006"/>
      <c r="C54" s="1006"/>
      <c r="D54" s="1007"/>
      <c r="E54" s="1008"/>
      <c r="F54" s="1009"/>
      <c r="G54" s="1009"/>
      <c r="H54" s="1009"/>
      <c r="I54" s="1010"/>
      <c r="J54" s="1035"/>
      <c r="K54" s="1036"/>
      <c r="L54" s="1036"/>
      <c r="M54" s="1036"/>
      <c r="N54" s="1036"/>
      <c r="O54" s="1036"/>
      <c r="P54" s="1036"/>
      <c r="Q54" s="1036"/>
      <c r="R54" s="1037"/>
      <c r="S54" s="1035"/>
      <c r="T54" s="1036"/>
      <c r="U54" s="1036"/>
      <c r="V54" s="1036"/>
      <c r="W54" s="1036"/>
      <c r="X54" s="1036"/>
      <c r="Y54" s="1036"/>
      <c r="Z54" s="1036"/>
      <c r="AA54" s="1036"/>
      <c r="AB54" s="1036"/>
      <c r="AC54" s="1036"/>
      <c r="AD54" s="1036"/>
      <c r="AE54" s="1036"/>
      <c r="AF54" s="1036"/>
      <c r="AG54" s="1036"/>
      <c r="AH54" s="1036"/>
      <c r="AI54" s="1036"/>
      <c r="AJ54" s="1037"/>
      <c r="AK54" s="537" t="str">
        <f t="shared" si="5"/>
        <v/>
      </c>
      <c r="AL54" s="538"/>
      <c r="AM54" s="1014"/>
      <c r="AN54" s="1015"/>
      <c r="AO54" s="1015"/>
      <c r="AP54" s="340" t="s">
        <v>14</v>
      </c>
      <c r="AQ54" s="1015"/>
      <c r="AR54" s="1015"/>
      <c r="AS54" s="1016"/>
      <c r="AT54" s="542" t="str">
        <f t="shared" si="3"/>
        <v/>
      </c>
      <c r="AU54" s="543"/>
      <c r="AV54" s="544"/>
      <c r="AW54" s="1017"/>
      <c r="AX54" s="1018"/>
      <c r="AY54" s="1019"/>
      <c r="AZ54" s="582" t="str">
        <f t="shared" si="4"/>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1005"/>
      <c r="B55" s="1006"/>
      <c r="C55" s="1006"/>
      <c r="D55" s="1007"/>
      <c r="E55" s="1008"/>
      <c r="F55" s="1009"/>
      <c r="G55" s="1009"/>
      <c r="H55" s="1009"/>
      <c r="I55" s="1010"/>
      <c r="J55" s="1035"/>
      <c r="K55" s="1036"/>
      <c r="L55" s="1036"/>
      <c r="M55" s="1036"/>
      <c r="N55" s="1036"/>
      <c r="O55" s="1036"/>
      <c r="P55" s="1036"/>
      <c r="Q55" s="1036"/>
      <c r="R55" s="1037"/>
      <c r="S55" s="1035"/>
      <c r="T55" s="1036"/>
      <c r="U55" s="1036"/>
      <c r="V55" s="1036"/>
      <c r="W55" s="1036"/>
      <c r="X55" s="1036"/>
      <c r="Y55" s="1036"/>
      <c r="Z55" s="1036"/>
      <c r="AA55" s="1036"/>
      <c r="AB55" s="1036"/>
      <c r="AC55" s="1036"/>
      <c r="AD55" s="1036"/>
      <c r="AE55" s="1036"/>
      <c r="AF55" s="1036"/>
      <c r="AG55" s="1036"/>
      <c r="AH55" s="1036"/>
      <c r="AI55" s="1036"/>
      <c r="AJ55" s="1037"/>
      <c r="AK55" s="537" t="str">
        <f t="shared" si="5"/>
        <v/>
      </c>
      <c r="AL55" s="538"/>
      <c r="AM55" s="1014"/>
      <c r="AN55" s="1015"/>
      <c r="AO55" s="1015"/>
      <c r="AP55" s="340" t="s">
        <v>14</v>
      </c>
      <c r="AQ55" s="1015"/>
      <c r="AR55" s="1015"/>
      <c r="AS55" s="1016"/>
      <c r="AT55" s="542" t="str">
        <f t="shared" si="3"/>
        <v/>
      </c>
      <c r="AU55" s="543"/>
      <c r="AV55" s="544"/>
      <c r="AW55" s="1017"/>
      <c r="AX55" s="1018"/>
      <c r="AY55" s="1019"/>
      <c r="AZ55" s="582" t="str">
        <f t="shared" si="4"/>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69"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25" customFormat="1" ht="31.5" customHeight="1" thickBot="1">
      <c r="A59" s="50" t="s">
        <v>93</v>
      </c>
      <c r="B59" s="50"/>
      <c r="C59" s="81"/>
      <c r="D59" s="81"/>
      <c r="E59" s="81"/>
      <c r="F59" s="81"/>
      <c r="G59" s="81"/>
      <c r="H59" s="81"/>
      <c r="I59" s="81"/>
      <c r="J59" s="81"/>
      <c r="K59" s="81"/>
      <c r="L59" s="81"/>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1"/>
      <c r="AQ59" s="81"/>
      <c r="AR59" s="81"/>
      <c r="AS59" s="81"/>
      <c r="AT59" s="81"/>
      <c r="AU59" s="81"/>
      <c r="AV59" s="43"/>
      <c r="AW59" s="82"/>
      <c r="AX59" s="82"/>
    </row>
    <row r="60" spans="1:99" s="25" customFormat="1" ht="52.5" customHeight="1" thickBot="1">
      <c r="A60" s="563" t="s">
        <v>59</v>
      </c>
      <c r="B60" s="564"/>
      <c r="C60" s="564"/>
      <c r="D60" s="565"/>
      <c r="E60" s="566" t="s">
        <v>39</v>
      </c>
      <c r="F60" s="564"/>
      <c r="G60" s="564"/>
      <c r="H60" s="564"/>
      <c r="I60" s="567" t="s">
        <v>64</v>
      </c>
      <c r="J60" s="568"/>
      <c r="K60" s="568"/>
      <c r="L60" s="568"/>
      <c r="M60" s="568"/>
      <c r="N60" s="568"/>
      <c r="O60" s="568"/>
      <c r="P60" s="569"/>
      <c r="Q60" s="570" t="s">
        <v>40</v>
      </c>
      <c r="R60" s="571"/>
      <c r="S60" s="572" t="s">
        <v>65</v>
      </c>
      <c r="T60" s="572"/>
      <c r="U60" s="572"/>
      <c r="V60" s="572"/>
      <c r="W60" s="572"/>
      <c r="X60" s="572"/>
      <c r="Y60" s="573"/>
      <c r="Z60" s="567" t="s">
        <v>94</v>
      </c>
      <c r="AA60" s="568"/>
      <c r="AB60" s="568"/>
      <c r="AC60" s="568"/>
      <c r="AD60" s="568"/>
      <c r="AE60" s="568"/>
      <c r="AF60" s="568"/>
      <c r="AG60" s="568"/>
      <c r="AH60" s="568"/>
      <c r="AI60" s="568"/>
      <c r="AJ60" s="568"/>
      <c r="AK60" s="568"/>
      <c r="AL60" s="568"/>
      <c r="AM60" s="568"/>
      <c r="AN60" s="574"/>
      <c r="AO60" s="567" t="s">
        <v>95</v>
      </c>
      <c r="AP60" s="568"/>
      <c r="AQ60" s="568"/>
      <c r="AR60" s="568"/>
      <c r="AS60" s="568"/>
      <c r="AT60" s="568"/>
      <c r="AU60" s="568"/>
      <c r="AV60" s="568"/>
      <c r="AW60" s="568"/>
      <c r="AX60" s="568"/>
      <c r="AY60" s="568"/>
      <c r="AZ60" s="568"/>
      <c r="BA60" s="568"/>
      <c r="BB60" s="568"/>
      <c r="BC60" s="575"/>
    </row>
    <row r="61" spans="1:99" s="25" customFormat="1" ht="41.25" customHeight="1" thickTop="1">
      <c r="A61" s="749" t="s">
        <v>61</v>
      </c>
      <c r="B61" s="750"/>
      <c r="C61" s="750"/>
      <c r="D61" s="750"/>
      <c r="E61" s="751" t="s">
        <v>110</v>
      </c>
      <c r="F61" s="751"/>
      <c r="G61" s="751"/>
      <c r="H61" s="751"/>
      <c r="I61" s="603" t="str">
        <f>IF($AZ$31=0,"",SUMIF($AK$16:$AL$30,$E61,$AZ$16:$BC$30))</f>
        <v/>
      </c>
      <c r="J61" s="604"/>
      <c r="K61" s="604"/>
      <c r="L61" s="604"/>
      <c r="M61" s="604"/>
      <c r="N61" s="604"/>
      <c r="O61" s="604"/>
      <c r="P61" s="131" t="s">
        <v>18</v>
      </c>
      <c r="Q61" s="605" t="s">
        <v>40</v>
      </c>
      <c r="R61" s="606"/>
      <c r="S61" s="615">
        <v>30000</v>
      </c>
      <c r="T61" s="615"/>
      <c r="U61" s="615"/>
      <c r="V61" s="615"/>
      <c r="W61" s="615"/>
      <c r="X61" s="615"/>
      <c r="Y61" s="87" t="s">
        <v>41</v>
      </c>
      <c r="Z61" s="576" t="str">
        <f>IF(I61="","",I61*S61)</f>
        <v/>
      </c>
      <c r="AA61" s="577"/>
      <c r="AB61" s="577"/>
      <c r="AC61" s="577"/>
      <c r="AD61" s="577"/>
      <c r="AE61" s="577"/>
      <c r="AF61" s="577"/>
      <c r="AG61" s="577"/>
      <c r="AH61" s="577"/>
      <c r="AI61" s="577"/>
      <c r="AJ61" s="577"/>
      <c r="AK61" s="577"/>
      <c r="AL61" s="577"/>
      <c r="AM61" s="577"/>
      <c r="AN61" s="93" t="s">
        <v>0</v>
      </c>
      <c r="AO61" s="677">
        <f>SUM(Z61:AM61)</f>
        <v>0</v>
      </c>
      <c r="AP61" s="764"/>
      <c r="AQ61" s="764"/>
      <c r="AR61" s="764"/>
      <c r="AS61" s="764"/>
      <c r="AT61" s="764"/>
      <c r="AU61" s="764"/>
      <c r="AV61" s="764"/>
      <c r="AW61" s="764"/>
      <c r="AX61" s="764"/>
      <c r="AY61" s="764"/>
      <c r="AZ61" s="764"/>
      <c r="BA61" s="764"/>
      <c r="BB61" s="764"/>
      <c r="BC61" s="333" t="s">
        <v>0</v>
      </c>
    </row>
    <row r="62" spans="1:99" s="25" customFormat="1" ht="41.25" customHeight="1" thickBot="1">
      <c r="A62" s="752" t="s">
        <v>60</v>
      </c>
      <c r="B62" s="753"/>
      <c r="C62" s="753"/>
      <c r="D62" s="754"/>
      <c r="E62" s="755" t="s">
        <v>111</v>
      </c>
      <c r="F62" s="756"/>
      <c r="G62" s="756"/>
      <c r="H62" s="757"/>
      <c r="I62" s="758" t="str">
        <f>IF($AZ$56=0,"",SUMIF($AK$41:$AL$55,$E62,$AZ$41:$BC$55))</f>
        <v/>
      </c>
      <c r="J62" s="759"/>
      <c r="K62" s="759"/>
      <c r="L62" s="759"/>
      <c r="M62" s="759"/>
      <c r="N62" s="759"/>
      <c r="O62" s="759"/>
      <c r="P62" s="142" t="s">
        <v>18</v>
      </c>
      <c r="Q62" s="766" t="s">
        <v>40</v>
      </c>
      <c r="R62" s="767"/>
      <c r="S62" s="765">
        <v>50000</v>
      </c>
      <c r="T62" s="765"/>
      <c r="U62" s="765"/>
      <c r="V62" s="765"/>
      <c r="W62" s="765"/>
      <c r="X62" s="765"/>
      <c r="Y62" s="143" t="s">
        <v>41</v>
      </c>
      <c r="Z62" s="760" t="str">
        <f>IF(I62="","",I62*S62)</f>
        <v/>
      </c>
      <c r="AA62" s="761"/>
      <c r="AB62" s="761"/>
      <c r="AC62" s="761"/>
      <c r="AD62" s="761"/>
      <c r="AE62" s="761"/>
      <c r="AF62" s="761"/>
      <c r="AG62" s="761"/>
      <c r="AH62" s="761"/>
      <c r="AI62" s="761"/>
      <c r="AJ62" s="761"/>
      <c r="AK62" s="761"/>
      <c r="AL62" s="761"/>
      <c r="AM62" s="761"/>
      <c r="AN62" s="143" t="s">
        <v>0</v>
      </c>
      <c r="AO62" s="762" t="str">
        <f>Z62</f>
        <v/>
      </c>
      <c r="AP62" s="763"/>
      <c r="AQ62" s="763"/>
      <c r="AR62" s="763"/>
      <c r="AS62" s="763"/>
      <c r="AT62" s="763"/>
      <c r="AU62" s="763"/>
      <c r="AV62" s="763"/>
      <c r="AW62" s="763"/>
      <c r="AX62" s="763"/>
      <c r="AY62" s="763"/>
      <c r="AZ62" s="763"/>
      <c r="BA62" s="763"/>
      <c r="BB62" s="763"/>
      <c r="BC62" s="144" t="s">
        <v>0</v>
      </c>
    </row>
    <row r="63" spans="1:99" s="25" customFormat="1" ht="41.25" customHeight="1" thickTop="1" thickBot="1">
      <c r="A63" s="696" t="s">
        <v>84</v>
      </c>
      <c r="B63" s="697"/>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f>SUM(AO61:BB62)</f>
        <v>0</v>
      </c>
      <c r="AP63" s="699"/>
      <c r="AQ63" s="699"/>
      <c r="AR63" s="699"/>
      <c r="AS63" s="699"/>
      <c r="AT63" s="699"/>
      <c r="AU63" s="699"/>
      <c r="AV63" s="699"/>
      <c r="AW63" s="699"/>
      <c r="AX63" s="699"/>
      <c r="AY63" s="699"/>
      <c r="AZ63" s="699"/>
      <c r="BA63" s="699"/>
      <c r="BB63" s="699"/>
      <c r="BC63" s="122" t="s">
        <v>0</v>
      </c>
    </row>
    <row r="64" spans="1:99" s="25" customFormat="1" ht="15.75" customHeight="1">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53"/>
      <c r="AV64" s="53"/>
      <c r="AW64" s="53"/>
      <c r="AX64" s="53"/>
    </row>
    <row r="65" spans="1:50" ht="16.5" customHeight="1">
      <c r="A65" s="36"/>
      <c r="B65" s="36"/>
      <c r="C65" s="36"/>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zgJnuglvw4MCbI7lYPQDzDlD4wH3mY7CJYSgOvr1xVQcb3kqRAIXXskgSM7KU0ty8sxZkUC2gbx1g/5lgO5kHw==" saltValue="4f2Ro5xy4OtoMftEskIKGw==" spinCount="100000" sheet="1" objects="1" scenarios="1"/>
  <mergeCells count="365">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M29:AO29"/>
    <mergeCell ref="AQ29:AS29"/>
    <mergeCell ref="AT29:AV29"/>
    <mergeCell ref="AW29:AY29"/>
    <mergeCell ref="AZ29:BC29"/>
    <mergeCell ref="A30:D30"/>
    <mergeCell ref="E30:I30"/>
    <mergeCell ref="J30:R30"/>
    <mergeCell ref="S30:AJ30"/>
    <mergeCell ref="AK30:AL30"/>
    <mergeCell ref="AZ28:BC28"/>
    <mergeCell ref="A29:D29"/>
    <mergeCell ref="E29:I29"/>
    <mergeCell ref="J29:R29"/>
    <mergeCell ref="S29:AJ29"/>
    <mergeCell ref="AK29:AL29"/>
    <mergeCell ref="AM30:AO30"/>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12:AL12"/>
    <mergeCell ref="AM12:AS12"/>
    <mergeCell ref="A14:D15"/>
    <mergeCell ref="E14:I15"/>
    <mergeCell ref="J14:R15"/>
    <mergeCell ref="S14:AJ15"/>
    <mergeCell ref="AK14:AL15"/>
    <mergeCell ref="AM14:AS14"/>
    <mergeCell ref="A3:BC3"/>
    <mergeCell ref="AV6:AW6"/>
    <mergeCell ref="AY6:AZ6"/>
    <mergeCell ref="BA6:BC6"/>
    <mergeCell ref="A10:D10"/>
    <mergeCell ref="E10:N10"/>
    <mergeCell ref="Q10:BB10"/>
    <mergeCell ref="AT14:AV15"/>
    <mergeCell ref="AW14:AY15"/>
    <mergeCell ref="AZ14:BC15"/>
    <mergeCell ref="AM15:AO15"/>
    <mergeCell ref="AQ15:AS15"/>
  </mergeCells>
  <phoneticPr fontId="57"/>
  <conditionalFormatting sqref="E16:I30">
    <cfRule type="expression" dxfId="50" priority="4" stopIfTrue="1">
      <formula>AND($AK16&lt;&gt;"",$AK16&lt;&gt;"W5")</formula>
    </cfRule>
  </conditionalFormatting>
  <conditionalFormatting sqref="E41:I55">
    <cfRule type="expression" dxfId="49" priority="3" stopIfTrue="1">
      <formula>AND($AK41&lt;&gt;"",$AK41&lt;&gt;"W6")</formula>
    </cfRule>
  </conditionalFormatting>
  <conditionalFormatting sqref="AM12:AS12">
    <cfRule type="expression" dxfId="48" priority="2" stopIfTrue="1">
      <formula>AND(COUNTA($E$16:$I$30)&gt;0,$AM$12="□")</formula>
    </cfRule>
  </conditionalFormatting>
  <conditionalFormatting sqref="AM37:AS37">
    <cfRule type="expression" dxfId="47" priority="1" stopIfTrue="1">
      <formula>AND(COUNTA($E$41:$I$55)&gt;0,$AM$37="□")</formula>
    </cfRule>
  </conditionalFormatting>
  <dataValidations count="6">
    <dataValidation type="list" allowBlank="1" showInputMessage="1" showErrorMessage="1" sqref="AM12:AS12 AM37:AS37" xr:uid="{27576EDE-BB3D-4164-A12C-D3DA6C480ACB}">
      <formula1>"□,■"</formula1>
    </dataValidation>
    <dataValidation type="custom" imeMode="disabled" allowBlank="1" showInputMessage="1" showErrorMessage="1" errorTitle="入力エラー" error="小数点は第二位まで、三位以下切り捨てで入力して下さい。" sqref="AT16:AT30 AZ16:BC30 AT41:AT55 AZ41:BC55" xr:uid="{14A8CD3E-4539-4B02-BE44-4508F8E44151}">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7496D952-7802-48E1-B070-7BA63BB405BA}">
      <formula1>AM16-ROUNDDOWN(AM16,0)=0</formula1>
    </dataValidation>
    <dataValidation type="textLength" imeMode="halfAlpha" operator="equal" allowBlank="1" showInputMessage="1" showErrorMessage="1" errorTitle="文字数エラー" error="2桁の英数字で入力してください。" sqref="AK41:AL55 AK16:AL30" xr:uid="{8C4D59FE-1983-4F4A-9D1E-790DEE69CC38}">
      <formula1>2</formula1>
    </dataValidation>
    <dataValidation imeMode="disabled" allowBlank="1" showInputMessage="1" showErrorMessage="1" sqref="AV6:AW6 AY6:AZ6" xr:uid="{6432A1AE-5C87-4818-B6C3-0AD3DC03B325}"/>
    <dataValidation type="textLength" imeMode="disabled" operator="equal" allowBlank="1" showInputMessage="1" showErrorMessage="1" errorTitle="文字数エラー" error="SII登録型番の9文字で登録してください。" sqref="E16:I30 E41:I55" xr:uid="{B028100E-877F-4274-BF4A-E76114AB986E}">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A4A8-607C-4C78-9C43-84EDD529E86E}">
  <dimension ref="A1:CU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73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332" t="s">
        <v>2</v>
      </c>
    </row>
    <row r="6" spans="1:99" s="23" customFormat="1" ht="21.75" customHeight="1">
      <c r="A6" s="50"/>
      <c r="B6" s="48"/>
      <c r="C6" s="48"/>
      <c r="D6" s="78"/>
      <c r="E6" s="78"/>
      <c r="F6" s="78"/>
      <c r="G6" s="78"/>
      <c r="H6" s="78"/>
      <c r="I6" s="78"/>
      <c r="J6" s="78"/>
      <c r="K6" s="78"/>
      <c r="L6" s="78"/>
      <c r="M6" s="78"/>
      <c r="N6" s="78"/>
      <c r="O6" s="78"/>
      <c r="P6" s="78"/>
      <c r="Q6" s="78"/>
      <c r="R6" s="78"/>
      <c r="S6" s="78"/>
      <c r="T6" s="78"/>
      <c r="U6" s="78"/>
      <c r="V6" s="78"/>
      <c r="W6" s="78"/>
      <c r="X6" s="78"/>
      <c r="Y6" s="78"/>
      <c r="Z6" s="78"/>
      <c r="AA6" s="78"/>
      <c r="AP6" s="49"/>
      <c r="AU6" s="137" t="s">
        <v>37</v>
      </c>
      <c r="AV6" s="1003"/>
      <c r="AW6" s="1003"/>
      <c r="AX6" s="138" t="s">
        <v>87</v>
      </c>
      <c r="AY6" s="1004"/>
      <c r="AZ6" s="1004"/>
      <c r="BA6" s="635" t="s">
        <v>88</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9.5" customHeight="1">
      <c r="A8" s="295"/>
      <c r="B8" s="296"/>
      <c r="C8" s="297" t="s">
        <v>213</v>
      </c>
      <c r="D8" s="31"/>
      <c r="E8" s="31"/>
      <c r="F8" s="31"/>
      <c r="G8" s="298"/>
      <c r="H8" s="299"/>
      <c r="I8" s="297" t="s">
        <v>227</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47"/>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44" t="s">
        <v>59</v>
      </c>
      <c r="B10" s="645"/>
      <c r="C10" s="645"/>
      <c r="D10" s="646"/>
      <c r="E10" s="647" t="s">
        <v>103</v>
      </c>
      <c r="F10" s="648"/>
      <c r="G10" s="648"/>
      <c r="H10" s="648"/>
      <c r="I10" s="648"/>
      <c r="J10" s="648"/>
      <c r="K10" s="648"/>
      <c r="L10" s="648"/>
      <c r="M10" s="648"/>
      <c r="N10" s="649"/>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1000" t="s">
        <v>4</v>
      </c>
      <c r="AN12" s="1001"/>
      <c r="AO12" s="1001"/>
      <c r="AP12" s="1001"/>
      <c r="AQ12" s="1001"/>
      <c r="AR12" s="1001"/>
      <c r="AS12" s="1002"/>
      <c r="AT12" s="47"/>
      <c r="AU12" s="47"/>
      <c r="AV12" s="47"/>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619" t="s">
        <v>58</v>
      </c>
      <c r="B14" s="620"/>
      <c r="C14" s="620"/>
      <c r="D14" s="620"/>
      <c r="E14" s="623" t="s">
        <v>105</v>
      </c>
      <c r="F14" s="620"/>
      <c r="G14" s="624"/>
      <c r="H14" s="549" t="s">
        <v>11</v>
      </c>
      <c r="I14" s="549"/>
      <c r="J14" s="549"/>
      <c r="K14" s="549"/>
      <c r="L14" s="549"/>
      <c r="M14" s="550"/>
      <c r="N14" s="548" t="s">
        <v>9</v>
      </c>
      <c r="O14" s="549"/>
      <c r="P14" s="549"/>
      <c r="Q14" s="549"/>
      <c r="R14" s="549"/>
      <c r="S14" s="549"/>
      <c r="T14" s="550"/>
      <c r="U14" s="548" t="s">
        <v>106</v>
      </c>
      <c r="V14" s="549"/>
      <c r="W14" s="549"/>
      <c r="X14" s="549"/>
      <c r="Y14" s="549"/>
      <c r="Z14" s="549"/>
      <c r="AA14" s="549"/>
      <c r="AB14" s="549"/>
      <c r="AC14" s="549"/>
      <c r="AD14" s="549"/>
      <c r="AE14" s="549"/>
      <c r="AF14" s="549"/>
      <c r="AG14" s="549"/>
      <c r="AH14" s="549"/>
      <c r="AI14" s="549"/>
      <c r="AJ14" s="550"/>
      <c r="AK14" s="688" t="s">
        <v>75</v>
      </c>
      <c r="AL14" s="689"/>
      <c r="AM14" s="692" t="s">
        <v>97</v>
      </c>
      <c r="AN14" s="693"/>
      <c r="AO14" s="693"/>
      <c r="AP14" s="693"/>
      <c r="AQ14" s="693"/>
      <c r="AR14" s="693"/>
      <c r="AS14" s="694"/>
      <c r="AT14" s="665" t="s">
        <v>23</v>
      </c>
      <c r="AU14" s="666"/>
      <c r="AV14" s="667"/>
      <c r="AW14" s="548" t="s">
        <v>123</v>
      </c>
      <c r="AX14" s="549"/>
      <c r="AY14" s="550"/>
      <c r="AZ14" s="653" t="s">
        <v>24</v>
      </c>
      <c r="BA14" s="654"/>
      <c r="BB14" s="654"/>
      <c r="BC14" s="655"/>
    </row>
    <row r="15" spans="1:99" ht="28.5" customHeight="1" thickBot="1">
      <c r="A15" s="621"/>
      <c r="B15" s="622"/>
      <c r="C15" s="622"/>
      <c r="D15" s="622"/>
      <c r="E15" s="625"/>
      <c r="F15" s="622"/>
      <c r="G15" s="626"/>
      <c r="H15" s="552"/>
      <c r="I15" s="552"/>
      <c r="J15" s="552"/>
      <c r="K15" s="552"/>
      <c r="L15" s="552"/>
      <c r="M15" s="553"/>
      <c r="N15" s="551"/>
      <c r="O15" s="552"/>
      <c r="P15" s="552"/>
      <c r="Q15" s="552"/>
      <c r="R15" s="552"/>
      <c r="S15" s="552"/>
      <c r="T15" s="553"/>
      <c r="U15" s="551"/>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1020"/>
      <c r="B16" s="1021"/>
      <c r="C16" s="1021"/>
      <c r="D16" s="1021"/>
      <c r="E16" s="1023"/>
      <c r="F16" s="1024"/>
      <c r="G16" s="1025"/>
      <c r="H16" s="1023"/>
      <c r="I16" s="1024"/>
      <c r="J16" s="1024"/>
      <c r="K16" s="1024"/>
      <c r="L16" s="1024"/>
      <c r="M16" s="1025"/>
      <c r="N16" s="1026"/>
      <c r="O16" s="1027"/>
      <c r="P16" s="1027"/>
      <c r="Q16" s="1027"/>
      <c r="R16" s="1027"/>
      <c r="S16" s="1027"/>
      <c r="T16" s="1028"/>
      <c r="U16" s="1038"/>
      <c r="V16" s="1039"/>
      <c r="W16" s="1039"/>
      <c r="X16" s="1039"/>
      <c r="Y16" s="1039"/>
      <c r="Z16" s="1039"/>
      <c r="AA16" s="1039"/>
      <c r="AB16" s="1039"/>
      <c r="AC16" s="1039"/>
      <c r="AD16" s="1039"/>
      <c r="AE16" s="1039"/>
      <c r="AF16" s="1039"/>
      <c r="AG16" s="1039"/>
      <c r="AH16" s="1039"/>
      <c r="AI16" s="1039"/>
      <c r="AJ16" s="1040"/>
      <c r="AK16" s="734" t="str">
        <f>IF(H16="","",IF(AND(LEFT(H16,1)&amp;RIGHT(H16,1)&lt;&gt;"G1",LEFT(H16,1)&amp;RIGHT(H16,1)&lt;&gt;"G2"),"err",LEFT(H16,1)&amp;RIGHT(H16,1)))</f>
        <v/>
      </c>
      <c r="AL16" s="735"/>
      <c r="AM16" s="1029"/>
      <c r="AN16" s="1030"/>
      <c r="AO16" s="1030"/>
      <c r="AP16" s="339" t="s">
        <v>14</v>
      </c>
      <c r="AQ16" s="1030"/>
      <c r="AR16" s="1030"/>
      <c r="AS16" s="1031"/>
      <c r="AT16" s="674" t="str">
        <f>IF(AND(AM16&lt;&gt;"",AQ16&lt;&gt;""),ROUNDDOWN(AM16*AQ16/1000000,2),"")</f>
        <v/>
      </c>
      <c r="AU16" s="675"/>
      <c r="AV16" s="676"/>
      <c r="AW16" s="1032"/>
      <c r="AX16" s="1033"/>
      <c r="AY16" s="1034"/>
      <c r="AZ16" s="671" t="str">
        <f>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1041"/>
      <c r="B17" s="1042"/>
      <c r="C17" s="1042"/>
      <c r="D17" s="1042"/>
      <c r="E17" s="1043"/>
      <c r="F17" s="1043"/>
      <c r="G17" s="1043"/>
      <c r="H17" s="1008"/>
      <c r="I17" s="1009"/>
      <c r="J17" s="1009"/>
      <c r="K17" s="1009"/>
      <c r="L17" s="1009"/>
      <c r="M17" s="1010"/>
      <c r="N17" s="1011"/>
      <c r="O17" s="1012"/>
      <c r="P17" s="1012"/>
      <c r="Q17" s="1012"/>
      <c r="R17" s="1012"/>
      <c r="S17" s="1012"/>
      <c r="T17" s="1013"/>
      <c r="U17" s="1035"/>
      <c r="V17" s="1036"/>
      <c r="W17" s="1036"/>
      <c r="X17" s="1036"/>
      <c r="Y17" s="1036"/>
      <c r="Z17" s="1036"/>
      <c r="AA17" s="1036"/>
      <c r="AB17" s="1036"/>
      <c r="AC17" s="1036"/>
      <c r="AD17" s="1036"/>
      <c r="AE17" s="1036"/>
      <c r="AF17" s="1036"/>
      <c r="AG17" s="1036"/>
      <c r="AH17" s="1036"/>
      <c r="AI17" s="1036"/>
      <c r="AJ17" s="1037"/>
      <c r="AK17" s="537" t="str">
        <f t="shared" ref="AK17:AK30" si="0">IF(H17="","",IF(AND(LEFT(H17,1)&amp;RIGHT(H17,1)&lt;&gt;"G1",LEFT(H17,1)&amp;RIGHT(H17,1)&lt;&gt;"G2"),"err",LEFT(H17,1)&amp;RIGHT(H17,1)))</f>
        <v/>
      </c>
      <c r="AL17" s="538"/>
      <c r="AM17" s="1014"/>
      <c r="AN17" s="1015"/>
      <c r="AO17" s="1015"/>
      <c r="AP17" s="340" t="s">
        <v>14</v>
      </c>
      <c r="AQ17" s="1015"/>
      <c r="AR17" s="1015"/>
      <c r="AS17" s="1016"/>
      <c r="AT17" s="542" t="str">
        <f>IF(AND(AM17&lt;&gt;"",AQ17&lt;&gt;""),ROUNDDOWN(AM17*AQ17/1000000,2),"")</f>
        <v/>
      </c>
      <c r="AU17" s="543"/>
      <c r="AV17" s="544"/>
      <c r="AW17" s="1017"/>
      <c r="AX17" s="1018"/>
      <c r="AY17" s="1019"/>
      <c r="AZ17" s="582" t="str">
        <f>IF(AT17&lt;&gt;"",AW17*AT17,"")</f>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1041"/>
      <c r="B18" s="1042"/>
      <c r="C18" s="1042"/>
      <c r="D18" s="1042"/>
      <c r="E18" s="1043"/>
      <c r="F18" s="1043"/>
      <c r="G18" s="1043"/>
      <c r="H18" s="1008"/>
      <c r="I18" s="1009"/>
      <c r="J18" s="1009"/>
      <c r="K18" s="1009"/>
      <c r="L18" s="1009"/>
      <c r="M18" s="1010"/>
      <c r="N18" s="1011"/>
      <c r="O18" s="1012"/>
      <c r="P18" s="1012"/>
      <c r="Q18" s="1012"/>
      <c r="R18" s="1012"/>
      <c r="S18" s="1012"/>
      <c r="T18" s="1013"/>
      <c r="U18" s="1035"/>
      <c r="V18" s="1036"/>
      <c r="W18" s="1036"/>
      <c r="X18" s="1036"/>
      <c r="Y18" s="1036"/>
      <c r="Z18" s="1036"/>
      <c r="AA18" s="1036"/>
      <c r="AB18" s="1036"/>
      <c r="AC18" s="1036"/>
      <c r="AD18" s="1036"/>
      <c r="AE18" s="1036"/>
      <c r="AF18" s="1036"/>
      <c r="AG18" s="1036"/>
      <c r="AH18" s="1036"/>
      <c r="AI18" s="1036"/>
      <c r="AJ18" s="1037"/>
      <c r="AK18" s="537" t="str">
        <f t="shared" si="0"/>
        <v/>
      </c>
      <c r="AL18" s="538"/>
      <c r="AM18" s="1014"/>
      <c r="AN18" s="1015"/>
      <c r="AO18" s="1015"/>
      <c r="AP18" s="340" t="s">
        <v>14</v>
      </c>
      <c r="AQ18" s="1015"/>
      <c r="AR18" s="1015"/>
      <c r="AS18" s="1016"/>
      <c r="AT18" s="542" t="str">
        <f>IF(AND(AM18&lt;&gt;"",AQ18&lt;&gt;""),ROUNDDOWN(AM18*AQ18/1000000,2),"")</f>
        <v/>
      </c>
      <c r="AU18" s="543"/>
      <c r="AV18" s="544"/>
      <c r="AW18" s="1017"/>
      <c r="AX18" s="1018"/>
      <c r="AY18" s="1019"/>
      <c r="AZ18" s="582" t="str">
        <f>IF(AT18&lt;&gt;"",AW18*AT18,"")</f>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1041"/>
      <c r="B19" s="1042"/>
      <c r="C19" s="1042"/>
      <c r="D19" s="1042"/>
      <c r="E19" s="1043"/>
      <c r="F19" s="1043"/>
      <c r="G19" s="1043"/>
      <c r="H19" s="1008"/>
      <c r="I19" s="1009"/>
      <c r="J19" s="1009"/>
      <c r="K19" s="1009"/>
      <c r="L19" s="1009"/>
      <c r="M19" s="1010"/>
      <c r="N19" s="1011"/>
      <c r="O19" s="1012"/>
      <c r="P19" s="1012"/>
      <c r="Q19" s="1012"/>
      <c r="R19" s="1012"/>
      <c r="S19" s="1012"/>
      <c r="T19" s="1013"/>
      <c r="U19" s="1035"/>
      <c r="V19" s="1036"/>
      <c r="W19" s="1036"/>
      <c r="X19" s="1036"/>
      <c r="Y19" s="1036"/>
      <c r="Z19" s="1036"/>
      <c r="AA19" s="1036"/>
      <c r="AB19" s="1036"/>
      <c r="AC19" s="1036"/>
      <c r="AD19" s="1036"/>
      <c r="AE19" s="1036"/>
      <c r="AF19" s="1036"/>
      <c r="AG19" s="1036"/>
      <c r="AH19" s="1036"/>
      <c r="AI19" s="1036"/>
      <c r="AJ19" s="1037"/>
      <c r="AK19" s="537" t="str">
        <f t="shared" si="0"/>
        <v/>
      </c>
      <c r="AL19" s="538"/>
      <c r="AM19" s="1014"/>
      <c r="AN19" s="1015"/>
      <c r="AO19" s="1015"/>
      <c r="AP19" s="340" t="s">
        <v>14</v>
      </c>
      <c r="AQ19" s="1015"/>
      <c r="AR19" s="1015"/>
      <c r="AS19" s="1016"/>
      <c r="AT19" s="542" t="str">
        <f>IF(AND(AM19&lt;&gt;"",AQ19&lt;&gt;""),ROUNDDOWN(AM19*AQ19/1000000,2),"")</f>
        <v/>
      </c>
      <c r="AU19" s="543"/>
      <c r="AV19" s="544"/>
      <c r="AW19" s="1017"/>
      <c r="AX19" s="1018"/>
      <c r="AY19" s="1019"/>
      <c r="AZ19" s="582" t="str">
        <f>IF(AT19&lt;&gt;"",AW19*AT19,"")</f>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1044"/>
      <c r="B20" s="1045"/>
      <c r="C20" s="1045"/>
      <c r="D20" s="1045"/>
      <c r="E20" s="1046"/>
      <c r="F20" s="1046"/>
      <c r="G20" s="1046"/>
      <c r="H20" s="1047"/>
      <c r="I20" s="1048"/>
      <c r="J20" s="1048"/>
      <c r="K20" s="1048"/>
      <c r="L20" s="1048"/>
      <c r="M20" s="1049"/>
      <c r="N20" s="1050"/>
      <c r="O20" s="1051"/>
      <c r="P20" s="1051"/>
      <c r="Q20" s="1051"/>
      <c r="R20" s="1051"/>
      <c r="S20" s="1051"/>
      <c r="T20" s="1052"/>
      <c r="U20" s="1035"/>
      <c r="V20" s="1036"/>
      <c r="W20" s="1036"/>
      <c r="X20" s="1036"/>
      <c r="Y20" s="1036"/>
      <c r="Z20" s="1036"/>
      <c r="AA20" s="1036"/>
      <c r="AB20" s="1036"/>
      <c r="AC20" s="1036"/>
      <c r="AD20" s="1036"/>
      <c r="AE20" s="1036"/>
      <c r="AF20" s="1036"/>
      <c r="AG20" s="1036"/>
      <c r="AH20" s="1036"/>
      <c r="AI20" s="1036"/>
      <c r="AJ20" s="1037"/>
      <c r="AK20" s="585" t="str">
        <f t="shared" si="0"/>
        <v/>
      </c>
      <c r="AL20" s="586"/>
      <c r="AM20" s="1053"/>
      <c r="AN20" s="1054"/>
      <c r="AO20" s="1054"/>
      <c r="AP20" s="341" t="s">
        <v>14</v>
      </c>
      <c r="AQ20" s="1054"/>
      <c r="AR20" s="1054"/>
      <c r="AS20" s="1055"/>
      <c r="AT20" s="659" t="str">
        <f>IF(AND(AM20&lt;&gt;"",AQ20&lt;&gt;""),ROUNDDOWN(AM20*AQ20/1000000,2),"")</f>
        <v/>
      </c>
      <c r="AU20" s="660"/>
      <c r="AV20" s="661"/>
      <c r="AW20" s="1056"/>
      <c r="AX20" s="1057"/>
      <c r="AY20" s="1058"/>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1041"/>
      <c r="B21" s="1042"/>
      <c r="C21" s="1042"/>
      <c r="D21" s="1042"/>
      <c r="E21" s="1043"/>
      <c r="F21" s="1043"/>
      <c r="G21" s="1043"/>
      <c r="H21" s="1008"/>
      <c r="I21" s="1009"/>
      <c r="J21" s="1009"/>
      <c r="K21" s="1009"/>
      <c r="L21" s="1009"/>
      <c r="M21" s="1010"/>
      <c r="N21" s="1011"/>
      <c r="O21" s="1012"/>
      <c r="P21" s="1012"/>
      <c r="Q21" s="1012"/>
      <c r="R21" s="1012"/>
      <c r="S21" s="1012"/>
      <c r="T21" s="1013"/>
      <c r="U21" s="1035"/>
      <c r="V21" s="1036"/>
      <c r="W21" s="1036"/>
      <c r="X21" s="1036"/>
      <c r="Y21" s="1036"/>
      <c r="Z21" s="1036"/>
      <c r="AA21" s="1036"/>
      <c r="AB21" s="1036"/>
      <c r="AC21" s="1036"/>
      <c r="AD21" s="1036"/>
      <c r="AE21" s="1036"/>
      <c r="AF21" s="1036"/>
      <c r="AG21" s="1036"/>
      <c r="AH21" s="1036"/>
      <c r="AI21" s="1036"/>
      <c r="AJ21" s="1037"/>
      <c r="AK21" s="537" t="str">
        <f t="shared" si="0"/>
        <v/>
      </c>
      <c r="AL21" s="538"/>
      <c r="AM21" s="1014"/>
      <c r="AN21" s="1015"/>
      <c r="AO21" s="1015"/>
      <c r="AP21" s="340" t="s">
        <v>14</v>
      </c>
      <c r="AQ21" s="1015"/>
      <c r="AR21" s="1015"/>
      <c r="AS21" s="1016"/>
      <c r="AT21" s="542" t="str">
        <f t="shared" ref="AT21:AT30" si="1">IF(AND(AM21&lt;&gt;"",AQ21&lt;&gt;""),ROUNDDOWN(AM21*AQ21/1000000,2),"")</f>
        <v/>
      </c>
      <c r="AU21" s="543"/>
      <c r="AV21" s="544"/>
      <c r="AW21" s="1017"/>
      <c r="AX21" s="1018"/>
      <c r="AY21" s="1019"/>
      <c r="AZ21" s="582" t="str">
        <f t="shared" ref="AZ21:AZ30" si="2">IF(AT21&lt;&gt;"",AW21*AT21,"")</f>
        <v/>
      </c>
      <c r="BA21" s="583"/>
      <c r="BB21" s="583"/>
      <c r="BC21" s="58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1041"/>
      <c r="B22" s="1042"/>
      <c r="C22" s="1042"/>
      <c r="D22" s="1042"/>
      <c r="E22" s="1043"/>
      <c r="F22" s="1043"/>
      <c r="G22" s="1043"/>
      <c r="H22" s="1008"/>
      <c r="I22" s="1009"/>
      <c r="J22" s="1009"/>
      <c r="K22" s="1009"/>
      <c r="L22" s="1009"/>
      <c r="M22" s="1010"/>
      <c r="N22" s="1011"/>
      <c r="O22" s="1012"/>
      <c r="P22" s="1012"/>
      <c r="Q22" s="1012"/>
      <c r="R22" s="1012"/>
      <c r="S22" s="1012"/>
      <c r="T22" s="1013"/>
      <c r="U22" s="1035"/>
      <c r="V22" s="1036"/>
      <c r="W22" s="1036"/>
      <c r="X22" s="1036"/>
      <c r="Y22" s="1036"/>
      <c r="Z22" s="1036"/>
      <c r="AA22" s="1036"/>
      <c r="AB22" s="1036"/>
      <c r="AC22" s="1036"/>
      <c r="AD22" s="1036"/>
      <c r="AE22" s="1036"/>
      <c r="AF22" s="1036"/>
      <c r="AG22" s="1036"/>
      <c r="AH22" s="1036"/>
      <c r="AI22" s="1036"/>
      <c r="AJ22" s="1037"/>
      <c r="AK22" s="537" t="str">
        <f t="shared" si="0"/>
        <v/>
      </c>
      <c r="AL22" s="538"/>
      <c r="AM22" s="1014"/>
      <c r="AN22" s="1015"/>
      <c r="AO22" s="1015"/>
      <c r="AP22" s="340" t="s">
        <v>14</v>
      </c>
      <c r="AQ22" s="1015"/>
      <c r="AR22" s="1015"/>
      <c r="AS22" s="1016"/>
      <c r="AT22" s="542" t="str">
        <f t="shared" si="1"/>
        <v/>
      </c>
      <c r="AU22" s="543"/>
      <c r="AV22" s="544"/>
      <c r="AW22" s="1017"/>
      <c r="AX22" s="1018"/>
      <c r="AY22" s="1019"/>
      <c r="AZ22" s="582" t="str">
        <f t="shared" si="2"/>
        <v/>
      </c>
      <c r="BA22" s="583"/>
      <c r="BB22" s="583"/>
      <c r="BC22" s="58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1041"/>
      <c r="B23" s="1042"/>
      <c r="C23" s="1042"/>
      <c r="D23" s="1042"/>
      <c r="E23" s="1043"/>
      <c r="F23" s="1043"/>
      <c r="G23" s="1043"/>
      <c r="H23" s="1008"/>
      <c r="I23" s="1009"/>
      <c r="J23" s="1009"/>
      <c r="K23" s="1009"/>
      <c r="L23" s="1009"/>
      <c r="M23" s="1010"/>
      <c r="N23" s="1011"/>
      <c r="O23" s="1012"/>
      <c r="P23" s="1012"/>
      <c r="Q23" s="1012"/>
      <c r="R23" s="1012"/>
      <c r="S23" s="1012"/>
      <c r="T23" s="1013"/>
      <c r="U23" s="1035"/>
      <c r="V23" s="1036"/>
      <c r="W23" s="1036"/>
      <c r="X23" s="1036"/>
      <c r="Y23" s="1036"/>
      <c r="Z23" s="1036"/>
      <c r="AA23" s="1036"/>
      <c r="AB23" s="1036"/>
      <c r="AC23" s="1036"/>
      <c r="AD23" s="1036"/>
      <c r="AE23" s="1036"/>
      <c r="AF23" s="1036"/>
      <c r="AG23" s="1036"/>
      <c r="AH23" s="1036"/>
      <c r="AI23" s="1036"/>
      <c r="AJ23" s="1037"/>
      <c r="AK23" s="537" t="str">
        <f t="shared" si="0"/>
        <v/>
      </c>
      <c r="AL23" s="538"/>
      <c r="AM23" s="1014"/>
      <c r="AN23" s="1015"/>
      <c r="AO23" s="1015"/>
      <c r="AP23" s="340" t="s">
        <v>14</v>
      </c>
      <c r="AQ23" s="1015"/>
      <c r="AR23" s="1015"/>
      <c r="AS23" s="1016"/>
      <c r="AT23" s="542" t="str">
        <f t="shared" si="1"/>
        <v/>
      </c>
      <c r="AU23" s="543"/>
      <c r="AV23" s="544"/>
      <c r="AW23" s="1017"/>
      <c r="AX23" s="1018"/>
      <c r="AY23" s="1019"/>
      <c r="AZ23" s="582" t="str">
        <f t="shared" si="2"/>
        <v/>
      </c>
      <c r="BA23" s="583"/>
      <c r="BB23" s="583"/>
      <c r="BC23" s="58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1041"/>
      <c r="B24" s="1042"/>
      <c r="C24" s="1042"/>
      <c r="D24" s="1042"/>
      <c r="E24" s="1043"/>
      <c r="F24" s="1043"/>
      <c r="G24" s="1043"/>
      <c r="H24" s="1008"/>
      <c r="I24" s="1009"/>
      <c r="J24" s="1009"/>
      <c r="K24" s="1009"/>
      <c r="L24" s="1009"/>
      <c r="M24" s="1010"/>
      <c r="N24" s="1011"/>
      <c r="O24" s="1012"/>
      <c r="P24" s="1012"/>
      <c r="Q24" s="1012"/>
      <c r="R24" s="1012"/>
      <c r="S24" s="1012"/>
      <c r="T24" s="1013"/>
      <c r="U24" s="1035"/>
      <c r="V24" s="1036"/>
      <c r="W24" s="1036"/>
      <c r="X24" s="1036"/>
      <c r="Y24" s="1036"/>
      <c r="Z24" s="1036"/>
      <c r="AA24" s="1036"/>
      <c r="AB24" s="1036"/>
      <c r="AC24" s="1036"/>
      <c r="AD24" s="1036"/>
      <c r="AE24" s="1036"/>
      <c r="AF24" s="1036"/>
      <c r="AG24" s="1036"/>
      <c r="AH24" s="1036"/>
      <c r="AI24" s="1036"/>
      <c r="AJ24" s="1037"/>
      <c r="AK24" s="537" t="str">
        <f t="shared" si="0"/>
        <v/>
      </c>
      <c r="AL24" s="538"/>
      <c r="AM24" s="1014"/>
      <c r="AN24" s="1015"/>
      <c r="AO24" s="1015"/>
      <c r="AP24" s="340" t="s">
        <v>14</v>
      </c>
      <c r="AQ24" s="1015"/>
      <c r="AR24" s="1015"/>
      <c r="AS24" s="1016"/>
      <c r="AT24" s="542" t="str">
        <f t="shared" si="1"/>
        <v/>
      </c>
      <c r="AU24" s="543"/>
      <c r="AV24" s="544"/>
      <c r="AW24" s="1017"/>
      <c r="AX24" s="1018"/>
      <c r="AY24" s="1019"/>
      <c r="AZ24" s="582" t="str">
        <f t="shared" si="2"/>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30" customHeight="1">
      <c r="A25" s="1041"/>
      <c r="B25" s="1042"/>
      <c r="C25" s="1042"/>
      <c r="D25" s="1042"/>
      <c r="E25" s="1043"/>
      <c r="F25" s="1043"/>
      <c r="G25" s="1043"/>
      <c r="H25" s="1008"/>
      <c r="I25" s="1009"/>
      <c r="J25" s="1009"/>
      <c r="K25" s="1009"/>
      <c r="L25" s="1009"/>
      <c r="M25" s="1010"/>
      <c r="N25" s="1011"/>
      <c r="O25" s="1012"/>
      <c r="P25" s="1012"/>
      <c r="Q25" s="1012"/>
      <c r="R25" s="1012"/>
      <c r="S25" s="1012"/>
      <c r="T25" s="1013"/>
      <c r="U25" s="1035"/>
      <c r="V25" s="1036"/>
      <c r="W25" s="1036"/>
      <c r="X25" s="1036"/>
      <c r="Y25" s="1036"/>
      <c r="Z25" s="1036"/>
      <c r="AA25" s="1036"/>
      <c r="AB25" s="1036"/>
      <c r="AC25" s="1036"/>
      <c r="AD25" s="1036"/>
      <c r="AE25" s="1036"/>
      <c r="AF25" s="1036"/>
      <c r="AG25" s="1036"/>
      <c r="AH25" s="1036"/>
      <c r="AI25" s="1036"/>
      <c r="AJ25" s="1037"/>
      <c r="AK25" s="537" t="str">
        <f t="shared" si="0"/>
        <v/>
      </c>
      <c r="AL25" s="538"/>
      <c r="AM25" s="1014"/>
      <c r="AN25" s="1015"/>
      <c r="AO25" s="1015"/>
      <c r="AP25" s="340" t="s">
        <v>14</v>
      </c>
      <c r="AQ25" s="1015"/>
      <c r="AR25" s="1015"/>
      <c r="AS25" s="1016"/>
      <c r="AT25" s="542" t="str">
        <f t="shared" si="1"/>
        <v/>
      </c>
      <c r="AU25" s="543"/>
      <c r="AV25" s="544"/>
      <c r="AW25" s="1017"/>
      <c r="AX25" s="1018"/>
      <c r="AY25" s="1019"/>
      <c r="AZ25" s="582" t="str">
        <f t="shared" si="2"/>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1041"/>
      <c r="B26" s="1042"/>
      <c r="C26" s="1042"/>
      <c r="D26" s="1042"/>
      <c r="E26" s="1043"/>
      <c r="F26" s="1043"/>
      <c r="G26" s="1043"/>
      <c r="H26" s="1008"/>
      <c r="I26" s="1009"/>
      <c r="J26" s="1009"/>
      <c r="K26" s="1009"/>
      <c r="L26" s="1009"/>
      <c r="M26" s="1010"/>
      <c r="N26" s="1011"/>
      <c r="O26" s="1012"/>
      <c r="P26" s="1012"/>
      <c r="Q26" s="1012"/>
      <c r="R26" s="1012"/>
      <c r="S26" s="1012"/>
      <c r="T26" s="1013"/>
      <c r="U26" s="1035"/>
      <c r="V26" s="1036"/>
      <c r="W26" s="1036"/>
      <c r="X26" s="1036"/>
      <c r="Y26" s="1036"/>
      <c r="Z26" s="1036"/>
      <c r="AA26" s="1036"/>
      <c r="AB26" s="1036"/>
      <c r="AC26" s="1036"/>
      <c r="AD26" s="1036"/>
      <c r="AE26" s="1036"/>
      <c r="AF26" s="1036"/>
      <c r="AG26" s="1036"/>
      <c r="AH26" s="1036"/>
      <c r="AI26" s="1036"/>
      <c r="AJ26" s="1037"/>
      <c r="AK26" s="537" t="str">
        <f t="shared" si="0"/>
        <v/>
      </c>
      <c r="AL26" s="538"/>
      <c r="AM26" s="1014"/>
      <c r="AN26" s="1015"/>
      <c r="AO26" s="1015"/>
      <c r="AP26" s="340" t="s">
        <v>14</v>
      </c>
      <c r="AQ26" s="1015"/>
      <c r="AR26" s="1015"/>
      <c r="AS26" s="1016"/>
      <c r="AT26" s="542" t="str">
        <f t="shared" si="1"/>
        <v/>
      </c>
      <c r="AU26" s="543"/>
      <c r="AV26" s="544"/>
      <c r="AW26" s="1017"/>
      <c r="AX26" s="1018"/>
      <c r="AY26" s="1019"/>
      <c r="AZ26" s="582" t="str">
        <f t="shared" si="2"/>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1041"/>
      <c r="B27" s="1042"/>
      <c r="C27" s="1042"/>
      <c r="D27" s="1042"/>
      <c r="E27" s="1043"/>
      <c r="F27" s="1043"/>
      <c r="G27" s="1043"/>
      <c r="H27" s="1008"/>
      <c r="I27" s="1009"/>
      <c r="J27" s="1009"/>
      <c r="K27" s="1009"/>
      <c r="L27" s="1009"/>
      <c r="M27" s="1010"/>
      <c r="N27" s="1011"/>
      <c r="O27" s="1012"/>
      <c r="P27" s="1012"/>
      <c r="Q27" s="1012"/>
      <c r="R27" s="1012"/>
      <c r="S27" s="1012"/>
      <c r="T27" s="1013"/>
      <c r="U27" s="1035"/>
      <c r="V27" s="1036"/>
      <c r="W27" s="1036"/>
      <c r="X27" s="1036"/>
      <c r="Y27" s="1036"/>
      <c r="Z27" s="1036"/>
      <c r="AA27" s="1036"/>
      <c r="AB27" s="1036"/>
      <c r="AC27" s="1036"/>
      <c r="AD27" s="1036"/>
      <c r="AE27" s="1036"/>
      <c r="AF27" s="1036"/>
      <c r="AG27" s="1036"/>
      <c r="AH27" s="1036"/>
      <c r="AI27" s="1036"/>
      <c r="AJ27" s="1037"/>
      <c r="AK27" s="537" t="str">
        <f t="shared" si="0"/>
        <v/>
      </c>
      <c r="AL27" s="538"/>
      <c r="AM27" s="1014"/>
      <c r="AN27" s="1015"/>
      <c r="AO27" s="1015"/>
      <c r="AP27" s="340" t="s">
        <v>14</v>
      </c>
      <c r="AQ27" s="1015"/>
      <c r="AR27" s="1015"/>
      <c r="AS27" s="1016"/>
      <c r="AT27" s="542" t="str">
        <f t="shared" si="1"/>
        <v/>
      </c>
      <c r="AU27" s="543"/>
      <c r="AV27" s="544"/>
      <c r="AW27" s="1017"/>
      <c r="AX27" s="1018"/>
      <c r="AY27" s="1019"/>
      <c r="AZ27" s="582" t="str">
        <f t="shared" si="2"/>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1041"/>
      <c r="B28" s="1042"/>
      <c r="C28" s="1042"/>
      <c r="D28" s="1042"/>
      <c r="E28" s="1043"/>
      <c r="F28" s="1043"/>
      <c r="G28" s="1043"/>
      <c r="H28" s="1008"/>
      <c r="I28" s="1009"/>
      <c r="J28" s="1009"/>
      <c r="K28" s="1009"/>
      <c r="L28" s="1009"/>
      <c r="M28" s="1010"/>
      <c r="N28" s="1011"/>
      <c r="O28" s="1012"/>
      <c r="P28" s="1012"/>
      <c r="Q28" s="1012"/>
      <c r="R28" s="1012"/>
      <c r="S28" s="1012"/>
      <c r="T28" s="1013"/>
      <c r="U28" s="1035"/>
      <c r="V28" s="1036"/>
      <c r="W28" s="1036"/>
      <c r="X28" s="1036"/>
      <c r="Y28" s="1036"/>
      <c r="Z28" s="1036"/>
      <c r="AA28" s="1036"/>
      <c r="AB28" s="1036"/>
      <c r="AC28" s="1036"/>
      <c r="AD28" s="1036"/>
      <c r="AE28" s="1036"/>
      <c r="AF28" s="1036"/>
      <c r="AG28" s="1036"/>
      <c r="AH28" s="1036"/>
      <c r="AI28" s="1036"/>
      <c r="AJ28" s="1037"/>
      <c r="AK28" s="537" t="str">
        <f t="shared" si="0"/>
        <v/>
      </c>
      <c r="AL28" s="538"/>
      <c r="AM28" s="1014"/>
      <c r="AN28" s="1015"/>
      <c r="AO28" s="1015"/>
      <c r="AP28" s="340" t="s">
        <v>14</v>
      </c>
      <c r="AQ28" s="1015"/>
      <c r="AR28" s="1015"/>
      <c r="AS28" s="1016"/>
      <c r="AT28" s="542" t="str">
        <f t="shared" si="1"/>
        <v/>
      </c>
      <c r="AU28" s="543"/>
      <c r="AV28" s="544"/>
      <c r="AW28" s="1017"/>
      <c r="AX28" s="1018"/>
      <c r="AY28" s="1019"/>
      <c r="AZ28" s="582" t="str">
        <f t="shared" si="2"/>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1041"/>
      <c r="B29" s="1042"/>
      <c r="C29" s="1042"/>
      <c r="D29" s="1042"/>
      <c r="E29" s="1043"/>
      <c r="F29" s="1043"/>
      <c r="G29" s="1043"/>
      <c r="H29" s="1008"/>
      <c r="I29" s="1009"/>
      <c r="J29" s="1009"/>
      <c r="K29" s="1009"/>
      <c r="L29" s="1009"/>
      <c r="M29" s="1010"/>
      <c r="N29" s="1011"/>
      <c r="O29" s="1012"/>
      <c r="P29" s="1012"/>
      <c r="Q29" s="1012"/>
      <c r="R29" s="1012"/>
      <c r="S29" s="1012"/>
      <c r="T29" s="1013"/>
      <c r="U29" s="1035"/>
      <c r="V29" s="1036"/>
      <c r="W29" s="1036"/>
      <c r="X29" s="1036"/>
      <c r="Y29" s="1036"/>
      <c r="Z29" s="1036"/>
      <c r="AA29" s="1036"/>
      <c r="AB29" s="1036"/>
      <c r="AC29" s="1036"/>
      <c r="AD29" s="1036"/>
      <c r="AE29" s="1036"/>
      <c r="AF29" s="1036"/>
      <c r="AG29" s="1036"/>
      <c r="AH29" s="1036"/>
      <c r="AI29" s="1036"/>
      <c r="AJ29" s="1037"/>
      <c r="AK29" s="537" t="str">
        <f t="shared" si="0"/>
        <v/>
      </c>
      <c r="AL29" s="538"/>
      <c r="AM29" s="1014"/>
      <c r="AN29" s="1015"/>
      <c r="AO29" s="1015"/>
      <c r="AP29" s="340" t="s">
        <v>14</v>
      </c>
      <c r="AQ29" s="1015"/>
      <c r="AR29" s="1015"/>
      <c r="AS29" s="1016"/>
      <c r="AT29" s="542" t="str">
        <f t="shared" si="1"/>
        <v/>
      </c>
      <c r="AU29" s="543"/>
      <c r="AV29" s="544"/>
      <c r="AW29" s="1017"/>
      <c r="AX29" s="1018"/>
      <c r="AY29" s="1019"/>
      <c r="AZ29" s="582" t="str">
        <f t="shared" si="2"/>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1041"/>
      <c r="B30" s="1042"/>
      <c r="C30" s="1042"/>
      <c r="D30" s="1042"/>
      <c r="E30" s="1043"/>
      <c r="F30" s="1043"/>
      <c r="G30" s="1043"/>
      <c r="H30" s="1008"/>
      <c r="I30" s="1009"/>
      <c r="J30" s="1009"/>
      <c r="K30" s="1009"/>
      <c r="L30" s="1009"/>
      <c r="M30" s="1010"/>
      <c r="N30" s="1011"/>
      <c r="O30" s="1012"/>
      <c r="P30" s="1012"/>
      <c r="Q30" s="1012"/>
      <c r="R30" s="1012"/>
      <c r="S30" s="1012"/>
      <c r="T30" s="1013"/>
      <c r="U30" s="1059"/>
      <c r="V30" s="1060"/>
      <c r="W30" s="1060"/>
      <c r="X30" s="1060"/>
      <c r="Y30" s="1060"/>
      <c r="Z30" s="1060"/>
      <c r="AA30" s="1060"/>
      <c r="AB30" s="1060"/>
      <c r="AC30" s="1060"/>
      <c r="AD30" s="1060"/>
      <c r="AE30" s="1060"/>
      <c r="AF30" s="1060"/>
      <c r="AG30" s="1060"/>
      <c r="AH30" s="1060"/>
      <c r="AI30" s="1060"/>
      <c r="AJ30" s="1061"/>
      <c r="AK30" s="537" t="str">
        <f t="shared" si="0"/>
        <v/>
      </c>
      <c r="AL30" s="538"/>
      <c r="AM30" s="1014"/>
      <c r="AN30" s="1015"/>
      <c r="AO30" s="1015"/>
      <c r="AP30" s="340" t="s">
        <v>14</v>
      </c>
      <c r="AQ30" s="1015"/>
      <c r="AR30" s="1015"/>
      <c r="AS30" s="1016"/>
      <c r="AT30" s="542" t="str">
        <f t="shared" si="1"/>
        <v/>
      </c>
      <c r="AU30" s="543"/>
      <c r="AV30" s="544"/>
      <c r="AW30" s="1017"/>
      <c r="AX30" s="1018"/>
      <c r="AY30" s="1019"/>
      <c r="AZ30" s="582" t="str">
        <f t="shared" si="2"/>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1"/>
      <c r="AV32" s="51"/>
      <c r="AW32" s="51"/>
      <c r="AX32" s="51"/>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1"/>
      <c r="AV33" s="51"/>
      <c r="AW33" s="51"/>
      <c r="AX33" s="51"/>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1"/>
      <c r="AV34" s="51"/>
      <c r="AW34" s="51"/>
      <c r="AX34" s="51"/>
    </row>
    <row r="35" spans="1:99" ht="28.5" customHeight="1" thickBot="1">
      <c r="A35" s="644" t="s">
        <v>59</v>
      </c>
      <c r="B35" s="645"/>
      <c r="C35" s="645"/>
      <c r="D35" s="646"/>
      <c r="E35" s="647" t="s">
        <v>104</v>
      </c>
      <c r="F35" s="648"/>
      <c r="G35" s="648"/>
      <c r="H35" s="648"/>
      <c r="I35" s="648"/>
      <c r="J35" s="648"/>
      <c r="K35" s="648"/>
      <c r="L35" s="648"/>
      <c r="M35" s="648"/>
      <c r="N35" s="649"/>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1000" t="s">
        <v>4</v>
      </c>
      <c r="AN37" s="1001"/>
      <c r="AO37" s="1001"/>
      <c r="AP37" s="1001"/>
      <c r="AQ37" s="1001"/>
      <c r="AR37" s="1001"/>
      <c r="AS37" s="1002"/>
      <c r="AT37" s="47"/>
      <c r="AU37" s="47"/>
      <c r="AV37" s="47"/>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619" t="s">
        <v>58</v>
      </c>
      <c r="B39" s="620"/>
      <c r="C39" s="620"/>
      <c r="D39" s="620"/>
      <c r="E39" s="620"/>
      <c r="F39" s="620"/>
      <c r="G39" s="624"/>
      <c r="H39" s="549" t="s">
        <v>11</v>
      </c>
      <c r="I39" s="549"/>
      <c r="J39" s="549"/>
      <c r="K39" s="549"/>
      <c r="L39" s="549"/>
      <c r="M39" s="550"/>
      <c r="N39" s="548" t="s">
        <v>9</v>
      </c>
      <c r="O39" s="549"/>
      <c r="P39" s="549"/>
      <c r="Q39" s="549"/>
      <c r="R39" s="549"/>
      <c r="S39" s="549"/>
      <c r="T39" s="550"/>
      <c r="U39" s="548" t="s">
        <v>106</v>
      </c>
      <c r="V39" s="549"/>
      <c r="W39" s="549"/>
      <c r="X39" s="549"/>
      <c r="Y39" s="549"/>
      <c r="Z39" s="549"/>
      <c r="AA39" s="549"/>
      <c r="AB39" s="549"/>
      <c r="AC39" s="549"/>
      <c r="AD39" s="549"/>
      <c r="AE39" s="549"/>
      <c r="AF39" s="549"/>
      <c r="AG39" s="549"/>
      <c r="AH39" s="549"/>
      <c r="AI39" s="549"/>
      <c r="AJ39" s="550"/>
      <c r="AK39" s="688" t="s">
        <v>75</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2"/>
      <c r="E40" s="622"/>
      <c r="F40" s="622"/>
      <c r="G40" s="626"/>
      <c r="H40" s="552"/>
      <c r="I40" s="552"/>
      <c r="J40" s="552"/>
      <c r="K40" s="552"/>
      <c r="L40" s="552"/>
      <c r="M40" s="553"/>
      <c r="N40" s="551"/>
      <c r="O40" s="552"/>
      <c r="P40" s="552"/>
      <c r="Q40" s="552"/>
      <c r="R40" s="552"/>
      <c r="S40" s="552"/>
      <c r="T40" s="553"/>
      <c r="U40" s="551"/>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1020"/>
      <c r="B41" s="1021"/>
      <c r="C41" s="1021"/>
      <c r="D41" s="1021"/>
      <c r="E41" s="1021"/>
      <c r="F41" s="1021"/>
      <c r="G41" s="1022"/>
      <c r="H41" s="1023"/>
      <c r="I41" s="1024"/>
      <c r="J41" s="1024"/>
      <c r="K41" s="1024"/>
      <c r="L41" s="1024"/>
      <c r="M41" s="1025"/>
      <c r="N41" s="1038"/>
      <c r="O41" s="1039"/>
      <c r="P41" s="1039"/>
      <c r="Q41" s="1039"/>
      <c r="R41" s="1039"/>
      <c r="S41" s="1039"/>
      <c r="T41" s="1040"/>
      <c r="U41" s="1038"/>
      <c r="V41" s="1039"/>
      <c r="W41" s="1039"/>
      <c r="X41" s="1039"/>
      <c r="Y41" s="1039"/>
      <c r="Z41" s="1039"/>
      <c r="AA41" s="1039"/>
      <c r="AB41" s="1039"/>
      <c r="AC41" s="1039"/>
      <c r="AD41" s="1039"/>
      <c r="AE41" s="1039"/>
      <c r="AF41" s="1039"/>
      <c r="AG41" s="1039"/>
      <c r="AH41" s="1039"/>
      <c r="AI41" s="1039"/>
      <c r="AJ41" s="1040"/>
      <c r="AK41" s="734" t="str">
        <f t="shared" ref="AK41:AK55" si="3">IF(H41="","",IF(AND(LEFT(H41,1)&amp;RIGHT(H41,1)&lt;&gt;"G1",LEFT(H41,1)&amp;RIGHT(H41,1)&lt;&gt;"G2"),"err",LEFT(H41,1)&amp;RIGHT(H41,1)))</f>
        <v/>
      </c>
      <c r="AL41" s="735"/>
      <c r="AM41" s="1029"/>
      <c r="AN41" s="1030"/>
      <c r="AO41" s="1030"/>
      <c r="AP41" s="339" t="s">
        <v>14</v>
      </c>
      <c r="AQ41" s="1030"/>
      <c r="AR41" s="1030"/>
      <c r="AS41" s="1031"/>
      <c r="AT41" s="674" t="str">
        <f>IF(AND(AM41&lt;&gt;"",AQ41&lt;&gt;""),ROUNDDOWN(AM41*AQ41/1000000,2),"")</f>
        <v/>
      </c>
      <c r="AU41" s="675"/>
      <c r="AV41" s="676"/>
      <c r="AW41" s="1032"/>
      <c r="AX41" s="1033"/>
      <c r="AY41" s="1034"/>
      <c r="AZ41" s="671" t="str">
        <f>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1005"/>
      <c r="B42" s="1006"/>
      <c r="C42" s="1006"/>
      <c r="D42" s="1006"/>
      <c r="E42" s="1006"/>
      <c r="F42" s="1006"/>
      <c r="G42" s="1007"/>
      <c r="H42" s="1008"/>
      <c r="I42" s="1009"/>
      <c r="J42" s="1009"/>
      <c r="K42" s="1009"/>
      <c r="L42" s="1009"/>
      <c r="M42" s="1010"/>
      <c r="N42" s="1035"/>
      <c r="O42" s="1036"/>
      <c r="P42" s="1036"/>
      <c r="Q42" s="1036"/>
      <c r="R42" s="1036"/>
      <c r="S42" s="1036"/>
      <c r="T42" s="1037"/>
      <c r="U42" s="1035"/>
      <c r="V42" s="1036"/>
      <c r="W42" s="1036"/>
      <c r="X42" s="1036"/>
      <c r="Y42" s="1036"/>
      <c r="Z42" s="1036"/>
      <c r="AA42" s="1036"/>
      <c r="AB42" s="1036"/>
      <c r="AC42" s="1036"/>
      <c r="AD42" s="1036"/>
      <c r="AE42" s="1036"/>
      <c r="AF42" s="1036"/>
      <c r="AG42" s="1036"/>
      <c r="AH42" s="1036"/>
      <c r="AI42" s="1036"/>
      <c r="AJ42" s="1037"/>
      <c r="AK42" s="537" t="str">
        <f t="shared" si="3"/>
        <v/>
      </c>
      <c r="AL42" s="538"/>
      <c r="AM42" s="1014"/>
      <c r="AN42" s="1015"/>
      <c r="AO42" s="1015"/>
      <c r="AP42" s="340" t="s">
        <v>14</v>
      </c>
      <c r="AQ42" s="1015"/>
      <c r="AR42" s="1015"/>
      <c r="AS42" s="1016"/>
      <c r="AT42" s="542" t="str">
        <f>IF(AND(AM42&lt;&gt;"",AQ42&lt;&gt;""),ROUNDDOWN(AM42*AQ42/1000000,2),"")</f>
        <v/>
      </c>
      <c r="AU42" s="543"/>
      <c r="AV42" s="544"/>
      <c r="AW42" s="1017"/>
      <c r="AX42" s="1018"/>
      <c r="AY42" s="1019"/>
      <c r="AZ42" s="582" t="str">
        <f>IF(AT42&lt;&gt;"",AW42*AT42,"")</f>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1005"/>
      <c r="B43" s="1006"/>
      <c r="C43" s="1006"/>
      <c r="D43" s="1006"/>
      <c r="E43" s="1006"/>
      <c r="F43" s="1006"/>
      <c r="G43" s="1007"/>
      <c r="H43" s="1008"/>
      <c r="I43" s="1009"/>
      <c r="J43" s="1009"/>
      <c r="K43" s="1009"/>
      <c r="L43" s="1009"/>
      <c r="M43" s="1010"/>
      <c r="N43" s="1035"/>
      <c r="O43" s="1036"/>
      <c r="P43" s="1036"/>
      <c r="Q43" s="1036"/>
      <c r="R43" s="1036"/>
      <c r="S43" s="1036"/>
      <c r="T43" s="1037"/>
      <c r="U43" s="1035"/>
      <c r="V43" s="1036"/>
      <c r="W43" s="1036"/>
      <c r="X43" s="1036"/>
      <c r="Y43" s="1036"/>
      <c r="Z43" s="1036"/>
      <c r="AA43" s="1036"/>
      <c r="AB43" s="1036"/>
      <c r="AC43" s="1036"/>
      <c r="AD43" s="1036"/>
      <c r="AE43" s="1036"/>
      <c r="AF43" s="1036"/>
      <c r="AG43" s="1036"/>
      <c r="AH43" s="1036"/>
      <c r="AI43" s="1036"/>
      <c r="AJ43" s="1037"/>
      <c r="AK43" s="537" t="str">
        <f t="shared" si="3"/>
        <v/>
      </c>
      <c r="AL43" s="538"/>
      <c r="AM43" s="1014"/>
      <c r="AN43" s="1015"/>
      <c r="AO43" s="1015"/>
      <c r="AP43" s="340" t="s">
        <v>14</v>
      </c>
      <c r="AQ43" s="1015"/>
      <c r="AR43" s="1015"/>
      <c r="AS43" s="1016"/>
      <c r="AT43" s="542" t="str">
        <f>IF(AND(AM43&lt;&gt;"",AQ43&lt;&gt;""),ROUNDDOWN(AM43*AQ43/1000000,2),"")</f>
        <v/>
      </c>
      <c r="AU43" s="543"/>
      <c r="AV43" s="544"/>
      <c r="AW43" s="1017"/>
      <c r="AX43" s="1018"/>
      <c r="AY43" s="1019"/>
      <c r="AZ43" s="582" t="str">
        <f>IF(AT43&lt;&gt;"",AW43*AT43,"")</f>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1005"/>
      <c r="B44" s="1006"/>
      <c r="C44" s="1006"/>
      <c r="D44" s="1006"/>
      <c r="E44" s="1006"/>
      <c r="F44" s="1006"/>
      <c r="G44" s="1007"/>
      <c r="H44" s="1008"/>
      <c r="I44" s="1009"/>
      <c r="J44" s="1009"/>
      <c r="K44" s="1009"/>
      <c r="L44" s="1009"/>
      <c r="M44" s="1010"/>
      <c r="N44" s="1035"/>
      <c r="O44" s="1036"/>
      <c r="P44" s="1036"/>
      <c r="Q44" s="1036"/>
      <c r="R44" s="1036"/>
      <c r="S44" s="1036"/>
      <c r="T44" s="1037"/>
      <c r="U44" s="1035"/>
      <c r="V44" s="1036"/>
      <c r="W44" s="1036"/>
      <c r="X44" s="1036"/>
      <c r="Y44" s="1036"/>
      <c r="Z44" s="1036"/>
      <c r="AA44" s="1036"/>
      <c r="AB44" s="1036"/>
      <c r="AC44" s="1036"/>
      <c r="AD44" s="1036"/>
      <c r="AE44" s="1036"/>
      <c r="AF44" s="1036"/>
      <c r="AG44" s="1036"/>
      <c r="AH44" s="1036"/>
      <c r="AI44" s="1036"/>
      <c r="AJ44" s="1037"/>
      <c r="AK44" s="537" t="str">
        <f t="shared" si="3"/>
        <v/>
      </c>
      <c r="AL44" s="538"/>
      <c r="AM44" s="1014"/>
      <c r="AN44" s="1015"/>
      <c r="AO44" s="1015"/>
      <c r="AP44" s="340" t="s">
        <v>14</v>
      </c>
      <c r="AQ44" s="1015"/>
      <c r="AR44" s="1015"/>
      <c r="AS44" s="1016"/>
      <c r="AT44" s="542" t="str">
        <f>IF(AND(AM44&lt;&gt;"",AQ44&lt;&gt;""),ROUNDDOWN(AM44*AQ44/1000000,2),"")</f>
        <v/>
      </c>
      <c r="AU44" s="543"/>
      <c r="AV44" s="544"/>
      <c r="AW44" s="1017"/>
      <c r="AX44" s="1018"/>
      <c r="AY44" s="1019"/>
      <c r="AZ44" s="582" t="str">
        <f>IF(AT44&lt;&gt;"",AW44*AT44,"")</f>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1005"/>
      <c r="B45" s="1006"/>
      <c r="C45" s="1006"/>
      <c r="D45" s="1006"/>
      <c r="E45" s="1006"/>
      <c r="F45" s="1006"/>
      <c r="G45" s="1007"/>
      <c r="H45" s="1047"/>
      <c r="I45" s="1048"/>
      <c r="J45" s="1048"/>
      <c r="K45" s="1048"/>
      <c r="L45" s="1048"/>
      <c r="M45" s="1049"/>
      <c r="N45" s="1062"/>
      <c r="O45" s="1063"/>
      <c r="P45" s="1063"/>
      <c r="Q45" s="1063"/>
      <c r="R45" s="1063"/>
      <c r="S45" s="1063"/>
      <c r="T45" s="1064"/>
      <c r="U45" s="1035"/>
      <c r="V45" s="1036"/>
      <c r="W45" s="1036"/>
      <c r="X45" s="1036"/>
      <c r="Y45" s="1036"/>
      <c r="Z45" s="1036"/>
      <c r="AA45" s="1036"/>
      <c r="AB45" s="1036"/>
      <c r="AC45" s="1036"/>
      <c r="AD45" s="1036"/>
      <c r="AE45" s="1036"/>
      <c r="AF45" s="1036"/>
      <c r="AG45" s="1036"/>
      <c r="AH45" s="1036"/>
      <c r="AI45" s="1036"/>
      <c r="AJ45" s="1037"/>
      <c r="AK45" s="585" t="str">
        <f t="shared" si="3"/>
        <v/>
      </c>
      <c r="AL45" s="586"/>
      <c r="AM45" s="1053"/>
      <c r="AN45" s="1054"/>
      <c r="AO45" s="1054"/>
      <c r="AP45" s="341" t="s">
        <v>14</v>
      </c>
      <c r="AQ45" s="1054"/>
      <c r="AR45" s="1054"/>
      <c r="AS45" s="1055"/>
      <c r="AT45" s="659" t="str">
        <f>IF(AND(AM45&lt;&gt;"",AQ45&lt;&gt;""),ROUNDDOWN(AM45*AQ45/1000000,2),"")</f>
        <v/>
      </c>
      <c r="AU45" s="660"/>
      <c r="AV45" s="661"/>
      <c r="AW45" s="1056"/>
      <c r="AX45" s="1057"/>
      <c r="AY45" s="1058"/>
      <c r="AZ45" s="662" t="str">
        <f>IF(AT45&lt;&gt;"",AW45*AT45,"")</f>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1005"/>
      <c r="B46" s="1006"/>
      <c r="C46" s="1006"/>
      <c r="D46" s="1006"/>
      <c r="E46" s="1006"/>
      <c r="F46" s="1006"/>
      <c r="G46" s="1007"/>
      <c r="H46" s="1008"/>
      <c r="I46" s="1009"/>
      <c r="J46" s="1009"/>
      <c r="K46" s="1009"/>
      <c r="L46" s="1009"/>
      <c r="M46" s="1010"/>
      <c r="N46" s="1035"/>
      <c r="O46" s="1036"/>
      <c r="P46" s="1036"/>
      <c r="Q46" s="1036"/>
      <c r="R46" s="1036"/>
      <c r="S46" s="1036"/>
      <c r="T46" s="1037"/>
      <c r="U46" s="1035"/>
      <c r="V46" s="1036"/>
      <c r="W46" s="1036"/>
      <c r="X46" s="1036"/>
      <c r="Y46" s="1036"/>
      <c r="Z46" s="1036"/>
      <c r="AA46" s="1036"/>
      <c r="AB46" s="1036"/>
      <c r="AC46" s="1036"/>
      <c r="AD46" s="1036"/>
      <c r="AE46" s="1036"/>
      <c r="AF46" s="1036"/>
      <c r="AG46" s="1036"/>
      <c r="AH46" s="1036"/>
      <c r="AI46" s="1036"/>
      <c r="AJ46" s="1037"/>
      <c r="AK46" s="537" t="str">
        <f t="shared" si="3"/>
        <v/>
      </c>
      <c r="AL46" s="538"/>
      <c r="AM46" s="1014"/>
      <c r="AN46" s="1015"/>
      <c r="AO46" s="1015"/>
      <c r="AP46" s="340" t="s">
        <v>14</v>
      </c>
      <c r="AQ46" s="1015"/>
      <c r="AR46" s="1015"/>
      <c r="AS46" s="1016"/>
      <c r="AT46" s="542" t="str">
        <f t="shared" ref="AT46:AT55" si="4">IF(AND(AM46&lt;&gt;"",AQ46&lt;&gt;""),ROUNDDOWN(AM46*AQ46/1000000,2),"")</f>
        <v/>
      </c>
      <c r="AU46" s="543"/>
      <c r="AV46" s="544"/>
      <c r="AW46" s="1017"/>
      <c r="AX46" s="1018"/>
      <c r="AY46" s="1019"/>
      <c r="AZ46" s="582" t="str">
        <f t="shared" ref="AZ46:AZ55" si="5">IF(AT46&lt;&gt;"",AW46*AT46,"")</f>
        <v/>
      </c>
      <c r="BA46" s="583"/>
      <c r="BB46" s="583"/>
      <c r="BC46" s="58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1005"/>
      <c r="B47" s="1006"/>
      <c r="C47" s="1006"/>
      <c r="D47" s="1006"/>
      <c r="E47" s="1006"/>
      <c r="F47" s="1006"/>
      <c r="G47" s="1007"/>
      <c r="H47" s="1008"/>
      <c r="I47" s="1009"/>
      <c r="J47" s="1009"/>
      <c r="K47" s="1009"/>
      <c r="L47" s="1009"/>
      <c r="M47" s="1010"/>
      <c r="N47" s="1035"/>
      <c r="O47" s="1036"/>
      <c r="P47" s="1036"/>
      <c r="Q47" s="1036"/>
      <c r="R47" s="1036"/>
      <c r="S47" s="1036"/>
      <c r="T47" s="1037"/>
      <c r="U47" s="1035"/>
      <c r="V47" s="1036"/>
      <c r="W47" s="1036"/>
      <c r="X47" s="1036"/>
      <c r="Y47" s="1036"/>
      <c r="Z47" s="1036"/>
      <c r="AA47" s="1036"/>
      <c r="AB47" s="1036"/>
      <c r="AC47" s="1036"/>
      <c r="AD47" s="1036"/>
      <c r="AE47" s="1036"/>
      <c r="AF47" s="1036"/>
      <c r="AG47" s="1036"/>
      <c r="AH47" s="1036"/>
      <c r="AI47" s="1036"/>
      <c r="AJ47" s="1037"/>
      <c r="AK47" s="537" t="str">
        <f t="shared" si="3"/>
        <v/>
      </c>
      <c r="AL47" s="538"/>
      <c r="AM47" s="1014"/>
      <c r="AN47" s="1015"/>
      <c r="AO47" s="1015"/>
      <c r="AP47" s="340" t="s">
        <v>14</v>
      </c>
      <c r="AQ47" s="1015"/>
      <c r="AR47" s="1015"/>
      <c r="AS47" s="1016"/>
      <c r="AT47" s="542" t="str">
        <f t="shared" si="4"/>
        <v/>
      </c>
      <c r="AU47" s="543"/>
      <c r="AV47" s="544"/>
      <c r="AW47" s="1017"/>
      <c r="AX47" s="1018"/>
      <c r="AY47" s="1019"/>
      <c r="AZ47" s="582" t="str">
        <f t="shared" si="5"/>
        <v/>
      </c>
      <c r="BA47" s="583"/>
      <c r="BB47" s="583"/>
      <c r="BC47" s="58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1005"/>
      <c r="B48" s="1006"/>
      <c r="C48" s="1006"/>
      <c r="D48" s="1006"/>
      <c r="E48" s="1006"/>
      <c r="F48" s="1006"/>
      <c r="G48" s="1007"/>
      <c r="H48" s="1008"/>
      <c r="I48" s="1009"/>
      <c r="J48" s="1009"/>
      <c r="K48" s="1009"/>
      <c r="L48" s="1009"/>
      <c r="M48" s="1010"/>
      <c r="N48" s="1035"/>
      <c r="O48" s="1036"/>
      <c r="P48" s="1036"/>
      <c r="Q48" s="1036"/>
      <c r="R48" s="1036"/>
      <c r="S48" s="1036"/>
      <c r="T48" s="1037"/>
      <c r="U48" s="1035"/>
      <c r="V48" s="1036"/>
      <c r="W48" s="1036"/>
      <c r="X48" s="1036"/>
      <c r="Y48" s="1036"/>
      <c r="Z48" s="1036"/>
      <c r="AA48" s="1036"/>
      <c r="AB48" s="1036"/>
      <c r="AC48" s="1036"/>
      <c r="AD48" s="1036"/>
      <c r="AE48" s="1036"/>
      <c r="AF48" s="1036"/>
      <c r="AG48" s="1036"/>
      <c r="AH48" s="1036"/>
      <c r="AI48" s="1036"/>
      <c r="AJ48" s="1037"/>
      <c r="AK48" s="537" t="str">
        <f t="shared" si="3"/>
        <v/>
      </c>
      <c r="AL48" s="538"/>
      <c r="AM48" s="1014"/>
      <c r="AN48" s="1015"/>
      <c r="AO48" s="1015"/>
      <c r="AP48" s="340" t="s">
        <v>14</v>
      </c>
      <c r="AQ48" s="1015"/>
      <c r="AR48" s="1015"/>
      <c r="AS48" s="1016"/>
      <c r="AT48" s="542" t="str">
        <f t="shared" si="4"/>
        <v/>
      </c>
      <c r="AU48" s="543"/>
      <c r="AV48" s="544"/>
      <c r="AW48" s="1017"/>
      <c r="AX48" s="1018"/>
      <c r="AY48" s="1019"/>
      <c r="AZ48" s="582" t="str">
        <f t="shared" si="5"/>
        <v/>
      </c>
      <c r="BA48" s="583"/>
      <c r="BB48" s="583"/>
      <c r="BC48" s="58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1005"/>
      <c r="B49" s="1006"/>
      <c r="C49" s="1006"/>
      <c r="D49" s="1006"/>
      <c r="E49" s="1006"/>
      <c r="F49" s="1006"/>
      <c r="G49" s="1007"/>
      <c r="H49" s="1008"/>
      <c r="I49" s="1009"/>
      <c r="J49" s="1009"/>
      <c r="K49" s="1009"/>
      <c r="L49" s="1009"/>
      <c r="M49" s="1010"/>
      <c r="N49" s="1035"/>
      <c r="O49" s="1036"/>
      <c r="P49" s="1036"/>
      <c r="Q49" s="1036"/>
      <c r="R49" s="1036"/>
      <c r="S49" s="1036"/>
      <c r="T49" s="1037"/>
      <c r="U49" s="1035"/>
      <c r="V49" s="1036"/>
      <c r="W49" s="1036"/>
      <c r="X49" s="1036"/>
      <c r="Y49" s="1036"/>
      <c r="Z49" s="1036"/>
      <c r="AA49" s="1036"/>
      <c r="AB49" s="1036"/>
      <c r="AC49" s="1036"/>
      <c r="AD49" s="1036"/>
      <c r="AE49" s="1036"/>
      <c r="AF49" s="1036"/>
      <c r="AG49" s="1036"/>
      <c r="AH49" s="1036"/>
      <c r="AI49" s="1036"/>
      <c r="AJ49" s="1037"/>
      <c r="AK49" s="537" t="str">
        <f t="shared" si="3"/>
        <v/>
      </c>
      <c r="AL49" s="538"/>
      <c r="AM49" s="1014"/>
      <c r="AN49" s="1015"/>
      <c r="AO49" s="1015"/>
      <c r="AP49" s="340" t="s">
        <v>14</v>
      </c>
      <c r="AQ49" s="1015"/>
      <c r="AR49" s="1015"/>
      <c r="AS49" s="1016"/>
      <c r="AT49" s="542" t="str">
        <f t="shared" si="4"/>
        <v/>
      </c>
      <c r="AU49" s="543"/>
      <c r="AV49" s="544"/>
      <c r="AW49" s="1017"/>
      <c r="AX49" s="1018"/>
      <c r="AY49" s="1019"/>
      <c r="AZ49" s="582" t="str">
        <f t="shared" si="5"/>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1005"/>
      <c r="B50" s="1006"/>
      <c r="C50" s="1006"/>
      <c r="D50" s="1006"/>
      <c r="E50" s="1006"/>
      <c r="F50" s="1006"/>
      <c r="G50" s="1007"/>
      <c r="H50" s="1008"/>
      <c r="I50" s="1009"/>
      <c r="J50" s="1009"/>
      <c r="K50" s="1009"/>
      <c r="L50" s="1009"/>
      <c r="M50" s="1010"/>
      <c r="N50" s="1035"/>
      <c r="O50" s="1036"/>
      <c r="P50" s="1036"/>
      <c r="Q50" s="1036"/>
      <c r="R50" s="1036"/>
      <c r="S50" s="1036"/>
      <c r="T50" s="1037"/>
      <c r="U50" s="1035"/>
      <c r="V50" s="1036"/>
      <c r="W50" s="1036"/>
      <c r="X50" s="1036"/>
      <c r="Y50" s="1036"/>
      <c r="Z50" s="1036"/>
      <c r="AA50" s="1036"/>
      <c r="AB50" s="1036"/>
      <c r="AC50" s="1036"/>
      <c r="AD50" s="1036"/>
      <c r="AE50" s="1036"/>
      <c r="AF50" s="1036"/>
      <c r="AG50" s="1036"/>
      <c r="AH50" s="1036"/>
      <c r="AI50" s="1036"/>
      <c r="AJ50" s="1037"/>
      <c r="AK50" s="537" t="str">
        <f t="shared" si="3"/>
        <v/>
      </c>
      <c r="AL50" s="538"/>
      <c r="AM50" s="1014"/>
      <c r="AN50" s="1015"/>
      <c r="AO50" s="1015"/>
      <c r="AP50" s="340" t="s">
        <v>14</v>
      </c>
      <c r="AQ50" s="1015"/>
      <c r="AR50" s="1015"/>
      <c r="AS50" s="1016"/>
      <c r="AT50" s="542" t="str">
        <f t="shared" si="4"/>
        <v/>
      </c>
      <c r="AU50" s="543"/>
      <c r="AV50" s="544"/>
      <c r="AW50" s="1017"/>
      <c r="AX50" s="1018"/>
      <c r="AY50" s="1019"/>
      <c r="AZ50" s="582" t="str">
        <f t="shared" si="5"/>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1005"/>
      <c r="B51" s="1006"/>
      <c r="C51" s="1006"/>
      <c r="D51" s="1006"/>
      <c r="E51" s="1006"/>
      <c r="F51" s="1006"/>
      <c r="G51" s="1007"/>
      <c r="H51" s="1008"/>
      <c r="I51" s="1009"/>
      <c r="J51" s="1009"/>
      <c r="K51" s="1009"/>
      <c r="L51" s="1009"/>
      <c r="M51" s="1010"/>
      <c r="N51" s="1035"/>
      <c r="O51" s="1036"/>
      <c r="P51" s="1036"/>
      <c r="Q51" s="1036"/>
      <c r="R51" s="1036"/>
      <c r="S51" s="1036"/>
      <c r="T51" s="1037"/>
      <c r="U51" s="1035"/>
      <c r="V51" s="1036"/>
      <c r="W51" s="1036"/>
      <c r="X51" s="1036"/>
      <c r="Y51" s="1036"/>
      <c r="Z51" s="1036"/>
      <c r="AA51" s="1036"/>
      <c r="AB51" s="1036"/>
      <c r="AC51" s="1036"/>
      <c r="AD51" s="1036"/>
      <c r="AE51" s="1036"/>
      <c r="AF51" s="1036"/>
      <c r="AG51" s="1036"/>
      <c r="AH51" s="1036"/>
      <c r="AI51" s="1036"/>
      <c r="AJ51" s="1037"/>
      <c r="AK51" s="537" t="str">
        <f t="shared" si="3"/>
        <v/>
      </c>
      <c r="AL51" s="538"/>
      <c r="AM51" s="1014"/>
      <c r="AN51" s="1015"/>
      <c r="AO51" s="1015"/>
      <c r="AP51" s="340" t="s">
        <v>14</v>
      </c>
      <c r="AQ51" s="1015"/>
      <c r="AR51" s="1015"/>
      <c r="AS51" s="1016"/>
      <c r="AT51" s="542" t="str">
        <f t="shared" si="4"/>
        <v/>
      </c>
      <c r="AU51" s="543"/>
      <c r="AV51" s="544"/>
      <c r="AW51" s="1017"/>
      <c r="AX51" s="1018"/>
      <c r="AY51" s="1019"/>
      <c r="AZ51" s="582" t="str">
        <f t="shared" si="5"/>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1005"/>
      <c r="B52" s="1006"/>
      <c r="C52" s="1006"/>
      <c r="D52" s="1006"/>
      <c r="E52" s="1006"/>
      <c r="F52" s="1006"/>
      <c r="G52" s="1007"/>
      <c r="H52" s="1008"/>
      <c r="I52" s="1009"/>
      <c r="J52" s="1009"/>
      <c r="K52" s="1009"/>
      <c r="L52" s="1009"/>
      <c r="M52" s="1010"/>
      <c r="N52" s="1035"/>
      <c r="O52" s="1036"/>
      <c r="P52" s="1036"/>
      <c r="Q52" s="1036"/>
      <c r="R52" s="1036"/>
      <c r="S52" s="1036"/>
      <c r="T52" s="1037"/>
      <c r="U52" s="1035"/>
      <c r="V52" s="1036"/>
      <c r="W52" s="1036"/>
      <c r="X52" s="1036"/>
      <c r="Y52" s="1036"/>
      <c r="Z52" s="1036"/>
      <c r="AA52" s="1036"/>
      <c r="AB52" s="1036"/>
      <c r="AC52" s="1036"/>
      <c r="AD52" s="1036"/>
      <c r="AE52" s="1036"/>
      <c r="AF52" s="1036"/>
      <c r="AG52" s="1036"/>
      <c r="AH52" s="1036"/>
      <c r="AI52" s="1036"/>
      <c r="AJ52" s="1037"/>
      <c r="AK52" s="537" t="str">
        <f t="shared" si="3"/>
        <v/>
      </c>
      <c r="AL52" s="538"/>
      <c r="AM52" s="1014"/>
      <c r="AN52" s="1015"/>
      <c r="AO52" s="1015"/>
      <c r="AP52" s="340" t="s">
        <v>14</v>
      </c>
      <c r="AQ52" s="1015"/>
      <c r="AR52" s="1015"/>
      <c r="AS52" s="1016"/>
      <c r="AT52" s="542" t="str">
        <f t="shared" si="4"/>
        <v/>
      </c>
      <c r="AU52" s="543"/>
      <c r="AV52" s="544"/>
      <c r="AW52" s="1017"/>
      <c r="AX52" s="1018"/>
      <c r="AY52" s="1019"/>
      <c r="AZ52" s="582" t="str">
        <f t="shared" si="5"/>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1005"/>
      <c r="B53" s="1006"/>
      <c r="C53" s="1006"/>
      <c r="D53" s="1006"/>
      <c r="E53" s="1006"/>
      <c r="F53" s="1006"/>
      <c r="G53" s="1007"/>
      <c r="H53" s="1008"/>
      <c r="I53" s="1009"/>
      <c r="J53" s="1009"/>
      <c r="K53" s="1009"/>
      <c r="L53" s="1009"/>
      <c r="M53" s="1010"/>
      <c r="N53" s="1035"/>
      <c r="O53" s="1036"/>
      <c r="P53" s="1036"/>
      <c r="Q53" s="1036"/>
      <c r="R53" s="1036"/>
      <c r="S53" s="1036"/>
      <c r="T53" s="1037"/>
      <c r="U53" s="1035"/>
      <c r="V53" s="1036"/>
      <c r="W53" s="1036"/>
      <c r="X53" s="1036"/>
      <c r="Y53" s="1036"/>
      <c r="Z53" s="1036"/>
      <c r="AA53" s="1036"/>
      <c r="AB53" s="1036"/>
      <c r="AC53" s="1036"/>
      <c r="AD53" s="1036"/>
      <c r="AE53" s="1036"/>
      <c r="AF53" s="1036"/>
      <c r="AG53" s="1036"/>
      <c r="AH53" s="1036"/>
      <c r="AI53" s="1036"/>
      <c r="AJ53" s="1037"/>
      <c r="AK53" s="537" t="str">
        <f t="shared" si="3"/>
        <v/>
      </c>
      <c r="AL53" s="538"/>
      <c r="AM53" s="1014"/>
      <c r="AN53" s="1015"/>
      <c r="AO53" s="1015"/>
      <c r="AP53" s="340" t="s">
        <v>14</v>
      </c>
      <c r="AQ53" s="1015"/>
      <c r="AR53" s="1015"/>
      <c r="AS53" s="1016"/>
      <c r="AT53" s="542" t="str">
        <f t="shared" si="4"/>
        <v/>
      </c>
      <c r="AU53" s="543"/>
      <c r="AV53" s="544"/>
      <c r="AW53" s="1017"/>
      <c r="AX53" s="1018"/>
      <c r="AY53" s="1019"/>
      <c r="AZ53" s="582" t="str">
        <f t="shared" si="5"/>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1005"/>
      <c r="B54" s="1006"/>
      <c r="C54" s="1006"/>
      <c r="D54" s="1006"/>
      <c r="E54" s="1006"/>
      <c r="F54" s="1006"/>
      <c r="G54" s="1007"/>
      <c r="H54" s="1008"/>
      <c r="I54" s="1009"/>
      <c r="J54" s="1009"/>
      <c r="K54" s="1009"/>
      <c r="L54" s="1009"/>
      <c r="M54" s="1010"/>
      <c r="N54" s="1035"/>
      <c r="O54" s="1036"/>
      <c r="P54" s="1036"/>
      <c r="Q54" s="1036"/>
      <c r="R54" s="1036"/>
      <c r="S54" s="1036"/>
      <c r="T54" s="1037"/>
      <c r="U54" s="1035"/>
      <c r="V54" s="1036"/>
      <c r="W54" s="1036"/>
      <c r="X54" s="1036"/>
      <c r="Y54" s="1036"/>
      <c r="Z54" s="1036"/>
      <c r="AA54" s="1036"/>
      <c r="AB54" s="1036"/>
      <c r="AC54" s="1036"/>
      <c r="AD54" s="1036"/>
      <c r="AE54" s="1036"/>
      <c r="AF54" s="1036"/>
      <c r="AG54" s="1036"/>
      <c r="AH54" s="1036"/>
      <c r="AI54" s="1036"/>
      <c r="AJ54" s="1037"/>
      <c r="AK54" s="537" t="str">
        <f t="shared" si="3"/>
        <v/>
      </c>
      <c r="AL54" s="538"/>
      <c r="AM54" s="1014"/>
      <c r="AN54" s="1015"/>
      <c r="AO54" s="1015"/>
      <c r="AP54" s="340" t="s">
        <v>14</v>
      </c>
      <c r="AQ54" s="1015"/>
      <c r="AR54" s="1015"/>
      <c r="AS54" s="1016"/>
      <c r="AT54" s="542" t="str">
        <f t="shared" si="4"/>
        <v/>
      </c>
      <c r="AU54" s="543"/>
      <c r="AV54" s="544"/>
      <c r="AW54" s="1017"/>
      <c r="AX54" s="1018"/>
      <c r="AY54" s="1019"/>
      <c r="AZ54" s="582" t="str">
        <f t="shared" si="5"/>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1065"/>
      <c r="B55" s="1066"/>
      <c r="C55" s="1066"/>
      <c r="D55" s="1066"/>
      <c r="E55" s="1066"/>
      <c r="F55" s="1066"/>
      <c r="G55" s="1067"/>
      <c r="H55" s="1008"/>
      <c r="I55" s="1009"/>
      <c r="J55" s="1009"/>
      <c r="K55" s="1009"/>
      <c r="L55" s="1009"/>
      <c r="M55" s="1010"/>
      <c r="N55" s="1035"/>
      <c r="O55" s="1036"/>
      <c r="P55" s="1036"/>
      <c r="Q55" s="1036"/>
      <c r="R55" s="1036"/>
      <c r="S55" s="1036"/>
      <c r="T55" s="1037"/>
      <c r="U55" s="1059"/>
      <c r="V55" s="1060"/>
      <c r="W55" s="1060"/>
      <c r="X55" s="1060"/>
      <c r="Y55" s="1060"/>
      <c r="Z55" s="1060"/>
      <c r="AA55" s="1060"/>
      <c r="AB55" s="1060"/>
      <c r="AC55" s="1060"/>
      <c r="AD55" s="1060"/>
      <c r="AE55" s="1060"/>
      <c r="AF55" s="1060"/>
      <c r="AG55" s="1060"/>
      <c r="AH55" s="1060"/>
      <c r="AI55" s="1060"/>
      <c r="AJ55" s="1061"/>
      <c r="AK55" s="537" t="str">
        <f t="shared" si="3"/>
        <v/>
      </c>
      <c r="AL55" s="538"/>
      <c r="AM55" s="1014"/>
      <c r="AN55" s="1015"/>
      <c r="AO55" s="1015"/>
      <c r="AP55" s="340" t="s">
        <v>14</v>
      </c>
      <c r="AQ55" s="1015"/>
      <c r="AR55" s="1015"/>
      <c r="AS55" s="1016"/>
      <c r="AT55" s="542" t="str">
        <f t="shared" si="4"/>
        <v/>
      </c>
      <c r="AU55" s="543"/>
      <c r="AV55" s="544"/>
      <c r="AW55" s="1017"/>
      <c r="AX55" s="1018"/>
      <c r="AY55" s="1019"/>
      <c r="AZ55" s="582" t="str">
        <f t="shared" si="5"/>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1"/>
      <c r="AV59" s="51"/>
      <c r="AW59" s="51"/>
      <c r="AX59" s="51"/>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1"/>
      <c r="AV60" s="51"/>
      <c r="AW60" s="51"/>
      <c r="AX60" s="51"/>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0" t="s">
        <v>93</v>
      </c>
      <c r="B62" s="81"/>
      <c r="C62" s="81"/>
      <c r="D62" s="81"/>
      <c r="E62" s="81"/>
      <c r="F62" s="81"/>
      <c r="G62" s="81"/>
      <c r="H62" s="81"/>
      <c r="I62" s="81"/>
      <c r="J62" s="81"/>
      <c r="K62" s="81"/>
      <c r="L62" s="81"/>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1"/>
      <c r="AQ62" s="81"/>
      <c r="AR62" s="81"/>
      <c r="AS62" s="81"/>
      <c r="AT62" s="81"/>
      <c r="AU62" s="81"/>
      <c r="AV62" s="43"/>
      <c r="AW62" s="82"/>
      <c r="AX62" s="82"/>
    </row>
    <row r="63" spans="1:99" s="25" customFormat="1" ht="52.5" customHeight="1" thickBot="1">
      <c r="A63" s="563" t="s">
        <v>59</v>
      </c>
      <c r="B63" s="564"/>
      <c r="C63" s="564"/>
      <c r="D63" s="565"/>
      <c r="E63" s="566" t="s">
        <v>39</v>
      </c>
      <c r="F63" s="564"/>
      <c r="G63" s="564"/>
      <c r="H63" s="564"/>
      <c r="I63" s="567" t="s">
        <v>64</v>
      </c>
      <c r="J63" s="568"/>
      <c r="K63" s="568"/>
      <c r="L63" s="568"/>
      <c r="M63" s="568"/>
      <c r="N63" s="568"/>
      <c r="O63" s="568"/>
      <c r="P63" s="569"/>
      <c r="Q63" s="570" t="s">
        <v>40</v>
      </c>
      <c r="R63" s="571"/>
      <c r="S63" s="572" t="s">
        <v>65</v>
      </c>
      <c r="T63" s="572"/>
      <c r="U63" s="572"/>
      <c r="V63" s="572"/>
      <c r="W63" s="572"/>
      <c r="X63" s="572"/>
      <c r="Y63" s="573"/>
      <c r="Z63" s="567" t="s">
        <v>94</v>
      </c>
      <c r="AA63" s="568"/>
      <c r="AB63" s="568"/>
      <c r="AC63" s="568"/>
      <c r="AD63" s="568"/>
      <c r="AE63" s="568"/>
      <c r="AF63" s="568"/>
      <c r="AG63" s="568"/>
      <c r="AH63" s="568"/>
      <c r="AI63" s="568"/>
      <c r="AJ63" s="568"/>
      <c r="AK63" s="568"/>
      <c r="AL63" s="568"/>
      <c r="AM63" s="568"/>
      <c r="AN63" s="574"/>
      <c r="AO63" s="567" t="s">
        <v>95</v>
      </c>
      <c r="AP63" s="568"/>
      <c r="AQ63" s="568"/>
      <c r="AR63" s="568"/>
      <c r="AS63" s="568"/>
      <c r="AT63" s="568"/>
      <c r="AU63" s="568"/>
      <c r="AV63" s="568"/>
      <c r="AW63" s="568"/>
      <c r="AX63" s="568"/>
      <c r="AY63" s="568"/>
      <c r="AZ63" s="568"/>
      <c r="BA63" s="568"/>
      <c r="BB63" s="568"/>
      <c r="BC63" s="575"/>
    </row>
    <row r="64" spans="1:99" s="25" customFormat="1" ht="41.25" customHeight="1" thickTop="1">
      <c r="A64" s="557" t="s">
        <v>96</v>
      </c>
      <c r="B64" s="558"/>
      <c r="C64" s="558"/>
      <c r="D64" s="559"/>
      <c r="E64" s="601" t="s">
        <v>43</v>
      </c>
      <c r="F64" s="602"/>
      <c r="G64" s="602"/>
      <c r="H64" s="602"/>
      <c r="I64" s="603">
        <f>IF($AZ$31="","",SUMIF($AK$16:$AL$30,$E64,$AZ$16:$BC$30))</f>
        <v>0</v>
      </c>
      <c r="J64" s="604"/>
      <c r="K64" s="604"/>
      <c r="L64" s="604"/>
      <c r="M64" s="604"/>
      <c r="N64" s="604"/>
      <c r="O64" s="604"/>
      <c r="P64" s="131" t="s">
        <v>18</v>
      </c>
      <c r="Q64" s="605" t="s">
        <v>40</v>
      </c>
      <c r="R64" s="606"/>
      <c r="S64" s="615">
        <v>30000</v>
      </c>
      <c r="T64" s="615"/>
      <c r="U64" s="615"/>
      <c r="V64" s="615"/>
      <c r="W64" s="615"/>
      <c r="X64" s="615"/>
      <c r="Y64" s="87" t="s">
        <v>41</v>
      </c>
      <c r="Z64" s="576">
        <f>IF(I64="0","",I64*S64)</f>
        <v>0</v>
      </c>
      <c r="AA64" s="577"/>
      <c r="AB64" s="577"/>
      <c r="AC64" s="577"/>
      <c r="AD64" s="577"/>
      <c r="AE64" s="577"/>
      <c r="AF64" s="577"/>
      <c r="AG64" s="577"/>
      <c r="AH64" s="577"/>
      <c r="AI64" s="577"/>
      <c r="AJ64" s="577"/>
      <c r="AK64" s="577"/>
      <c r="AL64" s="577"/>
      <c r="AM64" s="577"/>
      <c r="AN64" s="93" t="s">
        <v>0</v>
      </c>
      <c r="AO64" s="677">
        <f>SUM(Z64:AM65)</f>
        <v>0</v>
      </c>
      <c r="AP64" s="678"/>
      <c r="AQ64" s="678"/>
      <c r="AR64" s="678"/>
      <c r="AS64" s="678"/>
      <c r="AT64" s="678"/>
      <c r="AU64" s="678"/>
      <c r="AV64" s="678"/>
      <c r="AW64" s="678"/>
      <c r="AX64" s="678"/>
      <c r="AY64" s="678"/>
      <c r="AZ64" s="678"/>
      <c r="BA64" s="678"/>
      <c r="BB64" s="678"/>
      <c r="BC64" s="681" t="s">
        <v>0</v>
      </c>
    </row>
    <row r="65" spans="1:55" s="25" customFormat="1" ht="41.25" customHeight="1">
      <c r="A65" s="560"/>
      <c r="B65" s="561"/>
      <c r="C65" s="561"/>
      <c r="D65" s="562"/>
      <c r="E65" s="578" t="s">
        <v>44</v>
      </c>
      <c r="F65" s="579"/>
      <c r="G65" s="579"/>
      <c r="H65" s="579"/>
      <c r="I65" s="587">
        <f>IF($AZ$31="","",SUMIF($AK$16:$AL$30,$E65,$AZ$16:$BC$30))</f>
        <v>0</v>
      </c>
      <c r="J65" s="588"/>
      <c r="K65" s="588"/>
      <c r="L65" s="588"/>
      <c r="M65" s="588"/>
      <c r="N65" s="588"/>
      <c r="O65" s="588"/>
      <c r="P65" s="132" t="s">
        <v>18</v>
      </c>
      <c r="Q65" s="589" t="s">
        <v>40</v>
      </c>
      <c r="R65" s="590"/>
      <c r="S65" s="591">
        <v>20000</v>
      </c>
      <c r="T65" s="591"/>
      <c r="U65" s="591"/>
      <c r="V65" s="591"/>
      <c r="W65" s="591"/>
      <c r="X65" s="591"/>
      <c r="Y65" s="90" t="s">
        <v>41</v>
      </c>
      <c r="Z65" s="683">
        <f>IF(I65="0","",I65*S65)</f>
        <v>0</v>
      </c>
      <c r="AA65" s="684"/>
      <c r="AB65" s="684"/>
      <c r="AC65" s="684"/>
      <c r="AD65" s="684"/>
      <c r="AE65" s="684"/>
      <c r="AF65" s="684"/>
      <c r="AG65" s="684"/>
      <c r="AH65" s="684"/>
      <c r="AI65" s="684"/>
      <c r="AJ65" s="684"/>
      <c r="AK65" s="684"/>
      <c r="AL65" s="684"/>
      <c r="AM65" s="684"/>
      <c r="AN65" s="90" t="s">
        <v>0</v>
      </c>
      <c r="AO65" s="679"/>
      <c r="AP65" s="680"/>
      <c r="AQ65" s="680"/>
      <c r="AR65" s="680"/>
      <c r="AS65" s="680"/>
      <c r="AT65" s="680"/>
      <c r="AU65" s="680"/>
      <c r="AV65" s="680"/>
      <c r="AW65" s="680"/>
      <c r="AX65" s="680"/>
      <c r="AY65" s="680"/>
      <c r="AZ65" s="680"/>
      <c r="BA65" s="680"/>
      <c r="BB65" s="680"/>
      <c r="BC65" s="682"/>
    </row>
    <row r="66" spans="1:55" s="25" customFormat="1" ht="41.25" customHeight="1">
      <c r="A66" s="716" t="s">
        <v>60</v>
      </c>
      <c r="B66" s="717"/>
      <c r="C66" s="717"/>
      <c r="D66" s="718"/>
      <c r="E66" s="722" t="s">
        <v>43</v>
      </c>
      <c r="F66" s="723"/>
      <c r="G66" s="723"/>
      <c r="H66" s="723"/>
      <c r="I66" s="724">
        <f>IF($AZ$56="","",SUMIF($AK$41:$AL$55,$E66,$AZ$41:$BC$55))</f>
        <v>0</v>
      </c>
      <c r="J66" s="725"/>
      <c r="K66" s="725"/>
      <c r="L66" s="725"/>
      <c r="M66" s="725"/>
      <c r="N66" s="725"/>
      <c r="O66" s="725"/>
      <c r="P66" s="133" t="s">
        <v>18</v>
      </c>
      <c r="Q66" s="726" t="s">
        <v>40</v>
      </c>
      <c r="R66" s="727"/>
      <c r="S66" s="708">
        <v>30000</v>
      </c>
      <c r="T66" s="708"/>
      <c r="U66" s="708"/>
      <c r="V66" s="708"/>
      <c r="W66" s="708"/>
      <c r="X66" s="708"/>
      <c r="Y66" s="92" t="s">
        <v>41</v>
      </c>
      <c r="Z66" s="714">
        <f>IF(I66="0","",I66*S66)</f>
        <v>0</v>
      </c>
      <c r="AA66" s="715"/>
      <c r="AB66" s="715"/>
      <c r="AC66" s="715"/>
      <c r="AD66" s="715"/>
      <c r="AE66" s="715"/>
      <c r="AF66" s="715"/>
      <c r="AG66" s="715"/>
      <c r="AH66" s="715"/>
      <c r="AI66" s="715"/>
      <c r="AJ66" s="715"/>
      <c r="AK66" s="715"/>
      <c r="AL66" s="715"/>
      <c r="AM66" s="715"/>
      <c r="AN66" s="92" t="s">
        <v>0</v>
      </c>
      <c r="AO66" s="709">
        <f>SUM(Z66:AM67)</f>
        <v>0</v>
      </c>
      <c r="AP66" s="710"/>
      <c r="AQ66" s="710"/>
      <c r="AR66" s="710"/>
      <c r="AS66" s="710"/>
      <c r="AT66" s="710"/>
      <c r="AU66" s="710"/>
      <c r="AV66" s="710"/>
      <c r="AW66" s="710"/>
      <c r="AX66" s="710"/>
      <c r="AY66" s="710"/>
      <c r="AZ66" s="710"/>
      <c r="BA66" s="710"/>
      <c r="BB66" s="710"/>
      <c r="BC66" s="700" t="s">
        <v>0</v>
      </c>
    </row>
    <row r="67" spans="1:55" s="25" customFormat="1" ht="41.25" customHeight="1" thickBot="1">
      <c r="A67" s="719"/>
      <c r="B67" s="720"/>
      <c r="C67" s="720"/>
      <c r="D67" s="721"/>
      <c r="E67" s="704" t="s">
        <v>44</v>
      </c>
      <c r="F67" s="705"/>
      <c r="G67" s="705"/>
      <c r="H67" s="705"/>
      <c r="I67" s="706">
        <f>IF($AZ$56="","",SUMIF($AK$41:$AL$55,$E67,$AZ$41:$BC$55))</f>
        <v>0</v>
      </c>
      <c r="J67" s="707"/>
      <c r="K67" s="707"/>
      <c r="L67" s="707"/>
      <c r="M67" s="707"/>
      <c r="N67" s="707"/>
      <c r="O67" s="707"/>
      <c r="P67" s="134" t="s">
        <v>18</v>
      </c>
      <c r="Q67" s="580" t="s">
        <v>40</v>
      </c>
      <c r="R67" s="581"/>
      <c r="S67" s="713">
        <v>20000</v>
      </c>
      <c r="T67" s="713"/>
      <c r="U67" s="713"/>
      <c r="V67" s="713"/>
      <c r="W67" s="713"/>
      <c r="X67" s="713"/>
      <c r="Y67" s="85" t="s">
        <v>41</v>
      </c>
      <c r="Z67" s="702">
        <f>IF(I67="0","",I67*S67)</f>
        <v>0</v>
      </c>
      <c r="AA67" s="703"/>
      <c r="AB67" s="703"/>
      <c r="AC67" s="703"/>
      <c r="AD67" s="703"/>
      <c r="AE67" s="703"/>
      <c r="AF67" s="703"/>
      <c r="AG67" s="703"/>
      <c r="AH67" s="703"/>
      <c r="AI67" s="703"/>
      <c r="AJ67" s="703"/>
      <c r="AK67" s="703"/>
      <c r="AL67" s="703"/>
      <c r="AM67" s="703"/>
      <c r="AN67" s="85" t="s">
        <v>0</v>
      </c>
      <c r="AO67" s="711"/>
      <c r="AP67" s="712"/>
      <c r="AQ67" s="712"/>
      <c r="AR67" s="712"/>
      <c r="AS67" s="712"/>
      <c r="AT67" s="712"/>
      <c r="AU67" s="712"/>
      <c r="AV67" s="712"/>
      <c r="AW67" s="712"/>
      <c r="AX67" s="712"/>
      <c r="AY67" s="712"/>
      <c r="AZ67" s="712"/>
      <c r="BA67" s="712"/>
      <c r="BB67" s="712"/>
      <c r="BC67" s="701"/>
    </row>
    <row r="68" spans="1:55" s="25" customFormat="1" ht="41.25" customHeight="1" thickTop="1" thickBot="1">
      <c r="A68" s="696" t="s">
        <v>84</v>
      </c>
      <c r="B68" s="697"/>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f>SUM(AO64:BB67)</f>
        <v>0</v>
      </c>
      <c r="AP68" s="699"/>
      <c r="AQ68" s="699"/>
      <c r="AR68" s="699"/>
      <c r="AS68" s="699"/>
      <c r="AT68" s="699"/>
      <c r="AU68" s="699"/>
      <c r="AV68" s="699"/>
      <c r="AW68" s="699"/>
      <c r="AX68" s="699"/>
      <c r="AY68" s="699"/>
      <c r="AZ68" s="699"/>
      <c r="BA68" s="699"/>
      <c r="BB68" s="699"/>
      <c r="BC68" s="122" t="s">
        <v>0</v>
      </c>
    </row>
    <row r="69" spans="1:55" s="25" customFormat="1" ht="15.75" customHeight="1">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53"/>
      <c r="AV69" s="53"/>
      <c r="AW69" s="53"/>
      <c r="AX69" s="53"/>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acDHOduT0EQI/Jtre2TZOdLv+9+7GpEREg3cjvIktFgXI8Pfz0sSKDyGSWYxkZJyzUhihukgAQtEfHXRfrOVKA==" saltValue="ZXdWNCC7YsOOPy8M4RPSug==" spinCount="100000" sheet="1" objects="1" scenarios="1"/>
  <mergeCells count="393">
    <mergeCell ref="E67:H67"/>
    <mergeCell ref="I67:O67"/>
    <mergeCell ref="Q67:R67"/>
    <mergeCell ref="S67:X67"/>
    <mergeCell ref="Z67:AM67"/>
    <mergeCell ref="A66:D67"/>
    <mergeCell ref="E66:H66"/>
    <mergeCell ref="I66:O66"/>
    <mergeCell ref="Q66:R66"/>
    <mergeCell ref="S66:X66"/>
    <mergeCell ref="Z66:AM66"/>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AZ55:BC55"/>
    <mergeCell ref="A56:AV56"/>
    <mergeCell ref="AW56:AY56"/>
    <mergeCell ref="AZ56:BC56"/>
    <mergeCell ref="AM54:AO54"/>
    <mergeCell ref="AQ54:AS54"/>
    <mergeCell ref="AT54:AV54"/>
    <mergeCell ref="AW54:AY54"/>
    <mergeCell ref="AZ54:BC54"/>
    <mergeCell ref="A55:G55"/>
    <mergeCell ref="H55:M55"/>
    <mergeCell ref="N55:T55"/>
    <mergeCell ref="U55:AJ55"/>
    <mergeCell ref="AK55:AL55"/>
    <mergeCell ref="A54:G54"/>
    <mergeCell ref="H54:M54"/>
    <mergeCell ref="N54:T54"/>
    <mergeCell ref="U54:AJ54"/>
    <mergeCell ref="AK54:AL54"/>
    <mergeCell ref="AM55:AO55"/>
    <mergeCell ref="AQ55:AS55"/>
    <mergeCell ref="AT55:AV55"/>
    <mergeCell ref="AW55:AY55"/>
    <mergeCell ref="AZ52:BC52"/>
    <mergeCell ref="A53:G53"/>
    <mergeCell ref="H53:M53"/>
    <mergeCell ref="N53:T53"/>
    <mergeCell ref="U53:AJ53"/>
    <mergeCell ref="AK53:AL53"/>
    <mergeCell ref="AM53:AO53"/>
    <mergeCell ref="AQ53:AS53"/>
    <mergeCell ref="AT53:AV53"/>
    <mergeCell ref="AW53:AY53"/>
    <mergeCell ref="AZ53:BC53"/>
    <mergeCell ref="A52:G52"/>
    <mergeCell ref="H52:M52"/>
    <mergeCell ref="N52:T52"/>
    <mergeCell ref="U52:AJ52"/>
    <mergeCell ref="AK52:AL52"/>
    <mergeCell ref="AM52:AO52"/>
    <mergeCell ref="AQ52:AS52"/>
    <mergeCell ref="AT52:AV52"/>
    <mergeCell ref="AW52:AY52"/>
    <mergeCell ref="AZ50:BC50"/>
    <mergeCell ref="A51:G51"/>
    <mergeCell ref="H51:M51"/>
    <mergeCell ref="N51:T51"/>
    <mergeCell ref="U51:AJ51"/>
    <mergeCell ref="AK51:AL51"/>
    <mergeCell ref="AM51:AO51"/>
    <mergeCell ref="AQ51:AS51"/>
    <mergeCell ref="AT51:AV51"/>
    <mergeCell ref="AW51:AY51"/>
    <mergeCell ref="AZ51:BC51"/>
    <mergeCell ref="A50:G50"/>
    <mergeCell ref="H50:M50"/>
    <mergeCell ref="N50:T50"/>
    <mergeCell ref="U50:AJ50"/>
    <mergeCell ref="AK50:AL50"/>
    <mergeCell ref="AM50:AO50"/>
    <mergeCell ref="AQ50:AS50"/>
    <mergeCell ref="AT50:AV50"/>
    <mergeCell ref="AW50:AY50"/>
    <mergeCell ref="AZ48:BC48"/>
    <mergeCell ref="A49:G49"/>
    <mergeCell ref="H49:M49"/>
    <mergeCell ref="N49:T49"/>
    <mergeCell ref="U49:AJ49"/>
    <mergeCell ref="AK49:AL49"/>
    <mergeCell ref="AM49:AO49"/>
    <mergeCell ref="AQ49:AS49"/>
    <mergeCell ref="AT49:AV49"/>
    <mergeCell ref="AW49:AY49"/>
    <mergeCell ref="AZ49:BC49"/>
    <mergeCell ref="A48:G48"/>
    <mergeCell ref="H48:M48"/>
    <mergeCell ref="N48:T48"/>
    <mergeCell ref="U48:AJ48"/>
    <mergeCell ref="AK48:AL48"/>
    <mergeCell ref="AM48:AO48"/>
    <mergeCell ref="AQ48:AS48"/>
    <mergeCell ref="AT48:AV48"/>
    <mergeCell ref="AW48:AY48"/>
    <mergeCell ref="AZ46:BC46"/>
    <mergeCell ref="A47:G47"/>
    <mergeCell ref="H47:M47"/>
    <mergeCell ref="N47:T47"/>
    <mergeCell ref="U47:AJ47"/>
    <mergeCell ref="AK47:AL47"/>
    <mergeCell ref="AM47:AO47"/>
    <mergeCell ref="AQ47:AS47"/>
    <mergeCell ref="AT47:AV47"/>
    <mergeCell ref="AW47:AY47"/>
    <mergeCell ref="AZ47:BC47"/>
    <mergeCell ref="A46:G46"/>
    <mergeCell ref="H46:M46"/>
    <mergeCell ref="N46:T46"/>
    <mergeCell ref="U46:AJ46"/>
    <mergeCell ref="AK46:AL46"/>
    <mergeCell ref="AM46:AO46"/>
    <mergeCell ref="AQ46:AS46"/>
    <mergeCell ref="AT46:AV46"/>
    <mergeCell ref="AW46:AY46"/>
    <mergeCell ref="AZ44:BC44"/>
    <mergeCell ref="A45:G45"/>
    <mergeCell ref="H45:M45"/>
    <mergeCell ref="N45:T45"/>
    <mergeCell ref="U45:AJ45"/>
    <mergeCell ref="AK45:AL45"/>
    <mergeCell ref="AM45:AO45"/>
    <mergeCell ref="AQ45:AS45"/>
    <mergeCell ref="AT45:AV45"/>
    <mergeCell ref="AW45:AY45"/>
    <mergeCell ref="AZ45:BC45"/>
    <mergeCell ref="A44:G44"/>
    <mergeCell ref="H44:M44"/>
    <mergeCell ref="N44:T44"/>
    <mergeCell ref="U44:AJ44"/>
    <mergeCell ref="AK44:AL44"/>
    <mergeCell ref="AM44:AO44"/>
    <mergeCell ref="AQ44:AS44"/>
    <mergeCell ref="AT44:AV44"/>
    <mergeCell ref="AW44:AY44"/>
    <mergeCell ref="AZ42:BC42"/>
    <mergeCell ref="A43:G43"/>
    <mergeCell ref="H43:M43"/>
    <mergeCell ref="N43:T43"/>
    <mergeCell ref="U43:AJ43"/>
    <mergeCell ref="AK43:AL43"/>
    <mergeCell ref="AM43:AO43"/>
    <mergeCell ref="AQ43:AS43"/>
    <mergeCell ref="AT43:AV43"/>
    <mergeCell ref="AW43:AY43"/>
    <mergeCell ref="AZ43:BC43"/>
    <mergeCell ref="A42:G42"/>
    <mergeCell ref="H42:M42"/>
    <mergeCell ref="N42:T42"/>
    <mergeCell ref="U42:AJ42"/>
    <mergeCell ref="AK42:AL42"/>
    <mergeCell ref="AM42:AO42"/>
    <mergeCell ref="AQ42:AS42"/>
    <mergeCell ref="AT42:AV42"/>
    <mergeCell ref="AW42:AY42"/>
    <mergeCell ref="AW39:AY40"/>
    <mergeCell ref="AZ39:BC40"/>
    <mergeCell ref="AM40:AO40"/>
    <mergeCell ref="AQ40:AS40"/>
    <mergeCell ref="A41:G41"/>
    <mergeCell ref="H41:M41"/>
    <mergeCell ref="N41:T41"/>
    <mergeCell ref="U41:AJ41"/>
    <mergeCell ref="AK41:AL41"/>
    <mergeCell ref="AM41:AO41"/>
    <mergeCell ref="AQ41:AS41"/>
    <mergeCell ref="AT41:AV41"/>
    <mergeCell ref="AW41:AY41"/>
    <mergeCell ref="AZ41:BC41"/>
    <mergeCell ref="A37:AL37"/>
    <mergeCell ref="AM37:AS37"/>
    <mergeCell ref="A39:G40"/>
    <mergeCell ref="H39:M40"/>
    <mergeCell ref="N39:T40"/>
    <mergeCell ref="U39:AJ40"/>
    <mergeCell ref="AK39:AL40"/>
    <mergeCell ref="AM39:AS39"/>
    <mergeCell ref="A31:AV31"/>
    <mergeCell ref="AT39:AV40"/>
    <mergeCell ref="AW31:AY31"/>
    <mergeCell ref="AZ31:BC31"/>
    <mergeCell ref="A35:D35"/>
    <mergeCell ref="E35:N35"/>
    <mergeCell ref="Q35:AX35"/>
    <mergeCell ref="AK30:AL30"/>
    <mergeCell ref="AM30:AO30"/>
    <mergeCell ref="AQ30:AS30"/>
    <mergeCell ref="AT30:AV30"/>
    <mergeCell ref="AW30:AY30"/>
    <mergeCell ref="AZ30:BC30"/>
    <mergeCell ref="AM29:AO29"/>
    <mergeCell ref="AQ29:AS29"/>
    <mergeCell ref="AT29:AV29"/>
    <mergeCell ref="AW29:AY29"/>
    <mergeCell ref="AZ29:BC29"/>
    <mergeCell ref="A30:D30"/>
    <mergeCell ref="E30:G30"/>
    <mergeCell ref="H30:M30"/>
    <mergeCell ref="N30:T30"/>
    <mergeCell ref="U30:AJ30"/>
    <mergeCell ref="A29:D29"/>
    <mergeCell ref="E29:G29"/>
    <mergeCell ref="H29:M29"/>
    <mergeCell ref="N29:T29"/>
    <mergeCell ref="U29:AJ29"/>
    <mergeCell ref="AK29:AL29"/>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6:AV16"/>
    <mergeCell ref="AW16:AY16"/>
    <mergeCell ref="AZ16:BC16"/>
    <mergeCell ref="AT14:AV15"/>
    <mergeCell ref="AW14:AY15"/>
    <mergeCell ref="AZ14:BC15"/>
    <mergeCell ref="AM15:AO15"/>
    <mergeCell ref="AQ15:AS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3:BC3"/>
    <mergeCell ref="AV6:AW6"/>
    <mergeCell ref="AY6:AZ6"/>
    <mergeCell ref="BA6:BC6"/>
    <mergeCell ref="A10:D10"/>
    <mergeCell ref="E10:N10"/>
    <mergeCell ref="Q10:AX10"/>
    <mergeCell ref="A16:D16"/>
    <mergeCell ref="E16:G16"/>
    <mergeCell ref="H16:M16"/>
    <mergeCell ref="N16:T16"/>
    <mergeCell ref="U16:AJ16"/>
    <mergeCell ref="A12:AL12"/>
    <mergeCell ref="AM12:AS12"/>
    <mergeCell ref="A14:D15"/>
    <mergeCell ref="E14:G15"/>
    <mergeCell ref="H14:M15"/>
    <mergeCell ref="N14:T15"/>
    <mergeCell ref="U14:AJ15"/>
    <mergeCell ref="AK14:AL15"/>
    <mergeCell ref="AM14:AS14"/>
    <mergeCell ref="AK16:AL16"/>
    <mergeCell ref="AM16:AO16"/>
    <mergeCell ref="AQ16:AS16"/>
  </mergeCells>
  <phoneticPr fontId="57"/>
  <conditionalFormatting sqref="H16:M30">
    <cfRule type="expression" dxfId="46" priority="4" stopIfTrue="1">
      <formula>AND($AK16&lt;&gt;"",$AK16&lt;&gt;"G1",$AK16&lt;&gt;"G2")</formula>
    </cfRule>
  </conditionalFormatting>
  <conditionalFormatting sqref="H41:M55">
    <cfRule type="expression" dxfId="45" priority="3" stopIfTrue="1">
      <formula>AND($AK41&lt;&gt;"",$AK41&lt;&gt;"G1",$AK41&lt;&gt;"G2")</formula>
    </cfRule>
  </conditionalFormatting>
  <conditionalFormatting sqref="AM12:AS12">
    <cfRule type="expression" dxfId="44" priority="2" stopIfTrue="1">
      <formula>AND(COUNTA($H$16:$M$30)&gt;0,$AM$12="□")</formula>
    </cfRule>
  </conditionalFormatting>
  <conditionalFormatting sqref="AM37:AS37">
    <cfRule type="expression" dxfId="43" priority="1" stopIfTrue="1">
      <formula>AND(COUNTA($H$41:$M$55)&gt;0,$AM$37="□")</formula>
    </cfRule>
  </conditionalFormatting>
  <dataValidations count="6">
    <dataValidation type="list" allowBlank="1" showInputMessage="1" showErrorMessage="1" sqref="AM12:AS12 AM37:AS37" xr:uid="{5850BEA2-56C5-47F3-AACD-9A8B74BAF2B5}">
      <formula1>"□,■"</formula1>
    </dataValidation>
    <dataValidation type="custom" imeMode="disabled" allowBlank="1" showInputMessage="1" showErrorMessage="1" errorTitle="入力エラー" error="小数点は第二位まで、三位以下切り捨てで入力して下さい。" sqref="AZ16:BC30 AT16:AT30 AZ41:BC55 AT41:AT55" xr:uid="{8CDC59B1-CFD5-4AAA-B6F8-3B33404E452D}">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E5E49F63-9889-4715-AF14-E4894B329920}">
      <formula1>AM16-ROUNDDOWN(AM16,0)=0</formula1>
    </dataValidation>
    <dataValidation type="textLength" imeMode="halfAlpha" operator="equal" allowBlank="1" showInputMessage="1" showErrorMessage="1" errorTitle="文字数エラー" error="2桁の英数字で入力してください。" sqref="AK41:AL55 AK16:AL30" xr:uid="{8C825669-7C6D-4B86-9AA8-57796FC8A243}">
      <formula1>2</formula1>
    </dataValidation>
    <dataValidation imeMode="disabled" allowBlank="1" showInputMessage="1" showErrorMessage="1" sqref="AV6:AW6 AY6:AZ6" xr:uid="{B63A54FF-F430-4634-844C-AFAFD1FD6A98}"/>
    <dataValidation type="textLength" imeMode="disabled" operator="equal" allowBlank="1" showInputMessage="1" showErrorMessage="1" errorTitle="文字数エラー" error="SII登録型番の8文字で登録してください。" sqref="H16:M30 H41:M55" xr:uid="{1B8168E0-F1BE-4735-9AB3-44E533ACFC9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155" customWidth="1"/>
    <col min="2" max="50" width="3.625" style="155" customWidth="1"/>
    <col min="51" max="51" width="2" style="155" customWidth="1"/>
    <col min="52" max="256" width="9" style="155"/>
    <col min="257" max="257" width="2" style="155" customWidth="1"/>
    <col min="258" max="306" width="3.625" style="155" customWidth="1"/>
    <col min="307" max="307" width="2" style="155" customWidth="1"/>
    <col min="308" max="512" width="9" style="155"/>
    <col min="513" max="513" width="2" style="155" customWidth="1"/>
    <col min="514" max="562" width="3.625" style="155" customWidth="1"/>
    <col min="563" max="563" width="2" style="155" customWidth="1"/>
    <col min="564" max="768" width="9" style="155"/>
    <col min="769" max="769" width="2" style="155" customWidth="1"/>
    <col min="770" max="818" width="3.625" style="155" customWidth="1"/>
    <col min="819" max="819" width="2" style="155" customWidth="1"/>
    <col min="820" max="1024" width="9" style="155"/>
    <col min="1025" max="1025" width="2" style="155" customWidth="1"/>
    <col min="1026" max="1074" width="3.625" style="155" customWidth="1"/>
    <col min="1075" max="1075" width="2" style="155" customWidth="1"/>
    <col min="1076" max="1280" width="9" style="155"/>
    <col min="1281" max="1281" width="2" style="155" customWidth="1"/>
    <col min="1282" max="1330" width="3.625" style="155" customWidth="1"/>
    <col min="1331" max="1331" width="2" style="155" customWidth="1"/>
    <col min="1332" max="1536" width="9" style="155"/>
    <col min="1537" max="1537" width="2" style="155" customWidth="1"/>
    <col min="1538" max="1586" width="3.625" style="155" customWidth="1"/>
    <col min="1587" max="1587" width="2" style="155" customWidth="1"/>
    <col min="1588" max="1792" width="9" style="155"/>
    <col min="1793" max="1793" width="2" style="155" customWidth="1"/>
    <col min="1794" max="1842" width="3.625" style="155" customWidth="1"/>
    <col min="1843" max="1843" width="2" style="155" customWidth="1"/>
    <col min="1844" max="2048" width="9" style="155"/>
    <col min="2049" max="2049" width="2" style="155" customWidth="1"/>
    <col min="2050" max="2098" width="3.625" style="155" customWidth="1"/>
    <col min="2099" max="2099" width="2" style="155" customWidth="1"/>
    <col min="2100" max="2304" width="9" style="155"/>
    <col min="2305" max="2305" width="2" style="155" customWidth="1"/>
    <col min="2306" max="2354" width="3.625" style="155" customWidth="1"/>
    <col min="2355" max="2355" width="2" style="155" customWidth="1"/>
    <col min="2356" max="2560" width="9" style="155"/>
    <col min="2561" max="2561" width="2" style="155" customWidth="1"/>
    <col min="2562" max="2610" width="3.625" style="155" customWidth="1"/>
    <col min="2611" max="2611" width="2" style="155" customWidth="1"/>
    <col min="2612" max="2816" width="9" style="155"/>
    <col min="2817" max="2817" width="2" style="155" customWidth="1"/>
    <col min="2818" max="2866" width="3.625" style="155" customWidth="1"/>
    <col min="2867" max="2867" width="2" style="155" customWidth="1"/>
    <col min="2868" max="3072" width="9" style="155"/>
    <col min="3073" max="3073" width="2" style="155" customWidth="1"/>
    <col min="3074" max="3122" width="3.625" style="155" customWidth="1"/>
    <col min="3123" max="3123" width="2" style="155" customWidth="1"/>
    <col min="3124" max="3328" width="9" style="155"/>
    <col min="3329" max="3329" width="2" style="155" customWidth="1"/>
    <col min="3330" max="3378" width="3.625" style="155" customWidth="1"/>
    <col min="3379" max="3379" width="2" style="155" customWidth="1"/>
    <col min="3380" max="3584" width="9" style="155"/>
    <col min="3585" max="3585" width="2" style="155" customWidth="1"/>
    <col min="3586" max="3634" width="3.625" style="155" customWidth="1"/>
    <col min="3635" max="3635" width="2" style="155" customWidth="1"/>
    <col min="3636" max="3840" width="9" style="155"/>
    <col min="3841" max="3841" width="2" style="155" customWidth="1"/>
    <col min="3842" max="3890" width="3.625" style="155" customWidth="1"/>
    <col min="3891" max="3891" width="2" style="155" customWidth="1"/>
    <col min="3892" max="4096" width="9" style="155"/>
    <col min="4097" max="4097" width="2" style="155" customWidth="1"/>
    <col min="4098" max="4146" width="3.625" style="155" customWidth="1"/>
    <col min="4147" max="4147" width="2" style="155" customWidth="1"/>
    <col min="4148" max="4352" width="9" style="155"/>
    <col min="4353" max="4353" width="2" style="155" customWidth="1"/>
    <col min="4354" max="4402" width="3.625" style="155" customWidth="1"/>
    <col min="4403" max="4403" width="2" style="155" customWidth="1"/>
    <col min="4404" max="4608" width="9" style="155"/>
    <col min="4609" max="4609" width="2" style="155" customWidth="1"/>
    <col min="4610" max="4658" width="3.625" style="155" customWidth="1"/>
    <col min="4659" max="4659" width="2" style="155" customWidth="1"/>
    <col min="4660" max="4864" width="9" style="155"/>
    <col min="4865" max="4865" width="2" style="155" customWidth="1"/>
    <col min="4866" max="4914" width="3.625" style="155" customWidth="1"/>
    <col min="4915" max="4915" width="2" style="155" customWidth="1"/>
    <col min="4916" max="5120" width="9" style="155"/>
    <col min="5121" max="5121" width="2" style="155" customWidth="1"/>
    <col min="5122" max="5170" width="3.625" style="155" customWidth="1"/>
    <col min="5171" max="5171" width="2" style="155" customWidth="1"/>
    <col min="5172" max="5376" width="9" style="155"/>
    <col min="5377" max="5377" width="2" style="155" customWidth="1"/>
    <col min="5378" max="5426" width="3.625" style="155" customWidth="1"/>
    <col min="5427" max="5427" width="2" style="155" customWidth="1"/>
    <col min="5428" max="5632" width="9" style="155"/>
    <col min="5633" max="5633" width="2" style="155" customWidth="1"/>
    <col min="5634" max="5682" width="3.625" style="155" customWidth="1"/>
    <col min="5683" max="5683" width="2" style="155" customWidth="1"/>
    <col min="5684" max="5888" width="9" style="155"/>
    <col min="5889" max="5889" width="2" style="155" customWidth="1"/>
    <col min="5890" max="5938" width="3.625" style="155" customWidth="1"/>
    <col min="5939" max="5939" width="2" style="155" customWidth="1"/>
    <col min="5940" max="6144" width="9" style="155"/>
    <col min="6145" max="6145" width="2" style="155" customWidth="1"/>
    <col min="6146" max="6194" width="3.625" style="155" customWidth="1"/>
    <col min="6195" max="6195" width="2" style="155" customWidth="1"/>
    <col min="6196" max="6400" width="9" style="155"/>
    <col min="6401" max="6401" width="2" style="155" customWidth="1"/>
    <col min="6402" max="6450" width="3.625" style="155" customWidth="1"/>
    <col min="6451" max="6451" width="2" style="155" customWidth="1"/>
    <col min="6452" max="6656" width="9" style="155"/>
    <col min="6657" max="6657" width="2" style="155" customWidth="1"/>
    <col min="6658" max="6706" width="3.625" style="155" customWidth="1"/>
    <col min="6707" max="6707" width="2" style="155" customWidth="1"/>
    <col min="6708" max="6912" width="9" style="155"/>
    <col min="6913" max="6913" width="2" style="155" customWidth="1"/>
    <col min="6914" max="6962" width="3.625" style="155" customWidth="1"/>
    <col min="6963" max="6963" width="2" style="155" customWidth="1"/>
    <col min="6964" max="7168" width="9" style="155"/>
    <col min="7169" max="7169" width="2" style="155" customWidth="1"/>
    <col min="7170" max="7218" width="3.625" style="155" customWidth="1"/>
    <col min="7219" max="7219" width="2" style="155" customWidth="1"/>
    <col min="7220" max="7424" width="9" style="155"/>
    <col min="7425" max="7425" width="2" style="155" customWidth="1"/>
    <col min="7426" max="7474" width="3.625" style="155" customWidth="1"/>
    <col min="7475" max="7475" width="2" style="155" customWidth="1"/>
    <col min="7476" max="7680" width="9" style="155"/>
    <col min="7681" max="7681" width="2" style="155" customWidth="1"/>
    <col min="7682" max="7730" width="3.625" style="155" customWidth="1"/>
    <col min="7731" max="7731" width="2" style="155" customWidth="1"/>
    <col min="7732" max="7936" width="9" style="155"/>
    <col min="7937" max="7937" width="2" style="155" customWidth="1"/>
    <col min="7938" max="7986" width="3.625" style="155" customWidth="1"/>
    <col min="7987" max="7987" width="2" style="155" customWidth="1"/>
    <col min="7988" max="8192" width="9" style="155"/>
    <col min="8193" max="8193" width="2" style="155" customWidth="1"/>
    <col min="8194" max="8242" width="3.625" style="155" customWidth="1"/>
    <col min="8243" max="8243" width="2" style="155" customWidth="1"/>
    <col min="8244" max="8448" width="9" style="155"/>
    <col min="8449" max="8449" width="2" style="155" customWidth="1"/>
    <col min="8450" max="8498" width="3.625" style="155" customWidth="1"/>
    <col min="8499" max="8499" width="2" style="155" customWidth="1"/>
    <col min="8500" max="8704" width="9" style="155"/>
    <col min="8705" max="8705" width="2" style="155" customWidth="1"/>
    <col min="8706" max="8754" width="3.625" style="155" customWidth="1"/>
    <col min="8755" max="8755" width="2" style="155" customWidth="1"/>
    <col min="8756" max="8960" width="9" style="155"/>
    <col min="8961" max="8961" width="2" style="155" customWidth="1"/>
    <col min="8962" max="9010" width="3.625" style="155" customWidth="1"/>
    <col min="9011" max="9011" width="2" style="155" customWidth="1"/>
    <col min="9012" max="9216" width="9" style="155"/>
    <col min="9217" max="9217" width="2" style="155" customWidth="1"/>
    <col min="9218" max="9266" width="3.625" style="155" customWidth="1"/>
    <col min="9267" max="9267" width="2" style="155" customWidth="1"/>
    <col min="9268" max="9472" width="9" style="155"/>
    <col min="9473" max="9473" width="2" style="155" customWidth="1"/>
    <col min="9474" max="9522" width="3.625" style="155" customWidth="1"/>
    <col min="9523" max="9523" width="2" style="155" customWidth="1"/>
    <col min="9524" max="9728" width="9" style="155"/>
    <col min="9729" max="9729" width="2" style="155" customWidth="1"/>
    <col min="9730" max="9778" width="3.625" style="155" customWidth="1"/>
    <col min="9779" max="9779" width="2" style="155" customWidth="1"/>
    <col min="9780" max="9984" width="9" style="155"/>
    <col min="9985" max="9985" width="2" style="155" customWidth="1"/>
    <col min="9986" max="10034" width="3.625" style="155" customWidth="1"/>
    <col min="10035" max="10035" width="2" style="155" customWidth="1"/>
    <col min="10036" max="10240" width="9" style="155"/>
    <col min="10241" max="10241" width="2" style="155" customWidth="1"/>
    <col min="10242" max="10290" width="3.625" style="155" customWidth="1"/>
    <col min="10291" max="10291" width="2" style="155" customWidth="1"/>
    <col min="10292" max="10496" width="9" style="155"/>
    <col min="10497" max="10497" width="2" style="155" customWidth="1"/>
    <col min="10498" max="10546" width="3.625" style="155" customWidth="1"/>
    <col min="10547" max="10547" width="2" style="155" customWidth="1"/>
    <col min="10548" max="10752" width="9" style="155"/>
    <col min="10753" max="10753" width="2" style="155" customWidth="1"/>
    <col min="10754" max="10802" width="3.625" style="155" customWidth="1"/>
    <col min="10803" max="10803" width="2" style="155" customWidth="1"/>
    <col min="10804" max="11008" width="9" style="155"/>
    <col min="11009" max="11009" width="2" style="155" customWidth="1"/>
    <col min="11010" max="11058" width="3.625" style="155" customWidth="1"/>
    <col min="11059" max="11059" width="2" style="155" customWidth="1"/>
    <col min="11060" max="11264" width="9" style="155"/>
    <col min="11265" max="11265" width="2" style="155" customWidth="1"/>
    <col min="11266" max="11314" width="3.625" style="155" customWidth="1"/>
    <col min="11315" max="11315" width="2" style="155" customWidth="1"/>
    <col min="11316" max="11520" width="9" style="155"/>
    <col min="11521" max="11521" width="2" style="155" customWidth="1"/>
    <col min="11522" max="11570" width="3.625" style="155" customWidth="1"/>
    <col min="11571" max="11571" width="2" style="155" customWidth="1"/>
    <col min="11572" max="11776" width="9" style="155"/>
    <col min="11777" max="11777" width="2" style="155" customWidth="1"/>
    <col min="11778" max="11826" width="3.625" style="155" customWidth="1"/>
    <col min="11827" max="11827" width="2" style="155" customWidth="1"/>
    <col min="11828" max="12032" width="9" style="155"/>
    <col min="12033" max="12033" width="2" style="155" customWidth="1"/>
    <col min="12034" max="12082" width="3.625" style="155" customWidth="1"/>
    <col min="12083" max="12083" width="2" style="155" customWidth="1"/>
    <col min="12084" max="12288" width="9" style="155"/>
    <col min="12289" max="12289" width="2" style="155" customWidth="1"/>
    <col min="12290" max="12338" width="3.625" style="155" customWidth="1"/>
    <col min="12339" max="12339" width="2" style="155" customWidth="1"/>
    <col min="12340" max="12544" width="9" style="155"/>
    <col min="12545" max="12545" width="2" style="155" customWidth="1"/>
    <col min="12546" max="12594" width="3.625" style="155" customWidth="1"/>
    <col min="12595" max="12595" width="2" style="155" customWidth="1"/>
    <col min="12596" max="12800" width="9" style="155"/>
    <col min="12801" max="12801" width="2" style="155" customWidth="1"/>
    <col min="12802" max="12850" width="3.625" style="155" customWidth="1"/>
    <col min="12851" max="12851" width="2" style="155" customWidth="1"/>
    <col min="12852" max="13056" width="9" style="155"/>
    <col min="13057" max="13057" width="2" style="155" customWidth="1"/>
    <col min="13058" max="13106" width="3.625" style="155" customWidth="1"/>
    <col min="13107" max="13107" width="2" style="155" customWidth="1"/>
    <col min="13108" max="13312" width="9" style="155"/>
    <col min="13313" max="13313" width="2" style="155" customWidth="1"/>
    <col min="13314" max="13362" width="3.625" style="155" customWidth="1"/>
    <col min="13363" max="13363" width="2" style="155" customWidth="1"/>
    <col min="13364" max="13568" width="9" style="155"/>
    <col min="13569" max="13569" width="2" style="155" customWidth="1"/>
    <col min="13570" max="13618" width="3.625" style="155" customWidth="1"/>
    <col min="13619" max="13619" width="2" style="155" customWidth="1"/>
    <col min="13620" max="13824" width="9" style="155"/>
    <col min="13825" max="13825" width="2" style="155" customWidth="1"/>
    <col min="13826" max="13874" width="3.625" style="155" customWidth="1"/>
    <col min="13875" max="13875" width="2" style="155" customWidth="1"/>
    <col min="13876" max="14080" width="9" style="155"/>
    <col min="14081" max="14081" width="2" style="155" customWidth="1"/>
    <col min="14082" max="14130" width="3.625" style="155" customWidth="1"/>
    <col min="14131" max="14131" width="2" style="155" customWidth="1"/>
    <col min="14132" max="14336" width="9" style="155"/>
    <col min="14337" max="14337" width="2" style="155" customWidth="1"/>
    <col min="14338" max="14386" width="3.625" style="155" customWidth="1"/>
    <col min="14387" max="14387" width="2" style="155" customWidth="1"/>
    <col min="14388" max="14592" width="9" style="155"/>
    <col min="14593" max="14593" width="2" style="155" customWidth="1"/>
    <col min="14594" max="14642" width="3.625" style="155" customWidth="1"/>
    <col min="14643" max="14643" width="2" style="155" customWidth="1"/>
    <col min="14644" max="14848" width="9" style="155"/>
    <col min="14849" max="14849" width="2" style="155" customWidth="1"/>
    <col min="14850" max="14898" width="3.625" style="155" customWidth="1"/>
    <col min="14899" max="14899" width="2" style="155" customWidth="1"/>
    <col min="14900" max="15104" width="9" style="155"/>
    <col min="15105" max="15105" width="2" style="155" customWidth="1"/>
    <col min="15106" max="15154" width="3.625" style="155" customWidth="1"/>
    <col min="15155" max="15155" width="2" style="155" customWidth="1"/>
    <col min="15156" max="15360" width="9" style="155"/>
    <col min="15361" max="15361" width="2" style="155" customWidth="1"/>
    <col min="15362" max="15410" width="3.625" style="155" customWidth="1"/>
    <col min="15411" max="15411" width="2" style="155" customWidth="1"/>
    <col min="15412" max="15616" width="9" style="155"/>
    <col min="15617" max="15617" width="2" style="155" customWidth="1"/>
    <col min="15618" max="15666" width="3.625" style="155" customWidth="1"/>
    <col min="15667" max="15667" width="2" style="155" customWidth="1"/>
    <col min="15668" max="15872" width="9" style="155"/>
    <col min="15873" max="15873" width="2" style="155" customWidth="1"/>
    <col min="15874" max="15922" width="3.625" style="155" customWidth="1"/>
    <col min="15923" max="15923" width="2" style="155" customWidth="1"/>
    <col min="15924" max="16128" width="9" style="155"/>
    <col min="16129" max="16129" width="2" style="155" customWidth="1"/>
    <col min="16130" max="16178" width="3.625" style="155" customWidth="1"/>
    <col min="16179" max="16179" width="2" style="155" customWidth="1"/>
    <col min="16180" max="16384" width="9" style="155"/>
  </cols>
  <sheetData>
    <row r="1" spans="2:61" ht="18.75">
      <c r="AX1" s="156"/>
      <c r="AY1" s="57" t="s">
        <v>192</v>
      </c>
    </row>
    <row r="2" spans="2:61" ht="15">
      <c r="AX2" s="157"/>
    </row>
    <row r="3" spans="2:61">
      <c r="AX3" s="158"/>
      <c r="AY3" s="139" t="str">
        <f>IF(OR('様式第8｜完了実績報告書'!$BD$15&lt;&gt;"",'様式第8｜完了実績報告書'!$AJ$52&lt;&gt;""),'様式第8｜完了実績報告書'!$BD$15&amp;"邸"&amp;RIGHT(TRIM('様式第8｜完了実績報告書'!$N$52&amp;'様式第8｜完了実績報告書'!$Y$52&amp;'様式第8｜完了実績報告書'!$AJ$52),4),"")</f>
        <v/>
      </c>
    </row>
    <row r="4" spans="2:61" s="159" customFormat="1" ht="26.25" customHeight="1">
      <c r="B4" s="1112" t="s">
        <v>151</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4"/>
    </row>
    <row r="5" spans="2:61" ht="9.9499999999999993" customHeight="1">
      <c r="C5" s="160"/>
      <c r="D5" s="161"/>
      <c r="E5" s="161"/>
      <c r="F5" s="161"/>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row>
    <row r="6" spans="2:61" ht="24" customHeight="1">
      <c r="AP6" s="137" t="s">
        <v>152</v>
      </c>
      <c r="AQ6" s="1115"/>
      <c r="AR6" s="1115"/>
      <c r="AS6" s="138" t="s">
        <v>153</v>
      </c>
      <c r="AT6" s="1116"/>
      <c r="AU6" s="1116"/>
      <c r="AV6" s="635" t="s">
        <v>154</v>
      </c>
      <c r="AW6" s="635"/>
      <c r="AX6" s="635"/>
    </row>
    <row r="7" spans="2:61" ht="19.5" customHeight="1">
      <c r="B7" s="155" t="s">
        <v>155</v>
      </c>
      <c r="C7" s="163"/>
      <c r="D7" s="164"/>
      <c r="E7" s="164"/>
      <c r="F7" s="164"/>
      <c r="AX7" s="165"/>
    </row>
    <row r="8" spans="2:61" ht="24" customHeight="1">
      <c r="B8" s="155" t="s">
        <v>156</v>
      </c>
      <c r="C8" s="163"/>
      <c r="D8" s="164"/>
      <c r="E8" s="164"/>
      <c r="F8" s="164"/>
    </row>
    <row r="9" spans="2:61" ht="9.75" customHeight="1" thickBot="1">
      <c r="C9" s="163"/>
      <c r="D9" s="164"/>
      <c r="E9" s="164"/>
      <c r="F9" s="164"/>
      <c r="AX9" s="165"/>
    </row>
    <row r="10" spans="2:61" ht="39.75" customHeight="1" thickBot="1">
      <c r="B10" s="1117" t="s">
        <v>196</v>
      </c>
      <c r="C10" s="1118"/>
      <c r="D10" s="1118"/>
      <c r="E10" s="1118"/>
      <c r="F10" s="1118"/>
      <c r="G10" s="1119"/>
      <c r="H10" s="1120" t="str">
        <f>IF('様式第8｜完了実績報告書'!BP34="","",'様式第8｜完了実績報告書'!BP34)</f>
        <v/>
      </c>
      <c r="I10" s="1121"/>
      <c r="J10" s="1121"/>
      <c r="K10" s="1121"/>
      <c r="L10" s="1121"/>
      <c r="M10" s="1121"/>
      <c r="N10" s="1121"/>
      <c r="O10" s="1122"/>
      <c r="P10" s="1123" t="s">
        <v>157</v>
      </c>
      <c r="Q10" s="1118"/>
      <c r="R10" s="1118"/>
      <c r="S10" s="1118"/>
      <c r="T10" s="1118"/>
      <c r="U10" s="1118"/>
      <c r="V10" s="1119"/>
      <c r="W10" s="1124"/>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c r="AT10" s="1125"/>
      <c r="AU10" s="1125"/>
      <c r="AV10" s="1125"/>
      <c r="AW10" s="1125"/>
      <c r="AX10" s="1126"/>
    </row>
    <row r="11" spans="2:61" ht="15" customHeight="1" thickBot="1">
      <c r="C11" s="166"/>
      <c r="D11" s="166"/>
      <c r="E11" s="166"/>
      <c r="F11" s="166"/>
      <c r="G11" s="166"/>
      <c r="H11" s="167"/>
      <c r="I11" s="167"/>
      <c r="J11" s="167"/>
      <c r="K11" s="167"/>
      <c r="L11" s="167"/>
      <c r="M11" s="167"/>
      <c r="N11" s="167"/>
      <c r="O11" s="167"/>
      <c r="P11" s="167"/>
      <c r="Q11" s="167"/>
      <c r="R11" s="167"/>
      <c r="S11" s="167"/>
      <c r="T11" s="167"/>
      <c r="U11" s="167"/>
      <c r="V11" s="167"/>
      <c r="W11" s="167"/>
      <c r="X11" s="167"/>
      <c r="Y11" s="166"/>
      <c r="Z11" s="166"/>
      <c r="AA11" s="166"/>
      <c r="AB11" s="166"/>
      <c r="AC11" s="166"/>
      <c r="AD11" s="166"/>
      <c r="AE11" s="166"/>
      <c r="AF11" s="166"/>
      <c r="AG11" s="167"/>
      <c r="AH11" s="167"/>
      <c r="AI11" s="167"/>
      <c r="AJ11" s="167"/>
      <c r="AK11" s="167"/>
      <c r="AL11" s="167"/>
      <c r="AM11" s="167"/>
      <c r="AN11" s="167"/>
      <c r="AO11" s="167"/>
      <c r="AP11" s="167"/>
      <c r="AQ11" s="167"/>
      <c r="AR11" s="167"/>
      <c r="AS11" s="167"/>
      <c r="AT11" s="167"/>
      <c r="AU11" s="167"/>
      <c r="AV11" s="167"/>
      <c r="AW11" s="167"/>
      <c r="AX11" s="167"/>
    </row>
    <row r="12" spans="2:61" ht="23.25" customHeight="1">
      <c r="B12" s="1088" t="s">
        <v>158</v>
      </c>
      <c r="C12" s="1089"/>
      <c r="D12" s="1089"/>
      <c r="E12" s="1089"/>
      <c r="F12" s="1089"/>
      <c r="G12" s="1090"/>
      <c r="H12" s="1097" t="s">
        <v>159</v>
      </c>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098"/>
      <c r="AM12" s="1098"/>
      <c r="AN12" s="1098"/>
      <c r="AO12" s="1098"/>
      <c r="AP12" s="1098"/>
      <c r="AQ12" s="1098"/>
      <c r="AR12" s="1098"/>
      <c r="AS12" s="1098"/>
      <c r="AT12" s="1098"/>
      <c r="AU12" s="1098"/>
      <c r="AV12" s="1098"/>
      <c r="AW12" s="1098"/>
      <c r="AX12" s="1099"/>
      <c r="AY12" s="168"/>
      <c r="AZ12" s="169"/>
      <c r="BA12" s="169"/>
      <c r="BB12" s="169"/>
      <c r="BC12" s="169"/>
      <c r="BD12" s="169"/>
      <c r="BE12" s="169"/>
      <c r="BF12" s="169"/>
      <c r="BG12" s="169"/>
      <c r="BH12" s="169"/>
      <c r="BI12" s="169"/>
    </row>
    <row r="13" spans="2:61" ht="23.25" customHeight="1">
      <c r="B13" s="1091"/>
      <c r="C13" s="1092"/>
      <c r="D13" s="1092"/>
      <c r="E13" s="1092"/>
      <c r="F13" s="1092"/>
      <c r="G13" s="1093"/>
      <c r="H13" s="1102" t="s">
        <v>48</v>
      </c>
      <c r="I13" s="1103"/>
      <c r="J13" s="1103"/>
      <c r="K13" s="1103"/>
      <c r="L13" s="1103"/>
      <c r="M13" s="1103"/>
      <c r="N13" s="1103"/>
      <c r="O13" s="1103"/>
      <c r="P13" s="1103"/>
      <c r="Q13" s="1103"/>
      <c r="R13" s="1103"/>
      <c r="S13" s="1103"/>
      <c r="T13" s="1106" t="s">
        <v>161</v>
      </c>
      <c r="U13" s="1103"/>
      <c r="V13" s="1103"/>
      <c r="W13" s="1103"/>
      <c r="X13" s="1103"/>
      <c r="Y13" s="1103"/>
      <c r="Z13" s="1103"/>
      <c r="AA13" s="1103"/>
      <c r="AB13" s="1103"/>
      <c r="AC13" s="1103"/>
      <c r="AD13" s="1103"/>
      <c r="AE13" s="1103"/>
      <c r="AF13" s="1103"/>
      <c r="AG13" s="1107"/>
      <c r="AH13" s="1106" t="s">
        <v>56</v>
      </c>
      <c r="AI13" s="1103"/>
      <c r="AJ13" s="1103"/>
      <c r="AK13" s="1103"/>
      <c r="AL13" s="1103"/>
      <c r="AM13" s="1103"/>
      <c r="AN13" s="1103"/>
      <c r="AO13" s="1103"/>
      <c r="AP13" s="1103"/>
      <c r="AQ13" s="1103"/>
      <c r="AR13" s="1103"/>
      <c r="AS13" s="1103"/>
      <c r="AT13" s="1103"/>
      <c r="AU13" s="1103"/>
      <c r="AV13" s="1103"/>
      <c r="AW13" s="1103"/>
      <c r="AX13" s="1108"/>
      <c r="AY13" s="170"/>
      <c r="AZ13" s="171"/>
      <c r="BA13" s="171"/>
      <c r="BB13" s="171"/>
      <c r="BC13" s="171"/>
      <c r="BD13" s="208"/>
      <c r="BE13" s="171"/>
      <c r="BF13" s="171"/>
      <c r="BG13" s="171"/>
      <c r="BH13" s="171"/>
      <c r="BI13" s="171"/>
    </row>
    <row r="14" spans="2:61" ht="39.75" customHeight="1" thickBot="1">
      <c r="B14" s="1094"/>
      <c r="C14" s="1095"/>
      <c r="D14" s="1095"/>
      <c r="E14" s="1095"/>
      <c r="F14" s="1095"/>
      <c r="G14" s="1096"/>
      <c r="H14" s="187" t="s">
        <v>4</v>
      </c>
      <c r="I14" s="1100" t="s">
        <v>103</v>
      </c>
      <c r="J14" s="1100"/>
      <c r="K14" s="1100"/>
      <c r="L14" s="1100"/>
      <c r="M14" s="1101"/>
      <c r="N14" s="188" t="s">
        <v>4</v>
      </c>
      <c r="O14" s="1100" t="s">
        <v>104</v>
      </c>
      <c r="P14" s="1100"/>
      <c r="Q14" s="1100"/>
      <c r="R14" s="1100"/>
      <c r="S14" s="1100"/>
      <c r="T14" s="187" t="s">
        <v>4</v>
      </c>
      <c r="U14" s="1100" t="s">
        <v>109</v>
      </c>
      <c r="V14" s="1100"/>
      <c r="W14" s="1100"/>
      <c r="X14" s="1100"/>
      <c r="Y14" s="1101"/>
      <c r="Z14" s="188" t="s">
        <v>4</v>
      </c>
      <c r="AA14" s="1100" t="s">
        <v>230</v>
      </c>
      <c r="AB14" s="1100"/>
      <c r="AC14" s="1100"/>
      <c r="AD14" s="1100"/>
      <c r="AE14" s="1100"/>
      <c r="AF14" s="1100"/>
      <c r="AG14" s="1109"/>
      <c r="AH14" s="188" t="s">
        <v>4</v>
      </c>
      <c r="AI14" s="1110" t="s">
        <v>162</v>
      </c>
      <c r="AJ14" s="1110"/>
      <c r="AK14" s="1110"/>
      <c r="AL14" s="1111"/>
      <c r="AM14" s="189" t="s">
        <v>4</v>
      </c>
      <c r="AN14" s="1100" t="s">
        <v>163</v>
      </c>
      <c r="AO14" s="1100"/>
      <c r="AP14" s="1100"/>
      <c r="AQ14" s="1100"/>
      <c r="AR14" s="1101"/>
      <c r="AS14" s="189" t="s">
        <v>4</v>
      </c>
      <c r="AT14" s="1100" t="s">
        <v>164</v>
      </c>
      <c r="AU14" s="1100"/>
      <c r="AV14" s="1100"/>
      <c r="AW14" s="1100"/>
      <c r="AX14" s="1104"/>
      <c r="AY14" s="170"/>
      <c r="AZ14" s="171"/>
      <c r="BA14" s="171"/>
      <c r="BB14" s="171"/>
      <c r="BC14" s="171"/>
      <c r="BD14" s="208"/>
      <c r="BE14" s="171"/>
      <c r="BF14" s="171"/>
      <c r="BG14" s="171"/>
      <c r="BH14" s="171"/>
      <c r="BI14" s="171"/>
    </row>
    <row r="15" spans="2:61" ht="21.75" customHeight="1">
      <c r="C15" s="166"/>
      <c r="D15" s="166"/>
      <c r="E15" s="166"/>
      <c r="F15" s="166"/>
      <c r="G15" s="166"/>
      <c r="H15" s="167"/>
      <c r="I15" s="167"/>
      <c r="J15" s="167"/>
      <c r="K15" s="167"/>
      <c r="L15" s="167"/>
      <c r="M15" s="167"/>
      <c r="N15" s="167"/>
      <c r="O15" s="167"/>
      <c r="P15" s="167"/>
      <c r="Q15" s="167"/>
      <c r="R15" s="167"/>
      <c r="S15" s="167"/>
      <c r="T15" s="167"/>
      <c r="U15" s="167"/>
      <c r="V15" s="167"/>
      <c r="W15" s="167"/>
      <c r="X15" s="167"/>
      <c r="Y15" s="166"/>
      <c r="Z15" s="166"/>
      <c r="AA15" s="166"/>
      <c r="AB15" s="166"/>
      <c r="AC15" s="166"/>
      <c r="AD15" s="166"/>
      <c r="AE15" s="166"/>
      <c r="AF15" s="166"/>
      <c r="AG15" s="167"/>
      <c r="AH15" s="167"/>
      <c r="AI15" s="167"/>
      <c r="AJ15" s="167"/>
      <c r="AK15" s="167"/>
      <c r="AL15" s="167"/>
      <c r="AM15" s="167"/>
      <c r="AN15" s="167"/>
      <c r="AO15" s="167"/>
      <c r="AP15" s="167"/>
      <c r="AQ15" s="167"/>
      <c r="AR15" s="167"/>
      <c r="AS15" s="167"/>
      <c r="AT15" s="167"/>
      <c r="AU15" s="167"/>
      <c r="AV15" s="167"/>
      <c r="AW15" s="167"/>
      <c r="AX15" s="167"/>
    </row>
    <row r="16" spans="2:61" ht="21.75" customHeight="1">
      <c r="C16" s="166"/>
      <c r="D16" s="166"/>
      <c r="E16" s="166"/>
      <c r="F16" s="166"/>
      <c r="G16" s="166"/>
      <c r="H16" s="167"/>
      <c r="I16" s="167"/>
      <c r="J16" s="167"/>
      <c r="K16" s="167"/>
      <c r="L16" s="167"/>
      <c r="M16" s="167"/>
      <c r="N16" s="167"/>
      <c r="O16" s="167"/>
      <c r="P16" s="167"/>
      <c r="Q16" s="167"/>
      <c r="R16" s="167"/>
      <c r="S16" s="167"/>
      <c r="T16" s="167"/>
      <c r="U16" s="167"/>
      <c r="V16" s="167"/>
      <c r="W16" s="167"/>
      <c r="X16" s="167"/>
      <c r="Y16" s="166"/>
      <c r="Z16" s="166"/>
      <c r="AA16" s="166"/>
      <c r="AB16" s="166"/>
      <c r="AC16" s="166"/>
      <c r="AD16" s="166"/>
      <c r="AE16" s="166"/>
      <c r="AF16" s="166"/>
      <c r="AG16" s="167"/>
      <c r="AH16" s="167"/>
      <c r="AI16" s="167"/>
      <c r="AJ16" s="167"/>
      <c r="AK16" s="167"/>
      <c r="AL16" s="167"/>
      <c r="AM16" s="167"/>
      <c r="AN16" s="167"/>
      <c r="AO16" s="167"/>
      <c r="AP16" s="167"/>
      <c r="AQ16" s="167"/>
      <c r="AR16" s="167"/>
      <c r="AS16" s="167"/>
      <c r="AT16" s="167"/>
      <c r="AU16" s="167"/>
      <c r="AV16" s="167"/>
      <c r="AW16" s="167"/>
      <c r="AX16" s="167"/>
    </row>
    <row r="17" spans="1:51" ht="34.5" customHeight="1">
      <c r="A17" s="209"/>
      <c r="B17" s="210"/>
      <c r="C17" s="211"/>
      <c r="D17" s="211"/>
      <c r="E17" s="1105" t="s">
        <v>165</v>
      </c>
      <c r="F17" s="1105"/>
      <c r="G17" s="1105"/>
      <c r="H17" s="1105"/>
      <c r="I17" s="212"/>
      <c r="J17" s="212"/>
      <c r="K17" s="212"/>
      <c r="L17" s="212"/>
      <c r="M17" s="212"/>
      <c r="N17" s="212"/>
      <c r="O17" s="212"/>
      <c r="P17" s="212"/>
      <c r="Q17" s="212"/>
      <c r="R17" s="212"/>
      <c r="S17" s="212"/>
      <c r="T17" s="1071"/>
      <c r="U17" s="1071"/>
      <c r="V17" s="213"/>
      <c r="W17" s="214"/>
      <c r="X17" s="214"/>
      <c r="Y17" s="209"/>
      <c r="Z17" s="211"/>
      <c r="AA17" s="211"/>
      <c r="AB17" s="211"/>
      <c r="AC17" s="211"/>
      <c r="AD17" s="211"/>
      <c r="AE17" s="213"/>
      <c r="AF17" s="213"/>
      <c r="AG17" s="215"/>
      <c r="AH17" s="213"/>
      <c r="AI17" s="212"/>
      <c r="AJ17" s="212"/>
      <c r="AK17" s="212"/>
      <c r="AL17" s="212"/>
      <c r="AM17" s="212"/>
      <c r="AN17" s="212"/>
      <c r="AO17" s="212"/>
      <c r="AP17" s="212"/>
      <c r="AQ17" s="212"/>
      <c r="AR17" s="212"/>
      <c r="AS17" s="212"/>
      <c r="AT17" s="212"/>
      <c r="AU17" s="1071"/>
      <c r="AV17" s="1071"/>
      <c r="AW17" s="213"/>
      <c r="AX17" s="216"/>
      <c r="AY17" s="210"/>
    </row>
    <row r="18" spans="1:51" ht="36" customHeight="1">
      <c r="A18" s="210"/>
      <c r="B18" s="210"/>
      <c r="C18" s="210"/>
      <c r="D18" s="210"/>
      <c r="E18" s="1080"/>
      <c r="F18" s="1081"/>
      <c r="G18" s="1081"/>
      <c r="H18" s="1081"/>
      <c r="I18" s="1081"/>
      <c r="J18" s="1081"/>
      <c r="K18" s="1081"/>
      <c r="L18" s="1081"/>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1"/>
      <c r="AI18" s="1081"/>
      <c r="AJ18" s="1081"/>
      <c r="AK18" s="1081"/>
      <c r="AL18" s="1081"/>
      <c r="AM18" s="1081"/>
      <c r="AN18" s="1081"/>
      <c r="AO18" s="1081"/>
      <c r="AP18" s="1081"/>
      <c r="AQ18" s="1081"/>
      <c r="AR18" s="1081"/>
      <c r="AS18" s="1081"/>
      <c r="AT18" s="1082"/>
      <c r="AU18" s="214"/>
      <c r="AV18" s="214"/>
      <c r="AW18" s="214"/>
      <c r="AX18" s="214"/>
      <c r="AY18" s="210"/>
    </row>
    <row r="19" spans="1:51" ht="36" customHeight="1">
      <c r="A19" s="210"/>
      <c r="B19" s="210"/>
      <c r="C19" s="210"/>
      <c r="D19" s="210"/>
      <c r="E19" s="1083"/>
      <c r="F19" s="1071"/>
      <c r="G19" s="1071"/>
      <c r="H19" s="1071"/>
      <c r="I19" s="1071"/>
      <c r="J19" s="1071"/>
      <c r="K19" s="1071"/>
      <c r="L19" s="1071"/>
      <c r="M19" s="1071"/>
      <c r="N19" s="1071"/>
      <c r="O19" s="1071"/>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1"/>
      <c r="AL19" s="1071"/>
      <c r="AM19" s="1071"/>
      <c r="AN19" s="1071"/>
      <c r="AO19" s="1071"/>
      <c r="AP19" s="1071"/>
      <c r="AQ19" s="1071"/>
      <c r="AR19" s="1071"/>
      <c r="AS19" s="1071"/>
      <c r="AT19" s="1084"/>
      <c r="AU19" s="214"/>
      <c r="AV19" s="214"/>
      <c r="AW19" s="214"/>
      <c r="AX19" s="214"/>
      <c r="AY19" s="210"/>
    </row>
    <row r="20" spans="1:51" ht="36" customHeight="1">
      <c r="A20" s="210"/>
      <c r="B20" s="210"/>
      <c r="C20" s="210"/>
      <c r="D20" s="210"/>
      <c r="E20" s="1083"/>
      <c r="F20" s="1071"/>
      <c r="G20" s="1071"/>
      <c r="H20" s="1071"/>
      <c r="I20" s="1071"/>
      <c r="J20" s="1071"/>
      <c r="K20" s="1071"/>
      <c r="L20" s="1071"/>
      <c r="M20" s="1071"/>
      <c r="N20" s="1071"/>
      <c r="O20" s="1071"/>
      <c r="P20" s="1071"/>
      <c r="Q20" s="1071"/>
      <c r="R20" s="1071"/>
      <c r="S20" s="1071"/>
      <c r="T20" s="1071"/>
      <c r="U20" s="1071"/>
      <c r="V20" s="1071"/>
      <c r="W20" s="1071"/>
      <c r="X20" s="1071"/>
      <c r="Y20" s="1071"/>
      <c r="Z20" s="1071"/>
      <c r="AA20" s="1071"/>
      <c r="AB20" s="1071"/>
      <c r="AC20" s="1071"/>
      <c r="AD20" s="1071"/>
      <c r="AE20" s="1071"/>
      <c r="AF20" s="1071"/>
      <c r="AG20" s="1071"/>
      <c r="AH20" s="1071"/>
      <c r="AI20" s="1071"/>
      <c r="AJ20" s="1071"/>
      <c r="AK20" s="1071"/>
      <c r="AL20" s="1071"/>
      <c r="AM20" s="1071"/>
      <c r="AN20" s="1071"/>
      <c r="AO20" s="1071"/>
      <c r="AP20" s="1071"/>
      <c r="AQ20" s="1071"/>
      <c r="AR20" s="1071"/>
      <c r="AS20" s="1071"/>
      <c r="AT20" s="1084"/>
      <c r="AU20" s="214"/>
      <c r="AV20" s="214"/>
      <c r="AW20" s="214"/>
      <c r="AX20" s="214"/>
      <c r="AY20" s="210"/>
    </row>
    <row r="21" spans="1:51" ht="36" customHeight="1">
      <c r="A21" s="210"/>
      <c r="B21" s="210"/>
      <c r="C21" s="210"/>
      <c r="D21" s="210"/>
      <c r="E21" s="1083"/>
      <c r="F21" s="1071"/>
      <c r="G21" s="1071"/>
      <c r="H21" s="1071"/>
      <c r="I21" s="1071"/>
      <c r="J21" s="1071"/>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84"/>
      <c r="AU21" s="214"/>
      <c r="AV21" s="214"/>
      <c r="AW21" s="214"/>
      <c r="AX21" s="214"/>
      <c r="AY21" s="210"/>
    </row>
    <row r="22" spans="1:51" ht="36" customHeight="1">
      <c r="A22" s="210"/>
      <c r="B22" s="210"/>
      <c r="C22" s="210"/>
      <c r="D22" s="210"/>
      <c r="E22" s="1083"/>
      <c r="F22" s="1071"/>
      <c r="G22" s="1071"/>
      <c r="H22" s="1071"/>
      <c r="I22" s="1071"/>
      <c r="J22" s="1071"/>
      <c r="K22" s="1071"/>
      <c r="L22" s="1071"/>
      <c r="M22" s="1071"/>
      <c r="N22" s="1071"/>
      <c r="O22" s="1071"/>
      <c r="P22" s="1071"/>
      <c r="Q22" s="1071"/>
      <c r="R22" s="1071"/>
      <c r="S22" s="1071"/>
      <c r="T22" s="1071"/>
      <c r="U22" s="1071"/>
      <c r="V22" s="1071"/>
      <c r="W22" s="1071"/>
      <c r="X22" s="1071"/>
      <c r="Y22" s="1071"/>
      <c r="Z22" s="1071"/>
      <c r="AA22" s="1071"/>
      <c r="AB22" s="1071"/>
      <c r="AC22" s="1071"/>
      <c r="AD22" s="1071"/>
      <c r="AE22" s="1071"/>
      <c r="AF22" s="1071"/>
      <c r="AG22" s="1071"/>
      <c r="AH22" s="1071"/>
      <c r="AI22" s="1071"/>
      <c r="AJ22" s="1071"/>
      <c r="AK22" s="1071"/>
      <c r="AL22" s="1071"/>
      <c r="AM22" s="1071"/>
      <c r="AN22" s="1071"/>
      <c r="AO22" s="1071"/>
      <c r="AP22" s="1071"/>
      <c r="AQ22" s="1071"/>
      <c r="AR22" s="1071"/>
      <c r="AS22" s="1071"/>
      <c r="AT22" s="1084"/>
      <c r="AU22" s="214"/>
      <c r="AV22" s="214"/>
      <c r="AW22" s="214"/>
      <c r="AX22" s="214"/>
      <c r="AY22" s="210"/>
    </row>
    <row r="23" spans="1:51" ht="36" customHeight="1">
      <c r="A23" s="210"/>
      <c r="B23" s="210"/>
      <c r="C23" s="210"/>
      <c r="D23" s="210"/>
      <c r="E23" s="1083"/>
      <c r="F23" s="1071"/>
      <c r="G23" s="1071"/>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c r="AF23" s="1071"/>
      <c r="AG23" s="1071"/>
      <c r="AH23" s="1071"/>
      <c r="AI23" s="1071"/>
      <c r="AJ23" s="1071"/>
      <c r="AK23" s="1071"/>
      <c r="AL23" s="1071"/>
      <c r="AM23" s="1071"/>
      <c r="AN23" s="1071"/>
      <c r="AO23" s="1071"/>
      <c r="AP23" s="1071"/>
      <c r="AQ23" s="1071"/>
      <c r="AR23" s="1071"/>
      <c r="AS23" s="1071"/>
      <c r="AT23" s="1084"/>
      <c r="AU23" s="214"/>
      <c r="AV23" s="214"/>
      <c r="AW23" s="214"/>
      <c r="AX23" s="214"/>
      <c r="AY23" s="210"/>
    </row>
    <row r="24" spans="1:51" ht="36" customHeight="1">
      <c r="A24" s="210"/>
      <c r="B24" s="210"/>
      <c r="C24" s="210"/>
      <c r="D24" s="210"/>
      <c r="E24" s="1083"/>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84"/>
      <c r="AU24" s="214"/>
      <c r="AV24" s="214"/>
      <c r="AW24" s="214"/>
      <c r="AX24" s="214"/>
      <c r="AY24" s="210"/>
    </row>
    <row r="25" spans="1:51" ht="36" customHeight="1">
      <c r="A25" s="210"/>
      <c r="B25" s="210"/>
      <c r="C25" s="210"/>
      <c r="D25" s="210"/>
      <c r="E25" s="1083"/>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84"/>
      <c r="AU25" s="214"/>
      <c r="AV25" s="214"/>
      <c r="AW25" s="214"/>
      <c r="AX25" s="214"/>
      <c r="AY25" s="210"/>
    </row>
    <row r="26" spans="1:51" ht="36" customHeight="1">
      <c r="A26" s="210"/>
      <c r="B26" s="210"/>
      <c r="C26" s="210"/>
      <c r="D26" s="210"/>
      <c r="E26" s="1083"/>
      <c r="F26" s="1071"/>
      <c r="G26" s="1071"/>
      <c r="H26" s="1071"/>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84"/>
      <c r="AU26" s="214"/>
      <c r="AV26" s="214"/>
      <c r="AW26" s="214"/>
      <c r="AX26" s="214"/>
      <c r="AY26" s="210"/>
    </row>
    <row r="27" spans="1:51" ht="36" customHeight="1">
      <c r="A27" s="210"/>
      <c r="B27" s="210"/>
      <c r="C27" s="210"/>
      <c r="D27" s="210"/>
      <c r="E27" s="1083"/>
      <c r="F27" s="1071"/>
      <c r="G27" s="1071"/>
      <c r="H27" s="1071"/>
      <c r="I27" s="1071"/>
      <c r="J27" s="1071"/>
      <c r="K27" s="1071"/>
      <c r="L27" s="1071"/>
      <c r="M27" s="1071"/>
      <c r="N27" s="1071"/>
      <c r="O27" s="1071"/>
      <c r="P27" s="1071"/>
      <c r="Q27" s="1071"/>
      <c r="R27" s="1071"/>
      <c r="S27" s="1071"/>
      <c r="T27" s="1071"/>
      <c r="U27" s="1071"/>
      <c r="V27" s="1071"/>
      <c r="W27" s="1071"/>
      <c r="X27" s="1071"/>
      <c r="Y27" s="1071"/>
      <c r="Z27" s="1071"/>
      <c r="AA27" s="1071"/>
      <c r="AB27" s="1071"/>
      <c r="AC27" s="1071"/>
      <c r="AD27" s="1071"/>
      <c r="AE27" s="1071"/>
      <c r="AF27" s="1071"/>
      <c r="AG27" s="1071"/>
      <c r="AH27" s="1071"/>
      <c r="AI27" s="1071"/>
      <c r="AJ27" s="1071"/>
      <c r="AK27" s="1071"/>
      <c r="AL27" s="1071"/>
      <c r="AM27" s="1071"/>
      <c r="AN27" s="1071"/>
      <c r="AO27" s="1071"/>
      <c r="AP27" s="1071"/>
      <c r="AQ27" s="1071"/>
      <c r="AR27" s="1071"/>
      <c r="AS27" s="1071"/>
      <c r="AT27" s="1084"/>
      <c r="AU27" s="214"/>
      <c r="AV27" s="214"/>
      <c r="AW27" s="214"/>
      <c r="AX27" s="214"/>
      <c r="AY27" s="210"/>
    </row>
    <row r="28" spans="1:51" ht="36" customHeight="1">
      <c r="A28" s="210"/>
      <c r="B28" s="210"/>
      <c r="C28" s="210"/>
      <c r="D28" s="210"/>
      <c r="E28" s="1083"/>
      <c r="F28" s="1071"/>
      <c r="G28" s="1071"/>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84"/>
      <c r="AU28" s="214"/>
      <c r="AV28" s="214"/>
      <c r="AW28" s="214"/>
      <c r="AX28" s="214"/>
      <c r="AY28" s="210"/>
    </row>
    <row r="29" spans="1:51" ht="36" customHeight="1">
      <c r="A29" s="210"/>
      <c r="B29" s="210"/>
      <c r="C29" s="210"/>
      <c r="D29" s="210"/>
      <c r="E29" s="1083"/>
      <c r="F29" s="1071"/>
      <c r="G29" s="1071"/>
      <c r="H29" s="1071"/>
      <c r="I29" s="1071"/>
      <c r="J29" s="1071"/>
      <c r="K29" s="1071"/>
      <c r="L29" s="1071"/>
      <c r="M29" s="1071"/>
      <c r="N29" s="1071"/>
      <c r="O29" s="1071"/>
      <c r="P29" s="1071"/>
      <c r="Q29" s="1071"/>
      <c r="R29" s="1071"/>
      <c r="S29" s="1071"/>
      <c r="T29" s="1071"/>
      <c r="U29" s="1071"/>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1"/>
      <c r="AS29" s="1071"/>
      <c r="AT29" s="1084"/>
      <c r="AU29" s="214"/>
      <c r="AV29" s="214"/>
      <c r="AW29" s="214"/>
      <c r="AX29" s="214"/>
      <c r="AY29" s="210"/>
    </row>
    <row r="30" spans="1:51" ht="12" customHeight="1">
      <c r="A30" s="210"/>
      <c r="B30" s="210"/>
      <c r="C30" s="210"/>
      <c r="D30" s="210"/>
      <c r="E30" s="1083"/>
      <c r="F30" s="1071"/>
      <c r="G30" s="1071"/>
      <c r="H30" s="1071"/>
      <c r="I30" s="1071"/>
      <c r="J30" s="1071"/>
      <c r="K30" s="1071"/>
      <c r="L30" s="1071"/>
      <c r="M30" s="1071"/>
      <c r="N30" s="1071"/>
      <c r="O30" s="1071"/>
      <c r="P30" s="1071"/>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1"/>
      <c r="AS30" s="1071"/>
      <c r="AT30" s="1084"/>
      <c r="AU30" s="216"/>
      <c r="AV30" s="216"/>
      <c r="AW30" s="216"/>
      <c r="AX30" s="216"/>
      <c r="AY30" s="210"/>
    </row>
    <row r="31" spans="1:51" ht="35.1" customHeight="1">
      <c r="A31" s="209"/>
      <c r="B31" s="210"/>
      <c r="C31" s="210"/>
      <c r="D31" s="210"/>
      <c r="E31" s="1083"/>
      <c r="F31" s="1071"/>
      <c r="G31" s="1071"/>
      <c r="H31" s="1071"/>
      <c r="I31" s="1071"/>
      <c r="J31" s="1071"/>
      <c r="K31" s="1071"/>
      <c r="L31" s="1071"/>
      <c r="M31" s="1071"/>
      <c r="N31" s="1071"/>
      <c r="O31" s="1071"/>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1"/>
      <c r="AK31" s="1071"/>
      <c r="AL31" s="1071"/>
      <c r="AM31" s="1071"/>
      <c r="AN31" s="1071"/>
      <c r="AO31" s="1071"/>
      <c r="AP31" s="1071"/>
      <c r="AQ31" s="1071"/>
      <c r="AR31" s="1071"/>
      <c r="AS31" s="1071"/>
      <c r="AT31" s="1084"/>
      <c r="AU31" s="211"/>
      <c r="AV31" s="216"/>
      <c r="AW31" s="216"/>
      <c r="AX31" s="216"/>
      <c r="AY31" s="210"/>
    </row>
    <row r="32" spans="1:51" ht="36" customHeight="1">
      <c r="A32" s="210"/>
      <c r="B32" s="210"/>
      <c r="C32" s="210"/>
      <c r="D32" s="210"/>
      <c r="E32" s="1083"/>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1"/>
      <c r="AS32" s="1071"/>
      <c r="AT32" s="1084"/>
      <c r="AU32" s="214"/>
      <c r="AV32" s="214"/>
      <c r="AW32" s="214"/>
      <c r="AX32" s="214"/>
      <c r="AY32" s="210"/>
    </row>
    <row r="33" spans="1:51" ht="36" customHeight="1">
      <c r="A33" s="210"/>
      <c r="B33" s="210"/>
      <c r="C33" s="210"/>
      <c r="D33" s="210"/>
      <c r="E33" s="1085"/>
      <c r="F33" s="1086"/>
      <c r="G33" s="1086"/>
      <c r="H33" s="1086"/>
      <c r="I33" s="1086"/>
      <c r="J33" s="1086"/>
      <c r="K33" s="1086"/>
      <c r="L33" s="1086"/>
      <c r="M33" s="1086"/>
      <c r="N33" s="1086"/>
      <c r="O33" s="1086"/>
      <c r="P33" s="1086"/>
      <c r="Q33" s="1086"/>
      <c r="R33" s="1086"/>
      <c r="S33" s="1086"/>
      <c r="T33" s="1086"/>
      <c r="U33" s="1086"/>
      <c r="V33" s="1086"/>
      <c r="W33" s="1086"/>
      <c r="X33" s="1086"/>
      <c r="Y33" s="1086"/>
      <c r="Z33" s="1086"/>
      <c r="AA33" s="1086"/>
      <c r="AB33" s="1086"/>
      <c r="AC33" s="1086"/>
      <c r="AD33" s="1086"/>
      <c r="AE33" s="1086"/>
      <c r="AF33" s="1086"/>
      <c r="AG33" s="1086"/>
      <c r="AH33" s="1086"/>
      <c r="AI33" s="1086"/>
      <c r="AJ33" s="1086"/>
      <c r="AK33" s="1086"/>
      <c r="AL33" s="1086"/>
      <c r="AM33" s="1086"/>
      <c r="AN33" s="1086"/>
      <c r="AO33" s="1086"/>
      <c r="AP33" s="1086"/>
      <c r="AQ33" s="1086"/>
      <c r="AR33" s="1086"/>
      <c r="AS33" s="1086"/>
      <c r="AT33" s="1087"/>
      <c r="AU33" s="214"/>
      <c r="AV33" s="214"/>
      <c r="AW33" s="214"/>
      <c r="AX33" s="214"/>
      <c r="AY33" s="210"/>
    </row>
    <row r="34" spans="1:51" ht="16.5" customHeight="1">
      <c r="A34" s="210"/>
      <c r="B34" s="214"/>
      <c r="C34" s="214"/>
      <c r="D34" s="214"/>
      <c r="E34" s="214"/>
      <c r="F34" s="214"/>
      <c r="G34" s="214"/>
      <c r="H34" s="214"/>
      <c r="I34" s="214"/>
      <c r="J34" s="214"/>
      <c r="K34" s="214"/>
      <c r="L34" s="214"/>
      <c r="M34" s="214"/>
      <c r="N34" s="214"/>
      <c r="O34" s="214"/>
      <c r="P34" s="214"/>
      <c r="Q34" s="214"/>
      <c r="R34" s="214"/>
      <c r="S34" s="214"/>
      <c r="T34" s="214"/>
      <c r="U34" s="214"/>
      <c r="V34" s="214"/>
      <c r="W34" s="214"/>
      <c r="X34" s="217"/>
      <c r="Y34" s="217"/>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0"/>
    </row>
    <row r="35" spans="1:51" ht="34.5" customHeight="1">
      <c r="A35" s="209"/>
      <c r="B35" s="210"/>
      <c r="C35" s="211"/>
      <c r="D35" s="211"/>
      <c r="E35" s="1068" t="s">
        <v>193</v>
      </c>
      <c r="F35" s="1068"/>
      <c r="G35" s="1068"/>
      <c r="H35" s="1068"/>
      <c r="I35" s="1068"/>
      <c r="J35" s="1068"/>
      <c r="K35" s="1068"/>
      <c r="L35" s="218"/>
      <c r="M35" s="218"/>
      <c r="N35" s="218"/>
      <c r="O35" s="218"/>
      <c r="P35" s="218"/>
      <c r="Q35" s="218"/>
      <c r="R35" s="218"/>
      <c r="S35" s="218"/>
      <c r="T35" s="1069"/>
      <c r="U35" s="1069"/>
      <c r="V35" s="219"/>
      <c r="W35" s="220"/>
      <c r="X35" s="220"/>
      <c r="Y35" s="221"/>
      <c r="Z35" s="218"/>
      <c r="AA35" s="218"/>
      <c r="AB35" s="218"/>
      <c r="AC35" s="218"/>
      <c r="AD35" s="218"/>
      <c r="AE35" s="219"/>
      <c r="AF35" s="219"/>
      <c r="AG35" s="222"/>
      <c r="AH35" s="219"/>
      <c r="AI35" s="1070"/>
      <c r="AJ35" s="1070"/>
      <c r="AK35" s="1070"/>
      <c r="AL35" s="1070"/>
      <c r="AM35" s="1070"/>
      <c r="AN35" s="1070"/>
      <c r="AO35" s="1070"/>
      <c r="AP35" s="1070"/>
      <c r="AQ35" s="1070"/>
      <c r="AR35" s="1070"/>
      <c r="AS35" s="1070"/>
      <c r="AT35" s="1070"/>
      <c r="AU35" s="1071"/>
      <c r="AV35" s="1071"/>
      <c r="AW35" s="213"/>
      <c r="AX35" s="216"/>
      <c r="AY35" s="210"/>
    </row>
    <row r="36" spans="1:51" ht="36" customHeight="1">
      <c r="A36" s="210"/>
      <c r="B36" s="214"/>
      <c r="C36" s="214"/>
      <c r="D36" s="214"/>
      <c r="E36" s="1072"/>
      <c r="F36" s="1073"/>
      <c r="G36" s="1073"/>
      <c r="H36" s="1073"/>
      <c r="I36" s="1073"/>
      <c r="J36" s="1073"/>
      <c r="K36" s="1073"/>
      <c r="L36" s="1073"/>
      <c r="M36" s="1073"/>
      <c r="N36" s="1073"/>
      <c r="O36" s="1073"/>
      <c r="P36" s="1073"/>
      <c r="Q36" s="1073"/>
      <c r="R36" s="1073"/>
      <c r="S36" s="1073"/>
      <c r="T36" s="1073"/>
      <c r="U36" s="1073"/>
      <c r="V36" s="1073"/>
      <c r="W36" s="1073"/>
      <c r="X36" s="1073"/>
      <c r="Y36" s="1073"/>
      <c r="Z36" s="1073"/>
      <c r="AA36" s="1073"/>
      <c r="AB36" s="1073"/>
      <c r="AC36" s="1073"/>
      <c r="AD36" s="1073"/>
      <c r="AE36" s="1073"/>
      <c r="AF36" s="1073"/>
      <c r="AG36" s="1073"/>
      <c r="AH36" s="1073"/>
      <c r="AI36" s="1073"/>
      <c r="AJ36" s="1073"/>
      <c r="AK36" s="1073"/>
      <c r="AL36" s="1073"/>
      <c r="AM36" s="1073"/>
      <c r="AN36" s="1073"/>
      <c r="AO36" s="1073"/>
      <c r="AP36" s="1073"/>
      <c r="AQ36" s="1073"/>
      <c r="AR36" s="1073"/>
      <c r="AS36" s="1073"/>
      <c r="AT36" s="1074"/>
      <c r="AU36" s="214"/>
      <c r="AV36" s="214"/>
      <c r="AW36" s="214"/>
      <c r="AX36" s="214"/>
      <c r="AY36" s="210"/>
    </row>
    <row r="37" spans="1:51" ht="36" customHeight="1">
      <c r="A37" s="210"/>
      <c r="B37" s="214"/>
      <c r="C37" s="214"/>
      <c r="D37" s="214"/>
      <c r="E37" s="1075"/>
      <c r="F37" s="1069"/>
      <c r="G37" s="1069"/>
      <c r="H37" s="1069"/>
      <c r="I37" s="1069"/>
      <c r="J37" s="1069"/>
      <c r="K37" s="1069"/>
      <c r="L37" s="1069"/>
      <c r="M37" s="1069"/>
      <c r="N37" s="1069"/>
      <c r="O37" s="1069"/>
      <c r="P37" s="1069"/>
      <c r="Q37" s="1069"/>
      <c r="R37" s="1069"/>
      <c r="S37" s="1069"/>
      <c r="T37" s="1069"/>
      <c r="U37" s="1069"/>
      <c r="V37" s="1069"/>
      <c r="W37" s="1069"/>
      <c r="X37" s="1069"/>
      <c r="Y37" s="1069"/>
      <c r="Z37" s="1069"/>
      <c r="AA37" s="1069"/>
      <c r="AB37" s="1069"/>
      <c r="AC37" s="1069"/>
      <c r="AD37" s="1069"/>
      <c r="AE37" s="1069"/>
      <c r="AF37" s="1069"/>
      <c r="AG37" s="1069"/>
      <c r="AH37" s="1069"/>
      <c r="AI37" s="1069"/>
      <c r="AJ37" s="1069"/>
      <c r="AK37" s="1069"/>
      <c r="AL37" s="1069"/>
      <c r="AM37" s="1069"/>
      <c r="AN37" s="1069"/>
      <c r="AO37" s="1069"/>
      <c r="AP37" s="1069"/>
      <c r="AQ37" s="1069"/>
      <c r="AR37" s="1069"/>
      <c r="AS37" s="1069"/>
      <c r="AT37" s="1076"/>
      <c r="AU37" s="214"/>
      <c r="AV37" s="214"/>
      <c r="AW37" s="214"/>
      <c r="AX37" s="214"/>
      <c r="AY37" s="210"/>
    </row>
    <row r="38" spans="1:51" ht="36" customHeight="1">
      <c r="A38" s="210"/>
      <c r="B38" s="214"/>
      <c r="C38" s="214"/>
      <c r="D38" s="214"/>
      <c r="E38" s="1075"/>
      <c r="F38" s="1069"/>
      <c r="G38" s="1069"/>
      <c r="H38" s="1069"/>
      <c r="I38" s="1069"/>
      <c r="J38" s="1069"/>
      <c r="K38" s="1069"/>
      <c r="L38" s="1069"/>
      <c r="M38" s="1069"/>
      <c r="N38" s="1069"/>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69"/>
      <c r="AO38" s="1069"/>
      <c r="AP38" s="1069"/>
      <c r="AQ38" s="1069"/>
      <c r="AR38" s="1069"/>
      <c r="AS38" s="1069"/>
      <c r="AT38" s="1076"/>
      <c r="AU38" s="214"/>
      <c r="AV38" s="214"/>
      <c r="AW38" s="214"/>
      <c r="AX38" s="214"/>
      <c r="AY38" s="210"/>
    </row>
    <row r="39" spans="1:51" ht="36" customHeight="1">
      <c r="A39" s="210"/>
      <c r="B39" s="214"/>
      <c r="C39" s="214"/>
      <c r="D39" s="214"/>
      <c r="E39" s="1075"/>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76"/>
      <c r="AU39" s="214"/>
      <c r="AV39" s="214"/>
      <c r="AW39" s="214"/>
      <c r="AX39" s="214"/>
      <c r="AY39" s="210"/>
    </row>
    <row r="40" spans="1:51" ht="36" customHeight="1">
      <c r="A40" s="210"/>
      <c r="B40" s="214"/>
      <c r="C40" s="214"/>
      <c r="D40" s="214"/>
      <c r="E40" s="1075"/>
      <c r="F40" s="1069"/>
      <c r="G40" s="1069"/>
      <c r="H40" s="1069"/>
      <c r="I40" s="1069"/>
      <c r="J40" s="1069"/>
      <c r="K40" s="1069"/>
      <c r="L40" s="1069"/>
      <c r="M40" s="1069"/>
      <c r="N40" s="1069"/>
      <c r="O40" s="1069"/>
      <c r="P40" s="1069"/>
      <c r="Q40" s="1069"/>
      <c r="R40" s="1069"/>
      <c r="S40" s="1069"/>
      <c r="T40" s="1069"/>
      <c r="U40" s="1069"/>
      <c r="V40" s="1069"/>
      <c r="W40" s="1069"/>
      <c r="X40" s="1069"/>
      <c r="Y40" s="1069"/>
      <c r="Z40" s="1069"/>
      <c r="AA40" s="1069"/>
      <c r="AB40" s="1069"/>
      <c r="AC40" s="1069"/>
      <c r="AD40" s="1069"/>
      <c r="AE40" s="1069"/>
      <c r="AF40" s="1069"/>
      <c r="AG40" s="1069"/>
      <c r="AH40" s="1069"/>
      <c r="AI40" s="1069"/>
      <c r="AJ40" s="1069"/>
      <c r="AK40" s="1069"/>
      <c r="AL40" s="1069"/>
      <c r="AM40" s="1069"/>
      <c r="AN40" s="1069"/>
      <c r="AO40" s="1069"/>
      <c r="AP40" s="1069"/>
      <c r="AQ40" s="1069"/>
      <c r="AR40" s="1069"/>
      <c r="AS40" s="1069"/>
      <c r="AT40" s="1076"/>
      <c r="AU40" s="214"/>
      <c r="AV40" s="214"/>
      <c r="AW40" s="214"/>
      <c r="AX40" s="214"/>
      <c r="AY40" s="210"/>
    </row>
    <row r="41" spans="1:51" ht="36" customHeight="1">
      <c r="A41" s="210"/>
      <c r="B41" s="214"/>
      <c r="C41" s="214"/>
      <c r="D41" s="214"/>
      <c r="E41" s="1075"/>
      <c r="F41" s="1069"/>
      <c r="G41" s="1069"/>
      <c r="H41" s="1069"/>
      <c r="I41" s="1069"/>
      <c r="J41" s="1069"/>
      <c r="K41" s="1069"/>
      <c r="L41" s="1069"/>
      <c r="M41" s="1069"/>
      <c r="N41" s="1069"/>
      <c r="O41" s="1069"/>
      <c r="P41" s="1069"/>
      <c r="Q41" s="1069"/>
      <c r="R41" s="1069"/>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69"/>
      <c r="AO41" s="1069"/>
      <c r="AP41" s="1069"/>
      <c r="AQ41" s="1069"/>
      <c r="AR41" s="1069"/>
      <c r="AS41" s="1069"/>
      <c r="AT41" s="1076"/>
      <c r="AU41" s="214"/>
      <c r="AV41" s="214"/>
      <c r="AW41" s="214"/>
      <c r="AX41" s="214"/>
      <c r="AY41" s="210"/>
    </row>
    <row r="42" spans="1:51" ht="36" customHeight="1">
      <c r="A42" s="210"/>
      <c r="B42" s="214"/>
      <c r="C42" s="214"/>
      <c r="D42" s="214"/>
      <c r="E42" s="1075"/>
      <c r="F42" s="1069"/>
      <c r="G42" s="1069"/>
      <c r="H42" s="1069"/>
      <c r="I42" s="1069"/>
      <c r="J42" s="1069"/>
      <c r="K42" s="1069"/>
      <c r="L42" s="1069"/>
      <c r="M42" s="1069"/>
      <c r="N42" s="1069"/>
      <c r="O42" s="1069"/>
      <c r="P42" s="1069"/>
      <c r="Q42" s="1069"/>
      <c r="R42" s="1069"/>
      <c r="S42" s="1069"/>
      <c r="T42" s="1069"/>
      <c r="U42" s="1069"/>
      <c r="V42" s="1069"/>
      <c r="W42" s="1069"/>
      <c r="X42" s="1069"/>
      <c r="Y42" s="1069"/>
      <c r="Z42" s="1069"/>
      <c r="AA42" s="1069"/>
      <c r="AB42" s="1069"/>
      <c r="AC42" s="1069"/>
      <c r="AD42" s="1069"/>
      <c r="AE42" s="1069"/>
      <c r="AF42" s="1069"/>
      <c r="AG42" s="1069"/>
      <c r="AH42" s="1069"/>
      <c r="AI42" s="1069"/>
      <c r="AJ42" s="1069"/>
      <c r="AK42" s="1069"/>
      <c r="AL42" s="1069"/>
      <c r="AM42" s="1069"/>
      <c r="AN42" s="1069"/>
      <c r="AO42" s="1069"/>
      <c r="AP42" s="1069"/>
      <c r="AQ42" s="1069"/>
      <c r="AR42" s="1069"/>
      <c r="AS42" s="1069"/>
      <c r="AT42" s="1076"/>
      <c r="AU42" s="214"/>
      <c r="AV42" s="214"/>
      <c r="AW42" s="214"/>
      <c r="AX42" s="214"/>
      <c r="AY42" s="210"/>
    </row>
    <row r="43" spans="1:51" ht="36" customHeight="1">
      <c r="A43" s="210"/>
      <c r="B43" s="214"/>
      <c r="C43" s="214"/>
      <c r="D43" s="214"/>
      <c r="E43" s="1075"/>
      <c r="F43" s="1069"/>
      <c r="G43" s="1069"/>
      <c r="H43" s="1069"/>
      <c r="I43" s="1069"/>
      <c r="J43" s="1069"/>
      <c r="K43" s="1069"/>
      <c r="L43" s="1069"/>
      <c r="M43" s="1069"/>
      <c r="N43" s="1069"/>
      <c r="O43" s="1069"/>
      <c r="P43" s="1069"/>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1069"/>
      <c r="AL43" s="1069"/>
      <c r="AM43" s="1069"/>
      <c r="AN43" s="1069"/>
      <c r="AO43" s="1069"/>
      <c r="AP43" s="1069"/>
      <c r="AQ43" s="1069"/>
      <c r="AR43" s="1069"/>
      <c r="AS43" s="1069"/>
      <c r="AT43" s="1076"/>
      <c r="AU43" s="214"/>
      <c r="AV43" s="214"/>
      <c r="AW43" s="214"/>
      <c r="AX43" s="214"/>
      <c r="AY43" s="210"/>
    </row>
    <row r="44" spans="1:51" ht="36" customHeight="1">
      <c r="A44" s="210"/>
      <c r="B44" s="214"/>
      <c r="C44" s="214"/>
      <c r="D44" s="214"/>
      <c r="E44" s="1075"/>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69"/>
      <c r="AL44" s="1069"/>
      <c r="AM44" s="1069"/>
      <c r="AN44" s="1069"/>
      <c r="AO44" s="1069"/>
      <c r="AP44" s="1069"/>
      <c r="AQ44" s="1069"/>
      <c r="AR44" s="1069"/>
      <c r="AS44" s="1069"/>
      <c r="AT44" s="1076"/>
      <c r="AU44" s="214"/>
      <c r="AV44" s="214"/>
      <c r="AW44" s="214"/>
      <c r="AX44" s="214"/>
      <c r="AY44" s="210"/>
    </row>
    <row r="45" spans="1:51" ht="36" customHeight="1">
      <c r="A45" s="210"/>
      <c r="B45" s="214"/>
      <c r="C45" s="214"/>
      <c r="D45" s="214"/>
      <c r="E45" s="1075"/>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69"/>
      <c r="AL45" s="1069"/>
      <c r="AM45" s="1069"/>
      <c r="AN45" s="1069"/>
      <c r="AO45" s="1069"/>
      <c r="AP45" s="1069"/>
      <c r="AQ45" s="1069"/>
      <c r="AR45" s="1069"/>
      <c r="AS45" s="1069"/>
      <c r="AT45" s="1076"/>
      <c r="AU45" s="214"/>
      <c r="AV45" s="214"/>
      <c r="AW45" s="214"/>
      <c r="AX45" s="214"/>
      <c r="AY45" s="210"/>
    </row>
    <row r="46" spans="1:51" ht="36" customHeight="1">
      <c r="A46" s="210"/>
      <c r="B46" s="214"/>
      <c r="C46" s="214"/>
      <c r="D46" s="214"/>
      <c r="E46" s="1075"/>
      <c r="F46" s="1069"/>
      <c r="G46" s="1069"/>
      <c r="H46" s="1069"/>
      <c r="I46" s="1069"/>
      <c r="J46" s="1069"/>
      <c r="K46" s="1069"/>
      <c r="L46" s="1069"/>
      <c r="M46" s="1069"/>
      <c r="N46" s="1069"/>
      <c r="O46" s="1069"/>
      <c r="P46" s="1069"/>
      <c r="Q46" s="1069"/>
      <c r="R46" s="1069"/>
      <c r="S46" s="1069"/>
      <c r="T46" s="1069"/>
      <c r="U46" s="1069"/>
      <c r="V46" s="1069"/>
      <c r="W46" s="1069"/>
      <c r="X46" s="1069"/>
      <c r="Y46" s="1069"/>
      <c r="Z46" s="1069"/>
      <c r="AA46" s="1069"/>
      <c r="AB46" s="1069"/>
      <c r="AC46" s="1069"/>
      <c r="AD46" s="1069"/>
      <c r="AE46" s="1069"/>
      <c r="AF46" s="1069"/>
      <c r="AG46" s="1069"/>
      <c r="AH46" s="1069"/>
      <c r="AI46" s="1069"/>
      <c r="AJ46" s="1069"/>
      <c r="AK46" s="1069"/>
      <c r="AL46" s="1069"/>
      <c r="AM46" s="1069"/>
      <c r="AN46" s="1069"/>
      <c r="AO46" s="1069"/>
      <c r="AP46" s="1069"/>
      <c r="AQ46" s="1069"/>
      <c r="AR46" s="1069"/>
      <c r="AS46" s="1069"/>
      <c r="AT46" s="1076"/>
      <c r="AU46" s="214"/>
      <c r="AV46" s="214"/>
      <c r="AW46" s="214"/>
      <c r="AX46" s="214"/>
      <c r="AY46" s="210"/>
    </row>
    <row r="47" spans="1:51" ht="36" customHeight="1">
      <c r="A47" s="210"/>
      <c r="B47" s="214"/>
      <c r="C47" s="214"/>
      <c r="D47" s="214"/>
      <c r="E47" s="1075"/>
      <c r="F47" s="1069"/>
      <c r="G47" s="1069"/>
      <c r="H47" s="1069"/>
      <c r="I47" s="1069"/>
      <c r="J47" s="1069"/>
      <c r="K47" s="1069"/>
      <c r="L47" s="1069"/>
      <c r="M47" s="1069"/>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69"/>
      <c r="AP47" s="1069"/>
      <c r="AQ47" s="1069"/>
      <c r="AR47" s="1069"/>
      <c r="AS47" s="1069"/>
      <c r="AT47" s="1076"/>
      <c r="AU47" s="214"/>
      <c r="AV47" s="214"/>
      <c r="AW47" s="214"/>
      <c r="AX47" s="214"/>
      <c r="AY47" s="210"/>
    </row>
    <row r="48" spans="1:51" ht="12" customHeight="1">
      <c r="A48" s="210"/>
      <c r="B48" s="214"/>
      <c r="C48" s="214"/>
      <c r="D48" s="214"/>
      <c r="E48" s="1075"/>
      <c r="F48" s="1069"/>
      <c r="G48" s="1069"/>
      <c r="H48" s="1069"/>
      <c r="I48" s="1069"/>
      <c r="J48" s="1069"/>
      <c r="K48" s="1069"/>
      <c r="L48" s="1069"/>
      <c r="M48" s="1069"/>
      <c r="N48" s="1069"/>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69"/>
      <c r="AL48" s="1069"/>
      <c r="AM48" s="1069"/>
      <c r="AN48" s="1069"/>
      <c r="AO48" s="1069"/>
      <c r="AP48" s="1069"/>
      <c r="AQ48" s="1069"/>
      <c r="AR48" s="1069"/>
      <c r="AS48" s="1069"/>
      <c r="AT48" s="1076"/>
      <c r="AU48" s="216"/>
      <c r="AV48" s="216"/>
      <c r="AW48" s="216"/>
      <c r="AX48" s="216"/>
      <c r="AY48" s="210"/>
    </row>
    <row r="49" spans="1:52" ht="35.1" customHeight="1">
      <c r="A49" s="209"/>
      <c r="B49" s="214"/>
      <c r="C49" s="214"/>
      <c r="D49" s="214"/>
      <c r="E49" s="1075"/>
      <c r="F49" s="1069"/>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69"/>
      <c r="AO49" s="1069"/>
      <c r="AP49" s="1069"/>
      <c r="AQ49" s="1069"/>
      <c r="AR49" s="1069"/>
      <c r="AS49" s="1069"/>
      <c r="AT49" s="1076"/>
      <c r="AU49" s="211"/>
      <c r="AV49" s="216"/>
      <c r="AW49" s="216"/>
      <c r="AX49" s="216"/>
      <c r="AY49" s="210"/>
    </row>
    <row r="50" spans="1:52" ht="36" customHeight="1">
      <c r="A50" s="210"/>
      <c r="B50" s="214"/>
      <c r="C50" s="214"/>
      <c r="D50" s="214"/>
      <c r="E50" s="1075"/>
      <c r="F50" s="1069"/>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76"/>
      <c r="AU50" s="214"/>
      <c r="AV50" s="214"/>
      <c r="AW50" s="214"/>
      <c r="AX50" s="214"/>
      <c r="AY50" s="210"/>
    </row>
    <row r="51" spans="1:52" ht="36" customHeight="1">
      <c r="A51" s="210"/>
      <c r="B51" s="214"/>
      <c r="C51" s="214"/>
      <c r="D51" s="214"/>
      <c r="E51" s="1077"/>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8"/>
      <c r="AL51" s="1078"/>
      <c r="AM51" s="1078"/>
      <c r="AN51" s="1078"/>
      <c r="AO51" s="1078"/>
      <c r="AP51" s="1078"/>
      <c r="AQ51" s="1078"/>
      <c r="AR51" s="1078"/>
      <c r="AS51" s="1078"/>
      <c r="AT51" s="1079"/>
      <c r="AU51" s="214"/>
      <c r="AV51" s="214"/>
      <c r="AW51" s="214"/>
      <c r="AX51" s="214"/>
      <c r="AY51" s="210"/>
    </row>
    <row r="52" spans="1:52" ht="36" customHeight="1">
      <c r="A52" s="210"/>
      <c r="B52" s="214"/>
      <c r="C52" s="214"/>
      <c r="D52" s="214"/>
      <c r="E52" s="214"/>
      <c r="F52" s="214"/>
      <c r="G52" s="214"/>
      <c r="H52" s="214"/>
      <c r="I52" s="214"/>
      <c r="J52" s="214"/>
      <c r="K52" s="214"/>
      <c r="L52" s="214"/>
      <c r="M52" s="214"/>
      <c r="N52" s="214"/>
      <c r="O52" s="214"/>
      <c r="P52" s="214"/>
      <c r="Q52" s="214"/>
      <c r="R52" s="214"/>
      <c r="S52" s="214"/>
      <c r="T52" s="214"/>
      <c r="U52" s="214"/>
      <c r="V52" s="214"/>
      <c r="W52" s="214"/>
      <c r="X52" s="217"/>
      <c r="Y52" s="217"/>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0"/>
    </row>
    <row r="53" spans="1:52" ht="36" customHeight="1">
      <c r="A53" s="210"/>
      <c r="B53" s="214"/>
      <c r="C53" s="214"/>
      <c r="D53" s="214"/>
      <c r="E53" s="214"/>
      <c r="F53" s="214"/>
      <c r="G53" s="214"/>
      <c r="H53" s="214"/>
      <c r="I53" s="214"/>
      <c r="J53" s="214"/>
      <c r="K53" s="214"/>
      <c r="L53" s="214"/>
      <c r="M53" s="214"/>
      <c r="N53" s="214"/>
      <c r="O53" s="214"/>
      <c r="P53" s="214"/>
      <c r="Q53" s="214"/>
      <c r="R53" s="214"/>
      <c r="S53" s="214"/>
      <c r="T53" s="214"/>
      <c r="U53" s="214"/>
      <c r="V53" s="214"/>
      <c r="W53" s="214"/>
      <c r="X53" s="217"/>
      <c r="Y53" s="217"/>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0"/>
    </row>
    <row r="54" spans="1:52" ht="36" customHeight="1">
      <c r="A54" s="210"/>
      <c r="B54" s="214"/>
      <c r="C54" s="214"/>
      <c r="D54" s="214"/>
      <c r="E54" s="214"/>
      <c r="F54" s="214"/>
      <c r="G54" s="214"/>
      <c r="H54" s="214"/>
      <c r="I54" s="214"/>
      <c r="J54" s="214"/>
      <c r="K54" s="214"/>
      <c r="L54" s="214"/>
      <c r="M54" s="214"/>
      <c r="N54" s="214"/>
      <c r="O54" s="214"/>
      <c r="P54" s="214"/>
      <c r="Q54" s="214"/>
      <c r="R54" s="214"/>
      <c r="S54" s="214"/>
      <c r="T54" s="214"/>
      <c r="U54" s="214"/>
      <c r="V54" s="214"/>
      <c r="W54" s="214"/>
      <c r="X54" s="217"/>
      <c r="Y54" s="217"/>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0"/>
    </row>
    <row r="55" spans="1:52" ht="36" customHeight="1">
      <c r="A55" s="210"/>
      <c r="B55" s="214"/>
      <c r="C55" s="214"/>
      <c r="D55" s="214"/>
      <c r="E55" s="214"/>
      <c r="F55" s="214"/>
      <c r="G55" s="214"/>
      <c r="H55" s="214"/>
      <c r="I55" s="214"/>
      <c r="J55" s="214"/>
      <c r="K55" s="214"/>
      <c r="L55" s="214"/>
      <c r="M55" s="214"/>
      <c r="N55" s="214"/>
      <c r="O55" s="214"/>
      <c r="P55" s="214"/>
      <c r="Q55" s="214"/>
      <c r="R55" s="214"/>
      <c r="S55" s="214"/>
      <c r="T55" s="214"/>
      <c r="U55" s="214"/>
      <c r="V55" s="214"/>
      <c r="W55" s="214"/>
      <c r="X55" s="217"/>
      <c r="Y55" s="217"/>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0"/>
    </row>
    <row r="56" spans="1:52" ht="36" customHeight="1">
      <c r="A56" s="210"/>
      <c r="B56" s="214"/>
      <c r="C56" s="214"/>
      <c r="D56" s="214"/>
      <c r="E56" s="214"/>
      <c r="F56" s="214"/>
      <c r="G56" s="214"/>
      <c r="H56" s="214"/>
      <c r="I56" s="214"/>
      <c r="J56" s="214"/>
      <c r="K56" s="214"/>
      <c r="L56" s="214"/>
      <c r="M56" s="214"/>
      <c r="N56" s="214"/>
      <c r="O56" s="214"/>
      <c r="P56" s="214"/>
      <c r="Q56" s="214"/>
      <c r="R56" s="214"/>
      <c r="S56" s="214"/>
      <c r="T56" s="214"/>
      <c r="U56" s="214"/>
      <c r="V56" s="214"/>
      <c r="W56" s="214"/>
      <c r="X56" s="217"/>
      <c r="Y56" s="217"/>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0"/>
    </row>
    <row r="57" spans="1:52" ht="36" customHeight="1">
      <c r="A57" s="210"/>
      <c r="B57" s="214"/>
      <c r="C57" s="214"/>
      <c r="D57" s="214"/>
      <c r="E57" s="214"/>
      <c r="F57" s="214"/>
      <c r="G57" s="214"/>
      <c r="H57" s="214"/>
      <c r="I57" s="214"/>
      <c r="J57" s="214"/>
      <c r="K57" s="214"/>
      <c r="L57" s="214"/>
      <c r="M57" s="214"/>
      <c r="N57" s="214"/>
      <c r="O57" s="214"/>
      <c r="P57" s="214"/>
      <c r="Q57" s="214"/>
      <c r="R57" s="214"/>
      <c r="S57" s="214"/>
      <c r="T57" s="214"/>
      <c r="U57" s="214"/>
      <c r="V57" s="214"/>
      <c r="W57" s="214"/>
      <c r="X57" s="217"/>
      <c r="Y57" s="217"/>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0"/>
    </row>
    <row r="58" spans="1:52" ht="21.75" customHeight="1">
      <c r="A58" s="210"/>
      <c r="B58" s="228"/>
      <c r="C58" s="228"/>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30"/>
      <c r="AS58" s="230"/>
      <c r="AT58" s="230"/>
      <c r="AU58" s="230"/>
      <c r="AV58" s="230"/>
      <c r="AW58" s="230"/>
      <c r="AX58" s="230"/>
      <c r="AY58" s="210"/>
      <c r="AZ58" s="172"/>
    </row>
    <row r="59" spans="1:52" ht="16.5" customHeight="1">
      <c r="AZ59" s="172"/>
    </row>
  </sheetData>
  <sheetProtection algorithmName="SHA-512" hashValue="ZFuAnDOLrf+nxnK+7ht2pvSjKV5oKlR7hDhuCSaghUqgyl3BQsJdAc3wEdZIL+DkXYHiLjEv34NlQF7RIzK0Bw==" saltValue="Vr4Rry/hIOcsAEW/9vKaSg==" spinCount="100000" sheet="1" scenarios="1"/>
  <mergeCells count="29">
    <mergeCell ref="B4:AX4"/>
    <mergeCell ref="AQ6:AR6"/>
    <mergeCell ref="AT6:AU6"/>
    <mergeCell ref="AV6:AX6"/>
    <mergeCell ref="B10:G10"/>
    <mergeCell ref="H10:O10"/>
    <mergeCell ref="P10:V10"/>
    <mergeCell ref="W10:AX10"/>
    <mergeCell ref="E18:AT33"/>
    <mergeCell ref="B12:G14"/>
    <mergeCell ref="H12:AX12"/>
    <mergeCell ref="I14:M14"/>
    <mergeCell ref="O14:S14"/>
    <mergeCell ref="U14:Y14"/>
    <mergeCell ref="H13:S13"/>
    <mergeCell ref="AN14:AR14"/>
    <mergeCell ref="AT14:AX14"/>
    <mergeCell ref="E17:H17"/>
    <mergeCell ref="T17:U17"/>
    <mergeCell ref="AU17:AV17"/>
    <mergeCell ref="T13:AG13"/>
    <mergeCell ref="AH13:AX13"/>
    <mergeCell ref="AA14:AG14"/>
    <mergeCell ref="AI14:AL14"/>
    <mergeCell ref="E35:K35"/>
    <mergeCell ref="T35:U35"/>
    <mergeCell ref="AI35:AT35"/>
    <mergeCell ref="AU35:AV35"/>
    <mergeCell ref="E36:AT51"/>
  </mergeCells>
  <phoneticPr fontId="57"/>
  <conditionalFormatting sqref="AQ6:AR6">
    <cfRule type="expression" dxfId="42" priority="4" stopIfTrue="1">
      <formula>$AQ$6=""</formula>
    </cfRule>
  </conditionalFormatting>
  <conditionalFormatting sqref="AT6:AU6">
    <cfRule type="expression" dxfId="41" priority="3" stopIfTrue="1">
      <formula>$AT$6=""</formula>
    </cfRule>
  </conditionalFormatting>
  <conditionalFormatting sqref="H10:O10">
    <cfRule type="expression" dxfId="40" priority="2" stopIfTrue="1">
      <formula>$H$10=""</formula>
    </cfRule>
  </conditionalFormatting>
  <conditionalFormatting sqref="W10:AX10">
    <cfRule type="expression" dxfId="39" priority="1" stopIfTrue="1">
      <formula>$W$10=""</formula>
    </cfRule>
  </conditionalFormatting>
  <dataValidations count="4">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T14 Z14 AM14 AH14 AS14" xr:uid="{00000000-0002-0000-0500-000000000000}">
      <formula1>"■,□"</formula1>
    </dataValidation>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xr:uid="{00000000-0002-0000-0500-000001000000}">
      <formula1>5</formula1>
    </dataValidation>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500-000002000000}"/>
    <dataValidation type="textLength" operator="equal" allowBlank="1" showInputMessage="1" showErrorMessage="1" sqref="H10:O10" xr:uid="{3B3521A8-1BE0-4FB4-912A-124488E50C78}">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53"/>
  <sheetViews>
    <sheetView view="pageBreakPreview" zoomScale="60" zoomScaleNormal="70" workbookViewId="0">
      <selection activeCell="B4" sqref="B4:AU4"/>
    </sheetView>
  </sheetViews>
  <sheetFormatPr defaultRowHeight="13.5"/>
  <cols>
    <col min="1" max="1" width="2" style="155" customWidth="1"/>
    <col min="2" max="47" width="3.625" style="155" customWidth="1"/>
    <col min="48" max="48" width="2" style="155" customWidth="1"/>
    <col min="49" max="49" width="9" style="155" customWidth="1"/>
    <col min="50" max="50" width="10.875" style="155" hidden="1" customWidth="1"/>
    <col min="51" max="52" width="13" style="155" hidden="1" customWidth="1"/>
    <col min="53" max="53" width="13.25" style="155" customWidth="1"/>
    <col min="54" max="54" width="10.375" style="155" customWidth="1"/>
    <col min="55" max="55" width="9" style="155" customWidth="1"/>
    <col min="56" max="254" width="9" style="155"/>
    <col min="255" max="255" width="2" style="155" customWidth="1"/>
    <col min="256" max="301" width="3.625" style="155" customWidth="1"/>
    <col min="302" max="302" width="2" style="155" customWidth="1"/>
    <col min="303" max="303" width="9" style="155" customWidth="1"/>
    <col min="304" max="304" width="10.875" style="155" customWidth="1"/>
    <col min="305" max="306" width="13" style="155" customWidth="1"/>
    <col min="307" max="307" width="8.25" style="155" customWidth="1"/>
    <col min="308" max="308" width="10.375" style="155" customWidth="1"/>
    <col min="309" max="309" width="10.125" style="155" customWidth="1"/>
    <col min="310" max="311" width="9" style="155" customWidth="1"/>
    <col min="312" max="510" width="9" style="155"/>
    <col min="511" max="511" width="2" style="155" customWidth="1"/>
    <col min="512" max="557" width="3.625" style="155" customWidth="1"/>
    <col min="558" max="558" width="2" style="155" customWidth="1"/>
    <col min="559" max="559" width="9" style="155" customWidth="1"/>
    <col min="560" max="560" width="10.875" style="155" customWidth="1"/>
    <col min="561" max="562" width="13" style="155" customWidth="1"/>
    <col min="563" max="563" width="8.25" style="155" customWidth="1"/>
    <col min="564" max="564" width="10.375" style="155" customWidth="1"/>
    <col min="565" max="565" width="10.125" style="155" customWidth="1"/>
    <col min="566" max="567" width="9" style="155" customWidth="1"/>
    <col min="568" max="766" width="9" style="155"/>
    <col min="767" max="767" width="2" style="155" customWidth="1"/>
    <col min="768" max="813" width="3.625" style="155" customWidth="1"/>
    <col min="814" max="814" width="2" style="155" customWidth="1"/>
    <col min="815" max="815" width="9" style="155" customWidth="1"/>
    <col min="816" max="816" width="10.875" style="155" customWidth="1"/>
    <col min="817" max="818" width="13" style="155" customWidth="1"/>
    <col min="819" max="819" width="8.25" style="155" customWidth="1"/>
    <col min="820" max="820" width="10.375" style="155" customWidth="1"/>
    <col min="821" max="821" width="10.125" style="155" customWidth="1"/>
    <col min="822" max="823" width="9" style="155" customWidth="1"/>
    <col min="824" max="1022" width="9" style="155"/>
    <col min="1023" max="1023" width="2" style="155" customWidth="1"/>
    <col min="1024" max="1069" width="3.625" style="155" customWidth="1"/>
    <col min="1070" max="1070" width="2" style="155" customWidth="1"/>
    <col min="1071" max="1071" width="9" style="155" customWidth="1"/>
    <col min="1072" max="1072" width="10.875" style="155" customWidth="1"/>
    <col min="1073" max="1074" width="13" style="155" customWidth="1"/>
    <col min="1075" max="1075" width="8.25" style="155" customWidth="1"/>
    <col min="1076" max="1076" width="10.375" style="155" customWidth="1"/>
    <col min="1077" max="1077" width="10.125" style="155" customWidth="1"/>
    <col min="1078" max="1079" width="9" style="155" customWidth="1"/>
    <col min="1080" max="1278" width="9" style="155"/>
    <col min="1279" max="1279" width="2" style="155" customWidth="1"/>
    <col min="1280" max="1325" width="3.625" style="155" customWidth="1"/>
    <col min="1326" max="1326" width="2" style="155" customWidth="1"/>
    <col min="1327" max="1327" width="9" style="155" customWidth="1"/>
    <col min="1328" max="1328" width="10.875" style="155" customWidth="1"/>
    <col min="1329" max="1330" width="13" style="155" customWidth="1"/>
    <col min="1331" max="1331" width="8.25" style="155" customWidth="1"/>
    <col min="1332" max="1332" width="10.375" style="155" customWidth="1"/>
    <col min="1333" max="1333" width="10.125" style="155" customWidth="1"/>
    <col min="1334" max="1335" width="9" style="155" customWidth="1"/>
    <col min="1336" max="1534" width="9" style="155"/>
    <col min="1535" max="1535" width="2" style="155" customWidth="1"/>
    <col min="1536" max="1581" width="3.625" style="155" customWidth="1"/>
    <col min="1582" max="1582" width="2" style="155" customWidth="1"/>
    <col min="1583" max="1583" width="9" style="155" customWidth="1"/>
    <col min="1584" max="1584" width="10.875" style="155" customWidth="1"/>
    <col min="1585" max="1586" width="13" style="155" customWidth="1"/>
    <col min="1587" max="1587" width="8.25" style="155" customWidth="1"/>
    <col min="1588" max="1588" width="10.375" style="155" customWidth="1"/>
    <col min="1589" max="1589" width="10.125" style="155" customWidth="1"/>
    <col min="1590" max="1591" width="9" style="155" customWidth="1"/>
    <col min="1592" max="1790" width="9" style="155"/>
    <col min="1791" max="1791" width="2" style="155" customWidth="1"/>
    <col min="1792" max="1837" width="3.625" style="155" customWidth="1"/>
    <col min="1838" max="1838" width="2" style="155" customWidth="1"/>
    <col min="1839" max="1839" width="9" style="155" customWidth="1"/>
    <col min="1840" max="1840" width="10.875" style="155" customWidth="1"/>
    <col min="1841" max="1842" width="13" style="155" customWidth="1"/>
    <col min="1843" max="1843" width="8.25" style="155" customWidth="1"/>
    <col min="1844" max="1844" width="10.375" style="155" customWidth="1"/>
    <col min="1845" max="1845" width="10.125" style="155" customWidth="1"/>
    <col min="1846" max="1847" width="9" style="155" customWidth="1"/>
    <col min="1848" max="2046" width="9" style="155"/>
    <col min="2047" max="2047" width="2" style="155" customWidth="1"/>
    <col min="2048" max="2093" width="3.625" style="155" customWidth="1"/>
    <col min="2094" max="2094" width="2" style="155" customWidth="1"/>
    <col min="2095" max="2095" width="9" style="155" customWidth="1"/>
    <col min="2096" max="2096" width="10.875" style="155" customWidth="1"/>
    <col min="2097" max="2098" width="13" style="155" customWidth="1"/>
    <col min="2099" max="2099" width="8.25" style="155" customWidth="1"/>
    <col min="2100" max="2100" width="10.375" style="155" customWidth="1"/>
    <col min="2101" max="2101" width="10.125" style="155" customWidth="1"/>
    <col min="2102" max="2103" width="9" style="155" customWidth="1"/>
    <col min="2104" max="2302" width="9" style="155"/>
    <col min="2303" max="2303" width="2" style="155" customWidth="1"/>
    <col min="2304" max="2349" width="3.625" style="155" customWidth="1"/>
    <col min="2350" max="2350" width="2" style="155" customWidth="1"/>
    <col min="2351" max="2351" width="9" style="155" customWidth="1"/>
    <col min="2352" max="2352" width="10.875" style="155" customWidth="1"/>
    <col min="2353" max="2354" width="13" style="155" customWidth="1"/>
    <col min="2355" max="2355" width="8.25" style="155" customWidth="1"/>
    <col min="2356" max="2356" width="10.375" style="155" customWidth="1"/>
    <col min="2357" max="2357" width="10.125" style="155" customWidth="1"/>
    <col min="2358" max="2359" width="9" style="155" customWidth="1"/>
    <col min="2360" max="2558" width="9" style="155"/>
    <col min="2559" max="2559" width="2" style="155" customWidth="1"/>
    <col min="2560" max="2605" width="3.625" style="155" customWidth="1"/>
    <col min="2606" max="2606" width="2" style="155" customWidth="1"/>
    <col min="2607" max="2607" width="9" style="155" customWidth="1"/>
    <col min="2608" max="2608" width="10.875" style="155" customWidth="1"/>
    <col min="2609" max="2610" width="13" style="155" customWidth="1"/>
    <col min="2611" max="2611" width="8.25" style="155" customWidth="1"/>
    <col min="2612" max="2612" width="10.375" style="155" customWidth="1"/>
    <col min="2613" max="2613" width="10.125" style="155" customWidth="1"/>
    <col min="2614" max="2615" width="9" style="155" customWidth="1"/>
    <col min="2616" max="2814" width="9" style="155"/>
    <col min="2815" max="2815" width="2" style="155" customWidth="1"/>
    <col min="2816" max="2861" width="3.625" style="155" customWidth="1"/>
    <col min="2862" max="2862" width="2" style="155" customWidth="1"/>
    <col min="2863" max="2863" width="9" style="155" customWidth="1"/>
    <col min="2864" max="2864" width="10.875" style="155" customWidth="1"/>
    <col min="2865" max="2866" width="13" style="155" customWidth="1"/>
    <col min="2867" max="2867" width="8.25" style="155" customWidth="1"/>
    <col min="2868" max="2868" width="10.375" style="155" customWidth="1"/>
    <col min="2869" max="2869" width="10.125" style="155" customWidth="1"/>
    <col min="2870" max="2871" width="9" style="155" customWidth="1"/>
    <col min="2872" max="3070" width="9" style="155"/>
    <col min="3071" max="3071" width="2" style="155" customWidth="1"/>
    <col min="3072" max="3117" width="3.625" style="155" customWidth="1"/>
    <col min="3118" max="3118" width="2" style="155" customWidth="1"/>
    <col min="3119" max="3119" width="9" style="155" customWidth="1"/>
    <col min="3120" max="3120" width="10.875" style="155" customWidth="1"/>
    <col min="3121" max="3122" width="13" style="155" customWidth="1"/>
    <col min="3123" max="3123" width="8.25" style="155" customWidth="1"/>
    <col min="3124" max="3124" width="10.375" style="155" customWidth="1"/>
    <col min="3125" max="3125" width="10.125" style="155" customWidth="1"/>
    <col min="3126" max="3127" width="9" style="155" customWidth="1"/>
    <col min="3128" max="3326" width="9" style="155"/>
    <col min="3327" max="3327" width="2" style="155" customWidth="1"/>
    <col min="3328" max="3373" width="3.625" style="155" customWidth="1"/>
    <col min="3374" max="3374" width="2" style="155" customWidth="1"/>
    <col min="3375" max="3375" width="9" style="155" customWidth="1"/>
    <col min="3376" max="3376" width="10.875" style="155" customWidth="1"/>
    <col min="3377" max="3378" width="13" style="155" customWidth="1"/>
    <col min="3379" max="3379" width="8.25" style="155" customWidth="1"/>
    <col min="3380" max="3380" width="10.375" style="155" customWidth="1"/>
    <col min="3381" max="3381" width="10.125" style="155" customWidth="1"/>
    <col min="3382" max="3383" width="9" style="155" customWidth="1"/>
    <col min="3384" max="3582" width="9" style="155"/>
    <col min="3583" max="3583" width="2" style="155" customWidth="1"/>
    <col min="3584" max="3629" width="3.625" style="155" customWidth="1"/>
    <col min="3630" max="3630" width="2" style="155" customWidth="1"/>
    <col min="3631" max="3631" width="9" style="155" customWidth="1"/>
    <col min="3632" max="3632" width="10.875" style="155" customWidth="1"/>
    <col min="3633" max="3634" width="13" style="155" customWidth="1"/>
    <col min="3635" max="3635" width="8.25" style="155" customWidth="1"/>
    <col min="3636" max="3636" width="10.375" style="155" customWidth="1"/>
    <col min="3637" max="3637" width="10.125" style="155" customWidth="1"/>
    <col min="3638" max="3639" width="9" style="155" customWidth="1"/>
    <col min="3640" max="3838" width="9" style="155"/>
    <col min="3839" max="3839" width="2" style="155" customWidth="1"/>
    <col min="3840" max="3885" width="3.625" style="155" customWidth="1"/>
    <col min="3886" max="3886" width="2" style="155" customWidth="1"/>
    <col min="3887" max="3887" width="9" style="155" customWidth="1"/>
    <col min="3888" max="3888" width="10.875" style="155" customWidth="1"/>
    <col min="3889" max="3890" width="13" style="155" customWidth="1"/>
    <col min="3891" max="3891" width="8.25" style="155" customWidth="1"/>
    <col min="3892" max="3892" width="10.375" style="155" customWidth="1"/>
    <col min="3893" max="3893" width="10.125" style="155" customWidth="1"/>
    <col min="3894" max="3895" width="9" style="155" customWidth="1"/>
    <col min="3896" max="4094" width="9" style="155"/>
    <col min="4095" max="4095" width="2" style="155" customWidth="1"/>
    <col min="4096" max="4141" width="3.625" style="155" customWidth="1"/>
    <col min="4142" max="4142" width="2" style="155" customWidth="1"/>
    <col min="4143" max="4143" width="9" style="155" customWidth="1"/>
    <col min="4144" max="4144" width="10.875" style="155" customWidth="1"/>
    <col min="4145" max="4146" width="13" style="155" customWidth="1"/>
    <col min="4147" max="4147" width="8.25" style="155" customWidth="1"/>
    <col min="4148" max="4148" width="10.375" style="155" customWidth="1"/>
    <col min="4149" max="4149" width="10.125" style="155" customWidth="1"/>
    <col min="4150" max="4151" width="9" style="155" customWidth="1"/>
    <col min="4152" max="4350" width="9" style="155"/>
    <col min="4351" max="4351" width="2" style="155" customWidth="1"/>
    <col min="4352" max="4397" width="3.625" style="155" customWidth="1"/>
    <col min="4398" max="4398" width="2" style="155" customWidth="1"/>
    <col min="4399" max="4399" width="9" style="155" customWidth="1"/>
    <col min="4400" max="4400" width="10.875" style="155" customWidth="1"/>
    <col min="4401" max="4402" width="13" style="155" customWidth="1"/>
    <col min="4403" max="4403" width="8.25" style="155" customWidth="1"/>
    <col min="4404" max="4404" width="10.375" style="155" customWidth="1"/>
    <col min="4405" max="4405" width="10.125" style="155" customWidth="1"/>
    <col min="4406" max="4407" width="9" style="155" customWidth="1"/>
    <col min="4408" max="4606" width="9" style="155"/>
    <col min="4607" max="4607" width="2" style="155" customWidth="1"/>
    <col min="4608" max="4653" width="3.625" style="155" customWidth="1"/>
    <col min="4654" max="4654" width="2" style="155" customWidth="1"/>
    <col min="4655" max="4655" width="9" style="155" customWidth="1"/>
    <col min="4656" max="4656" width="10.875" style="155" customWidth="1"/>
    <col min="4657" max="4658" width="13" style="155" customWidth="1"/>
    <col min="4659" max="4659" width="8.25" style="155" customWidth="1"/>
    <col min="4660" max="4660" width="10.375" style="155" customWidth="1"/>
    <col min="4661" max="4661" width="10.125" style="155" customWidth="1"/>
    <col min="4662" max="4663" width="9" style="155" customWidth="1"/>
    <col min="4664" max="4862" width="9" style="155"/>
    <col min="4863" max="4863" width="2" style="155" customWidth="1"/>
    <col min="4864" max="4909" width="3.625" style="155" customWidth="1"/>
    <col min="4910" max="4910" width="2" style="155" customWidth="1"/>
    <col min="4911" max="4911" width="9" style="155" customWidth="1"/>
    <col min="4912" max="4912" width="10.875" style="155" customWidth="1"/>
    <col min="4913" max="4914" width="13" style="155" customWidth="1"/>
    <col min="4915" max="4915" width="8.25" style="155" customWidth="1"/>
    <col min="4916" max="4916" width="10.375" style="155" customWidth="1"/>
    <col min="4917" max="4917" width="10.125" style="155" customWidth="1"/>
    <col min="4918" max="4919" width="9" style="155" customWidth="1"/>
    <col min="4920" max="5118" width="9" style="155"/>
    <col min="5119" max="5119" width="2" style="155" customWidth="1"/>
    <col min="5120" max="5165" width="3.625" style="155" customWidth="1"/>
    <col min="5166" max="5166" width="2" style="155" customWidth="1"/>
    <col min="5167" max="5167" width="9" style="155" customWidth="1"/>
    <col min="5168" max="5168" width="10.875" style="155" customWidth="1"/>
    <col min="5169" max="5170" width="13" style="155" customWidth="1"/>
    <col min="5171" max="5171" width="8.25" style="155" customWidth="1"/>
    <col min="5172" max="5172" width="10.375" style="155" customWidth="1"/>
    <col min="5173" max="5173" width="10.125" style="155" customWidth="1"/>
    <col min="5174" max="5175" width="9" style="155" customWidth="1"/>
    <col min="5176" max="5374" width="9" style="155"/>
    <col min="5375" max="5375" width="2" style="155" customWidth="1"/>
    <col min="5376" max="5421" width="3.625" style="155" customWidth="1"/>
    <col min="5422" max="5422" width="2" style="155" customWidth="1"/>
    <col min="5423" max="5423" width="9" style="155" customWidth="1"/>
    <col min="5424" max="5424" width="10.875" style="155" customWidth="1"/>
    <col min="5425" max="5426" width="13" style="155" customWidth="1"/>
    <col min="5427" max="5427" width="8.25" style="155" customWidth="1"/>
    <col min="5428" max="5428" width="10.375" style="155" customWidth="1"/>
    <col min="5429" max="5429" width="10.125" style="155" customWidth="1"/>
    <col min="5430" max="5431" width="9" style="155" customWidth="1"/>
    <col min="5432" max="5630" width="9" style="155"/>
    <col min="5631" max="5631" width="2" style="155" customWidth="1"/>
    <col min="5632" max="5677" width="3.625" style="155" customWidth="1"/>
    <col min="5678" max="5678" width="2" style="155" customWidth="1"/>
    <col min="5679" max="5679" width="9" style="155" customWidth="1"/>
    <col min="5680" max="5680" width="10.875" style="155" customWidth="1"/>
    <col min="5681" max="5682" width="13" style="155" customWidth="1"/>
    <col min="5683" max="5683" width="8.25" style="155" customWidth="1"/>
    <col min="5684" max="5684" width="10.375" style="155" customWidth="1"/>
    <col min="5685" max="5685" width="10.125" style="155" customWidth="1"/>
    <col min="5686" max="5687" width="9" style="155" customWidth="1"/>
    <col min="5688" max="5886" width="9" style="155"/>
    <col min="5887" max="5887" width="2" style="155" customWidth="1"/>
    <col min="5888" max="5933" width="3.625" style="155" customWidth="1"/>
    <col min="5934" max="5934" width="2" style="155" customWidth="1"/>
    <col min="5935" max="5935" width="9" style="155" customWidth="1"/>
    <col min="5936" max="5936" width="10.875" style="155" customWidth="1"/>
    <col min="5937" max="5938" width="13" style="155" customWidth="1"/>
    <col min="5939" max="5939" width="8.25" style="155" customWidth="1"/>
    <col min="5940" max="5940" width="10.375" style="155" customWidth="1"/>
    <col min="5941" max="5941" width="10.125" style="155" customWidth="1"/>
    <col min="5942" max="5943" width="9" style="155" customWidth="1"/>
    <col min="5944" max="6142" width="9" style="155"/>
    <col min="6143" max="6143" width="2" style="155" customWidth="1"/>
    <col min="6144" max="6189" width="3.625" style="155" customWidth="1"/>
    <col min="6190" max="6190" width="2" style="155" customWidth="1"/>
    <col min="6191" max="6191" width="9" style="155" customWidth="1"/>
    <col min="6192" max="6192" width="10.875" style="155" customWidth="1"/>
    <col min="6193" max="6194" width="13" style="155" customWidth="1"/>
    <col min="6195" max="6195" width="8.25" style="155" customWidth="1"/>
    <col min="6196" max="6196" width="10.375" style="155" customWidth="1"/>
    <col min="6197" max="6197" width="10.125" style="155" customWidth="1"/>
    <col min="6198" max="6199" width="9" style="155" customWidth="1"/>
    <col min="6200" max="6398" width="9" style="155"/>
    <col min="6399" max="6399" width="2" style="155" customWidth="1"/>
    <col min="6400" max="6445" width="3.625" style="155" customWidth="1"/>
    <col min="6446" max="6446" width="2" style="155" customWidth="1"/>
    <col min="6447" max="6447" width="9" style="155" customWidth="1"/>
    <col min="6448" max="6448" width="10.875" style="155" customWidth="1"/>
    <col min="6449" max="6450" width="13" style="155" customWidth="1"/>
    <col min="6451" max="6451" width="8.25" style="155" customWidth="1"/>
    <col min="6452" max="6452" width="10.375" style="155" customWidth="1"/>
    <col min="6453" max="6453" width="10.125" style="155" customWidth="1"/>
    <col min="6454" max="6455" width="9" style="155" customWidth="1"/>
    <col min="6456" max="6654" width="9" style="155"/>
    <col min="6655" max="6655" width="2" style="155" customWidth="1"/>
    <col min="6656" max="6701" width="3.625" style="155" customWidth="1"/>
    <col min="6702" max="6702" width="2" style="155" customWidth="1"/>
    <col min="6703" max="6703" width="9" style="155" customWidth="1"/>
    <col min="6704" max="6704" width="10.875" style="155" customWidth="1"/>
    <col min="6705" max="6706" width="13" style="155" customWidth="1"/>
    <col min="6707" max="6707" width="8.25" style="155" customWidth="1"/>
    <col min="6708" max="6708" width="10.375" style="155" customWidth="1"/>
    <col min="6709" max="6709" width="10.125" style="155" customWidth="1"/>
    <col min="6710" max="6711" width="9" style="155" customWidth="1"/>
    <col min="6712" max="6910" width="9" style="155"/>
    <col min="6911" max="6911" width="2" style="155" customWidth="1"/>
    <col min="6912" max="6957" width="3.625" style="155" customWidth="1"/>
    <col min="6958" max="6958" width="2" style="155" customWidth="1"/>
    <col min="6959" max="6959" width="9" style="155" customWidth="1"/>
    <col min="6960" max="6960" width="10.875" style="155" customWidth="1"/>
    <col min="6961" max="6962" width="13" style="155" customWidth="1"/>
    <col min="6963" max="6963" width="8.25" style="155" customWidth="1"/>
    <col min="6964" max="6964" width="10.375" style="155" customWidth="1"/>
    <col min="6965" max="6965" width="10.125" style="155" customWidth="1"/>
    <col min="6966" max="6967" width="9" style="155" customWidth="1"/>
    <col min="6968" max="7166" width="9" style="155"/>
    <col min="7167" max="7167" width="2" style="155" customWidth="1"/>
    <col min="7168" max="7213" width="3.625" style="155" customWidth="1"/>
    <col min="7214" max="7214" width="2" style="155" customWidth="1"/>
    <col min="7215" max="7215" width="9" style="155" customWidth="1"/>
    <col min="7216" max="7216" width="10.875" style="155" customWidth="1"/>
    <col min="7217" max="7218" width="13" style="155" customWidth="1"/>
    <col min="7219" max="7219" width="8.25" style="155" customWidth="1"/>
    <col min="7220" max="7220" width="10.375" style="155" customWidth="1"/>
    <col min="7221" max="7221" width="10.125" style="155" customWidth="1"/>
    <col min="7222" max="7223" width="9" style="155" customWidth="1"/>
    <col min="7224" max="7422" width="9" style="155"/>
    <col min="7423" max="7423" width="2" style="155" customWidth="1"/>
    <col min="7424" max="7469" width="3.625" style="155" customWidth="1"/>
    <col min="7470" max="7470" width="2" style="155" customWidth="1"/>
    <col min="7471" max="7471" width="9" style="155" customWidth="1"/>
    <col min="7472" max="7472" width="10.875" style="155" customWidth="1"/>
    <col min="7473" max="7474" width="13" style="155" customWidth="1"/>
    <col min="7475" max="7475" width="8.25" style="155" customWidth="1"/>
    <col min="7476" max="7476" width="10.375" style="155" customWidth="1"/>
    <col min="7477" max="7477" width="10.125" style="155" customWidth="1"/>
    <col min="7478" max="7479" width="9" style="155" customWidth="1"/>
    <col min="7480" max="7678" width="9" style="155"/>
    <col min="7679" max="7679" width="2" style="155" customWidth="1"/>
    <col min="7680" max="7725" width="3.625" style="155" customWidth="1"/>
    <col min="7726" max="7726" width="2" style="155" customWidth="1"/>
    <col min="7727" max="7727" width="9" style="155" customWidth="1"/>
    <col min="7728" max="7728" width="10.875" style="155" customWidth="1"/>
    <col min="7729" max="7730" width="13" style="155" customWidth="1"/>
    <col min="7731" max="7731" width="8.25" style="155" customWidth="1"/>
    <col min="7732" max="7732" width="10.375" style="155" customWidth="1"/>
    <col min="7733" max="7733" width="10.125" style="155" customWidth="1"/>
    <col min="7734" max="7735" width="9" style="155" customWidth="1"/>
    <col min="7736" max="7934" width="9" style="155"/>
    <col min="7935" max="7935" width="2" style="155" customWidth="1"/>
    <col min="7936" max="7981" width="3.625" style="155" customWidth="1"/>
    <col min="7982" max="7982" width="2" style="155" customWidth="1"/>
    <col min="7983" max="7983" width="9" style="155" customWidth="1"/>
    <col min="7984" max="7984" width="10.875" style="155" customWidth="1"/>
    <col min="7985" max="7986" width="13" style="155" customWidth="1"/>
    <col min="7987" max="7987" width="8.25" style="155" customWidth="1"/>
    <col min="7988" max="7988" width="10.375" style="155" customWidth="1"/>
    <col min="7989" max="7989" width="10.125" style="155" customWidth="1"/>
    <col min="7990" max="7991" width="9" style="155" customWidth="1"/>
    <col min="7992" max="8190" width="9" style="155"/>
    <col min="8191" max="8191" width="2" style="155" customWidth="1"/>
    <col min="8192" max="8237" width="3.625" style="155" customWidth="1"/>
    <col min="8238" max="8238" width="2" style="155" customWidth="1"/>
    <col min="8239" max="8239" width="9" style="155" customWidth="1"/>
    <col min="8240" max="8240" width="10.875" style="155" customWidth="1"/>
    <col min="8241" max="8242" width="13" style="155" customWidth="1"/>
    <col min="8243" max="8243" width="8.25" style="155" customWidth="1"/>
    <col min="8244" max="8244" width="10.375" style="155" customWidth="1"/>
    <col min="8245" max="8245" width="10.125" style="155" customWidth="1"/>
    <col min="8246" max="8247" width="9" style="155" customWidth="1"/>
    <col min="8248" max="8446" width="9" style="155"/>
    <col min="8447" max="8447" width="2" style="155" customWidth="1"/>
    <col min="8448" max="8493" width="3.625" style="155" customWidth="1"/>
    <col min="8494" max="8494" width="2" style="155" customWidth="1"/>
    <col min="8495" max="8495" width="9" style="155" customWidth="1"/>
    <col min="8496" max="8496" width="10.875" style="155" customWidth="1"/>
    <col min="8497" max="8498" width="13" style="155" customWidth="1"/>
    <col min="8499" max="8499" width="8.25" style="155" customWidth="1"/>
    <col min="8500" max="8500" width="10.375" style="155" customWidth="1"/>
    <col min="8501" max="8501" width="10.125" style="155" customWidth="1"/>
    <col min="8502" max="8503" width="9" style="155" customWidth="1"/>
    <col min="8504" max="8702" width="9" style="155"/>
    <col min="8703" max="8703" width="2" style="155" customWidth="1"/>
    <col min="8704" max="8749" width="3.625" style="155" customWidth="1"/>
    <col min="8750" max="8750" width="2" style="155" customWidth="1"/>
    <col min="8751" max="8751" width="9" style="155" customWidth="1"/>
    <col min="8752" max="8752" width="10.875" style="155" customWidth="1"/>
    <col min="8753" max="8754" width="13" style="155" customWidth="1"/>
    <col min="8755" max="8755" width="8.25" style="155" customWidth="1"/>
    <col min="8756" max="8756" width="10.375" style="155" customWidth="1"/>
    <col min="8757" max="8757" width="10.125" style="155" customWidth="1"/>
    <col min="8758" max="8759" width="9" style="155" customWidth="1"/>
    <col min="8760" max="8958" width="9" style="155"/>
    <col min="8959" max="8959" width="2" style="155" customWidth="1"/>
    <col min="8960" max="9005" width="3.625" style="155" customWidth="1"/>
    <col min="9006" max="9006" width="2" style="155" customWidth="1"/>
    <col min="9007" max="9007" width="9" style="155" customWidth="1"/>
    <col min="9008" max="9008" width="10.875" style="155" customWidth="1"/>
    <col min="9009" max="9010" width="13" style="155" customWidth="1"/>
    <col min="9011" max="9011" width="8.25" style="155" customWidth="1"/>
    <col min="9012" max="9012" width="10.375" style="155" customWidth="1"/>
    <col min="9013" max="9013" width="10.125" style="155" customWidth="1"/>
    <col min="9014" max="9015" width="9" style="155" customWidth="1"/>
    <col min="9016" max="9214" width="9" style="155"/>
    <col min="9215" max="9215" width="2" style="155" customWidth="1"/>
    <col min="9216" max="9261" width="3.625" style="155" customWidth="1"/>
    <col min="9262" max="9262" width="2" style="155" customWidth="1"/>
    <col min="9263" max="9263" width="9" style="155" customWidth="1"/>
    <col min="9264" max="9264" width="10.875" style="155" customWidth="1"/>
    <col min="9265" max="9266" width="13" style="155" customWidth="1"/>
    <col min="9267" max="9267" width="8.25" style="155" customWidth="1"/>
    <col min="9268" max="9268" width="10.375" style="155" customWidth="1"/>
    <col min="9269" max="9269" width="10.125" style="155" customWidth="1"/>
    <col min="9270" max="9271" width="9" style="155" customWidth="1"/>
    <col min="9272" max="9470" width="9" style="155"/>
    <col min="9471" max="9471" width="2" style="155" customWidth="1"/>
    <col min="9472" max="9517" width="3.625" style="155" customWidth="1"/>
    <col min="9518" max="9518" width="2" style="155" customWidth="1"/>
    <col min="9519" max="9519" width="9" style="155" customWidth="1"/>
    <col min="9520" max="9520" width="10.875" style="155" customWidth="1"/>
    <col min="9521" max="9522" width="13" style="155" customWidth="1"/>
    <col min="9523" max="9523" width="8.25" style="155" customWidth="1"/>
    <col min="9524" max="9524" width="10.375" style="155" customWidth="1"/>
    <col min="9525" max="9525" width="10.125" style="155" customWidth="1"/>
    <col min="9526" max="9527" width="9" style="155" customWidth="1"/>
    <col min="9528" max="9726" width="9" style="155"/>
    <col min="9727" max="9727" width="2" style="155" customWidth="1"/>
    <col min="9728" max="9773" width="3.625" style="155" customWidth="1"/>
    <col min="9774" max="9774" width="2" style="155" customWidth="1"/>
    <col min="9775" max="9775" width="9" style="155" customWidth="1"/>
    <col min="9776" max="9776" width="10.875" style="155" customWidth="1"/>
    <col min="9777" max="9778" width="13" style="155" customWidth="1"/>
    <col min="9779" max="9779" width="8.25" style="155" customWidth="1"/>
    <col min="9780" max="9780" width="10.375" style="155" customWidth="1"/>
    <col min="9781" max="9781" width="10.125" style="155" customWidth="1"/>
    <col min="9782" max="9783" width="9" style="155" customWidth="1"/>
    <col min="9784" max="9982" width="9" style="155"/>
    <col min="9983" max="9983" width="2" style="155" customWidth="1"/>
    <col min="9984" max="10029" width="3.625" style="155" customWidth="1"/>
    <col min="10030" max="10030" width="2" style="155" customWidth="1"/>
    <col min="10031" max="10031" width="9" style="155" customWidth="1"/>
    <col min="10032" max="10032" width="10.875" style="155" customWidth="1"/>
    <col min="10033" max="10034" width="13" style="155" customWidth="1"/>
    <col min="10035" max="10035" width="8.25" style="155" customWidth="1"/>
    <col min="10036" max="10036" width="10.375" style="155" customWidth="1"/>
    <col min="10037" max="10037" width="10.125" style="155" customWidth="1"/>
    <col min="10038" max="10039" width="9" style="155" customWidth="1"/>
    <col min="10040" max="10238" width="9" style="155"/>
    <col min="10239" max="10239" width="2" style="155" customWidth="1"/>
    <col min="10240" max="10285" width="3.625" style="155" customWidth="1"/>
    <col min="10286" max="10286" width="2" style="155" customWidth="1"/>
    <col min="10287" max="10287" width="9" style="155" customWidth="1"/>
    <col min="10288" max="10288" width="10.875" style="155" customWidth="1"/>
    <col min="10289" max="10290" width="13" style="155" customWidth="1"/>
    <col min="10291" max="10291" width="8.25" style="155" customWidth="1"/>
    <col min="10292" max="10292" width="10.375" style="155" customWidth="1"/>
    <col min="10293" max="10293" width="10.125" style="155" customWidth="1"/>
    <col min="10294" max="10295" width="9" style="155" customWidth="1"/>
    <col min="10296" max="10494" width="9" style="155"/>
    <col min="10495" max="10495" width="2" style="155" customWidth="1"/>
    <col min="10496" max="10541" width="3.625" style="155" customWidth="1"/>
    <col min="10542" max="10542" width="2" style="155" customWidth="1"/>
    <col min="10543" max="10543" width="9" style="155" customWidth="1"/>
    <col min="10544" max="10544" width="10.875" style="155" customWidth="1"/>
    <col min="10545" max="10546" width="13" style="155" customWidth="1"/>
    <col min="10547" max="10547" width="8.25" style="155" customWidth="1"/>
    <col min="10548" max="10548" width="10.375" style="155" customWidth="1"/>
    <col min="10549" max="10549" width="10.125" style="155" customWidth="1"/>
    <col min="10550" max="10551" width="9" style="155" customWidth="1"/>
    <col min="10552" max="10750" width="9" style="155"/>
    <col min="10751" max="10751" width="2" style="155" customWidth="1"/>
    <col min="10752" max="10797" width="3.625" style="155" customWidth="1"/>
    <col min="10798" max="10798" width="2" style="155" customWidth="1"/>
    <col min="10799" max="10799" width="9" style="155" customWidth="1"/>
    <col min="10800" max="10800" width="10.875" style="155" customWidth="1"/>
    <col min="10801" max="10802" width="13" style="155" customWidth="1"/>
    <col min="10803" max="10803" width="8.25" style="155" customWidth="1"/>
    <col min="10804" max="10804" width="10.375" style="155" customWidth="1"/>
    <col min="10805" max="10805" width="10.125" style="155" customWidth="1"/>
    <col min="10806" max="10807" width="9" style="155" customWidth="1"/>
    <col min="10808" max="11006" width="9" style="155"/>
    <col min="11007" max="11007" width="2" style="155" customWidth="1"/>
    <col min="11008" max="11053" width="3.625" style="155" customWidth="1"/>
    <col min="11054" max="11054" width="2" style="155" customWidth="1"/>
    <col min="11055" max="11055" width="9" style="155" customWidth="1"/>
    <col min="11056" max="11056" width="10.875" style="155" customWidth="1"/>
    <col min="11057" max="11058" width="13" style="155" customWidth="1"/>
    <col min="11059" max="11059" width="8.25" style="155" customWidth="1"/>
    <col min="11060" max="11060" width="10.375" style="155" customWidth="1"/>
    <col min="11061" max="11061" width="10.125" style="155" customWidth="1"/>
    <col min="11062" max="11063" width="9" style="155" customWidth="1"/>
    <col min="11064" max="11262" width="9" style="155"/>
    <col min="11263" max="11263" width="2" style="155" customWidth="1"/>
    <col min="11264" max="11309" width="3.625" style="155" customWidth="1"/>
    <col min="11310" max="11310" width="2" style="155" customWidth="1"/>
    <col min="11311" max="11311" width="9" style="155" customWidth="1"/>
    <col min="11312" max="11312" width="10.875" style="155" customWidth="1"/>
    <col min="11313" max="11314" width="13" style="155" customWidth="1"/>
    <col min="11315" max="11315" width="8.25" style="155" customWidth="1"/>
    <col min="11316" max="11316" width="10.375" style="155" customWidth="1"/>
    <col min="11317" max="11317" width="10.125" style="155" customWidth="1"/>
    <col min="11318" max="11319" width="9" style="155" customWidth="1"/>
    <col min="11320" max="11518" width="9" style="155"/>
    <col min="11519" max="11519" width="2" style="155" customWidth="1"/>
    <col min="11520" max="11565" width="3.625" style="155" customWidth="1"/>
    <col min="11566" max="11566" width="2" style="155" customWidth="1"/>
    <col min="11567" max="11567" width="9" style="155" customWidth="1"/>
    <col min="11568" max="11568" width="10.875" style="155" customWidth="1"/>
    <col min="11569" max="11570" width="13" style="155" customWidth="1"/>
    <col min="11571" max="11571" width="8.25" style="155" customWidth="1"/>
    <col min="11572" max="11572" width="10.375" style="155" customWidth="1"/>
    <col min="11573" max="11573" width="10.125" style="155" customWidth="1"/>
    <col min="11574" max="11575" width="9" style="155" customWidth="1"/>
    <col min="11576" max="11774" width="9" style="155"/>
    <col min="11775" max="11775" width="2" style="155" customWidth="1"/>
    <col min="11776" max="11821" width="3.625" style="155" customWidth="1"/>
    <col min="11822" max="11822" width="2" style="155" customWidth="1"/>
    <col min="11823" max="11823" width="9" style="155" customWidth="1"/>
    <col min="11824" max="11824" width="10.875" style="155" customWidth="1"/>
    <col min="11825" max="11826" width="13" style="155" customWidth="1"/>
    <col min="11827" max="11827" width="8.25" style="155" customWidth="1"/>
    <col min="11828" max="11828" width="10.375" style="155" customWidth="1"/>
    <col min="11829" max="11829" width="10.125" style="155" customWidth="1"/>
    <col min="11830" max="11831" width="9" style="155" customWidth="1"/>
    <col min="11832" max="12030" width="9" style="155"/>
    <col min="12031" max="12031" width="2" style="155" customWidth="1"/>
    <col min="12032" max="12077" width="3.625" style="155" customWidth="1"/>
    <col min="12078" max="12078" width="2" style="155" customWidth="1"/>
    <col min="12079" max="12079" width="9" style="155" customWidth="1"/>
    <col min="12080" max="12080" width="10.875" style="155" customWidth="1"/>
    <col min="12081" max="12082" width="13" style="155" customWidth="1"/>
    <col min="12083" max="12083" width="8.25" style="155" customWidth="1"/>
    <col min="12084" max="12084" width="10.375" style="155" customWidth="1"/>
    <col min="12085" max="12085" width="10.125" style="155" customWidth="1"/>
    <col min="12086" max="12087" width="9" style="155" customWidth="1"/>
    <col min="12088" max="12286" width="9" style="155"/>
    <col min="12287" max="12287" width="2" style="155" customWidth="1"/>
    <col min="12288" max="12333" width="3.625" style="155" customWidth="1"/>
    <col min="12334" max="12334" width="2" style="155" customWidth="1"/>
    <col min="12335" max="12335" width="9" style="155" customWidth="1"/>
    <col min="12336" max="12336" width="10.875" style="155" customWidth="1"/>
    <col min="12337" max="12338" width="13" style="155" customWidth="1"/>
    <col min="12339" max="12339" width="8.25" style="155" customWidth="1"/>
    <col min="12340" max="12340" width="10.375" style="155" customWidth="1"/>
    <col min="12341" max="12341" width="10.125" style="155" customWidth="1"/>
    <col min="12342" max="12343" width="9" style="155" customWidth="1"/>
    <col min="12344" max="12542" width="9" style="155"/>
    <col min="12543" max="12543" width="2" style="155" customWidth="1"/>
    <col min="12544" max="12589" width="3.625" style="155" customWidth="1"/>
    <col min="12590" max="12590" width="2" style="155" customWidth="1"/>
    <col min="12591" max="12591" width="9" style="155" customWidth="1"/>
    <col min="12592" max="12592" width="10.875" style="155" customWidth="1"/>
    <col min="12593" max="12594" width="13" style="155" customWidth="1"/>
    <col min="12595" max="12595" width="8.25" style="155" customWidth="1"/>
    <col min="12596" max="12596" width="10.375" style="155" customWidth="1"/>
    <col min="12597" max="12597" width="10.125" style="155" customWidth="1"/>
    <col min="12598" max="12599" width="9" style="155" customWidth="1"/>
    <col min="12600" max="12798" width="9" style="155"/>
    <col min="12799" max="12799" width="2" style="155" customWidth="1"/>
    <col min="12800" max="12845" width="3.625" style="155" customWidth="1"/>
    <col min="12846" max="12846" width="2" style="155" customWidth="1"/>
    <col min="12847" max="12847" width="9" style="155" customWidth="1"/>
    <col min="12848" max="12848" width="10.875" style="155" customWidth="1"/>
    <col min="12849" max="12850" width="13" style="155" customWidth="1"/>
    <col min="12851" max="12851" width="8.25" style="155" customWidth="1"/>
    <col min="12852" max="12852" width="10.375" style="155" customWidth="1"/>
    <col min="12853" max="12853" width="10.125" style="155" customWidth="1"/>
    <col min="12854" max="12855" width="9" style="155" customWidth="1"/>
    <col min="12856" max="13054" width="9" style="155"/>
    <col min="13055" max="13055" width="2" style="155" customWidth="1"/>
    <col min="13056" max="13101" width="3.625" style="155" customWidth="1"/>
    <col min="13102" max="13102" width="2" style="155" customWidth="1"/>
    <col min="13103" max="13103" width="9" style="155" customWidth="1"/>
    <col min="13104" max="13104" width="10.875" style="155" customWidth="1"/>
    <col min="13105" max="13106" width="13" style="155" customWidth="1"/>
    <col min="13107" max="13107" width="8.25" style="155" customWidth="1"/>
    <col min="13108" max="13108" width="10.375" style="155" customWidth="1"/>
    <col min="13109" max="13109" width="10.125" style="155" customWidth="1"/>
    <col min="13110" max="13111" width="9" style="155" customWidth="1"/>
    <col min="13112" max="13310" width="9" style="155"/>
    <col min="13311" max="13311" width="2" style="155" customWidth="1"/>
    <col min="13312" max="13357" width="3.625" style="155" customWidth="1"/>
    <col min="13358" max="13358" width="2" style="155" customWidth="1"/>
    <col min="13359" max="13359" width="9" style="155" customWidth="1"/>
    <col min="13360" max="13360" width="10.875" style="155" customWidth="1"/>
    <col min="13361" max="13362" width="13" style="155" customWidth="1"/>
    <col min="13363" max="13363" width="8.25" style="155" customWidth="1"/>
    <col min="13364" max="13364" width="10.375" style="155" customWidth="1"/>
    <col min="13365" max="13365" width="10.125" style="155" customWidth="1"/>
    <col min="13366" max="13367" width="9" style="155" customWidth="1"/>
    <col min="13368" max="13566" width="9" style="155"/>
    <col min="13567" max="13567" width="2" style="155" customWidth="1"/>
    <col min="13568" max="13613" width="3.625" style="155" customWidth="1"/>
    <col min="13614" max="13614" width="2" style="155" customWidth="1"/>
    <col min="13615" max="13615" width="9" style="155" customWidth="1"/>
    <col min="13616" max="13616" width="10.875" style="155" customWidth="1"/>
    <col min="13617" max="13618" width="13" style="155" customWidth="1"/>
    <col min="13619" max="13619" width="8.25" style="155" customWidth="1"/>
    <col min="13620" max="13620" width="10.375" style="155" customWidth="1"/>
    <col min="13621" max="13621" width="10.125" style="155" customWidth="1"/>
    <col min="13622" max="13623" width="9" style="155" customWidth="1"/>
    <col min="13624" max="13822" width="9" style="155"/>
    <col min="13823" max="13823" width="2" style="155" customWidth="1"/>
    <col min="13824" max="13869" width="3.625" style="155" customWidth="1"/>
    <col min="13870" max="13870" width="2" style="155" customWidth="1"/>
    <col min="13871" max="13871" width="9" style="155" customWidth="1"/>
    <col min="13872" max="13872" width="10.875" style="155" customWidth="1"/>
    <col min="13873" max="13874" width="13" style="155" customWidth="1"/>
    <col min="13875" max="13875" width="8.25" style="155" customWidth="1"/>
    <col min="13876" max="13876" width="10.375" style="155" customWidth="1"/>
    <col min="13877" max="13877" width="10.125" style="155" customWidth="1"/>
    <col min="13878" max="13879" width="9" style="155" customWidth="1"/>
    <col min="13880" max="14078" width="9" style="155"/>
    <col min="14079" max="14079" width="2" style="155" customWidth="1"/>
    <col min="14080" max="14125" width="3.625" style="155" customWidth="1"/>
    <col min="14126" max="14126" width="2" style="155" customWidth="1"/>
    <col min="14127" max="14127" width="9" style="155" customWidth="1"/>
    <col min="14128" max="14128" width="10.875" style="155" customWidth="1"/>
    <col min="14129" max="14130" width="13" style="155" customWidth="1"/>
    <col min="14131" max="14131" width="8.25" style="155" customWidth="1"/>
    <col min="14132" max="14132" width="10.375" style="155" customWidth="1"/>
    <col min="14133" max="14133" width="10.125" style="155" customWidth="1"/>
    <col min="14134" max="14135" width="9" style="155" customWidth="1"/>
    <col min="14136" max="14334" width="9" style="155"/>
    <col min="14335" max="14335" width="2" style="155" customWidth="1"/>
    <col min="14336" max="14381" width="3.625" style="155" customWidth="1"/>
    <col min="14382" max="14382" width="2" style="155" customWidth="1"/>
    <col min="14383" max="14383" width="9" style="155" customWidth="1"/>
    <col min="14384" max="14384" width="10.875" style="155" customWidth="1"/>
    <col min="14385" max="14386" width="13" style="155" customWidth="1"/>
    <col min="14387" max="14387" width="8.25" style="155" customWidth="1"/>
    <col min="14388" max="14388" width="10.375" style="155" customWidth="1"/>
    <col min="14389" max="14389" width="10.125" style="155" customWidth="1"/>
    <col min="14390" max="14391" width="9" style="155" customWidth="1"/>
    <col min="14392" max="14590" width="9" style="155"/>
    <col min="14591" max="14591" width="2" style="155" customWidth="1"/>
    <col min="14592" max="14637" width="3.625" style="155" customWidth="1"/>
    <col min="14638" max="14638" width="2" style="155" customWidth="1"/>
    <col min="14639" max="14639" width="9" style="155" customWidth="1"/>
    <col min="14640" max="14640" width="10.875" style="155" customWidth="1"/>
    <col min="14641" max="14642" width="13" style="155" customWidth="1"/>
    <col min="14643" max="14643" width="8.25" style="155" customWidth="1"/>
    <col min="14644" max="14644" width="10.375" style="155" customWidth="1"/>
    <col min="14645" max="14645" width="10.125" style="155" customWidth="1"/>
    <col min="14646" max="14647" width="9" style="155" customWidth="1"/>
    <col min="14648" max="14846" width="9" style="155"/>
    <col min="14847" max="14847" width="2" style="155" customWidth="1"/>
    <col min="14848" max="14893" width="3.625" style="155" customWidth="1"/>
    <col min="14894" max="14894" width="2" style="155" customWidth="1"/>
    <col min="14895" max="14895" width="9" style="155" customWidth="1"/>
    <col min="14896" max="14896" width="10.875" style="155" customWidth="1"/>
    <col min="14897" max="14898" width="13" style="155" customWidth="1"/>
    <col min="14899" max="14899" width="8.25" style="155" customWidth="1"/>
    <col min="14900" max="14900" width="10.375" style="155" customWidth="1"/>
    <col min="14901" max="14901" width="10.125" style="155" customWidth="1"/>
    <col min="14902" max="14903" width="9" style="155" customWidth="1"/>
    <col min="14904" max="15102" width="9" style="155"/>
    <col min="15103" max="15103" width="2" style="155" customWidth="1"/>
    <col min="15104" max="15149" width="3.625" style="155" customWidth="1"/>
    <col min="15150" max="15150" width="2" style="155" customWidth="1"/>
    <col min="15151" max="15151" width="9" style="155" customWidth="1"/>
    <col min="15152" max="15152" width="10.875" style="155" customWidth="1"/>
    <col min="15153" max="15154" width="13" style="155" customWidth="1"/>
    <col min="15155" max="15155" width="8.25" style="155" customWidth="1"/>
    <col min="15156" max="15156" width="10.375" style="155" customWidth="1"/>
    <col min="15157" max="15157" width="10.125" style="155" customWidth="1"/>
    <col min="15158" max="15159" width="9" style="155" customWidth="1"/>
    <col min="15160" max="15358" width="9" style="155"/>
    <col min="15359" max="15359" width="2" style="155" customWidth="1"/>
    <col min="15360" max="15405" width="3.625" style="155" customWidth="1"/>
    <col min="15406" max="15406" width="2" style="155" customWidth="1"/>
    <col min="15407" max="15407" width="9" style="155" customWidth="1"/>
    <col min="15408" max="15408" width="10.875" style="155" customWidth="1"/>
    <col min="15409" max="15410" width="13" style="155" customWidth="1"/>
    <col min="15411" max="15411" width="8.25" style="155" customWidth="1"/>
    <col min="15412" max="15412" width="10.375" style="155" customWidth="1"/>
    <col min="15413" max="15413" width="10.125" style="155" customWidth="1"/>
    <col min="15414" max="15415" width="9" style="155" customWidth="1"/>
    <col min="15416" max="15614" width="9" style="155"/>
    <col min="15615" max="15615" width="2" style="155" customWidth="1"/>
    <col min="15616" max="15661" width="3.625" style="155" customWidth="1"/>
    <col min="15662" max="15662" width="2" style="155" customWidth="1"/>
    <col min="15663" max="15663" width="9" style="155" customWidth="1"/>
    <col min="15664" max="15664" width="10.875" style="155" customWidth="1"/>
    <col min="15665" max="15666" width="13" style="155" customWidth="1"/>
    <col min="15667" max="15667" width="8.25" style="155" customWidth="1"/>
    <col min="15668" max="15668" width="10.375" style="155" customWidth="1"/>
    <col min="15669" max="15669" width="10.125" style="155" customWidth="1"/>
    <col min="15670" max="15671" width="9" style="155" customWidth="1"/>
    <col min="15672" max="15870" width="9" style="155"/>
    <col min="15871" max="15871" width="2" style="155" customWidth="1"/>
    <col min="15872" max="15917" width="3.625" style="155" customWidth="1"/>
    <col min="15918" max="15918" width="2" style="155" customWidth="1"/>
    <col min="15919" max="15919" width="9" style="155" customWidth="1"/>
    <col min="15920" max="15920" width="10.875" style="155" customWidth="1"/>
    <col min="15921" max="15922" width="13" style="155" customWidth="1"/>
    <col min="15923" max="15923" width="8.25" style="155" customWidth="1"/>
    <col min="15924" max="15924" width="10.375" style="155" customWidth="1"/>
    <col min="15925" max="15925" width="10.125" style="155" customWidth="1"/>
    <col min="15926" max="15927" width="9" style="155" customWidth="1"/>
    <col min="15928" max="16126" width="9" style="155"/>
    <col min="16127" max="16127" width="2" style="155" customWidth="1"/>
    <col min="16128" max="16173" width="3.625" style="155" customWidth="1"/>
    <col min="16174" max="16174" width="2" style="155" customWidth="1"/>
    <col min="16175" max="16175" width="9" style="155" customWidth="1"/>
    <col min="16176" max="16176" width="10.875" style="155" customWidth="1"/>
    <col min="16177" max="16178" width="13" style="155" customWidth="1"/>
    <col min="16179" max="16179" width="8.25" style="155" customWidth="1"/>
    <col min="16180" max="16180" width="10.375" style="155" customWidth="1"/>
    <col min="16181" max="16181" width="10.125" style="155" customWidth="1"/>
    <col min="16182" max="16183" width="9" style="155" customWidth="1"/>
    <col min="16184" max="16384" width="9" style="155"/>
  </cols>
  <sheetData>
    <row r="1" spans="1:52" ht="18.75">
      <c r="AU1" s="156"/>
      <c r="AV1" s="57" t="s">
        <v>192</v>
      </c>
    </row>
    <row r="2" spans="1:52" ht="15">
      <c r="AT2" s="199"/>
      <c r="AU2" s="200"/>
      <c r="AV2" s="201"/>
    </row>
    <row r="3" spans="1:52" ht="15" customHeight="1">
      <c r="AU3" s="158"/>
      <c r="AV3" s="139" t="str">
        <f>IF(OR('様式第8｜完了実績報告書'!$BD$15&lt;&gt;"",'様式第8｜完了実績報告書'!$AJ$52&lt;&gt;""),'様式第8｜完了実績報告書'!$BD$15&amp;"邸"&amp;RIGHT(TRIM('様式第8｜完了実績報告書'!$N$52&amp;'様式第8｜完了実績報告書'!$Y$52&amp;'様式第8｜完了実績報告書'!$AJ$52),4),"")</f>
        <v/>
      </c>
    </row>
    <row r="4" spans="1:52" s="159" customFormat="1" ht="26.25" customHeight="1">
      <c r="B4" s="1112" t="s">
        <v>151</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4"/>
    </row>
    <row r="5" spans="1:52" ht="9.9499999999999993" customHeight="1">
      <c r="C5" s="160"/>
      <c r="D5" s="161"/>
      <c r="E5" s="161"/>
      <c r="F5" s="161"/>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row>
    <row r="6" spans="1:52" ht="17.25">
      <c r="B6" s="164"/>
      <c r="C6" s="163"/>
      <c r="D6" s="164"/>
      <c r="E6" s="164"/>
      <c r="F6" s="164"/>
      <c r="AM6" s="137" t="s">
        <v>152</v>
      </c>
      <c r="AN6" s="1115"/>
      <c r="AO6" s="1115"/>
      <c r="AP6" s="138" t="s">
        <v>153</v>
      </c>
      <c r="AQ6" s="1116"/>
      <c r="AR6" s="1116"/>
      <c r="AS6" s="635" t="s">
        <v>154</v>
      </c>
      <c r="AT6" s="635"/>
      <c r="AU6" s="635"/>
    </row>
    <row r="7" spans="1:52" ht="20.100000000000001" customHeight="1">
      <c r="B7" s="155" t="s">
        <v>166</v>
      </c>
      <c r="C7" s="160"/>
      <c r="D7" s="161"/>
      <c r="E7" s="161"/>
      <c r="F7" s="161"/>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row>
    <row r="8" spans="1:52" ht="19.5" customHeight="1">
      <c r="B8" s="155" t="s">
        <v>156</v>
      </c>
      <c r="C8" s="163"/>
      <c r="D8" s="164"/>
      <c r="E8" s="164"/>
      <c r="F8" s="164"/>
      <c r="AM8" s="162"/>
      <c r="AN8" s="162"/>
      <c r="AO8" s="162"/>
      <c r="AP8" s="162"/>
      <c r="AQ8" s="162"/>
      <c r="AR8" s="162"/>
      <c r="AS8" s="162"/>
      <c r="AT8" s="162"/>
      <c r="AU8" s="162"/>
      <c r="AV8" s="162"/>
    </row>
    <row r="9" spans="1:52" ht="9.75" customHeight="1" thickBot="1">
      <c r="C9" s="163"/>
      <c r="D9" s="164"/>
      <c r="E9" s="164"/>
      <c r="F9" s="164"/>
    </row>
    <row r="10" spans="1:52" ht="30" customHeight="1">
      <c r="B10" s="1148" t="s">
        <v>167</v>
      </c>
      <c r="C10" s="1149"/>
      <c r="D10" s="1149"/>
      <c r="E10" s="1149"/>
      <c r="F10" s="1149"/>
      <c r="G10" s="1150"/>
      <c r="H10" s="1151"/>
      <c r="I10" s="1152"/>
      <c r="J10" s="1152"/>
      <c r="K10" s="1152"/>
      <c r="L10" s="1152"/>
      <c r="M10" s="1152"/>
      <c r="N10" s="1152"/>
      <c r="O10" s="1152"/>
      <c r="P10" s="1152"/>
      <c r="Q10" s="1152"/>
      <c r="R10" s="1152"/>
      <c r="S10" s="1152"/>
      <c r="T10" s="1152"/>
      <c r="U10" s="1152"/>
      <c r="V10" s="1152"/>
      <c r="W10" s="1153"/>
      <c r="X10" s="173"/>
      <c r="Y10" s="174"/>
      <c r="Z10" s="1148" t="s">
        <v>167</v>
      </c>
      <c r="AA10" s="1149"/>
      <c r="AB10" s="1149"/>
      <c r="AC10" s="1149"/>
      <c r="AD10" s="1149"/>
      <c r="AE10" s="1150"/>
      <c r="AF10" s="1151"/>
      <c r="AG10" s="1152"/>
      <c r="AH10" s="1152"/>
      <c r="AI10" s="1152"/>
      <c r="AJ10" s="1152"/>
      <c r="AK10" s="1152"/>
      <c r="AL10" s="1152"/>
      <c r="AM10" s="1152"/>
      <c r="AN10" s="1152"/>
      <c r="AO10" s="1152"/>
      <c r="AP10" s="1152"/>
      <c r="AQ10" s="1152"/>
      <c r="AR10" s="1152"/>
      <c r="AS10" s="1152"/>
      <c r="AT10" s="1152"/>
      <c r="AU10" s="1153"/>
    </row>
    <row r="11" spans="1:52" ht="30" customHeight="1">
      <c r="B11" s="1141" t="s">
        <v>197</v>
      </c>
      <c r="C11" s="1142"/>
      <c r="D11" s="1142"/>
      <c r="E11" s="1142"/>
      <c r="F11" s="1142"/>
      <c r="G11" s="1143"/>
      <c r="H11" s="1128"/>
      <c r="I11" s="1128"/>
      <c r="J11" s="1128"/>
      <c r="K11" s="1128"/>
      <c r="L11" s="1128"/>
      <c r="M11" s="1128"/>
      <c r="N11" s="1128"/>
      <c r="O11" s="1128"/>
      <c r="P11" s="1128"/>
      <c r="Q11" s="1128"/>
      <c r="R11" s="1128"/>
      <c r="S11" s="1128"/>
      <c r="T11" s="1128"/>
      <c r="U11" s="1128"/>
      <c r="V11" s="1128"/>
      <c r="W11" s="1144"/>
      <c r="X11" s="173"/>
      <c r="Y11" s="174"/>
      <c r="Z11" s="1141" t="s">
        <v>197</v>
      </c>
      <c r="AA11" s="1142"/>
      <c r="AB11" s="1142"/>
      <c r="AC11" s="1142"/>
      <c r="AD11" s="1142"/>
      <c r="AE11" s="1143"/>
      <c r="AF11" s="1128"/>
      <c r="AG11" s="1128"/>
      <c r="AH11" s="1128"/>
      <c r="AI11" s="1128"/>
      <c r="AJ11" s="1128"/>
      <c r="AK11" s="1128"/>
      <c r="AL11" s="1128"/>
      <c r="AM11" s="1128"/>
      <c r="AN11" s="1128"/>
      <c r="AO11" s="1128"/>
      <c r="AP11" s="1128"/>
      <c r="AQ11" s="1128"/>
      <c r="AR11" s="1128"/>
      <c r="AS11" s="1128"/>
      <c r="AT11" s="1128"/>
      <c r="AU11" s="1144"/>
      <c r="AX11" s="155" t="s">
        <v>56</v>
      </c>
      <c r="AY11" s="155" t="s">
        <v>168</v>
      </c>
      <c r="AZ11" s="155" t="s">
        <v>160</v>
      </c>
    </row>
    <row r="12" spans="1:52" ht="30" customHeight="1">
      <c r="B12" s="1145" t="str">
        <f>IF(OR(H$11=$AY$11,H$11=$AZ$11),"改修工法","施工部位")</f>
        <v>施工部位</v>
      </c>
      <c r="C12" s="1146"/>
      <c r="D12" s="1146"/>
      <c r="E12" s="1146"/>
      <c r="F12" s="1146"/>
      <c r="G12" s="1147"/>
      <c r="H12" s="1133"/>
      <c r="I12" s="1133"/>
      <c r="J12" s="1133"/>
      <c r="K12" s="1133"/>
      <c r="L12" s="1133"/>
      <c r="M12" s="1133"/>
      <c r="N12" s="1133"/>
      <c r="O12" s="1133"/>
      <c r="P12" s="1133"/>
      <c r="Q12" s="1133"/>
      <c r="R12" s="1133"/>
      <c r="S12" s="1133"/>
      <c r="T12" s="1133"/>
      <c r="U12" s="1133"/>
      <c r="V12" s="1133"/>
      <c r="W12" s="1134"/>
      <c r="X12" s="173"/>
      <c r="Y12" s="174"/>
      <c r="Z12" s="1145" t="str">
        <f>IF(OR(AF$11=$AY$11,AF$11=$AZ$11),"改修工法","施工部位")</f>
        <v>施工部位</v>
      </c>
      <c r="AA12" s="1146"/>
      <c r="AB12" s="1146"/>
      <c r="AC12" s="1146"/>
      <c r="AD12" s="1146"/>
      <c r="AE12" s="1147"/>
      <c r="AF12" s="1133"/>
      <c r="AG12" s="1133"/>
      <c r="AH12" s="1133"/>
      <c r="AI12" s="1133"/>
      <c r="AJ12" s="1133"/>
      <c r="AK12" s="1133"/>
      <c r="AL12" s="1133"/>
      <c r="AM12" s="1133"/>
      <c r="AN12" s="1133"/>
      <c r="AO12" s="1133"/>
      <c r="AP12" s="1133"/>
      <c r="AQ12" s="1133"/>
      <c r="AR12" s="1133"/>
      <c r="AS12" s="1133"/>
      <c r="AT12" s="1133"/>
      <c r="AU12" s="1134"/>
      <c r="AX12" s="155" t="s">
        <v>68</v>
      </c>
      <c r="AY12" s="155" t="s">
        <v>109</v>
      </c>
      <c r="AZ12" s="155" t="s">
        <v>103</v>
      </c>
    </row>
    <row r="13" spans="1:52" ht="29.25" customHeight="1">
      <c r="B13" s="1129" t="s">
        <v>1</v>
      </c>
      <c r="C13" s="1130"/>
      <c r="D13" s="1130"/>
      <c r="E13" s="1130"/>
      <c r="F13" s="1130"/>
      <c r="G13" s="1131"/>
      <c r="H13" s="1132"/>
      <c r="I13" s="1133"/>
      <c r="J13" s="1133"/>
      <c r="K13" s="1133"/>
      <c r="L13" s="1133"/>
      <c r="M13" s="1133"/>
      <c r="N13" s="1133"/>
      <c r="O13" s="1133"/>
      <c r="P13" s="1133"/>
      <c r="Q13" s="1133"/>
      <c r="R13" s="1133"/>
      <c r="S13" s="1133"/>
      <c r="T13" s="1133"/>
      <c r="U13" s="1133"/>
      <c r="V13" s="1133"/>
      <c r="W13" s="1134"/>
      <c r="X13" s="173"/>
      <c r="Y13" s="174"/>
      <c r="Z13" s="1129" t="s">
        <v>1</v>
      </c>
      <c r="AA13" s="1130"/>
      <c r="AB13" s="1130"/>
      <c r="AC13" s="1130"/>
      <c r="AD13" s="1130"/>
      <c r="AE13" s="1131"/>
      <c r="AF13" s="1132"/>
      <c r="AG13" s="1133"/>
      <c r="AH13" s="1133"/>
      <c r="AI13" s="1133"/>
      <c r="AJ13" s="1133"/>
      <c r="AK13" s="1133"/>
      <c r="AL13" s="1133"/>
      <c r="AM13" s="1133"/>
      <c r="AN13" s="1133"/>
      <c r="AO13" s="1133"/>
      <c r="AP13" s="1133"/>
      <c r="AQ13" s="1133"/>
      <c r="AR13" s="1133"/>
      <c r="AS13" s="1133"/>
      <c r="AT13" s="1133"/>
      <c r="AU13" s="1134"/>
      <c r="AX13" s="155" t="s">
        <v>169</v>
      </c>
      <c r="AY13" s="155" t="s">
        <v>230</v>
      </c>
      <c r="AZ13" s="155" t="s">
        <v>198</v>
      </c>
    </row>
    <row r="14" spans="1:52" ht="29.25" customHeight="1" thickBot="1">
      <c r="B14" s="1135" t="s">
        <v>170</v>
      </c>
      <c r="C14" s="1136"/>
      <c r="D14" s="1136"/>
      <c r="E14" s="1136"/>
      <c r="F14" s="1136"/>
      <c r="G14" s="1137"/>
      <c r="H14" s="1138"/>
      <c r="I14" s="1138"/>
      <c r="J14" s="1138"/>
      <c r="K14" s="1138"/>
      <c r="L14" s="1138"/>
      <c r="M14" s="1138"/>
      <c r="N14" s="1138"/>
      <c r="O14" s="1138"/>
      <c r="P14" s="1138"/>
      <c r="Q14" s="1138"/>
      <c r="R14" s="1138"/>
      <c r="S14" s="1138"/>
      <c r="T14" s="1138"/>
      <c r="U14" s="1138"/>
      <c r="V14" s="1138"/>
      <c r="W14" s="1139"/>
      <c r="X14" s="173"/>
      <c r="Y14" s="174"/>
      <c r="Z14" s="1135" t="s">
        <v>170</v>
      </c>
      <c r="AA14" s="1136"/>
      <c r="AB14" s="1136"/>
      <c r="AC14" s="1136"/>
      <c r="AD14" s="1136"/>
      <c r="AE14" s="1137"/>
      <c r="AF14" s="1138"/>
      <c r="AG14" s="1138"/>
      <c r="AH14" s="1138"/>
      <c r="AI14" s="1138"/>
      <c r="AJ14" s="1138"/>
      <c r="AK14" s="1138"/>
      <c r="AL14" s="1138"/>
      <c r="AM14" s="1138"/>
      <c r="AN14" s="1138"/>
      <c r="AO14" s="1138"/>
      <c r="AP14" s="1138"/>
      <c r="AQ14" s="1138"/>
      <c r="AR14" s="1138"/>
      <c r="AS14" s="1138"/>
      <c r="AT14" s="1138"/>
      <c r="AU14" s="1139"/>
      <c r="AX14" s="155" t="s">
        <v>66</v>
      </c>
    </row>
    <row r="15" spans="1:52" ht="17.25">
      <c r="B15" s="166"/>
      <c r="C15" s="166"/>
      <c r="D15" s="166"/>
      <c r="E15" s="166"/>
      <c r="F15" s="166"/>
      <c r="G15" s="166"/>
      <c r="H15" s="167"/>
      <c r="I15" s="167"/>
      <c r="J15" s="167"/>
      <c r="K15" s="167"/>
      <c r="L15" s="167"/>
      <c r="M15" s="167"/>
      <c r="N15" s="167"/>
      <c r="O15" s="167"/>
      <c r="P15" s="167"/>
      <c r="Q15" s="167"/>
      <c r="R15" s="167"/>
      <c r="S15" s="167"/>
      <c r="T15" s="167"/>
      <c r="U15" s="167"/>
      <c r="V15" s="167"/>
      <c r="W15" s="167"/>
      <c r="X15" s="167"/>
      <c r="Y15" s="166"/>
      <c r="Z15" s="166"/>
      <c r="AA15" s="166"/>
      <c r="AB15" s="166"/>
      <c r="AC15" s="166"/>
      <c r="AD15" s="166"/>
      <c r="AE15" s="167"/>
      <c r="AF15" s="167"/>
      <c r="AG15" s="167"/>
      <c r="AH15" s="167"/>
      <c r="AI15" s="167"/>
      <c r="AJ15" s="167"/>
      <c r="AK15" s="167"/>
      <c r="AL15" s="167"/>
      <c r="AM15" s="167"/>
      <c r="AN15" s="167"/>
      <c r="AO15" s="167"/>
      <c r="AP15" s="167"/>
      <c r="AQ15" s="167"/>
      <c r="AR15" s="167"/>
      <c r="AS15" s="167"/>
      <c r="AT15" s="167"/>
      <c r="AU15" s="167"/>
    </row>
    <row r="16" spans="1:52" ht="24">
      <c r="A16" s="209"/>
      <c r="B16" s="1127" t="s">
        <v>171</v>
      </c>
      <c r="C16" s="1127"/>
      <c r="D16" s="1127"/>
      <c r="E16" s="1127"/>
      <c r="F16" s="213"/>
      <c r="G16" s="223"/>
      <c r="H16" s="213"/>
      <c r="I16" s="1140"/>
      <c r="J16" s="1140"/>
      <c r="K16" s="1140"/>
      <c r="L16" s="1140"/>
      <c r="M16" s="1140"/>
      <c r="N16" s="1140"/>
      <c r="O16" s="1140"/>
      <c r="P16" s="1140"/>
      <c r="Q16" s="1140"/>
      <c r="R16" s="1140"/>
      <c r="S16" s="1140"/>
      <c r="T16" s="1086"/>
      <c r="U16" s="1086"/>
      <c r="V16" s="213"/>
      <c r="W16" s="214"/>
      <c r="X16" s="214"/>
      <c r="Y16" s="224"/>
      <c r="Z16" s="1127" t="s">
        <v>171</v>
      </c>
      <c r="AA16" s="1127"/>
      <c r="AB16" s="1127"/>
      <c r="AC16" s="1127"/>
      <c r="AD16" s="213"/>
      <c r="AE16" s="215"/>
      <c r="AF16" s="213"/>
      <c r="AG16" s="1140"/>
      <c r="AH16" s="1140"/>
      <c r="AI16" s="1140"/>
      <c r="AJ16" s="1140"/>
      <c r="AK16" s="1140"/>
      <c r="AL16" s="1140"/>
      <c r="AM16" s="1140"/>
      <c r="AN16" s="1140"/>
      <c r="AO16" s="1140"/>
      <c r="AP16" s="1140"/>
      <c r="AQ16" s="1140"/>
      <c r="AR16" s="1086"/>
      <c r="AS16" s="1086"/>
      <c r="AT16" s="213"/>
      <c r="AU16" s="216"/>
      <c r="AV16" s="210"/>
    </row>
    <row r="17" spans="1:48" ht="34.5" customHeight="1">
      <c r="A17" s="210"/>
      <c r="B17" s="1080"/>
      <c r="C17" s="1081"/>
      <c r="D17" s="1081"/>
      <c r="E17" s="1081"/>
      <c r="F17" s="1081"/>
      <c r="G17" s="1081"/>
      <c r="H17" s="1081"/>
      <c r="I17" s="1081"/>
      <c r="J17" s="1081"/>
      <c r="K17" s="1081"/>
      <c r="L17" s="1081"/>
      <c r="M17" s="1081"/>
      <c r="N17" s="1081"/>
      <c r="O17" s="1081"/>
      <c r="P17" s="1081"/>
      <c r="Q17" s="1081"/>
      <c r="R17" s="1081"/>
      <c r="S17" s="1081"/>
      <c r="T17" s="1081"/>
      <c r="U17" s="1081"/>
      <c r="V17" s="1081"/>
      <c r="W17" s="1082"/>
      <c r="X17" s="217"/>
      <c r="Y17" s="217"/>
      <c r="Z17" s="1080"/>
      <c r="AA17" s="1081"/>
      <c r="AB17" s="1081"/>
      <c r="AC17" s="1081"/>
      <c r="AD17" s="1081"/>
      <c r="AE17" s="1081"/>
      <c r="AF17" s="1081"/>
      <c r="AG17" s="1081"/>
      <c r="AH17" s="1081"/>
      <c r="AI17" s="1081"/>
      <c r="AJ17" s="1081"/>
      <c r="AK17" s="1081"/>
      <c r="AL17" s="1081"/>
      <c r="AM17" s="1081"/>
      <c r="AN17" s="1081"/>
      <c r="AO17" s="1081"/>
      <c r="AP17" s="1081"/>
      <c r="AQ17" s="1081"/>
      <c r="AR17" s="1081"/>
      <c r="AS17" s="1081"/>
      <c r="AT17" s="1081"/>
      <c r="AU17" s="1082"/>
      <c r="AV17" s="210"/>
    </row>
    <row r="18" spans="1:48" ht="36" customHeight="1">
      <c r="A18" s="210"/>
      <c r="B18" s="1083"/>
      <c r="C18" s="1071"/>
      <c r="D18" s="1071"/>
      <c r="E18" s="1071"/>
      <c r="F18" s="1071"/>
      <c r="G18" s="1071"/>
      <c r="H18" s="1071"/>
      <c r="I18" s="1071"/>
      <c r="J18" s="1071"/>
      <c r="K18" s="1071"/>
      <c r="L18" s="1071"/>
      <c r="M18" s="1071"/>
      <c r="N18" s="1071"/>
      <c r="O18" s="1071"/>
      <c r="P18" s="1071"/>
      <c r="Q18" s="1071"/>
      <c r="R18" s="1071"/>
      <c r="S18" s="1071"/>
      <c r="T18" s="1071"/>
      <c r="U18" s="1071"/>
      <c r="V18" s="1071"/>
      <c r="W18" s="1084"/>
      <c r="X18" s="217"/>
      <c r="Y18" s="217"/>
      <c r="Z18" s="1083"/>
      <c r="AA18" s="1071"/>
      <c r="AB18" s="1071"/>
      <c r="AC18" s="1071"/>
      <c r="AD18" s="1071"/>
      <c r="AE18" s="1071"/>
      <c r="AF18" s="1071"/>
      <c r="AG18" s="1071"/>
      <c r="AH18" s="1071"/>
      <c r="AI18" s="1071"/>
      <c r="AJ18" s="1071"/>
      <c r="AK18" s="1071"/>
      <c r="AL18" s="1071"/>
      <c r="AM18" s="1071"/>
      <c r="AN18" s="1071"/>
      <c r="AO18" s="1071"/>
      <c r="AP18" s="1071"/>
      <c r="AQ18" s="1071"/>
      <c r="AR18" s="1071"/>
      <c r="AS18" s="1071"/>
      <c r="AT18" s="1071"/>
      <c r="AU18" s="1084"/>
      <c r="AV18" s="210"/>
    </row>
    <row r="19" spans="1:48" ht="36" customHeight="1">
      <c r="A19" s="210"/>
      <c r="B19" s="1083"/>
      <c r="C19" s="1071"/>
      <c r="D19" s="1071"/>
      <c r="E19" s="1071"/>
      <c r="F19" s="1071"/>
      <c r="G19" s="1071"/>
      <c r="H19" s="1071"/>
      <c r="I19" s="1071"/>
      <c r="J19" s="1071"/>
      <c r="K19" s="1071"/>
      <c r="L19" s="1071"/>
      <c r="M19" s="1071"/>
      <c r="N19" s="1071"/>
      <c r="O19" s="1071"/>
      <c r="P19" s="1071"/>
      <c r="Q19" s="1071"/>
      <c r="R19" s="1071"/>
      <c r="S19" s="1071"/>
      <c r="T19" s="1071"/>
      <c r="U19" s="1071"/>
      <c r="V19" s="1071"/>
      <c r="W19" s="1084"/>
      <c r="X19" s="217"/>
      <c r="Y19" s="217"/>
      <c r="Z19" s="1083"/>
      <c r="AA19" s="1071"/>
      <c r="AB19" s="1071"/>
      <c r="AC19" s="1071"/>
      <c r="AD19" s="1071"/>
      <c r="AE19" s="1071"/>
      <c r="AF19" s="1071"/>
      <c r="AG19" s="1071"/>
      <c r="AH19" s="1071"/>
      <c r="AI19" s="1071"/>
      <c r="AJ19" s="1071"/>
      <c r="AK19" s="1071"/>
      <c r="AL19" s="1071"/>
      <c r="AM19" s="1071"/>
      <c r="AN19" s="1071"/>
      <c r="AO19" s="1071"/>
      <c r="AP19" s="1071"/>
      <c r="AQ19" s="1071"/>
      <c r="AR19" s="1071"/>
      <c r="AS19" s="1071"/>
      <c r="AT19" s="1071"/>
      <c r="AU19" s="1084"/>
      <c r="AV19" s="210"/>
    </row>
    <row r="20" spans="1:48" ht="36" customHeight="1">
      <c r="A20" s="210"/>
      <c r="B20" s="1083"/>
      <c r="C20" s="1071"/>
      <c r="D20" s="1071"/>
      <c r="E20" s="1071"/>
      <c r="F20" s="1071"/>
      <c r="G20" s="1071"/>
      <c r="H20" s="1071"/>
      <c r="I20" s="1071"/>
      <c r="J20" s="1071"/>
      <c r="K20" s="1071"/>
      <c r="L20" s="1071"/>
      <c r="M20" s="1071"/>
      <c r="N20" s="1071"/>
      <c r="O20" s="1071"/>
      <c r="P20" s="1071"/>
      <c r="Q20" s="1071"/>
      <c r="R20" s="1071"/>
      <c r="S20" s="1071"/>
      <c r="T20" s="1071"/>
      <c r="U20" s="1071"/>
      <c r="V20" s="1071"/>
      <c r="W20" s="1084"/>
      <c r="X20" s="217"/>
      <c r="Y20" s="217"/>
      <c r="Z20" s="1083"/>
      <c r="AA20" s="1071"/>
      <c r="AB20" s="1071"/>
      <c r="AC20" s="1071"/>
      <c r="AD20" s="1071"/>
      <c r="AE20" s="1071"/>
      <c r="AF20" s="1071"/>
      <c r="AG20" s="1071"/>
      <c r="AH20" s="1071"/>
      <c r="AI20" s="1071"/>
      <c r="AJ20" s="1071"/>
      <c r="AK20" s="1071"/>
      <c r="AL20" s="1071"/>
      <c r="AM20" s="1071"/>
      <c r="AN20" s="1071"/>
      <c r="AO20" s="1071"/>
      <c r="AP20" s="1071"/>
      <c r="AQ20" s="1071"/>
      <c r="AR20" s="1071"/>
      <c r="AS20" s="1071"/>
      <c r="AT20" s="1071"/>
      <c r="AU20" s="1084"/>
      <c r="AV20" s="210"/>
    </row>
    <row r="21" spans="1:48" ht="36" customHeight="1">
      <c r="A21" s="210"/>
      <c r="B21" s="1083"/>
      <c r="C21" s="1071"/>
      <c r="D21" s="1071"/>
      <c r="E21" s="1071"/>
      <c r="F21" s="1071"/>
      <c r="G21" s="1071"/>
      <c r="H21" s="1071"/>
      <c r="I21" s="1071"/>
      <c r="J21" s="1071"/>
      <c r="K21" s="1071"/>
      <c r="L21" s="1071"/>
      <c r="M21" s="1071"/>
      <c r="N21" s="1071"/>
      <c r="O21" s="1071"/>
      <c r="P21" s="1071"/>
      <c r="Q21" s="1071"/>
      <c r="R21" s="1071"/>
      <c r="S21" s="1071"/>
      <c r="T21" s="1071"/>
      <c r="U21" s="1071"/>
      <c r="V21" s="1071"/>
      <c r="W21" s="1084"/>
      <c r="X21" s="217"/>
      <c r="Y21" s="217"/>
      <c r="Z21" s="1083"/>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84"/>
      <c r="AV21" s="210"/>
    </row>
    <row r="22" spans="1:48" ht="36" customHeight="1">
      <c r="A22" s="210"/>
      <c r="B22" s="1083"/>
      <c r="C22" s="1071"/>
      <c r="D22" s="1071"/>
      <c r="E22" s="1071"/>
      <c r="F22" s="1071"/>
      <c r="G22" s="1071"/>
      <c r="H22" s="1071"/>
      <c r="I22" s="1071"/>
      <c r="J22" s="1071"/>
      <c r="K22" s="1071"/>
      <c r="L22" s="1071"/>
      <c r="M22" s="1071"/>
      <c r="N22" s="1071"/>
      <c r="O22" s="1071"/>
      <c r="P22" s="1071"/>
      <c r="Q22" s="1071"/>
      <c r="R22" s="1071"/>
      <c r="S22" s="1071"/>
      <c r="T22" s="1071"/>
      <c r="U22" s="1071"/>
      <c r="V22" s="1071"/>
      <c r="W22" s="1084"/>
      <c r="X22" s="217"/>
      <c r="Y22" s="217"/>
      <c r="Z22" s="1083"/>
      <c r="AA22" s="1071"/>
      <c r="AB22" s="1071"/>
      <c r="AC22" s="1071"/>
      <c r="AD22" s="1071"/>
      <c r="AE22" s="1071"/>
      <c r="AF22" s="1071"/>
      <c r="AG22" s="1071"/>
      <c r="AH22" s="1071"/>
      <c r="AI22" s="1071"/>
      <c r="AJ22" s="1071"/>
      <c r="AK22" s="1071"/>
      <c r="AL22" s="1071"/>
      <c r="AM22" s="1071"/>
      <c r="AN22" s="1071"/>
      <c r="AO22" s="1071"/>
      <c r="AP22" s="1071"/>
      <c r="AQ22" s="1071"/>
      <c r="AR22" s="1071"/>
      <c r="AS22" s="1071"/>
      <c r="AT22" s="1071"/>
      <c r="AU22" s="1084"/>
      <c r="AV22" s="210"/>
    </row>
    <row r="23" spans="1:48" ht="36" customHeight="1">
      <c r="A23" s="210"/>
      <c r="B23" s="1083"/>
      <c r="C23" s="1071"/>
      <c r="D23" s="1071"/>
      <c r="E23" s="1071"/>
      <c r="F23" s="1071"/>
      <c r="G23" s="1071"/>
      <c r="H23" s="1071"/>
      <c r="I23" s="1071"/>
      <c r="J23" s="1071"/>
      <c r="K23" s="1071"/>
      <c r="L23" s="1071"/>
      <c r="M23" s="1071"/>
      <c r="N23" s="1071"/>
      <c r="O23" s="1071"/>
      <c r="P23" s="1071"/>
      <c r="Q23" s="1071"/>
      <c r="R23" s="1071"/>
      <c r="S23" s="1071"/>
      <c r="T23" s="1071"/>
      <c r="U23" s="1071"/>
      <c r="V23" s="1071"/>
      <c r="W23" s="1084"/>
      <c r="X23" s="217"/>
      <c r="Y23" s="217"/>
      <c r="Z23" s="1083"/>
      <c r="AA23" s="1071"/>
      <c r="AB23" s="1071"/>
      <c r="AC23" s="1071"/>
      <c r="AD23" s="1071"/>
      <c r="AE23" s="1071"/>
      <c r="AF23" s="1071"/>
      <c r="AG23" s="1071"/>
      <c r="AH23" s="1071"/>
      <c r="AI23" s="1071"/>
      <c r="AJ23" s="1071"/>
      <c r="AK23" s="1071"/>
      <c r="AL23" s="1071"/>
      <c r="AM23" s="1071"/>
      <c r="AN23" s="1071"/>
      <c r="AO23" s="1071"/>
      <c r="AP23" s="1071"/>
      <c r="AQ23" s="1071"/>
      <c r="AR23" s="1071"/>
      <c r="AS23" s="1071"/>
      <c r="AT23" s="1071"/>
      <c r="AU23" s="1084"/>
      <c r="AV23" s="210"/>
    </row>
    <row r="24" spans="1:48" ht="36" customHeight="1">
      <c r="A24" s="210"/>
      <c r="B24" s="1083"/>
      <c r="C24" s="1071"/>
      <c r="D24" s="1071"/>
      <c r="E24" s="1071"/>
      <c r="F24" s="1071"/>
      <c r="G24" s="1071"/>
      <c r="H24" s="1071"/>
      <c r="I24" s="1071"/>
      <c r="J24" s="1071"/>
      <c r="K24" s="1071"/>
      <c r="L24" s="1071"/>
      <c r="M24" s="1071"/>
      <c r="N24" s="1071"/>
      <c r="O24" s="1071"/>
      <c r="P24" s="1071"/>
      <c r="Q24" s="1071"/>
      <c r="R24" s="1071"/>
      <c r="S24" s="1071"/>
      <c r="T24" s="1071"/>
      <c r="U24" s="1071"/>
      <c r="V24" s="1071"/>
      <c r="W24" s="1084"/>
      <c r="X24" s="217"/>
      <c r="Y24" s="217"/>
      <c r="Z24" s="1083"/>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84"/>
      <c r="AV24" s="210"/>
    </row>
    <row r="25" spans="1:48" ht="36" customHeight="1">
      <c r="A25" s="210"/>
      <c r="B25" s="1083"/>
      <c r="C25" s="1071"/>
      <c r="D25" s="1071"/>
      <c r="E25" s="1071"/>
      <c r="F25" s="1071"/>
      <c r="G25" s="1071"/>
      <c r="H25" s="1071"/>
      <c r="I25" s="1071"/>
      <c r="J25" s="1071"/>
      <c r="K25" s="1071"/>
      <c r="L25" s="1071"/>
      <c r="M25" s="1071"/>
      <c r="N25" s="1071"/>
      <c r="O25" s="1071"/>
      <c r="P25" s="1071"/>
      <c r="Q25" s="1071"/>
      <c r="R25" s="1071"/>
      <c r="S25" s="1071"/>
      <c r="T25" s="1071"/>
      <c r="U25" s="1071"/>
      <c r="V25" s="1071"/>
      <c r="W25" s="1084"/>
      <c r="X25" s="217"/>
      <c r="Y25" s="217"/>
      <c r="Z25" s="1083"/>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84"/>
      <c r="AV25" s="210"/>
    </row>
    <row r="26" spans="1:48" ht="36" customHeight="1">
      <c r="A26" s="210"/>
      <c r="B26" s="1085"/>
      <c r="C26" s="1086"/>
      <c r="D26" s="1086"/>
      <c r="E26" s="1086"/>
      <c r="F26" s="1086"/>
      <c r="G26" s="1086"/>
      <c r="H26" s="1086"/>
      <c r="I26" s="1086"/>
      <c r="J26" s="1086"/>
      <c r="K26" s="1086"/>
      <c r="L26" s="1086"/>
      <c r="M26" s="1086"/>
      <c r="N26" s="1086"/>
      <c r="O26" s="1086"/>
      <c r="P26" s="1086"/>
      <c r="Q26" s="1086"/>
      <c r="R26" s="1086"/>
      <c r="S26" s="1086"/>
      <c r="T26" s="1086"/>
      <c r="U26" s="1086"/>
      <c r="V26" s="1086"/>
      <c r="W26" s="1087"/>
      <c r="X26" s="217"/>
      <c r="Y26" s="217"/>
      <c r="Z26" s="1085"/>
      <c r="AA26" s="1086"/>
      <c r="AB26" s="1086"/>
      <c r="AC26" s="1086"/>
      <c r="AD26" s="1086"/>
      <c r="AE26" s="1086"/>
      <c r="AF26" s="1086"/>
      <c r="AG26" s="1086"/>
      <c r="AH26" s="1086"/>
      <c r="AI26" s="1086"/>
      <c r="AJ26" s="1086"/>
      <c r="AK26" s="1086"/>
      <c r="AL26" s="1086"/>
      <c r="AM26" s="1086"/>
      <c r="AN26" s="1086"/>
      <c r="AO26" s="1086"/>
      <c r="AP26" s="1086"/>
      <c r="AQ26" s="1086"/>
      <c r="AR26" s="1086"/>
      <c r="AS26" s="1086"/>
      <c r="AT26" s="1086"/>
      <c r="AU26" s="1087"/>
      <c r="AV26" s="210"/>
    </row>
    <row r="27" spans="1:48" ht="27" customHeight="1">
      <c r="A27" s="210"/>
      <c r="B27" s="214"/>
      <c r="C27" s="214"/>
      <c r="D27" s="214"/>
      <c r="E27" s="214"/>
      <c r="F27" s="214"/>
      <c r="G27" s="214"/>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6"/>
      <c r="AJ27" s="217"/>
      <c r="AK27" s="217"/>
      <c r="AL27" s="217"/>
      <c r="AM27" s="216"/>
      <c r="AN27" s="216"/>
      <c r="AO27" s="216"/>
      <c r="AP27" s="216"/>
      <c r="AQ27" s="216"/>
      <c r="AR27" s="216"/>
      <c r="AS27" s="216"/>
      <c r="AT27" s="216"/>
      <c r="AU27" s="216"/>
      <c r="AV27" s="210"/>
    </row>
    <row r="28" spans="1:48" ht="25.5">
      <c r="A28" s="209"/>
      <c r="B28" s="1127" t="s">
        <v>172</v>
      </c>
      <c r="C28" s="1127"/>
      <c r="D28" s="1127"/>
      <c r="E28" s="1127"/>
      <c r="F28" s="213"/>
      <c r="G28" s="223"/>
      <c r="H28" s="223"/>
      <c r="I28" s="223"/>
      <c r="J28" s="223"/>
      <c r="K28" s="223"/>
      <c r="L28" s="223"/>
      <c r="M28" s="223"/>
      <c r="N28" s="223"/>
      <c r="O28" s="223"/>
      <c r="P28" s="223"/>
      <c r="Q28" s="225"/>
      <c r="R28" s="214"/>
      <c r="S28" s="214"/>
      <c r="T28" s="214"/>
      <c r="U28" s="214"/>
      <c r="V28" s="214"/>
      <c r="W28" s="214"/>
      <c r="X28" s="214"/>
      <c r="Y28" s="224"/>
      <c r="Z28" s="1127" t="s">
        <v>172</v>
      </c>
      <c r="AA28" s="1127"/>
      <c r="AB28" s="1127"/>
      <c r="AC28" s="1127"/>
      <c r="AD28" s="213"/>
      <c r="AE28" s="215"/>
      <c r="AF28" s="216"/>
      <c r="AG28" s="216"/>
      <c r="AH28" s="216"/>
      <c r="AI28" s="216"/>
      <c r="AJ28" s="216"/>
      <c r="AK28" s="216"/>
      <c r="AL28" s="216"/>
      <c r="AM28" s="216"/>
      <c r="AN28" s="216"/>
      <c r="AO28" s="216"/>
      <c r="AP28" s="216"/>
      <c r="AQ28" s="216"/>
      <c r="AR28" s="216"/>
      <c r="AS28" s="216"/>
      <c r="AT28" s="216"/>
      <c r="AU28" s="216"/>
      <c r="AV28" s="210"/>
    </row>
    <row r="29" spans="1:48" ht="35.1" customHeight="1">
      <c r="A29" s="210"/>
      <c r="B29" s="1080"/>
      <c r="C29" s="1081"/>
      <c r="D29" s="1081"/>
      <c r="E29" s="1081"/>
      <c r="F29" s="1081"/>
      <c r="G29" s="1081"/>
      <c r="H29" s="1081"/>
      <c r="I29" s="1081"/>
      <c r="J29" s="1081"/>
      <c r="K29" s="1081"/>
      <c r="L29" s="1081"/>
      <c r="M29" s="1081"/>
      <c r="N29" s="1081"/>
      <c r="O29" s="1081"/>
      <c r="P29" s="1081"/>
      <c r="Q29" s="1081"/>
      <c r="R29" s="1081"/>
      <c r="S29" s="1081"/>
      <c r="T29" s="1081"/>
      <c r="U29" s="1081"/>
      <c r="V29" s="1081"/>
      <c r="W29" s="1082"/>
      <c r="X29" s="217"/>
      <c r="Y29" s="217"/>
      <c r="Z29" s="1080"/>
      <c r="AA29" s="1081"/>
      <c r="AB29" s="1081"/>
      <c r="AC29" s="1081"/>
      <c r="AD29" s="1081"/>
      <c r="AE29" s="1081"/>
      <c r="AF29" s="1081"/>
      <c r="AG29" s="1081"/>
      <c r="AH29" s="1081"/>
      <c r="AI29" s="1081"/>
      <c r="AJ29" s="1081"/>
      <c r="AK29" s="1081"/>
      <c r="AL29" s="1081"/>
      <c r="AM29" s="1081"/>
      <c r="AN29" s="1081"/>
      <c r="AO29" s="1081"/>
      <c r="AP29" s="1081"/>
      <c r="AQ29" s="1081"/>
      <c r="AR29" s="1081"/>
      <c r="AS29" s="1081"/>
      <c r="AT29" s="1081"/>
      <c r="AU29" s="1082"/>
      <c r="AV29" s="210"/>
    </row>
    <row r="30" spans="1:48" ht="36" customHeight="1">
      <c r="A30" s="210"/>
      <c r="B30" s="1083"/>
      <c r="C30" s="1071"/>
      <c r="D30" s="1071"/>
      <c r="E30" s="1071"/>
      <c r="F30" s="1071"/>
      <c r="G30" s="1071"/>
      <c r="H30" s="1071"/>
      <c r="I30" s="1071"/>
      <c r="J30" s="1071"/>
      <c r="K30" s="1071"/>
      <c r="L30" s="1071"/>
      <c r="M30" s="1071"/>
      <c r="N30" s="1071"/>
      <c r="O30" s="1071"/>
      <c r="P30" s="1071"/>
      <c r="Q30" s="1071"/>
      <c r="R30" s="1071"/>
      <c r="S30" s="1071"/>
      <c r="T30" s="1071"/>
      <c r="U30" s="1071"/>
      <c r="V30" s="1071"/>
      <c r="W30" s="1084"/>
      <c r="X30" s="217"/>
      <c r="Y30" s="217"/>
      <c r="Z30" s="1083"/>
      <c r="AA30" s="1071"/>
      <c r="AB30" s="1071"/>
      <c r="AC30" s="1071"/>
      <c r="AD30" s="1071"/>
      <c r="AE30" s="1071"/>
      <c r="AF30" s="1071"/>
      <c r="AG30" s="1071"/>
      <c r="AH30" s="1071"/>
      <c r="AI30" s="1071"/>
      <c r="AJ30" s="1071"/>
      <c r="AK30" s="1071"/>
      <c r="AL30" s="1071"/>
      <c r="AM30" s="1071"/>
      <c r="AN30" s="1071"/>
      <c r="AO30" s="1071"/>
      <c r="AP30" s="1071"/>
      <c r="AQ30" s="1071"/>
      <c r="AR30" s="1071"/>
      <c r="AS30" s="1071"/>
      <c r="AT30" s="1071"/>
      <c r="AU30" s="1084"/>
      <c r="AV30" s="210"/>
    </row>
    <row r="31" spans="1:48" ht="36" customHeight="1">
      <c r="A31" s="210"/>
      <c r="B31" s="1083"/>
      <c r="C31" s="1071"/>
      <c r="D31" s="1071"/>
      <c r="E31" s="1071"/>
      <c r="F31" s="1071"/>
      <c r="G31" s="1071"/>
      <c r="H31" s="1071"/>
      <c r="I31" s="1071"/>
      <c r="J31" s="1071"/>
      <c r="K31" s="1071"/>
      <c r="L31" s="1071"/>
      <c r="M31" s="1071"/>
      <c r="N31" s="1071"/>
      <c r="O31" s="1071"/>
      <c r="P31" s="1071"/>
      <c r="Q31" s="1071"/>
      <c r="R31" s="1071"/>
      <c r="S31" s="1071"/>
      <c r="T31" s="1071"/>
      <c r="U31" s="1071"/>
      <c r="V31" s="1071"/>
      <c r="W31" s="1084"/>
      <c r="X31" s="217"/>
      <c r="Y31" s="217"/>
      <c r="Z31" s="1083"/>
      <c r="AA31" s="1071"/>
      <c r="AB31" s="1071"/>
      <c r="AC31" s="1071"/>
      <c r="AD31" s="1071"/>
      <c r="AE31" s="1071"/>
      <c r="AF31" s="1071"/>
      <c r="AG31" s="1071"/>
      <c r="AH31" s="1071"/>
      <c r="AI31" s="1071"/>
      <c r="AJ31" s="1071"/>
      <c r="AK31" s="1071"/>
      <c r="AL31" s="1071"/>
      <c r="AM31" s="1071"/>
      <c r="AN31" s="1071"/>
      <c r="AO31" s="1071"/>
      <c r="AP31" s="1071"/>
      <c r="AQ31" s="1071"/>
      <c r="AR31" s="1071"/>
      <c r="AS31" s="1071"/>
      <c r="AT31" s="1071"/>
      <c r="AU31" s="1084"/>
      <c r="AV31" s="210"/>
    </row>
    <row r="32" spans="1:48" ht="36" customHeight="1">
      <c r="A32" s="210"/>
      <c r="B32" s="1083"/>
      <c r="C32" s="1071"/>
      <c r="D32" s="1071"/>
      <c r="E32" s="1071"/>
      <c r="F32" s="1071"/>
      <c r="G32" s="1071"/>
      <c r="H32" s="1071"/>
      <c r="I32" s="1071"/>
      <c r="J32" s="1071"/>
      <c r="K32" s="1071"/>
      <c r="L32" s="1071"/>
      <c r="M32" s="1071"/>
      <c r="N32" s="1071"/>
      <c r="O32" s="1071"/>
      <c r="P32" s="1071"/>
      <c r="Q32" s="1071"/>
      <c r="R32" s="1071"/>
      <c r="S32" s="1071"/>
      <c r="T32" s="1071"/>
      <c r="U32" s="1071"/>
      <c r="V32" s="1071"/>
      <c r="W32" s="1084"/>
      <c r="X32" s="217"/>
      <c r="Y32" s="217"/>
      <c r="Z32" s="1083"/>
      <c r="AA32" s="1071"/>
      <c r="AB32" s="1071"/>
      <c r="AC32" s="1071"/>
      <c r="AD32" s="1071"/>
      <c r="AE32" s="1071"/>
      <c r="AF32" s="1071"/>
      <c r="AG32" s="1071"/>
      <c r="AH32" s="1071"/>
      <c r="AI32" s="1071"/>
      <c r="AJ32" s="1071"/>
      <c r="AK32" s="1071"/>
      <c r="AL32" s="1071"/>
      <c r="AM32" s="1071"/>
      <c r="AN32" s="1071"/>
      <c r="AO32" s="1071"/>
      <c r="AP32" s="1071"/>
      <c r="AQ32" s="1071"/>
      <c r="AR32" s="1071"/>
      <c r="AS32" s="1071"/>
      <c r="AT32" s="1071"/>
      <c r="AU32" s="1084"/>
      <c r="AV32" s="210"/>
    </row>
    <row r="33" spans="1:48" ht="36" customHeight="1">
      <c r="A33" s="210"/>
      <c r="B33" s="1083"/>
      <c r="C33" s="1071"/>
      <c r="D33" s="1071"/>
      <c r="E33" s="1071"/>
      <c r="F33" s="1071"/>
      <c r="G33" s="1071"/>
      <c r="H33" s="1071"/>
      <c r="I33" s="1071"/>
      <c r="J33" s="1071"/>
      <c r="K33" s="1071"/>
      <c r="L33" s="1071"/>
      <c r="M33" s="1071"/>
      <c r="N33" s="1071"/>
      <c r="O33" s="1071"/>
      <c r="P33" s="1071"/>
      <c r="Q33" s="1071"/>
      <c r="R33" s="1071"/>
      <c r="S33" s="1071"/>
      <c r="T33" s="1071"/>
      <c r="U33" s="1071"/>
      <c r="V33" s="1071"/>
      <c r="W33" s="1084"/>
      <c r="X33" s="217"/>
      <c r="Y33" s="217"/>
      <c r="Z33" s="1083"/>
      <c r="AA33" s="1071"/>
      <c r="AB33" s="1071"/>
      <c r="AC33" s="1071"/>
      <c r="AD33" s="1071"/>
      <c r="AE33" s="1071"/>
      <c r="AF33" s="1071"/>
      <c r="AG33" s="1071"/>
      <c r="AH33" s="1071"/>
      <c r="AI33" s="1071"/>
      <c r="AJ33" s="1071"/>
      <c r="AK33" s="1071"/>
      <c r="AL33" s="1071"/>
      <c r="AM33" s="1071"/>
      <c r="AN33" s="1071"/>
      <c r="AO33" s="1071"/>
      <c r="AP33" s="1071"/>
      <c r="AQ33" s="1071"/>
      <c r="AR33" s="1071"/>
      <c r="AS33" s="1071"/>
      <c r="AT33" s="1071"/>
      <c r="AU33" s="1084"/>
      <c r="AV33" s="210"/>
    </row>
    <row r="34" spans="1:48" ht="36" customHeight="1">
      <c r="A34" s="210"/>
      <c r="B34" s="1083"/>
      <c r="C34" s="1071"/>
      <c r="D34" s="1071"/>
      <c r="E34" s="1071"/>
      <c r="F34" s="1071"/>
      <c r="G34" s="1071"/>
      <c r="H34" s="1071"/>
      <c r="I34" s="1071"/>
      <c r="J34" s="1071"/>
      <c r="K34" s="1071"/>
      <c r="L34" s="1071"/>
      <c r="M34" s="1071"/>
      <c r="N34" s="1071"/>
      <c r="O34" s="1071"/>
      <c r="P34" s="1071"/>
      <c r="Q34" s="1071"/>
      <c r="R34" s="1071"/>
      <c r="S34" s="1071"/>
      <c r="T34" s="1071"/>
      <c r="U34" s="1071"/>
      <c r="V34" s="1071"/>
      <c r="W34" s="1084"/>
      <c r="X34" s="217"/>
      <c r="Y34" s="217"/>
      <c r="Z34" s="1083"/>
      <c r="AA34" s="1071"/>
      <c r="AB34" s="1071"/>
      <c r="AC34" s="1071"/>
      <c r="AD34" s="1071"/>
      <c r="AE34" s="1071"/>
      <c r="AF34" s="1071"/>
      <c r="AG34" s="1071"/>
      <c r="AH34" s="1071"/>
      <c r="AI34" s="1071"/>
      <c r="AJ34" s="1071"/>
      <c r="AK34" s="1071"/>
      <c r="AL34" s="1071"/>
      <c r="AM34" s="1071"/>
      <c r="AN34" s="1071"/>
      <c r="AO34" s="1071"/>
      <c r="AP34" s="1071"/>
      <c r="AQ34" s="1071"/>
      <c r="AR34" s="1071"/>
      <c r="AS34" s="1071"/>
      <c r="AT34" s="1071"/>
      <c r="AU34" s="1084"/>
      <c r="AV34" s="210"/>
    </row>
    <row r="35" spans="1:48" ht="36" customHeight="1">
      <c r="A35" s="210"/>
      <c r="B35" s="1083"/>
      <c r="C35" s="1071"/>
      <c r="D35" s="1071"/>
      <c r="E35" s="1071"/>
      <c r="F35" s="1071"/>
      <c r="G35" s="1071"/>
      <c r="H35" s="1071"/>
      <c r="I35" s="1071"/>
      <c r="J35" s="1071"/>
      <c r="K35" s="1071"/>
      <c r="L35" s="1071"/>
      <c r="M35" s="1071"/>
      <c r="N35" s="1071"/>
      <c r="O35" s="1071"/>
      <c r="P35" s="1071"/>
      <c r="Q35" s="1071"/>
      <c r="R35" s="1071"/>
      <c r="S35" s="1071"/>
      <c r="T35" s="1071"/>
      <c r="U35" s="1071"/>
      <c r="V35" s="1071"/>
      <c r="W35" s="1084"/>
      <c r="X35" s="217"/>
      <c r="Y35" s="217"/>
      <c r="Z35" s="1083"/>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84"/>
      <c r="AV35" s="210"/>
    </row>
    <row r="36" spans="1:48" ht="36" customHeight="1">
      <c r="A36" s="210"/>
      <c r="B36" s="1083"/>
      <c r="C36" s="1071"/>
      <c r="D36" s="1071"/>
      <c r="E36" s="1071"/>
      <c r="F36" s="1071"/>
      <c r="G36" s="1071"/>
      <c r="H36" s="1071"/>
      <c r="I36" s="1071"/>
      <c r="J36" s="1071"/>
      <c r="K36" s="1071"/>
      <c r="L36" s="1071"/>
      <c r="M36" s="1071"/>
      <c r="N36" s="1071"/>
      <c r="O36" s="1071"/>
      <c r="P36" s="1071"/>
      <c r="Q36" s="1071"/>
      <c r="R36" s="1071"/>
      <c r="S36" s="1071"/>
      <c r="T36" s="1071"/>
      <c r="U36" s="1071"/>
      <c r="V36" s="1071"/>
      <c r="W36" s="1084"/>
      <c r="X36" s="217"/>
      <c r="Y36" s="217"/>
      <c r="Z36" s="1083"/>
      <c r="AA36" s="1071"/>
      <c r="AB36" s="1071"/>
      <c r="AC36" s="1071"/>
      <c r="AD36" s="1071"/>
      <c r="AE36" s="1071"/>
      <c r="AF36" s="1071"/>
      <c r="AG36" s="1071"/>
      <c r="AH36" s="1071"/>
      <c r="AI36" s="1071"/>
      <c r="AJ36" s="1071"/>
      <c r="AK36" s="1071"/>
      <c r="AL36" s="1071"/>
      <c r="AM36" s="1071"/>
      <c r="AN36" s="1071"/>
      <c r="AO36" s="1071"/>
      <c r="AP36" s="1071"/>
      <c r="AQ36" s="1071"/>
      <c r="AR36" s="1071"/>
      <c r="AS36" s="1071"/>
      <c r="AT36" s="1071"/>
      <c r="AU36" s="1084"/>
      <c r="AV36" s="210"/>
    </row>
    <row r="37" spans="1:48" ht="36" customHeight="1">
      <c r="A37" s="210"/>
      <c r="B37" s="1083"/>
      <c r="C37" s="1071"/>
      <c r="D37" s="1071"/>
      <c r="E37" s="1071"/>
      <c r="F37" s="1071"/>
      <c r="G37" s="1071"/>
      <c r="H37" s="1071"/>
      <c r="I37" s="1071"/>
      <c r="J37" s="1071"/>
      <c r="K37" s="1071"/>
      <c r="L37" s="1071"/>
      <c r="M37" s="1071"/>
      <c r="N37" s="1071"/>
      <c r="O37" s="1071"/>
      <c r="P37" s="1071"/>
      <c r="Q37" s="1071"/>
      <c r="R37" s="1071"/>
      <c r="S37" s="1071"/>
      <c r="T37" s="1071"/>
      <c r="U37" s="1071"/>
      <c r="V37" s="1071"/>
      <c r="W37" s="1084"/>
      <c r="X37" s="217"/>
      <c r="Y37" s="217"/>
      <c r="Z37" s="1083"/>
      <c r="AA37" s="1071"/>
      <c r="AB37" s="1071"/>
      <c r="AC37" s="1071"/>
      <c r="AD37" s="1071"/>
      <c r="AE37" s="1071"/>
      <c r="AF37" s="1071"/>
      <c r="AG37" s="1071"/>
      <c r="AH37" s="1071"/>
      <c r="AI37" s="1071"/>
      <c r="AJ37" s="1071"/>
      <c r="AK37" s="1071"/>
      <c r="AL37" s="1071"/>
      <c r="AM37" s="1071"/>
      <c r="AN37" s="1071"/>
      <c r="AO37" s="1071"/>
      <c r="AP37" s="1071"/>
      <c r="AQ37" s="1071"/>
      <c r="AR37" s="1071"/>
      <c r="AS37" s="1071"/>
      <c r="AT37" s="1071"/>
      <c r="AU37" s="1084"/>
      <c r="AV37" s="210"/>
    </row>
    <row r="38" spans="1:48" ht="36" customHeight="1">
      <c r="A38" s="210"/>
      <c r="B38" s="1085"/>
      <c r="C38" s="1086"/>
      <c r="D38" s="1086"/>
      <c r="E38" s="1086"/>
      <c r="F38" s="1086"/>
      <c r="G38" s="1086"/>
      <c r="H38" s="1086"/>
      <c r="I38" s="1086"/>
      <c r="J38" s="1086"/>
      <c r="K38" s="1086"/>
      <c r="L38" s="1086"/>
      <c r="M38" s="1086"/>
      <c r="N38" s="1086"/>
      <c r="O38" s="1086"/>
      <c r="P38" s="1086"/>
      <c r="Q38" s="1086"/>
      <c r="R38" s="1086"/>
      <c r="S38" s="1086"/>
      <c r="T38" s="1086"/>
      <c r="U38" s="1086"/>
      <c r="V38" s="1086"/>
      <c r="W38" s="1087"/>
      <c r="X38" s="217"/>
      <c r="Y38" s="217"/>
      <c r="Z38" s="1085"/>
      <c r="AA38" s="1086"/>
      <c r="AB38" s="1086"/>
      <c r="AC38" s="1086"/>
      <c r="AD38" s="1086"/>
      <c r="AE38" s="1086"/>
      <c r="AF38" s="1086"/>
      <c r="AG38" s="1086"/>
      <c r="AH38" s="1086"/>
      <c r="AI38" s="1086"/>
      <c r="AJ38" s="1086"/>
      <c r="AK38" s="1086"/>
      <c r="AL38" s="1086"/>
      <c r="AM38" s="1086"/>
      <c r="AN38" s="1086"/>
      <c r="AO38" s="1086"/>
      <c r="AP38" s="1086"/>
      <c r="AQ38" s="1086"/>
      <c r="AR38" s="1086"/>
      <c r="AS38" s="1086"/>
      <c r="AT38" s="1086"/>
      <c r="AU38" s="1087"/>
      <c r="AV38" s="210"/>
    </row>
    <row r="39" spans="1:48" ht="27" customHeight="1">
      <c r="A39" s="210"/>
      <c r="B39" s="214"/>
      <c r="C39" s="214"/>
      <c r="D39" s="214"/>
      <c r="E39" s="214"/>
      <c r="F39" s="214"/>
      <c r="G39" s="214"/>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6"/>
      <c r="AJ39" s="217"/>
      <c r="AK39" s="217"/>
      <c r="AL39" s="217"/>
      <c r="AM39" s="216"/>
      <c r="AN39" s="216"/>
      <c r="AO39" s="216"/>
      <c r="AP39" s="216"/>
      <c r="AQ39" s="216"/>
      <c r="AR39" s="216"/>
      <c r="AS39" s="216"/>
      <c r="AT39" s="216"/>
      <c r="AU39" s="216"/>
      <c r="AV39" s="210"/>
    </row>
    <row r="40" spans="1:48" ht="21" customHeight="1">
      <c r="A40" s="209"/>
      <c r="B40" s="1127" t="str">
        <f>IF(H11="","【　　　　　】",IF(OR(H11="断熱パネル",H11="潜熱蓄熱建材",H11="調湿建材",H11="断熱材"),"【納入製品・その他】","【その他】"))</f>
        <v>【　　　　　】</v>
      </c>
      <c r="C40" s="1127"/>
      <c r="D40" s="1127"/>
      <c r="E40" s="1127"/>
      <c r="F40" s="1127"/>
      <c r="G40" s="1127"/>
      <c r="H40" s="1127"/>
      <c r="I40" s="1127"/>
      <c r="J40" s="226" t="s">
        <v>152</v>
      </c>
      <c r="K40" s="1128"/>
      <c r="L40" s="1128"/>
      <c r="M40" s="1128"/>
      <c r="N40" s="1128"/>
      <c r="O40" s="1128"/>
      <c r="P40" s="1128"/>
      <c r="Q40" s="1128"/>
      <c r="R40" s="1128"/>
      <c r="S40" s="1128"/>
      <c r="T40" s="1128"/>
      <c r="U40" s="1128"/>
      <c r="V40" s="1128"/>
      <c r="W40" s="211" t="s">
        <v>173</v>
      </c>
      <c r="X40" s="214"/>
      <c r="Y40" s="224"/>
      <c r="Z40" s="1127" t="str">
        <f>IF(AF11="","【　　　　　】",IF(OR(AF11="断熱パネル",AF11="潜熱蓄熱建材",AF11="調湿建材",AF11="断熱材"),"【納入製品・その他】","【その他】"))</f>
        <v>【　　　　　】</v>
      </c>
      <c r="AA40" s="1127"/>
      <c r="AB40" s="1127"/>
      <c r="AC40" s="1127"/>
      <c r="AD40" s="1127"/>
      <c r="AE40" s="1127"/>
      <c r="AF40" s="1127"/>
      <c r="AG40" s="1127"/>
      <c r="AH40" s="226" t="s">
        <v>152</v>
      </c>
      <c r="AI40" s="1128"/>
      <c r="AJ40" s="1128"/>
      <c r="AK40" s="1128"/>
      <c r="AL40" s="1128"/>
      <c r="AM40" s="1128"/>
      <c r="AN40" s="1128"/>
      <c r="AO40" s="1128"/>
      <c r="AP40" s="1128"/>
      <c r="AQ40" s="1128"/>
      <c r="AR40" s="1128"/>
      <c r="AS40" s="1128"/>
      <c r="AT40" s="1128"/>
      <c r="AU40" s="211" t="s">
        <v>173</v>
      </c>
      <c r="AV40" s="210"/>
    </row>
    <row r="41" spans="1:48" ht="35.1" customHeight="1">
      <c r="A41" s="210"/>
      <c r="B41" s="1080"/>
      <c r="C41" s="1081"/>
      <c r="D41" s="1081"/>
      <c r="E41" s="1081"/>
      <c r="F41" s="1081"/>
      <c r="G41" s="1081"/>
      <c r="H41" s="1081"/>
      <c r="I41" s="1081"/>
      <c r="J41" s="1081"/>
      <c r="K41" s="1081"/>
      <c r="L41" s="1081"/>
      <c r="M41" s="1081"/>
      <c r="N41" s="1081"/>
      <c r="O41" s="1081"/>
      <c r="P41" s="1081"/>
      <c r="Q41" s="1081"/>
      <c r="R41" s="1081"/>
      <c r="S41" s="1081"/>
      <c r="T41" s="1081"/>
      <c r="U41" s="1081"/>
      <c r="V41" s="1081"/>
      <c r="W41" s="1082"/>
      <c r="X41" s="217"/>
      <c r="Y41" s="217"/>
      <c r="Z41" s="1080"/>
      <c r="AA41" s="1081"/>
      <c r="AB41" s="1081"/>
      <c r="AC41" s="1081"/>
      <c r="AD41" s="1081"/>
      <c r="AE41" s="1081"/>
      <c r="AF41" s="1081"/>
      <c r="AG41" s="1081"/>
      <c r="AH41" s="1081"/>
      <c r="AI41" s="1081"/>
      <c r="AJ41" s="1081"/>
      <c r="AK41" s="1081"/>
      <c r="AL41" s="1081"/>
      <c r="AM41" s="1081"/>
      <c r="AN41" s="1081"/>
      <c r="AO41" s="1081"/>
      <c r="AP41" s="1081"/>
      <c r="AQ41" s="1081"/>
      <c r="AR41" s="1081"/>
      <c r="AS41" s="1081"/>
      <c r="AT41" s="1081"/>
      <c r="AU41" s="1082"/>
      <c r="AV41" s="210"/>
    </row>
    <row r="42" spans="1:48" ht="36" customHeight="1">
      <c r="A42" s="210"/>
      <c r="B42" s="1083"/>
      <c r="C42" s="1071"/>
      <c r="D42" s="1071"/>
      <c r="E42" s="1071"/>
      <c r="F42" s="1071"/>
      <c r="G42" s="1071"/>
      <c r="H42" s="1071"/>
      <c r="I42" s="1071"/>
      <c r="J42" s="1071"/>
      <c r="K42" s="1071"/>
      <c r="L42" s="1071"/>
      <c r="M42" s="1071"/>
      <c r="N42" s="1071"/>
      <c r="O42" s="1071"/>
      <c r="P42" s="1071"/>
      <c r="Q42" s="1071"/>
      <c r="R42" s="1071"/>
      <c r="S42" s="1071"/>
      <c r="T42" s="1071"/>
      <c r="U42" s="1071"/>
      <c r="V42" s="1071"/>
      <c r="W42" s="1084"/>
      <c r="X42" s="217"/>
      <c r="Y42" s="217"/>
      <c r="Z42" s="1083"/>
      <c r="AA42" s="1071"/>
      <c r="AB42" s="1071"/>
      <c r="AC42" s="1071"/>
      <c r="AD42" s="1071"/>
      <c r="AE42" s="1071"/>
      <c r="AF42" s="1071"/>
      <c r="AG42" s="1071"/>
      <c r="AH42" s="1071"/>
      <c r="AI42" s="1071"/>
      <c r="AJ42" s="1071"/>
      <c r="AK42" s="1071"/>
      <c r="AL42" s="1071"/>
      <c r="AM42" s="1071"/>
      <c r="AN42" s="1071"/>
      <c r="AO42" s="1071"/>
      <c r="AP42" s="1071"/>
      <c r="AQ42" s="1071"/>
      <c r="AR42" s="1071"/>
      <c r="AS42" s="1071"/>
      <c r="AT42" s="1071"/>
      <c r="AU42" s="1084"/>
      <c r="AV42" s="210"/>
    </row>
    <row r="43" spans="1:48" ht="36" customHeight="1">
      <c r="A43" s="210"/>
      <c r="B43" s="1083"/>
      <c r="C43" s="1071"/>
      <c r="D43" s="1071"/>
      <c r="E43" s="1071"/>
      <c r="F43" s="1071"/>
      <c r="G43" s="1071"/>
      <c r="H43" s="1071"/>
      <c r="I43" s="1071"/>
      <c r="J43" s="1071"/>
      <c r="K43" s="1071"/>
      <c r="L43" s="1071"/>
      <c r="M43" s="1071"/>
      <c r="N43" s="1071"/>
      <c r="O43" s="1071"/>
      <c r="P43" s="1071"/>
      <c r="Q43" s="1071"/>
      <c r="R43" s="1071"/>
      <c r="S43" s="1071"/>
      <c r="T43" s="1071"/>
      <c r="U43" s="1071"/>
      <c r="V43" s="1071"/>
      <c r="W43" s="1084"/>
      <c r="X43" s="217"/>
      <c r="Y43" s="217"/>
      <c r="Z43" s="1083"/>
      <c r="AA43" s="1071"/>
      <c r="AB43" s="1071"/>
      <c r="AC43" s="1071"/>
      <c r="AD43" s="1071"/>
      <c r="AE43" s="1071"/>
      <c r="AF43" s="1071"/>
      <c r="AG43" s="1071"/>
      <c r="AH43" s="1071"/>
      <c r="AI43" s="1071"/>
      <c r="AJ43" s="1071"/>
      <c r="AK43" s="1071"/>
      <c r="AL43" s="1071"/>
      <c r="AM43" s="1071"/>
      <c r="AN43" s="1071"/>
      <c r="AO43" s="1071"/>
      <c r="AP43" s="1071"/>
      <c r="AQ43" s="1071"/>
      <c r="AR43" s="1071"/>
      <c r="AS43" s="1071"/>
      <c r="AT43" s="1071"/>
      <c r="AU43" s="1084"/>
      <c r="AV43" s="210"/>
    </row>
    <row r="44" spans="1:48" ht="36" customHeight="1">
      <c r="A44" s="210"/>
      <c r="B44" s="1083"/>
      <c r="C44" s="1071"/>
      <c r="D44" s="1071"/>
      <c r="E44" s="1071"/>
      <c r="F44" s="1071"/>
      <c r="G44" s="1071"/>
      <c r="H44" s="1071"/>
      <c r="I44" s="1071"/>
      <c r="J44" s="1071"/>
      <c r="K44" s="1071"/>
      <c r="L44" s="1071"/>
      <c r="M44" s="1071"/>
      <c r="N44" s="1071"/>
      <c r="O44" s="1071"/>
      <c r="P44" s="1071"/>
      <c r="Q44" s="1071"/>
      <c r="R44" s="1071"/>
      <c r="S44" s="1071"/>
      <c r="T44" s="1071"/>
      <c r="U44" s="1071"/>
      <c r="V44" s="1071"/>
      <c r="W44" s="1084"/>
      <c r="X44" s="217"/>
      <c r="Y44" s="217"/>
      <c r="Z44" s="1083"/>
      <c r="AA44" s="1071"/>
      <c r="AB44" s="1071"/>
      <c r="AC44" s="1071"/>
      <c r="AD44" s="1071"/>
      <c r="AE44" s="1071"/>
      <c r="AF44" s="1071"/>
      <c r="AG44" s="1071"/>
      <c r="AH44" s="1071"/>
      <c r="AI44" s="1071"/>
      <c r="AJ44" s="1071"/>
      <c r="AK44" s="1071"/>
      <c r="AL44" s="1071"/>
      <c r="AM44" s="1071"/>
      <c r="AN44" s="1071"/>
      <c r="AO44" s="1071"/>
      <c r="AP44" s="1071"/>
      <c r="AQ44" s="1071"/>
      <c r="AR44" s="1071"/>
      <c r="AS44" s="1071"/>
      <c r="AT44" s="1071"/>
      <c r="AU44" s="1084"/>
      <c r="AV44" s="210"/>
    </row>
    <row r="45" spans="1:48" ht="36" customHeight="1">
      <c r="A45" s="210"/>
      <c r="B45" s="1083"/>
      <c r="C45" s="1071"/>
      <c r="D45" s="1071"/>
      <c r="E45" s="1071"/>
      <c r="F45" s="1071"/>
      <c r="G45" s="1071"/>
      <c r="H45" s="1071"/>
      <c r="I45" s="1071"/>
      <c r="J45" s="1071"/>
      <c r="K45" s="1071"/>
      <c r="L45" s="1071"/>
      <c r="M45" s="1071"/>
      <c r="N45" s="1071"/>
      <c r="O45" s="1071"/>
      <c r="P45" s="1071"/>
      <c r="Q45" s="1071"/>
      <c r="R45" s="1071"/>
      <c r="S45" s="1071"/>
      <c r="T45" s="1071"/>
      <c r="U45" s="1071"/>
      <c r="V45" s="1071"/>
      <c r="W45" s="1084"/>
      <c r="X45" s="217"/>
      <c r="Y45" s="217"/>
      <c r="Z45" s="1083"/>
      <c r="AA45" s="1071"/>
      <c r="AB45" s="1071"/>
      <c r="AC45" s="1071"/>
      <c r="AD45" s="1071"/>
      <c r="AE45" s="1071"/>
      <c r="AF45" s="1071"/>
      <c r="AG45" s="1071"/>
      <c r="AH45" s="1071"/>
      <c r="AI45" s="1071"/>
      <c r="AJ45" s="1071"/>
      <c r="AK45" s="1071"/>
      <c r="AL45" s="1071"/>
      <c r="AM45" s="1071"/>
      <c r="AN45" s="1071"/>
      <c r="AO45" s="1071"/>
      <c r="AP45" s="1071"/>
      <c r="AQ45" s="1071"/>
      <c r="AR45" s="1071"/>
      <c r="AS45" s="1071"/>
      <c r="AT45" s="1071"/>
      <c r="AU45" s="1084"/>
      <c r="AV45" s="210"/>
    </row>
    <row r="46" spans="1:48" ht="36" customHeight="1">
      <c r="A46" s="210"/>
      <c r="B46" s="1083"/>
      <c r="C46" s="1071"/>
      <c r="D46" s="1071"/>
      <c r="E46" s="1071"/>
      <c r="F46" s="1071"/>
      <c r="G46" s="1071"/>
      <c r="H46" s="1071"/>
      <c r="I46" s="1071"/>
      <c r="J46" s="1071"/>
      <c r="K46" s="1071"/>
      <c r="L46" s="1071"/>
      <c r="M46" s="1071"/>
      <c r="N46" s="1071"/>
      <c r="O46" s="1071"/>
      <c r="P46" s="1071"/>
      <c r="Q46" s="1071"/>
      <c r="R46" s="1071"/>
      <c r="S46" s="1071"/>
      <c r="T46" s="1071"/>
      <c r="U46" s="1071"/>
      <c r="V46" s="1071"/>
      <c r="W46" s="1084"/>
      <c r="X46" s="217"/>
      <c r="Y46" s="217"/>
      <c r="Z46" s="1083"/>
      <c r="AA46" s="1071"/>
      <c r="AB46" s="1071"/>
      <c r="AC46" s="1071"/>
      <c r="AD46" s="1071"/>
      <c r="AE46" s="1071"/>
      <c r="AF46" s="1071"/>
      <c r="AG46" s="1071"/>
      <c r="AH46" s="1071"/>
      <c r="AI46" s="1071"/>
      <c r="AJ46" s="1071"/>
      <c r="AK46" s="1071"/>
      <c r="AL46" s="1071"/>
      <c r="AM46" s="1071"/>
      <c r="AN46" s="1071"/>
      <c r="AO46" s="1071"/>
      <c r="AP46" s="1071"/>
      <c r="AQ46" s="1071"/>
      <c r="AR46" s="1071"/>
      <c r="AS46" s="1071"/>
      <c r="AT46" s="1071"/>
      <c r="AU46" s="1084"/>
      <c r="AV46" s="210"/>
    </row>
    <row r="47" spans="1:48" ht="36" customHeight="1">
      <c r="A47" s="210"/>
      <c r="B47" s="1083"/>
      <c r="C47" s="1071"/>
      <c r="D47" s="1071"/>
      <c r="E47" s="1071"/>
      <c r="F47" s="1071"/>
      <c r="G47" s="1071"/>
      <c r="H47" s="1071"/>
      <c r="I47" s="1071"/>
      <c r="J47" s="1071"/>
      <c r="K47" s="1071"/>
      <c r="L47" s="1071"/>
      <c r="M47" s="1071"/>
      <c r="N47" s="1071"/>
      <c r="O47" s="1071"/>
      <c r="P47" s="1071"/>
      <c r="Q47" s="1071"/>
      <c r="R47" s="1071"/>
      <c r="S47" s="1071"/>
      <c r="T47" s="1071"/>
      <c r="U47" s="1071"/>
      <c r="V47" s="1071"/>
      <c r="W47" s="1084"/>
      <c r="X47" s="217"/>
      <c r="Y47" s="217"/>
      <c r="Z47" s="1083"/>
      <c r="AA47" s="1071"/>
      <c r="AB47" s="1071"/>
      <c r="AC47" s="1071"/>
      <c r="AD47" s="1071"/>
      <c r="AE47" s="1071"/>
      <c r="AF47" s="1071"/>
      <c r="AG47" s="1071"/>
      <c r="AH47" s="1071"/>
      <c r="AI47" s="1071"/>
      <c r="AJ47" s="1071"/>
      <c r="AK47" s="1071"/>
      <c r="AL47" s="1071"/>
      <c r="AM47" s="1071"/>
      <c r="AN47" s="1071"/>
      <c r="AO47" s="1071"/>
      <c r="AP47" s="1071"/>
      <c r="AQ47" s="1071"/>
      <c r="AR47" s="1071"/>
      <c r="AS47" s="1071"/>
      <c r="AT47" s="1071"/>
      <c r="AU47" s="1084"/>
      <c r="AV47" s="210"/>
    </row>
    <row r="48" spans="1:48" ht="36" customHeight="1">
      <c r="A48" s="210"/>
      <c r="B48" s="1083"/>
      <c r="C48" s="1071"/>
      <c r="D48" s="1071"/>
      <c r="E48" s="1071"/>
      <c r="F48" s="1071"/>
      <c r="G48" s="1071"/>
      <c r="H48" s="1071"/>
      <c r="I48" s="1071"/>
      <c r="J48" s="1071"/>
      <c r="K48" s="1071"/>
      <c r="L48" s="1071"/>
      <c r="M48" s="1071"/>
      <c r="N48" s="1071"/>
      <c r="O48" s="1071"/>
      <c r="P48" s="1071"/>
      <c r="Q48" s="1071"/>
      <c r="R48" s="1071"/>
      <c r="S48" s="1071"/>
      <c r="T48" s="1071"/>
      <c r="U48" s="1071"/>
      <c r="V48" s="1071"/>
      <c r="W48" s="1084"/>
      <c r="X48" s="217"/>
      <c r="Y48" s="217"/>
      <c r="Z48" s="1083"/>
      <c r="AA48" s="1071"/>
      <c r="AB48" s="1071"/>
      <c r="AC48" s="1071"/>
      <c r="AD48" s="1071"/>
      <c r="AE48" s="1071"/>
      <c r="AF48" s="1071"/>
      <c r="AG48" s="1071"/>
      <c r="AH48" s="1071"/>
      <c r="AI48" s="1071"/>
      <c r="AJ48" s="1071"/>
      <c r="AK48" s="1071"/>
      <c r="AL48" s="1071"/>
      <c r="AM48" s="1071"/>
      <c r="AN48" s="1071"/>
      <c r="AO48" s="1071"/>
      <c r="AP48" s="1071"/>
      <c r="AQ48" s="1071"/>
      <c r="AR48" s="1071"/>
      <c r="AS48" s="1071"/>
      <c r="AT48" s="1071"/>
      <c r="AU48" s="1084"/>
      <c r="AV48" s="210"/>
    </row>
    <row r="49" spans="1:49" ht="36" customHeight="1">
      <c r="A49" s="210"/>
      <c r="B49" s="1083"/>
      <c r="C49" s="1071"/>
      <c r="D49" s="1071"/>
      <c r="E49" s="1071"/>
      <c r="F49" s="1071"/>
      <c r="G49" s="1071"/>
      <c r="H49" s="1071"/>
      <c r="I49" s="1071"/>
      <c r="J49" s="1071"/>
      <c r="K49" s="1071"/>
      <c r="L49" s="1071"/>
      <c r="M49" s="1071"/>
      <c r="N49" s="1071"/>
      <c r="O49" s="1071"/>
      <c r="P49" s="1071"/>
      <c r="Q49" s="1071"/>
      <c r="R49" s="1071"/>
      <c r="S49" s="1071"/>
      <c r="T49" s="1071"/>
      <c r="U49" s="1071"/>
      <c r="V49" s="1071"/>
      <c r="W49" s="1084"/>
      <c r="X49" s="217"/>
      <c r="Y49" s="217"/>
      <c r="Z49" s="1083"/>
      <c r="AA49" s="1071"/>
      <c r="AB49" s="1071"/>
      <c r="AC49" s="1071"/>
      <c r="AD49" s="1071"/>
      <c r="AE49" s="1071"/>
      <c r="AF49" s="1071"/>
      <c r="AG49" s="1071"/>
      <c r="AH49" s="1071"/>
      <c r="AI49" s="1071"/>
      <c r="AJ49" s="1071"/>
      <c r="AK49" s="1071"/>
      <c r="AL49" s="1071"/>
      <c r="AM49" s="1071"/>
      <c r="AN49" s="1071"/>
      <c r="AO49" s="1071"/>
      <c r="AP49" s="1071"/>
      <c r="AQ49" s="1071"/>
      <c r="AR49" s="1071"/>
      <c r="AS49" s="1071"/>
      <c r="AT49" s="1071"/>
      <c r="AU49" s="1084"/>
      <c r="AV49" s="210"/>
    </row>
    <row r="50" spans="1:49" ht="36" customHeight="1">
      <c r="A50" s="210"/>
      <c r="B50" s="1085"/>
      <c r="C50" s="1086"/>
      <c r="D50" s="1086"/>
      <c r="E50" s="1086"/>
      <c r="F50" s="1086"/>
      <c r="G50" s="1086"/>
      <c r="H50" s="1086"/>
      <c r="I50" s="1086"/>
      <c r="J50" s="1086"/>
      <c r="K50" s="1086"/>
      <c r="L50" s="1086"/>
      <c r="M50" s="1086"/>
      <c r="N50" s="1086"/>
      <c r="O50" s="1086"/>
      <c r="P50" s="1086"/>
      <c r="Q50" s="1086"/>
      <c r="R50" s="1086"/>
      <c r="S50" s="1086"/>
      <c r="T50" s="1086"/>
      <c r="U50" s="1086"/>
      <c r="V50" s="1086"/>
      <c r="W50" s="1087"/>
      <c r="X50" s="217"/>
      <c r="Y50" s="217"/>
      <c r="Z50" s="1085"/>
      <c r="AA50" s="1086"/>
      <c r="AB50" s="1086"/>
      <c r="AC50" s="1086"/>
      <c r="AD50" s="1086"/>
      <c r="AE50" s="1086"/>
      <c r="AF50" s="1086"/>
      <c r="AG50" s="1086"/>
      <c r="AH50" s="1086"/>
      <c r="AI50" s="1086"/>
      <c r="AJ50" s="1086"/>
      <c r="AK50" s="1086"/>
      <c r="AL50" s="1086"/>
      <c r="AM50" s="1086"/>
      <c r="AN50" s="1086"/>
      <c r="AO50" s="1086"/>
      <c r="AP50" s="1086"/>
      <c r="AQ50" s="1086"/>
      <c r="AR50" s="1086"/>
      <c r="AS50" s="1086"/>
      <c r="AT50" s="1086"/>
      <c r="AU50" s="1087"/>
      <c r="AV50" s="210"/>
    </row>
    <row r="51" spans="1:49" ht="36" customHeight="1">
      <c r="A51" s="210"/>
      <c r="B51" s="228"/>
      <c r="C51" s="228"/>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30"/>
      <c r="AP51" s="230"/>
      <c r="AQ51" s="230"/>
      <c r="AR51" s="230"/>
      <c r="AS51" s="230"/>
      <c r="AT51" s="230"/>
      <c r="AU51" s="230"/>
      <c r="AV51" s="210"/>
    </row>
    <row r="52" spans="1:49" ht="21.75" customHeight="1">
      <c r="AW52" s="172"/>
    </row>
    <row r="53" spans="1:49" ht="16.5" customHeight="1">
      <c r="AW53" s="172"/>
    </row>
  </sheetData>
  <sheetProtection algorithmName="SHA-512" hashValue="kmdj1CzdTF18PxJ4Jr1thRJ/EBpdvGFMZ6hLxw2hFNS7YwQCQRdxPEkywFnvBSYXQY1mIsYSKzq0U060+cDQaQ==" saltValue="J19FCnlMaY25eMh1lf5/QQ==" spinCount="100000"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7"/>
  <conditionalFormatting sqref="H14">
    <cfRule type="expression" dxfId="38" priority="4" stopIfTrue="1">
      <formula>$H$11=$AX$11</formula>
    </cfRule>
  </conditionalFormatting>
  <conditionalFormatting sqref="AF14">
    <cfRule type="expression" dxfId="37" priority="5" stopIfTrue="1">
      <formula>$AF$11=$AX$11</formula>
    </cfRule>
  </conditionalFormatting>
  <conditionalFormatting sqref="AN6:AO6">
    <cfRule type="expression" dxfId="36" priority="2" stopIfTrue="1">
      <formula>$AN$6=""</formula>
    </cfRule>
  </conditionalFormatting>
  <conditionalFormatting sqref="AQ6:AR6">
    <cfRule type="expression" dxfId="35" priority="1" stopIfTrue="1">
      <formula>$AQ$6=""</formula>
    </cfRule>
  </conditionalFormatting>
  <dataValidations count="4">
    <dataValidation type="list" allowBlank="1" showInputMessage="1" showErrorMessage="1" sqref="AF11:AU11 H11:W11" xr:uid="{00000000-0002-0000-0600-000000000000}">
      <formula1>"断熱材,窓,ガラス"</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xr:uid="{00000000-0002-0000-0600-000001000000}"/>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xr:uid="{00000000-0002-0000-0600-000002000000}">
      <formula1>"断熱パネル,潜熱蓄熱建材,断熱材,玄関ドア,窓,ガラス,調湿建材"</formula1>
    </dataValidation>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H12:W1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WVN983052:WWC983052" xr:uid="{00000000-0002-0000-0600-000003000000}">
      <formula1>INDIRECT(H11)</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様式第8｜完了実績報告書</vt:lpstr>
      <vt:lpstr>定型様式4｜総括表</vt:lpstr>
      <vt:lpstr>定型様式5｜明細書【ガラス】</vt:lpstr>
      <vt:lpstr>定型様式5｜明細書【窓】</vt:lpstr>
      <vt:lpstr>定型様式5｜明細書【断熱材】</vt:lpstr>
      <vt:lpstr>定型様式5｜明細書【窓】_雛形</vt:lpstr>
      <vt:lpstr>定型様式5｜明細書【ガラス】 _雛形</vt:lpstr>
      <vt:lpstr>定型様式7｜実績報告確認写真【表紙】</vt:lpstr>
      <vt:lpstr>定型様式7｜実績報告確認写真</vt:lpstr>
      <vt:lpstr>様式第12｜精算払請求書</vt:lpstr>
      <vt:lpstr>'定型様式4｜総括表'!Print_Area</vt:lpstr>
      <vt:lpstr>'定型様式5｜明細書【ガラス】'!Print_Area</vt:lpstr>
      <vt:lpstr>'定型様式5｜明細書【ガラス】 _雛形'!Print_Area</vt:lpstr>
      <vt:lpstr>'定型様式5｜明細書【窓】'!Print_Area</vt:lpstr>
      <vt:lpstr>'定型様式5｜明細書【窓】_雛形'!Print_Area</vt:lpstr>
      <vt:lpstr>'定型様式5｜明細書【断熱材】'!Print_Area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使用製品</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2020-06-29T04:33:37Z</dcterms:modified>
</cp:coreProperties>
</file>