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showInkAnnotation="0" updateLinks="never" codeName="ThisWorkbook" defaultThemeVersion="124226"/>
  <xr:revisionPtr revIDLastSave="0" documentId="13_ncr:1_{5288E53C-40F9-4EA1-86CE-EC39014FC5D0}" xr6:coauthVersionLast="47" xr6:coauthVersionMax="47" xr10:uidLastSave="{00000000-0000-0000-0000-000000000000}"/>
  <workbookProtection workbookAlgorithmName="SHA-512" workbookHashValue="AKs74FY4UxyqIEFQ6PXFYbFMl+7/WYUGuDG8q19oUBVWz84Qt4VaH2fOK0Sj1tqaxJTS7vYMmoDDPZYwP0/RrA==" workbookSaltValue="zrqY82ldJlWEAcD/y3ToFA==" workbookSpinCount="100000" lockStructure="1"/>
  <bookViews>
    <workbookView xWindow="-108" yWindow="-108" windowWidth="23256" windowHeight="12576" tabRatio="659" xr2:uid="{00000000-000D-0000-FFFF-FFFF00000000}"/>
  </bookViews>
  <sheets>
    <sheet name="誓約書" sheetId="145" r:id="rId1"/>
    <sheet name="交付申請書" sheetId="174" r:id="rId2"/>
    <sheet name="明細書【断熱材】_外断" sheetId="162" r:id="rId3"/>
    <sheet name="明細書【窓(カバー工法・外窓交換)】_外断" sheetId="164" r:id="rId4"/>
    <sheet name="明細書【玄関ドア・調湿建材・高効率換気システム】_外断" sheetId="169" r:id="rId5"/>
    <sheet name="明細書【断熱パネル】_外断" sheetId="166" r:id="rId6"/>
    <sheet name="明細書【潜熱蓄熱建材】" sheetId="167" r:id="rId7"/>
    <sheet name="明細書【窓(内窓取付)】_外断" sheetId="168" r:id="rId8"/>
    <sheet name="総括表_外断" sheetId="161" r:id="rId9"/>
    <sheet name="製品リスト" sheetId="175" state="hidden" r:id="rId10"/>
  </sheets>
  <definedNames>
    <definedName name="_xlnm.Print_Area" localSheetId="1">交付申請書!$A$1:$CN$105</definedName>
    <definedName name="_xlnm.Print_Area" localSheetId="0">誓約書!$A$1:$BB$64</definedName>
    <definedName name="_xlnm.Print_Area" localSheetId="8">総括表_外断!$A$1:$AP$43</definedName>
    <definedName name="_xlnm.Print_Area" localSheetId="4">明細書【玄関ドア・調湿建材・高効率換気システム】_外断!$A$1:$BC$66</definedName>
    <definedName name="_xlnm.Print_Area" localSheetId="6">明細書【潜熱蓄熱建材】!$A$1:$BC$58</definedName>
    <definedName name="_xlnm.Print_Area" localSheetId="3">'明細書【窓(カバー工法・外窓交換)】_外断'!$A$1:$BC$63</definedName>
    <definedName name="_xlnm.Print_Area" localSheetId="7">'明細書【窓(内窓取付)】_外断'!$A$1:$BC$58</definedName>
    <definedName name="_xlnm.Print_Area" localSheetId="5">明細書【断熱パネル】_外断!$A$1:$BC$53</definedName>
    <definedName name="_xlnm.Print_Area" localSheetId="2">明細書【断熱材】_外断!$A$1:$BC$68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000" i="175" l="1"/>
  <c r="K1000" i="175"/>
  <c r="L999" i="175"/>
  <c r="K999" i="175"/>
  <c r="L998" i="175"/>
  <c r="K998" i="175"/>
  <c r="L997" i="175"/>
  <c r="K997" i="175"/>
  <c r="L996" i="175"/>
  <c r="K996" i="175"/>
  <c r="L995" i="175"/>
  <c r="K995" i="175"/>
  <c r="L994" i="175"/>
  <c r="K994" i="175"/>
  <c r="L993" i="175"/>
  <c r="K993" i="175"/>
  <c r="L992" i="175"/>
  <c r="K992" i="175"/>
  <c r="L991" i="175"/>
  <c r="K991" i="175"/>
  <c r="L990" i="175"/>
  <c r="K990" i="175"/>
  <c r="L989" i="175"/>
  <c r="K989" i="175"/>
  <c r="L988" i="175"/>
  <c r="K988" i="175"/>
  <c r="L987" i="175"/>
  <c r="K987" i="175"/>
  <c r="L986" i="175"/>
  <c r="K986" i="175"/>
  <c r="L985" i="175"/>
  <c r="K985" i="175"/>
  <c r="L984" i="175"/>
  <c r="K984" i="175"/>
  <c r="L983" i="175"/>
  <c r="K983" i="175"/>
  <c r="L982" i="175"/>
  <c r="K982" i="175"/>
  <c r="L981" i="175"/>
  <c r="K981" i="175"/>
  <c r="L980" i="175"/>
  <c r="K980" i="175"/>
  <c r="L979" i="175"/>
  <c r="K979" i="175"/>
  <c r="L978" i="175"/>
  <c r="K978" i="175"/>
  <c r="L977" i="175"/>
  <c r="K977" i="175"/>
  <c r="L976" i="175"/>
  <c r="K976" i="175"/>
  <c r="L975" i="175"/>
  <c r="K975" i="175"/>
  <c r="L974" i="175"/>
  <c r="K974" i="175"/>
  <c r="L973" i="175"/>
  <c r="K973" i="175"/>
  <c r="L972" i="175"/>
  <c r="K972" i="175"/>
  <c r="L971" i="175"/>
  <c r="K971" i="175"/>
  <c r="L970" i="175"/>
  <c r="K970" i="175"/>
  <c r="L969" i="175"/>
  <c r="K969" i="175"/>
  <c r="L968" i="175"/>
  <c r="K968" i="175"/>
  <c r="L967" i="175"/>
  <c r="K967" i="175"/>
  <c r="L966" i="175"/>
  <c r="K966" i="175"/>
  <c r="L965" i="175"/>
  <c r="K965" i="175"/>
  <c r="L964" i="175"/>
  <c r="K964" i="175"/>
  <c r="L963" i="175"/>
  <c r="K963" i="175"/>
  <c r="L962" i="175"/>
  <c r="K962" i="175"/>
  <c r="L961" i="175"/>
  <c r="K961" i="175"/>
  <c r="L960" i="175"/>
  <c r="K960" i="175"/>
  <c r="L959" i="175"/>
  <c r="K959" i="175"/>
  <c r="L958" i="175"/>
  <c r="K958" i="175"/>
  <c r="L957" i="175"/>
  <c r="K957" i="175"/>
  <c r="L956" i="175"/>
  <c r="K956" i="175"/>
  <c r="L955" i="175"/>
  <c r="K955" i="175"/>
  <c r="L954" i="175"/>
  <c r="K954" i="175"/>
  <c r="L953" i="175"/>
  <c r="K953" i="175"/>
  <c r="L952" i="175"/>
  <c r="K952" i="175"/>
  <c r="L951" i="175"/>
  <c r="K951" i="175"/>
  <c r="L950" i="175"/>
  <c r="K950" i="175"/>
  <c r="L949" i="175"/>
  <c r="K949" i="175"/>
  <c r="L948" i="175"/>
  <c r="K948" i="175"/>
  <c r="L947" i="175"/>
  <c r="K947" i="175"/>
  <c r="L946" i="175"/>
  <c r="K946" i="175"/>
  <c r="L945" i="175"/>
  <c r="K945" i="175"/>
  <c r="L944" i="175"/>
  <c r="K944" i="175"/>
  <c r="L943" i="175"/>
  <c r="K943" i="175"/>
  <c r="L942" i="175"/>
  <c r="K942" i="175"/>
  <c r="L941" i="175"/>
  <c r="K941" i="175"/>
  <c r="L940" i="175"/>
  <c r="K940" i="175"/>
  <c r="L939" i="175"/>
  <c r="K939" i="175"/>
  <c r="L938" i="175"/>
  <c r="K938" i="175"/>
  <c r="L937" i="175"/>
  <c r="K937" i="175"/>
  <c r="L936" i="175"/>
  <c r="K936" i="175"/>
  <c r="L935" i="175"/>
  <c r="K935" i="175"/>
  <c r="L934" i="175"/>
  <c r="K934" i="175"/>
  <c r="L933" i="175"/>
  <c r="K933" i="175"/>
  <c r="L932" i="175"/>
  <c r="K932" i="175"/>
  <c r="L931" i="175"/>
  <c r="K931" i="175"/>
  <c r="L930" i="175"/>
  <c r="K930" i="175"/>
  <c r="L929" i="175"/>
  <c r="K929" i="175"/>
  <c r="L928" i="175"/>
  <c r="K928" i="175"/>
  <c r="L927" i="175"/>
  <c r="K927" i="175"/>
  <c r="L926" i="175"/>
  <c r="K926" i="175"/>
  <c r="L925" i="175"/>
  <c r="K925" i="175"/>
  <c r="L924" i="175"/>
  <c r="K924" i="175"/>
  <c r="L923" i="175"/>
  <c r="K923" i="175"/>
  <c r="L922" i="175"/>
  <c r="K922" i="175"/>
  <c r="L921" i="175"/>
  <c r="K921" i="175"/>
  <c r="L920" i="175"/>
  <c r="K920" i="175"/>
  <c r="L919" i="175"/>
  <c r="K919" i="175"/>
  <c r="L918" i="175"/>
  <c r="K918" i="175"/>
  <c r="L917" i="175"/>
  <c r="K917" i="175"/>
  <c r="L916" i="175"/>
  <c r="K916" i="175"/>
  <c r="L915" i="175"/>
  <c r="K915" i="175"/>
  <c r="L914" i="175"/>
  <c r="K914" i="175"/>
  <c r="L913" i="175"/>
  <c r="K913" i="175"/>
  <c r="L912" i="175"/>
  <c r="K912" i="175"/>
  <c r="L911" i="175"/>
  <c r="K911" i="175"/>
  <c r="L910" i="175"/>
  <c r="K910" i="175"/>
  <c r="L909" i="175"/>
  <c r="K909" i="175"/>
  <c r="L908" i="175"/>
  <c r="K908" i="175"/>
  <c r="L907" i="175"/>
  <c r="K907" i="175"/>
  <c r="L906" i="175"/>
  <c r="K906" i="175"/>
  <c r="L905" i="175"/>
  <c r="K905" i="175"/>
  <c r="L904" i="175"/>
  <c r="K904" i="175"/>
  <c r="L903" i="175"/>
  <c r="K903" i="175"/>
  <c r="L902" i="175"/>
  <c r="K902" i="175"/>
  <c r="L901" i="175"/>
  <c r="K901" i="175"/>
  <c r="L900" i="175"/>
  <c r="K900" i="175"/>
  <c r="L899" i="175"/>
  <c r="K899" i="175"/>
  <c r="L898" i="175"/>
  <c r="K898" i="175"/>
  <c r="L897" i="175"/>
  <c r="K897" i="175"/>
  <c r="L896" i="175"/>
  <c r="K896" i="175"/>
  <c r="L895" i="175"/>
  <c r="K895" i="175"/>
  <c r="L894" i="175"/>
  <c r="K894" i="175"/>
  <c r="L893" i="175"/>
  <c r="K893" i="175"/>
  <c r="L892" i="175"/>
  <c r="K892" i="175"/>
  <c r="L891" i="175"/>
  <c r="K891" i="175"/>
  <c r="L890" i="175"/>
  <c r="K890" i="175"/>
  <c r="L889" i="175"/>
  <c r="K889" i="175"/>
  <c r="L888" i="175"/>
  <c r="K888" i="175"/>
  <c r="L887" i="175"/>
  <c r="K887" i="175"/>
  <c r="L886" i="175"/>
  <c r="K886" i="175"/>
  <c r="L885" i="175"/>
  <c r="K885" i="175"/>
  <c r="L884" i="175"/>
  <c r="K884" i="175"/>
  <c r="L883" i="175"/>
  <c r="K883" i="175"/>
  <c r="L882" i="175"/>
  <c r="K882" i="175"/>
  <c r="L881" i="175"/>
  <c r="K881" i="175"/>
  <c r="L880" i="175"/>
  <c r="K880" i="175"/>
  <c r="L879" i="175"/>
  <c r="K879" i="175"/>
  <c r="L878" i="175"/>
  <c r="K878" i="175"/>
  <c r="L877" i="175"/>
  <c r="K877" i="175"/>
  <c r="L876" i="175"/>
  <c r="K876" i="175"/>
  <c r="L875" i="175"/>
  <c r="K875" i="175"/>
  <c r="L874" i="175"/>
  <c r="K874" i="175"/>
  <c r="L873" i="175"/>
  <c r="K873" i="175"/>
  <c r="L872" i="175"/>
  <c r="K872" i="175"/>
  <c r="L871" i="175"/>
  <c r="K871" i="175"/>
  <c r="L870" i="175"/>
  <c r="K870" i="175"/>
  <c r="L869" i="175"/>
  <c r="K869" i="175"/>
  <c r="L868" i="175"/>
  <c r="K868" i="175"/>
  <c r="L867" i="175"/>
  <c r="K867" i="175"/>
  <c r="L866" i="175"/>
  <c r="K866" i="175"/>
  <c r="L865" i="175"/>
  <c r="K865" i="175"/>
  <c r="L864" i="175"/>
  <c r="K864" i="175"/>
  <c r="L863" i="175"/>
  <c r="K863" i="175"/>
  <c r="L862" i="175"/>
  <c r="K862" i="175"/>
  <c r="L861" i="175"/>
  <c r="K861" i="175"/>
  <c r="L860" i="175"/>
  <c r="K860" i="175"/>
  <c r="L859" i="175"/>
  <c r="K859" i="175"/>
  <c r="L858" i="175"/>
  <c r="K858" i="175"/>
  <c r="L857" i="175"/>
  <c r="K857" i="175"/>
  <c r="L856" i="175"/>
  <c r="K856" i="175"/>
  <c r="L855" i="175"/>
  <c r="K855" i="175"/>
  <c r="L854" i="175"/>
  <c r="K854" i="175"/>
  <c r="L853" i="175"/>
  <c r="K853" i="175"/>
  <c r="L852" i="175"/>
  <c r="K852" i="175"/>
  <c r="L851" i="175"/>
  <c r="K851" i="175"/>
  <c r="L850" i="175"/>
  <c r="K850" i="175"/>
  <c r="L849" i="175"/>
  <c r="K849" i="175"/>
  <c r="L848" i="175"/>
  <c r="K848" i="175"/>
  <c r="L847" i="175"/>
  <c r="K847" i="175"/>
  <c r="L846" i="175"/>
  <c r="K846" i="175"/>
  <c r="L845" i="175"/>
  <c r="K845" i="175"/>
  <c r="L844" i="175"/>
  <c r="K844" i="175"/>
  <c r="L843" i="175"/>
  <c r="K843" i="175"/>
  <c r="L842" i="175"/>
  <c r="K842" i="175"/>
  <c r="L841" i="175"/>
  <c r="K841" i="175"/>
  <c r="L840" i="175"/>
  <c r="K840" i="175"/>
  <c r="L839" i="175"/>
  <c r="K839" i="175"/>
  <c r="L838" i="175"/>
  <c r="K838" i="175"/>
  <c r="L837" i="175"/>
  <c r="K837" i="175"/>
  <c r="L836" i="175"/>
  <c r="K836" i="175"/>
  <c r="L835" i="175"/>
  <c r="K835" i="175"/>
  <c r="L834" i="175"/>
  <c r="K834" i="175"/>
  <c r="L833" i="175"/>
  <c r="K833" i="175"/>
  <c r="L832" i="175"/>
  <c r="K832" i="175"/>
  <c r="L831" i="175"/>
  <c r="K831" i="175"/>
  <c r="L830" i="175"/>
  <c r="K830" i="175"/>
  <c r="L829" i="175"/>
  <c r="K829" i="175"/>
  <c r="L828" i="175"/>
  <c r="K828" i="175"/>
  <c r="L827" i="175"/>
  <c r="K827" i="175"/>
  <c r="L826" i="175"/>
  <c r="K826" i="175"/>
  <c r="L825" i="175"/>
  <c r="K825" i="175"/>
  <c r="L824" i="175"/>
  <c r="K824" i="175"/>
  <c r="L823" i="175"/>
  <c r="K823" i="175"/>
  <c r="L822" i="175"/>
  <c r="K822" i="175"/>
  <c r="L821" i="175"/>
  <c r="K821" i="175"/>
  <c r="L820" i="175"/>
  <c r="K820" i="175"/>
  <c r="L819" i="175"/>
  <c r="K819" i="175"/>
  <c r="L818" i="175"/>
  <c r="K818" i="175"/>
  <c r="L817" i="175"/>
  <c r="K817" i="175"/>
  <c r="L816" i="175"/>
  <c r="K816" i="175"/>
  <c r="L815" i="175"/>
  <c r="K815" i="175"/>
  <c r="L814" i="175"/>
  <c r="K814" i="175"/>
  <c r="L813" i="175"/>
  <c r="K813" i="175"/>
  <c r="L812" i="175"/>
  <c r="K812" i="175"/>
  <c r="L811" i="175"/>
  <c r="K811" i="175"/>
  <c r="L810" i="175"/>
  <c r="K810" i="175"/>
  <c r="L809" i="175"/>
  <c r="K809" i="175"/>
  <c r="L808" i="175"/>
  <c r="K808" i="175"/>
  <c r="L807" i="175"/>
  <c r="K807" i="175"/>
  <c r="L806" i="175"/>
  <c r="K806" i="175"/>
  <c r="L805" i="175"/>
  <c r="K805" i="175"/>
  <c r="L804" i="175"/>
  <c r="K804" i="175"/>
  <c r="L803" i="175"/>
  <c r="K803" i="175"/>
  <c r="L802" i="175"/>
  <c r="K802" i="175"/>
  <c r="L801" i="175"/>
  <c r="K801" i="175"/>
  <c r="L800" i="175"/>
  <c r="K800" i="175"/>
  <c r="L799" i="175"/>
  <c r="K799" i="175"/>
  <c r="L798" i="175"/>
  <c r="K798" i="175"/>
  <c r="L797" i="175"/>
  <c r="K797" i="175"/>
  <c r="L796" i="175"/>
  <c r="K796" i="175"/>
  <c r="L795" i="175"/>
  <c r="K795" i="175"/>
  <c r="L794" i="175"/>
  <c r="K794" i="175"/>
  <c r="L793" i="175"/>
  <c r="K793" i="175"/>
  <c r="L792" i="175"/>
  <c r="K792" i="175"/>
  <c r="L791" i="175"/>
  <c r="K791" i="175"/>
  <c r="L790" i="175"/>
  <c r="K790" i="175"/>
  <c r="L789" i="175"/>
  <c r="K789" i="175"/>
  <c r="L788" i="175"/>
  <c r="K788" i="175"/>
  <c r="L787" i="175"/>
  <c r="K787" i="175"/>
  <c r="L786" i="175"/>
  <c r="K786" i="175"/>
  <c r="L785" i="175"/>
  <c r="K785" i="175"/>
  <c r="L784" i="175"/>
  <c r="K784" i="175"/>
  <c r="L783" i="175"/>
  <c r="K783" i="175"/>
  <c r="L782" i="175"/>
  <c r="K782" i="175"/>
  <c r="L781" i="175"/>
  <c r="K781" i="175"/>
  <c r="L780" i="175"/>
  <c r="K780" i="175"/>
  <c r="L779" i="175"/>
  <c r="K779" i="175"/>
  <c r="L778" i="175"/>
  <c r="K778" i="175"/>
  <c r="L777" i="175"/>
  <c r="K777" i="175"/>
  <c r="L776" i="175"/>
  <c r="K776" i="175"/>
  <c r="L775" i="175"/>
  <c r="K775" i="175"/>
  <c r="L774" i="175"/>
  <c r="K774" i="175"/>
  <c r="L773" i="175"/>
  <c r="K773" i="175"/>
  <c r="L772" i="175"/>
  <c r="K772" i="175"/>
  <c r="L771" i="175"/>
  <c r="K771" i="175"/>
  <c r="L770" i="175"/>
  <c r="K770" i="175"/>
  <c r="L769" i="175"/>
  <c r="K769" i="175"/>
  <c r="L768" i="175"/>
  <c r="K768" i="175"/>
  <c r="L767" i="175"/>
  <c r="K767" i="175"/>
  <c r="L766" i="175"/>
  <c r="K766" i="175"/>
  <c r="L765" i="175"/>
  <c r="K765" i="175"/>
  <c r="L764" i="175"/>
  <c r="K764" i="175"/>
  <c r="L763" i="175"/>
  <c r="K763" i="175"/>
  <c r="L762" i="175"/>
  <c r="K762" i="175"/>
  <c r="L761" i="175"/>
  <c r="K761" i="175"/>
  <c r="L760" i="175"/>
  <c r="K760" i="175"/>
  <c r="L759" i="175"/>
  <c r="K759" i="175"/>
  <c r="L758" i="175"/>
  <c r="K758" i="175"/>
  <c r="L757" i="175"/>
  <c r="K757" i="175"/>
  <c r="L756" i="175"/>
  <c r="K756" i="175"/>
  <c r="L755" i="175"/>
  <c r="K755" i="175"/>
  <c r="L754" i="175"/>
  <c r="K754" i="175"/>
  <c r="L753" i="175"/>
  <c r="K753" i="175"/>
  <c r="L752" i="175"/>
  <c r="K752" i="175"/>
  <c r="L751" i="175"/>
  <c r="K751" i="175"/>
  <c r="L750" i="175"/>
  <c r="K750" i="175"/>
  <c r="L749" i="175"/>
  <c r="K749" i="175"/>
  <c r="L748" i="175"/>
  <c r="K748" i="175"/>
  <c r="L747" i="175"/>
  <c r="K747" i="175"/>
  <c r="L746" i="175"/>
  <c r="K746" i="175"/>
  <c r="L745" i="175"/>
  <c r="K745" i="175"/>
  <c r="L744" i="175"/>
  <c r="K744" i="175"/>
  <c r="L743" i="175"/>
  <c r="K743" i="175"/>
  <c r="L742" i="175"/>
  <c r="K742" i="175"/>
  <c r="L741" i="175"/>
  <c r="K741" i="175"/>
  <c r="L740" i="175"/>
  <c r="K740" i="175"/>
  <c r="L739" i="175"/>
  <c r="K739" i="175"/>
  <c r="L738" i="175"/>
  <c r="K738" i="175"/>
  <c r="L737" i="175"/>
  <c r="K737" i="175"/>
  <c r="L736" i="175"/>
  <c r="K736" i="175"/>
  <c r="L735" i="175"/>
  <c r="K735" i="175"/>
  <c r="L734" i="175"/>
  <c r="K734" i="175"/>
  <c r="L733" i="175"/>
  <c r="K733" i="175"/>
  <c r="L732" i="175"/>
  <c r="K732" i="175"/>
  <c r="L731" i="175"/>
  <c r="K731" i="175"/>
  <c r="L730" i="175"/>
  <c r="K730" i="175"/>
  <c r="L729" i="175"/>
  <c r="K729" i="175"/>
  <c r="L728" i="175"/>
  <c r="K728" i="175"/>
  <c r="L727" i="175"/>
  <c r="K727" i="175"/>
  <c r="L726" i="175"/>
  <c r="K726" i="175"/>
  <c r="L725" i="175"/>
  <c r="K725" i="175"/>
  <c r="L724" i="175"/>
  <c r="K724" i="175"/>
  <c r="L723" i="175"/>
  <c r="K723" i="175"/>
  <c r="L722" i="175"/>
  <c r="K722" i="175"/>
  <c r="L721" i="175"/>
  <c r="K721" i="175"/>
  <c r="L720" i="175"/>
  <c r="K720" i="175"/>
  <c r="L719" i="175"/>
  <c r="K719" i="175"/>
  <c r="L718" i="175"/>
  <c r="K718" i="175"/>
  <c r="L717" i="175"/>
  <c r="K717" i="175"/>
  <c r="L716" i="175"/>
  <c r="K716" i="175"/>
  <c r="L715" i="175"/>
  <c r="K715" i="175"/>
  <c r="L714" i="175"/>
  <c r="K714" i="175"/>
  <c r="L713" i="175"/>
  <c r="K713" i="175"/>
  <c r="L712" i="175"/>
  <c r="K712" i="175"/>
  <c r="L711" i="175"/>
  <c r="K711" i="175"/>
  <c r="L710" i="175"/>
  <c r="K710" i="175"/>
  <c r="L709" i="175"/>
  <c r="K709" i="175"/>
  <c r="L708" i="175"/>
  <c r="K708" i="175"/>
  <c r="L707" i="175"/>
  <c r="K707" i="175"/>
  <c r="L706" i="175"/>
  <c r="K706" i="175"/>
  <c r="L705" i="175"/>
  <c r="K705" i="175"/>
  <c r="L704" i="175"/>
  <c r="K704" i="175"/>
  <c r="L703" i="175"/>
  <c r="K703" i="175"/>
  <c r="L702" i="175"/>
  <c r="K702" i="175"/>
  <c r="L701" i="175"/>
  <c r="K701" i="175"/>
  <c r="L700" i="175"/>
  <c r="K700" i="175"/>
  <c r="L699" i="175"/>
  <c r="K699" i="175"/>
  <c r="L698" i="175"/>
  <c r="K698" i="175"/>
  <c r="L697" i="175"/>
  <c r="K697" i="175"/>
  <c r="L696" i="175"/>
  <c r="K696" i="175"/>
  <c r="L695" i="175"/>
  <c r="K695" i="175"/>
  <c r="L694" i="175"/>
  <c r="K694" i="175"/>
  <c r="L693" i="175"/>
  <c r="K693" i="175"/>
  <c r="L692" i="175"/>
  <c r="K692" i="175"/>
  <c r="L691" i="175"/>
  <c r="K691" i="175"/>
  <c r="L690" i="175"/>
  <c r="K690" i="175"/>
  <c r="L689" i="175"/>
  <c r="K689" i="175"/>
  <c r="L688" i="175"/>
  <c r="K688" i="175"/>
  <c r="L687" i="175"/>
  <c r="K687" i="175"/>
  <c r="L686" i="175"/>
  <c r="K686" i="175"/>
  <c r="L685" i="175"/>
  <c r="K685" i="175"/>
  <c r="L684" i="175"/>
  <c r="K684" i="175"/>
  <c r="L683" i="175"/>
  <c r="K683" i="175"/>
  <c r="L682" i="175"/>
  <c r="K682" i="175"/>
  <c r="L681" i="175"/>
  <c r="K681" i="175"/>
  <c r="L680" i="175"/>
  <c r="K680" i="175"/>
  <c r="L679" i="175"/>
  <c r="K679" i="175"/>
  <c r="L678" i="175"/>
  <c r="K678" i="175"/>
  <c r="L677" i="175"/>
  <c r="K677" i="175"/>
  <c r="L676" i="175"/>
  <c r="K676" i="175"/>
  <c r="L675" i="175"/>
  <c r="K675" i="175"/>
  <c r="L674" i="175"/>
  <c r="K674" i="175"/>
  <c r="L673" i="175"/>
  <c r="K673" i="175"/>
  <c r="L672" i="175"/>
  <c r="K672" i="175"/>
  <c r="L671" i="175"/>
  <c r="K671" i="175"/>
  <c r="L670" i="175"/>
  <c r="K670" i="175"/>
  <c r="L669" i="175"/>
  <c r="K669" i="175"/>
  <c r="L668" i="175"/>
  <c r="K668" i="175"/>
  <c r="L667" i="175"/>
  <c r="K667" i="175"/>
  <c r="L666" i="175"/>
  <c r="K666" i="175"/>
  <c r="L665" i="175"/>
  <c r="K665" i="175"/>
  <c r="L664" i="175"/>
  <c r="K664" i="175"/>
  <c r="L663" i="175"/>
  <c r="K663" i="175"/>
  <c r="L662" i="175"/>
  <c r="K662" i="175"/>
  <c r="L661" i="175"/>
  <c r="K661" i="175"/>
  <c r="L660" i="175"/>
  <c r="K660" i="175"/>
  <c r="L659" i="175"/>
  <c r="K659" i="175"/>
  <c r="L658" i="175"/>
  <c r="K658" i="175"/>
  <c r="L657" i="175"/>
  <c r="K657" i="175"/>
  <c r="L656" i="175"/>
  <c r="K656" i="175"/>
  <c r="L655" i="175"/>
  <c r="K655" i="175"/>
  <c r="L654" i="175"/>
  <c r="K654" i="175"/>
  <c r="L653" i="175"/>
  <c r="K653" i="175"/>
  <c r="L652" i="175"/>
  <c r="K652" i="175"/>
  <c r="L651" i="175"/>
  <c r="K651" i="175"/>
  <c r="L650" i="175"/>
  <c r="K650" i="175"/>
  <c r="L649" i="175"/>
  <c r="K649" i="175"/>
  <c r="L648" i="175"/>
  <c r="K648" i="175"/>
  <c r="L647" i="175"/>
  <c r="K647" i="175"/>
  <c r="L646" i="175"/>
  <c r="K646" i="175"/>
  <c r="L645" i="175"/>
  <c r="K645" i="175"/>
  <c r="L644" i="175"/>
  <c r="K644" i="175"/>
  <c r="L643" i="175"/>
  <c r="K643" i="175"/>
  <c r="L642" i="175"/>
  <c r="K642" i="175"/>
  <c r="L641" i="175"/>
  <c r="K641" i="175"/>
  <c r="L640" i="175"/>
  <c r="K640" i="175"/>
  <c r="L639" i="175"/>
  <c r="K639" i="175"/>
  <c r="L638" i="175"/>
  <c r="K638" i="175"/>
  <c r="L637" i="175"/>
  <c r="K637" i="175"/>
  <c r="L636" i="175"/>
  <c r="K636" i="175"/>
  <c r="L635" i="175"/>
  <c r="K635" i="175"/>
  <c r="L634" i="175"/>
  <c r="K634" i="175"/>
  <c r="L633" i="175"/>
  <c r="K633" i="175"/>
  <c r="L632" i="175"/>
  <c r="K632" i="175"/>
  <c r="L631" i="175"/>
  <c r="K631" i="175"/>
  <c r="L630" i="175"/>
  <c r="K630" i="175"/>
  <c r="L629" i="175"/>
  <c r="K629" i="175"/>
  <c r="L628" i="175"/>
  <c r="K628" i="175"/>
  <c r="L627" i="175"/>
  <c r="K627" i="175"/>
  <c r="L626" i="175"/>
  <c r="K626" i="175"/>
  <c r="L625" i="175"/>
  <c r="K625" i="175"/>
  <c r="L624" i="175"/>
  <c r="K624" i="175"/>
  <c r="L623" i="175"/>
  <c r="K623" i="175"/>
  <c r="L622" i="175"/>
  <c r="K622" i="175"/>
  <c r="L621" i="175"/>
  <c r="K621" i="175"/>
  <c r="L620" i="175"/>
  <c r="K620" i="175"/>
  <c r="L619" i="175"/>
  <c r="K619" i="175"/>
  <c r="L618" i="175"/>
  <c r="K618" i="175"/>
  <c r="L617" i="175"/>
  <c r="K617" i="175"/>
  <c r="L616" i="175"/>
  <c r="K616" i="175"/>
  <c r="L615" i="175"/>
  <c r="K615" i="175"/>
  <c r="L614" i="175"/>
  <c r="K614" i="175"/>
  <c r="L613" i="175"/>
  <c r="K613" i="175"/>
  <c r="L612" i="175"/>
  <c r="K612" i="175"/>
  <c r="L611" i="175"/>
  <c r="K611" i="175"/>
  <c r="L610" i="175"/>
  <c r="K610" i="175"/>
  <c r="L609" i="175"/>
  <c r="K609" i="175"/>
  <c r="L608" i="175"/>
  <c r="K608" i="175"/>
  <c r="L607" i="175"/>
  <c r="K607" i="175"/>
  <c r="L606" i="175"/>
  <c r="K606" i="175"/>
  <c r="L605" i="175"/>
  <c r="K605" i="175"/>
  <c r="L604" i="175"/>
  <c r="K604" i="175"/>
  <c r="L603" i="175"/>
  <c r="K603" i="175"/>
  <c r="L602" i="175"/>
  <c r="K602" i="175"/>
  <c r="L601" i="175"/>
  <c r="K601" i="175"/>
  <c r="L600" i="175"/>
  <c r="K600" i="175"/>
  <c r="L599" i="175"/>
  <c r="K599" i="175"/>
  <c r="L598" i="175"/>
  <c r="K598" i="175"/>
  <c r="L597" i="175"/>
  <c r="K597" i="175"/>
  <c r="L596" i="175"/>
  <c r="K596" i="175"/>
  <c r="L595" i="175"/>
  <c r="K595" i="175"/>
  <c r="L594" i="175"/>
  <c r="K594" i="175"/>
  <c r="L593" i="175"/>
  <c r="K593" i="175"/>
  <c r="L592" i="175"/>
  <c r="K592" i="175"/>
  <c r="L591" i="175"/>
  <c r="K591" i="175"/>
  <c r="L590" i="175"/>
  <c r="K590" i="175"/>
  <c r="L589" i="175"/>
  <c r="K589" i="175"/>
  <c r="L588" i="175"/>
  <c r="K588" i="175"/>
  <c r="L587" i="175"/>
  <c r="K587" i="175"/>
  <c r="L586" i="175"/>
  <c r="K586" i="175"/>
  <c r="L585" i="175"/>
  <c r="K585" i="175"/>
  <c r="L584" i="175"/>
  <c r="K584" i="175"/>
  <c r="L583" i="175"/>
  <c r="K583" i="175"/>
  <c r="L582" i="175"/>
  <c r="K582" i="175"/>
  <c r="L581" i="175"/>
  <c r="K581" i="175"/>
  <c r="L580" i="175"/>
  <c r="K580" i="175"/>
  <c r="L579" i="175"/>
  <c r="K579" i="175"/>
  <c r="L578" i="175"/>
  <c r="K578" i="175"/>
  <c r="L577" i="175"/>
  <c r="K577" i="175"/>
  <c r="L576" i="175"/>
  <c r="K576" i="175"/>
  <c r="L575" i="175"/>
  <c r="K575" i="175"/>
  <c r="L574" i="175"/>
  <c r="K574" i="175"/>
  <c r="L573" i="175"/>
  <c r="K573" i="175"/>
  <c r="L572" i="175"/>
  <c r="K572" i="175"/>
  <c r="L571" i="175"/>
  <c r="K571" i="175"/>
  <c r="L570" i="175"/>
  <c r="K570" i="175"/>
  <c r="L569" i="175"/>
  <c r="K569" i="175"/>
  <c r="L568" i="175"/>
  <c r="K568" i="175"/>
  <c r="L567" i="175"/>
  <c r="K567" i="175"/>
  <c r="L566" i="175"/>
  <c r="K566" i="175"/>
  <c r="L565" i="175"/>
  <c r="K565" i="175"/>
  <c r="L564" i="175"/>
  <c r="K564" i="175"/>
  <c r="L563" i="175"/>
  <c r="K563" i="175"/>
  <c r="L562" i="175"/>
  <c r="K562" i="175"/>
  <c r="L561" i="175"/>
  <c r="K561" i="175"/>
  <c r="L560" i="175"/>
  <c r="K560" i="175"/>
  <c r="L559" i="175"/>
  <c r="K559" i="175"/>
  <c r="L558" i="175"/>
  <c r="K558" i="175"/>
  <c r="L557" i="175"/>
  <c r="K557" i="175"/>
  <c r="L556" i="175"/>
  <c r="K556" i="175"/>
  <c r="L555" i="175"/>
  <c r="K555" i="175"/>
  <c r="L554" i="175"/>
  <c r="K554" i="175"/>
  <c r="L553" i="175"/>
  <c r="K553" i="175"/>
  <c r="L552" i="175"/>
  <c r="K552" i="175"/>
  <c r="L551" i="175"/>
  <c r="K551" i="175"/>
  <c r="L550" i="175"/>
  <c r="K550" i="175"/>
  <c r="L549" i="175"/>
  <c r="K549" i="175"/>
  <c r="L548" i="175"/>
  <c r="K548" i="175"/>
  <c r="L547" i="175"/>
  <c r="K547" i="175"/>
  <c r="L546" i="175"/>
  <c r="K546" i="175"/>
  <c r="L545" i="175"/>
  <c r="K545" i="175"/>
  <c r="L544" i="175"/>
  <c r="K544" i="175"/>
  <c r="L543" i="175"/>
  <c r="K543" i="175"/>
  <c r="L542" i="175"/>
  <c r="K542" i="175"/>
  <c r="L541" i="175"/>
  <c r="K541" i="175"/>
  <c r="L540" i="175"/>
  <c r="K540" i="175"/>
  <c r="L539" i="175"/>
  <c r="K539" i="175"/>
  <c r="L538" i="175"/>
  <c r="K538" i="175"/>
  <c r="L537" i="175"/>
  <c r="K537" i="175"/>
  <c r="L536" i="175"/>
  <c r="K536" i="175"/>
  <c r="L535" i="175"/>
  <c r="K535" i="175"/>
  <c r="L534" i="175"/>
  <c r="K534" i="175"/>
  <c r="L533" i="175"/>
  <c r="K533" i="175"/>
  <c r="L532" i="175"/>
  <c r="K532" i="175"/>
  <c r="L531" i="175"/>
  <c r="K531" i="175"/>
  <c r="L530" i="175"/>
  <c r="K530" i="175"/>
  <c r="L529" i="175"/>
  <c r="K529" i="175"/>
  <c r="L528" i="175"/>
  <c r="K528" i="175"/>
  <c r="L527" i="175"/>
  <c r="K527" i="175"/>
  <c r="L526" i="175"/>
  <c r="K526" i="175"/>
  <c r="L525" i="175"/>
  <c r="K525" i="175"/>
  <c r="L524" i="175"/>
  <c r="K524" i="175"/>
  <c r="L523" i="175"/>
  <c r="K523" i="175"/>
  <c r="L522" i="175"/>
  <c r="K522" i="175"/>
  <c r="L521" i="175"/>
  <c r="K521" i="175"/>
  <c r="L520" i="175"/>
  <c r="K520" i="175"/>
  <c r="L519" i="175"/>
  <c r="K519" i="175"/>
  <c r="L518" i="175"/>
  <c r="K518" i="175"/>
  <c r="L517" i="175"/>
  <c r="K517" i="175"/>
  <c r="L516" i="175"/>
  <c r="K516" i="175"/>
  <c r="L515" i="175"/>
  <c r="K515" i="175"/>
  <c r="L514" i="175"/>
  <c r="K514" i="175"/>
  <c r="L513" i="175"/>
  <c r="K513" i="175"/>
  <c r="L512" i="175"/>
  <c r="K512" i="175"/>
  <c r="L511" i="175"/>
  <c r="K511" i="175"/>
  <c r="L510" i="175"/>
  <c r="K510" i="175"/>
  <c r="L509" i="175"/>
  <c r="K509" i="175"/>
  <c r="L508" i="175"/>
  <c r="K508" i="175"/>
  <c r="L507" i="175"/>
  <c r="K507" i="175"/>
  <c r="L506" i="175"/>
  <c r="K506" i="175"/>
  <c r="L505" i="175"/>
  <c r="K505" i="175"/>
  <c r="L504" i="175"/>
  <c r="K504" i="175"/>
  <c r="L503" i="175"/>
  <c r="K503" i="175"/>
  <c r="L502" i="175"/>
  <c r="K502" i="175"/>
  <c r="L501" i="175"/>
  <c r="K501" i="175"/>
  <c r="L500" i="175"/>
  <c r="K500" i="175"/>
  <c r="L499" i="175"/>
  <c r="K499" i="175"/>
  <c r="L498" i="175"/>
  <c r="K498" i="175"/>
  <c r="L497" i="175"/>
  <c r="K497" i="175"/>
  <c r="L496" i="175"/>
  <c r="K496" i="175"/>
  <c r="L495" i="175"/>
  <c r="K495" i="175"/>
  <c r="L494" i="175"/>
  <c r="K494" i="175"/>
  <c r="L493" i="175"/>
  <c r="K493" i="175"/>
  <c r="L492" i="175"/>
  <c r="K492" i="175"/>
  <c r="L491" i="175"/>
  <c r="K491" i="175"/>
  <c r="L490" i="175"/>
  <c r="K490" i="175"/>
  <c r="L489" i="175"/>
  <c r="K489" i="175"/>
  <c r="L488" i="175"/>
  <c r="K488" i="175"/>
  <c r="L487" i="175"/>
  <c r="K487" i="175"/>
  <c r="L486" i="175"/>
  <c r="K486" i="175"/>
  <c r="L485" i="175"/>
  <c r="K485" i="175"/>
  <c r="L484" i="175"/>
  <c r="K484" i="175"/>
  <c r="L483" i="175"/>
  <c r="K483" i="175"/>
  <c r="L482" i="175"/>
  <c r="K482" i="175"/>
  <c r="L481" i="175"/>
  <c r="K481" i="175"/>
  <c r="L480" i="175"/>
  <c r="K480" i="175"/>
  <c r="L479" i="175"/>
  <c r="K479" i="175"/>
  <c r="L478" i="175"/>
  <c r="K478" i="175"/>
  <c r="L477" i="175"/>
  <c r="K477" i="175"/>
  <c r="L476" i="175"/>
  <c r="K476" i="175"/>
  <c r="L475" i="175"/>
  <c r="K475" i="175"/>
  <c r="L474" i="175"/>
  <c r="K474" i="175"/>
  <c r="L473" i="175"/>
  <c r="K473" i="175"/>
  <c r="L472" i="175"/>
  <c r="K472" i="175"/>
  <c r="L471" i="175"/>
  <c r="K471" i="175"/>
  <c r="L470" i="175"/>
  <c r="K470" i="175"/>
  <c r="L469" i="175"/>
  <c r="K469" i="175"/>
  <c r="L468" i="175"/>
  <c r="K468" i="175"/>
  <c r="L467" i="175"/>
  <c r="K467" i="175"/>
  <c r="L466" i="175"/>
  <c r="K466" i="175"/>
  <c r="L465" i="175"/>
  <c r="K465" i="175"/>
  <c r="L464" i="175"/>
  <c r="K464" i="175"/>
  <c r="L463" i="175"/>
  <c r="K463" i="175"/>
  <c r="L462" i="175"/>
  <c r="K462" i="175"/>
  <c r="L461" i="175"/>
  <c r="K461" i="175"/>
  <c r="L460" i="175"/>
  <c r="K460" i="175"/>
  <c r="L459" i="175"/>
  <c r="K459" i="175"/>
  <c r="L458" i="175"/>
  <c r="K458" i="175"/>
  <c r="L457" i="175"/>
  <c r="K457" i="175"/>
  <c r="L456" i="175"/>
  <c r="K456" i="175"/>
  <c r="L455" i="175"/>
  <c r="K455" i="175"/>
  <c r="L454" i="175"/>
  <c r="K454" i="175"/>
  <c r="L453" i="175"/>
  <c r="K453" i="175"/>
  <c r="L452" i="175"/>
  <c r="K452" i="175"/>
  <c r="L451" i="175"/>
  <c r="K451" i="175"/>
  <c r="L450" i="175"/>
  <c r="K450" i="175"/>
  <c r="L449" i="175"/>
  <c r="K449" i="175"/>
  <c r="L448" i="175"/>
  <c r="K448" i="175"/>
  <c r="L447" i="175"/>
  <c r="K447" i="175"/>
  <c r="L446" i="175"/>
  <c r="K446" i="175"/>
  <c r="L445" i="175"/>
  <c r="K445" i="175"/>
  <c r="L444" i="175"/>
  <c r="K444" i="175"/>
  <c r="L443" i="175"/>
  <c r="K443" i="175"/>
  <c r="L442" i="175"/>
  <c r="K442" i="175"/>
  <c r="L441" i="175"/>
  <c r="K441" i="175"/>
  <c r="L440" i="175"/>
  <c r="K440" i="175"/>
  <c r="L439" i="175"/>
  <c r="K439" i="175"/>
  <c r="L438" i="175"/>
  <c r="K438" i="175"/>
  <c r="L437" i="175"/>
  <c r="K437" i="175"/>
  <c r="L436" i="175"/>
  <c r="K436" i="175"/>
  <c r="L435" i="175"/>
  <c r="K435" i="175"/>
  <c r="L434" i="175"/>
  <c r="K434" i="175"/>
  <c r="L433" i="175"/>
  <c r="K433" i="175"/>
  <c r="L432" i="175"/>
  <c r="K432" i="175"/>
  <c r="L431" i="175"/>
  <c r="K431" i="175"/>
  <c r="L430" i="175"/>
  <c r="K430" i="175"/>
  <c r="L429" i="175"/>
  <c r="K429" i="175"/>
  <c r="L428" i="175"/>
  <c r="K428" i="175"/>
  <c r="L427" i="175"/>
  <c r="K427" i="175"/>
  <c r="L426" i="175"/>
  <c r="K426" i="175"/>
  <c r="L425" i="175"/>
  <c r="K425" i="175"/>
  <c r="L424" i="175"/>
  <c r="K424" i="175"/>
  <c r="L423" i="175"/>
  <c r="K423" i="175"/>
  <c r="L422" i="175"/>
  <c r="K422" i="175"/>
  <c r="L421" i="175"/>
  <c r="K421" i="175"/>
  <c r="L420" i="175"/>
  <c r="K420" i="175"/>
  <c r="L419" i="175"/>
  <c r="K419" i="175"/>
  <c r="L418" i="175"/>
  <c r="K418" i="175"/>
  <c r="L417" i="175"/>
  <c r="K417" i="175"/>
  <c r="L416" i="175"/>
  <c r="K416" i="175"/>
  <c r="L415" i="175"/>
  <c r="K415" i="175"/>
  <c r="L414" i="175"/>
  <c r="K414" i="175"/>
  <c r="L413" i="175"/>
  <c r="K413" i="175"/>
  <c r="L412" i="175"/>
  <c r="K412" i="175"/>
  <c r="L411" i="175"/>
  <c r="K411" i="175"/>
  <c r="L410" i="175"/>
  <c r="K410" i="175"/>
  <c r="L409" i="175"/>
  <c r="K409" i="175"/>
  <c r="L408" i="175"/>
  <c r="K408" i="175"/>
  <c r="L407" i="175"/>
  <c r="K407" i="175"/>
  <c r="L406" i="175"/>
  <c r="K406" i="175"/>
  <c r="L405" i="175"/>
  <c r="K405" i="175"/>
  <c r="L404" i="175"/>
  <c r="K404" i="175"/>
  <c r="L403" i="175"/>
  <c r="K403" i="175"/>
  <c r="L402" i="175"/>
  <c r="K402" i="175"/>
  <c r="L401" i="175"/>
  <c r="K401" i="175"/>
  <c r="L400" i="175"/>
  <c r="K400" i="175"/>
  <c r="L399" i="175"/>
  <c r="K399" i="175"/>
  <c r="L398" i="175"/>
  <c r="K398" i="175"/>
  <c r="L397" i="175"/>
  <c r="K397" i="175"/>
  <c r="L396" i="175"/>
  <c r="K396" i="175"/>
  <c r="L395" i="175"/>
  <c r="K395" i="175"/>
  <c r="L394" i="175"/>
  <c r="K394" i="175"/>
  <c r="L393" i="175"/>
  <c r="K393" i="175"/>
  <c r="L392" i="175"/>
  <c r="K392" i="175"/>
  <c r="L391" i="175"/>
  <c r="K391" i="175"/>
  <c r="L390" i="175"/>
  <c r="K390" i="175"/>
  <c r="L389" i="175"/>
  <c r="K389" i="175"/>
  <c r="L388" i="175"/>
  <c r="K388" i="175"/>
  <c r="L387" i="175"/>
  <c r="K387" i="175"/>
  <c r="L386" i="175"/>
  <c r="K386" i="175"/>
  <c r="L385" i="175"/>
  <c r="K385" i="175"/>
  <c r="L384" i="175"/>
  <c r="K384" i="175"/>
  <c r="L383" i="175"/>
  <c r="K383" i="175"/>
  <c r="L382" i="175"/>
  <c r="K382" i="175"/>
  <c r="L381" i="175"/>
  <c r="K381" i="175"/>
  <c r="L380" i="175"/>
  <c r="K380" i="175"/>
  <c r="L379" i="175"/>
  <c r="K379" i="175"/>
  <c r="L378" i="175"/>
  <c r="K378" i="175"/>
  <c r="L377" i="175"/>
  <c r="K377" i="175"/>
  <c r="L376" i="175"/>
  <c r="K376" i="175"/>
  <c r="L375" i="175"/>
  <c r="K375" i="175"/>
  <c r="L374" i="175"/>
  <c r="K374" i="175"/>
  <c r="L373" i="175"/>
  <c r="K373" i="175"/>
  <c r="L372" i="175"/>
  <c r="K372" i="175"/>
  <c r="L371" i="175"/>
  <c r="K371" i="175"/>
  <c r="L370" i="175"/>
  <c r="K370" i="175"/>
  <c r="L369" i="175"/>
  <c r="K369" i="175"/>
  <c r="L368" i="175"/>
  <c r="K368" i="175"/>
  <c r="L367" i="175"/>
  <c r="K367" i="175"/>
  <c r="L366" i="175"/>
  <c r="K366" i="175"/>
  <c r="L365" i="175"/>
  <c r="K365" i="175"/>
  <c r="L364" i="175"/>
  <c r="K364" i="175"/>
  <c r="L363" i="175"/>
  <c r="K363" i="175"/>
  <c r="L362" i="175"/>
  <c r="K362" i="175"/>
  <c r="L361" i="175"/>
  <c r="K361" i="175"/>
  <c r="L360" i="175"/>
  <c r="K360" i="175"/>
  <c r="L359" i="175"/>
  <c r="K359" i="175"/>
  <c r="L358" i="175"/>
  <c r="K358" i="175"/>
  <c r="L357" i="175"/>
  <c r="K357" i="175"/>
  <c r="L356" i="175"/>
  <c r="K356" i="175"/>
  <c r="L355" i="175"/>
  <c r="K355" i="175"/>
  <c r="L354" i="175"/>
  <c r="K354" i="175"/>
  <c r="L353" i="175"/>
  <c r="K353" i="175"/>
  <c r="L352" i="175"/>
  <c r="K352" i="175"/>
  <c r="L351" i="175"/>
  <c r="K351" i="175"/>
  <c r="L350" i="175"/>
  <c r="K350" i="175"/>
  <c r="L349" i="175"/>
  <c r="K349" i="175"/>
  <c r="L348" i="175"/>
  <c r="K348" i="175"/>
  <c r="L347" i="175"/>
  <c r="K347" i="175"/>
  <c r="L346" i="175"/>
  <c r="K346" i="175"/>
  <c r="L345" i="175"/>
  <c r="K345" i="175"/>
  <c r="L344" i="175"/>
  <c r="K344" i="175"/>
  <c r="L343" i="175"/>
  <c r="K343" i="175"/>
  <c r="L342" i="175"/>
  <c r="K342" i="175"/>
  <c r="L341" i="175"/>
  <c r="K341" i="175"/>
  <c r="L340" i="175"/>
  <c r="K340" i="175"/>
  <c r="L339" i="175"/>
  <c r="K339" i="175"/>
  <c r="L338" i="175"/>
  <c r="K338" i="175"/>
  <c r="L337" i="175"/>
  <c r="K337" i="175"/>
  <c r="L336" i="175"/>
  <c r="K336" i="175"/>
  <c r="L335" i="175"/>
  <c r="K335" i="175"/>
  <c r="L334" i="175"/>
  <c r="K334" i="175"/>
  <c r="L333" i="175"/>
  <c r="K333" i="175"/>
  <c r="L332" i="175"/>
  <c r="K332" i="175"/>
  <c r="L331" i="175"/>
  <c r="K331" i="175"/>
  <c r="L330" i="175"/>
  <c r="K330" i="175"/>
  <c r="L329" i="175"/>
  <c r="K329" i="175"/>
  <c r="L328" i="175"/>
  <c r="K328" i="175"/>
  <c r="L327" i="175"/>
  <c r="K327" i="175"/>
  <c r="L326" i="175"/>
  <c r="K326" i="175"/>
  <c r="L325" i="175"/>
  <c r="K325" i="175"/>
  <c r="L324" i="175"/>
  <c r="K324" i="175"/>
  <c r="L323" i="175"/>
  <c r="K323" i="175"/>
  <c r="L322" i="175"/>
  <c r="K322" i="175"/>
  <c r="L321" i="175"/>
  <c r="K321" i="175"/>
  <c r="L320" i="175"/>
  <c r="K320" i="175"/>
  <c r="L319" i="175"/>
  <c r="K319" i="175"/>
  <c r="L318" i="175"/>
  <c r="K318" i="175"/>
  <c r="L317" i="175"/>
  <c r="K317" i="175"/>
  <c r="L316" i="175"/>
  <c r="K316" i="175"/>
  <c r="L315" i="175"/>
  <c r="K315" i="175"/>
  <c r="L314" i="175"/>
  <c r="K314" i="175"/>
  <c r="L313" i="175"/>
  <c r="K313" i="175"/>
  <c r="L312" i="175"/>
  <c r="K312" i="175"/>
  <c r="L311" i="175"/>
  <c r="K311" i="175"/>
  <c r="L310" i="175"/>
  <c r="K310" i="175"/>
  <c r="L309" i="175"/>
  <c r="K309" i="175"/>
  <c r="L308" i="175"/>
  <c r="K308" i="175"/>
  <c r="L307" i="175"/>
  <c r="K307" i="175"/>
  <c r="L306" i="175"/>
  <c r="K306" i="175"/>
  <c r="L305" i="175"/>
  <c r="K305" i="175"/>
  <c r="L304" i="175"/>
  <c r="K304" i="175"/>
  <c r="L303" i="175"/>
  <c r="K303" i="175"/>
  <c r="L302" i="175"/>
  <c r="K302" i="175"/>
  <c r="L301" i="175"/>
  <c r="K301" i="175"/>
  <c r="L300" i="175"/>
  <c r="K300" i="175"/>
  <c r="L299" i="175"/>
  <c r="K299" i="175"/>
  <c r="L298" i="175"/>
  <c r="K298" i="175"/>
  <c r="L297" i="175"/>
  <c r="K297" i="175"/>
  <c r="L296" i="175"/>
  <c r="K296" i="175"/>
  <c r="L295" i="175"/>
  <c r="K295" i="175"/>
  <c r="L294" i="175"/>
  <c r="K294" i="175"/>
  <c r="L293" i="175"/>
  <c r="K293" i="175"/>
  <c r="L292" i="175"/>
  <c r="K292" i="175"/>
  <c r="L291" i="175"/>
  <c r="K291" i="175"/>
  <c r="L290" i="175"/>
  <c r="K290" i="175"/>
  <c r="L289" i="175"/>
  <c r="K289" i="175"/>
  <c r="L288" i="175"/>
  <c r="K288" i="175"/>
  <c r="L287" i="175"/>
  <c r="K287" i="175"/>
  <c r="L286" i="175"/>
  <c r="K286" i="175"/>
  <c r="L285" i="175"/>
  <c r="K285" i="175"/>
  <c r="L284" i="175"/>
  <c r="K284" i="175"/>
  <c r="L283" i="175"/>
  <c r="K283" i="175"/>
  <c r="L282" i="175"/>
  <c r="K282" i="175"/>
  <c r="L281" i="175"/>
  <c r="K281" i="175"/>
  <c r="L280" i="175"/>
  <c r="K280" i="175"/>
  <c r="L279" i="175"/>
  <c r="K279" i="175"/>
  <c r="L278" i="175"/>
  <c r="K278" i="175"/>
  <c r="L277" i="175"/>
  <c r="K277" i="175"/>
  <c r="L276" i="175"/>
  <c r="K276" i="175"/>
  <c r="L275" i="175"/>
  <c r="K275" i="175"/>
  <c r="L274" i="175"/>
  <c r="K274" i="175"/>
  <c r="L273" i="175"/>
  <c r="K273" i="175"/>
  <c r="L272" i="175"/>
  <c r="K272" i="175"/>
  <c r="L271" i="175"/>
  <c r="K271" i="175"/>
  <c r="L270" i="175"/>
  <c r="K270" i="175"/>
  <c r="L269" i="175"/>
  <c r="K269" i="175"/>
  <c r="L268" i="175"/>
  <c r="K268" i="175"/>
  <c r="L267" i="175"/>
  <c r="K267" i="175"/>
  <c r="L266" i="175"/>
  <c r="K266" i="175"/>
  <c r="L265" i="175"/>
  <c r="K265" i="175"/>
  <c r="L264" i="175"/>
  <c r="K264" i="175"/>
  <c r="L263" i="175"/>
  <c r="K263" i="175"/>
  <c r="L262" i="175"/>
  <c r="K262" i="175"/>
  <c r="L261" i="175"/>
  <c r="K261" i="175"/>
  <c r="L260" i="175"/>
  <c r="K260" i="175"/>
  <c r="L259" i="175"/>
  <c r="K259" i="175"/>
  <c r="L258" i="175"/>
  <c r="K258" i="175"/>
  <c r="L257" i="175"/>
  <c r="K257" i="175"/>
  <c r="L256" i="175"/>
  <c r="K256" i="175"/>
  <c r="L255" i="175"/>
  <c r="K255" i="175"/>
  <c r="L254" i="175"/>
  <c r="K254" i="175"/>
  <c r="L253" i="175"/>
  <c r="K253" i="175"/>
  <c r="L252" i="175"/>
  <c r="K252" i="175"/>
  <c r="L251" i="175"/>
  <c r="K251" i="175"/>
  <c r="L250" i="175"/>
  <c r="K250" i="175"/>
  <c r="L249" i="175"/>
  <c r="K249" i="175"/>
  <c r="L248" i="175"/>
  <c r="K248" i="175"/>
  <c r="L247" i="175"/>
  <c r="K247" i="175"/>
  <c r="L246" i="175"/>
  <c r="K246" i="175"/>
  <c r="L245" i="175"/>
  <c r="K245" i="175"/>
  <c r="L244" i="175"/>
  <c r="K244" i="175"/>
  <c r="L243" i="175"/>
  <c r="K243" i="175"/>
  <c r="L242" i="175"/>
  <c r="K242" i="175"/>
  <c r="L241" i="175"/>
  <c r="K241" i="175"/>
  <c r="L240" i="175"/>
  <c r="K240" i="175"/>
  <c r="L239" i="175"/>
  <c r="K239" i="175"/>
  <c r="L238" i="175"/>
  <c r="K238" i="175"/>
  <c r="L237" i="175"/>
  <c r="K237" i="175"/>
  <c r="L236" i="175"/>
  <c r="K236" i="175"/>
  <c r="L235" i="175"/>
  <c r="K235" i="175"/>
  <c r="L234" i="175"/>
  <c r="K234" i="175"/>
  <c r="L233" i="175"/>
  <c r="K233" i="175"/>
  <c r="L232" i="175"/>
  <c r="K232" i="175"/>
  <c r="L231" i="175"/>
  <c r="K231" i="175"/>
  <c r="L230" i="175"/>
  <c r="K230" i="175"/>
  <c r="L229" i="175"/>
  <c r="K229" i="175"/>
  <c r="L228" i="175"/>
  <c r="K228" i="175"/>
  <c r="L227" i="175"/>
  <c r="K227" i="175"/>
  <c r="L226" i="175"/>
  <c r="K226" i="175"/>
  <c r="L225" i="175"/>
  <c r="K225" i="175"/>
  <c r="L224" i="175"/>
  <c r="K224" i="175"/>
  <c r="L223" i="175"/>
  <c r="K223" i="175"/>
  <c r="L222" i="175"/>
  <c r="K222" i="175"/>
  <c r="L221" i="175"/>
  <c r="K221" i="175"/>
  <c r="L220" i="175"/>
  <c r="K220" i="175"/>
  <c r="L219" i="175"/>
  <c r="K219" i="175"/>
  <c r="L218" i="175"/>
  <c r="K218" i="175"/>
  <c r="L217" i="175"/>
  <c r="K217" i="175"/>
  <c r="L216" i="175"/>
  <c r="K216" i="175"/>
  <c r="L215" i="175"/>
  <c r="K215" i="175"/>
  <c r="L214" i="175"/>
  <c r="K214" i="175"/>
  <c r="L213" i="175"/>
  <c r="K213" i="175"/>
  <c r="L212" i="175"/>
  <c r="K212" i="175"/>
  <c r="L211" i="175"/>
  <c r="K211" i="175"/>
  <c r="L210" i="175"/>
  <c r="K210" i="175"/>
  <c r="L209" i="175"/>
  <c r="K209" i="175"/>
  <c r="L208" i="175"/>
  <c r="K208" i="175"/>
  <c r="L207" i="175"/>
  <c r="K207" i="175"/>
  <c r="L206" i="175"/>
  <c r="K206" i="175"/>
  <c r="L205" i="175"/>
  <c r="K205" i="175"/>
  <c r="L204" i="175"/>
  <c r="K204" i="175"/>
  <c r="L203" i="175"/>
  <c r="K203" i="175"/>
  <c r="L202" i="175"/>
  <c r="K202" i="175"/>
  <c r="L201" i="175"/>
  <c r="K201" i="175"/>
  <c r="L200" i="175"/>
  <c r="K200" i="175"/>
  <c r="L199" i="175"/>
  <c r="K199" i="175"/>
  <c r="L198" i="175"/>
  <c r="K198" i="175"/>
  <c r="L197" i="175"/>
  <c r="K197" i="175"/>
  <c r="L196" i="175"/>
  <c r="K196" i="175"/>
  <c r="L195" i="175"/>
  <c r="K195" i="175"/>
  <c r="L194" i="175"/>
  <c r="K194" i="175"/>
  <c r="L193" i="175"/>
  <c r="K193" i="175"/>
  <c r="L192" i="175"/>
  <c r="K192" i="175"/>
  <c r="L191" i="175"/>
  <c r="K191" i="175"/>
  <c r="L190" i="175"/>
  <c r="K190" i="175"/>
  <c r="L189" i="175"/>
  <c r="K189" i="175"/>
  <c r="L188" i="175"/>
  <c r="K188" i="175"/>
  <c r="L187" i="175"/>
  <c r="K187" i="175"/>
  <c r="L186" i="175"/>
  <c r="K186" i="175"/>
  <c r="L185" i="175"/>
  <c r="K185" i="175"/>
  <c r="L184" i="175"/>
  <c r="K184" i="175"/>
  <c r="L183" i="175"/>
  <c r="K183" i="175"/>
  <c r="L182" i="175"/>
  <c r="K182" i="175"/>
  <c r="L181" i="175"/>
  <c r="K181" i="175"/>
  <c r="L180" i="175"/>
  <c r="K180" i="175"/>
  <c r="L179" i="175"/>
  <c r="K179" i="175"/>
  <c r="L178" i="175"/>
  <c r="K178" i="175"/>
  <c r="L177" i="175"/>
  <c r="K177" i="175"/>
  <c r="L176" i="175"/>
  <c r="K176" i="175"/>
  <c r="L175" i="175"/>
  <c r="K175" i="175"/>
  <c r="L174" i="175"/>
  <c r="K174" i="175"/>
  <c r="L173" i="175"/>
  <c r="K173" i="175"/>
  <c r="L172" i="175"/>
  <c r="K172" i="175"/>
  <c r="L171" i="175"/>
  <c r="K171" i="175"/>
  <c r="L170" i="175"/>
  <c r="K170" i="175"/>
  <c r="L169" i="175"/>
  <c r="K169" i="175"/>
  <c r="L168" i="175"/>
  <c r="K168" i="175"/>
  <c r="L167" i="175"/>
  <c r="K167" i="175"/>
  <c r="L166" i="175"/>
  <c r="K166" i="175"/>
  <c r="L165" i="175"/>
  <c r="K165" i="175"/>
  <c r="L164" i="175"/>
  <c r="K164" i="175"/>
  <c r="L163" i="175"/>
  <c r="K163" i="175"/>
  <c r="L162" i="175"/>
  <c r="K162" i="175"/>
  <c r="L161" i="175"/>
  <c r="K161" i="175"/>
  <c r="L160" i="175"/>
  <c r="K160" i="175"/>
  <c r="L159" i="175"/>
  <c r="K159" i="175"/>
  <c r="L158" i="175"/>
  <c r="K158" i="175"/>
  <c r="L157" i="175"/>
  <c r="K157" i="175"/>
  <c r="L156" i="175"/>
  <c r="K156" i="175"/>
  <c r="L155" i="175"/>
  <c r="K155" i="175"/>
  <c r="L154" i="175"/>
  <c r="K154" i="175"/>
  <c r="L153" i="175"/>
  <c r="K153" i="175"/>
  <c r="L152" i="175"/>
  <c r="K152" i="175"/>
  <c r="L151" i="175"/>
  <c r="K151" i="175"/>
  <c r="L150" i="175"/>
  <c r="K150" i="175"/>
  <c r="L149" i="175"/>
  <c r="K149" i="175"/>
  <c r="L148" i="175"/>
  <c r="K148" i="175"/>
  <c r="L147" i="175"/>
  <c r="K147" i="175"/>
  <c r="L146" i="175"/>
  <c r="K146" i="175"/>
  <c r="L145" i="175"/>
  <c r="K145" i="175"/>
  <c r="L144" i="175"/>
  <c r="K144" i="175"/>
  <c r="L143" i="175"/>
  <c r="K143" i="175"/>
  <c r="L142" i="175"/>
  <c r="K142" i="175"/>
  <c r="L141" i="175"/>
  <c r="K141" i="175"/>
  <c r="L140" i="175"/>
  <c r="K140" i="175"/>
  <c r="L139" i="175"/>
  <c r="K139" i="175"/>
  <c r="L138" i="175"/>
  <c r="K138" i="175"/>
  <c r="L137" i="175"/>
  <c r="K137" i="175"/>
  <c r="L136" i="175"/>
  <c r="K136" i="175"/>
  <c r="L135" i="175"/>
  <c r="K135" i="175"/>
  <c r="L134" i="175"/>
  <c r="K134" i="175"/>
  <c r="L133" i="175"/>
  <c r="K133" i="175"/>
  <c r="L132" i="175"/>
  <c r="K132" i="175"/>
  <c r="L131" i="175"/>
  <c r="K131" i="175"/>
  <c r="L130" i="175"/>
  <c r="K130" i="175"/>
  <c r="L129" i="175"/>
  <c r="K129" i="175"/>
  <c r="L128" i="175"/>
  <c r="K128" i="175"/>
  <c r="L127" i="175"/>
  <c r="K127" i="175"/>
  <c r="L126" i="175"/>
  <c r="K126" i="175"/>
  <c r="L125" i="175"/>
  <c r="K125" i="175"/>
  <c r="L124" i="175"/>
  <c r="K124" i="175"/>
  <c r="L123" i="175"/>
  <c r="K123" i="175"/>
  <c r="L122" i="175"/>
  <c r="K122" i="175"/>
  <c r="L121" i="175"/>
  <c r="K121" i="175"/>
  <c r="L120" i="175"/>
  <c r="K120" i="175"/>
  <c r="L119" i="175"/>
  <c r="K119" i="175"/>
  <c r="L118" i="175"/>
  <c r="K118" i="175"/>
  <c r="L117" i="175"/>
  <c r="K117" i="175"/>
  <c r="L116" i="175"/>
  <c r="K116" i="175"/>
  <c r="L115" i="175"/>
  <c r="K115" i="175"/>
  <c r="L114" i="175"/>
  <c r="K114" i="175"/>
  <c r="L113" i="175"/>
  <c r="K113" i="175"/>
  <c r="L112" i="175"/>
  <c r="K112" i="175"/>
  <c r="L111" i="175"/>
  <c r="K111" i="175"/>
  <c r="L110" i="175"/>
  <c r="K110" i="175"/>
  <c r="L109" i="175"/>
  <c r="K109" i="175"/>
  <c r="L108" i="175"/>
  <c r="K108" i="175"/>
  <c r="L107" i="175"/>
  <c r="K107" i="175"/>
  <c r="L106" i="175"/>
  <c r="K106" i="175"/>
  <c r="L105" i="175"/>
  <c r="K105" i="175"/>
  <c r="L104" i="175"/>
  <c r="K104" i="175"/>
  <c r="L103" i="175"/>
  <c r="K103" i="175"/>
  <c r="L102" i="175"/>
  <c r="K102" i="175"/>
  <c r="L101" i="175"/>
  <c r="K101" i="175"/>
  <c r="L100" i="175"/>
  <c r="K100" i="175"/>
  <c r="L99" i="175"/>
  <c r="K99" i="175"/>
  <c r="L98" i="175"/>
  <c r="K98" i="175"/>
  <c r="L97" i="175"/>
  <c r="K97" i="175"/>
  <c r="L96" i="175"/>
  <c r="K96" i="175"/>
  <c r="L95" i="175"/>
  <c r="K95" i="175"/>
  <c r="L94" i="175"/>
  <c r="K94" i="175"/>
  <c r="L93" i="175"/>
  <c r="K93" i="175"/>
  <c r="L92" i="175"/>
  <c r="K92" i="175"/>
  <c r="L91" i="175"/>
  <c r="K91" i="175"/>
  <c r="L90" i="175"/>
  <c r="K90" i="175"/>
  <c r="L89" i="175"/>
  <c r="K89" i="175"/>
  <c r="L88" i="175"/>
  <c r="K88" i="175"/>
  <c r="L87" i="175"/>
  <c r="K87" i="175"/>
  <c r="L86" i="175"/>
  <c r="K86" i="175"/>
  <c r="L85" i="175"/>
  <c r="K85" i="175"/>
  <c r="L84" i="175"/>
  <c r="K84" i="175"/>
  <c r="L83" i="175"/>
  <c r="K83" i="175"/>
  <c r="L82" i="175"/>
  <c r="K82" i="175"/>
  <c r="L81" i="175"/>
  <c r="K81" i="175"/>
  <c r="L80" i="175"/>
  <c r="K80" i="175"/>
  <c r="L79" i="175"/>
  <c r="K79" i="175"/>
  <c r="L78" i="175"/>
  <c r="K78" i="175"/>
  <c r="L77" i="175"/>
  <c r="K77" i="175"/>
  <c r="L76" i="175"/>
  <c r="K76" i="175"/>
  <c r="L75" i="175"/>
  <c r="K75" i="175"/>
  <c r="L74" i="175"/>
  <c r="K74" i="175"/>
  <c r="L73" i="175"/>
  <c r="K73" i="175"/>
  <c r="L72" i="175"/>
  <c r="K72" i="175"/>
  <c r="L71" i="175"/>
  <c r="K71" i="175"/>
  <c r="L70" i="175"/>
  <c r="K70" i="175"/>
  <c r="L69" i="175"/>
  <c r="K69" i="175"/>
  <c r="L68" i="175"/>
  <c r="K68" i="175"/>
  <c r="L67" i="175"/>
  <c r="K67" i="175"/>
  <c r="L66" i="175"/>
  <c r="K66" i="175"/>
  <c r="L65" i="175"/>
  <c r="K65" i="175"/>
  <c r="L64" i="175"/>
  <c r="K64" i="175"/>
  <c r="L63" i="175"/>
  <c r="K63" i="175"/>
  <c r="L62" i="175"/>
  <c r="K62" i="175"/>
  <c r="L61" i="175"/>
  <c r="K61" i="175"/>
  <c r="L60" i="175"/>
  <c r="K60" i="175"/>
  <c r="L59" i="175"/>
  <c r="K59" i="175"/>
  <c r="L58" i="175"/>
  <c r="K58" i="175"/>
  <c r="L57" i="175"/>
  <c r="K57" i="175"/>
  <c r="L56" i="175"/>
  <c r="K56" i="175"/>
  <c r="L55" i="175"/>
  <c r="K55" i="175"/>
  <c r="L54" i="175"/>
  <c r="K54" i="175"/>
  <c r="L53" i="175"/>
  <c r="K53" i="175"/>
  <c r="L52" i="175"/>
  <c r="K52" i="175"/>
  <c r="L51" i="175"/>
  <c r="K51" i="175"/>
  <c r="L50" i="175"/>
  <c r="K50" i="175"/>
  <c r="L49" i="175"/>
  <c r="K49" i="175"/>
  <c r="L48" i="175"/>
  <c r="K48" i="175"/>
  <c r="L47" i="175"/>
  <c r="K47" i="175"/>
  <c r="L46" i="175"/>
  <c r="K46" i="175"/>
  <c r="L45" i="175"/>
  <c r="K45" i="175"/>
  <c r="L44" i="175"/>
  <c r="K44" i="175"/>
  <c r="L43" i="175"/>
  <c r="K43" i="175"/>
  <c r="L42" i="175"/>
  <c r="K42" i="175"/>
  <c r="L41" i="175"/>
  <c r="K41" i="175"/>
  <c r="L40" i="175"/>
  <c r="K40" i="175"/>
  <c r="L39" i="175"/>
  <c r="K39" i="175"/>
  <c r="L38" i="175"/>
  <c r="K38" i="175"/>
  <c r="L37" i="175"/>
  <c r="K37" i="175"/>
  <c r="L36" i="175"/>
  <c r="K36" i="175"/>
  <c r="L35" i="175"/>
  <c r="K35" i="175"/>
  <c r="L34" i="175"/>
  <c r="K34" i="175"/>
  <c r="L33" i="175"/>
  <c r="K33" i="175"/>
  <c r="L32" i="175"/>
  <c r="K32" i="175"/>
  <c r="L31" i="175"/>
  <c r="K31" i="175"/>
  <c r="L30" i="175"/>
  <c r="K30" i="175"/>
  <c r="L29" i="175"/>
  <c r="K29" i="175"/>
  <c r="L28" i="175"/>
  <c r="K28" i="175"/>
  <c r="L27" i="175"/>
  <c r="K27" i="175"/>
  <c r="L26" i="175"/>
  <c r="K26" i="175"/>
  <c r="L25" i="175"/>
  <c r="K25" i="175"/>
  <c r="L24" i="175"/>
  <c r="K24" i="175"/>
  <c r="L23" i="175"/>
  <c r="K23" i="175"/>
  <c r="L22" i="175"/>
  <c r="K22" i="175"/>
  <c r="L21" i="175"/>
  <c r="K21" i="175"/>
  <c r="L20" i="175"/>
  <c r="K20" i="175"/>
  <c r="L19" i="175"/>
  <c r="K19" i="175"/>
  <c r="L18" i="175"/>
  <c r="K18" i="175"/>
  <c r="L17" i="175"/>
  <c r="K17" i="175"/>
  <c r="L16" i="175"/>
  <c r="K16" i="175"/>
  <c r="L15" i="175"/>
  <c r="K15" i="175"/>
  <c r="L14" i="175"/>
  <c r="K14" i="175"/>
  <c r="L13" i="175"/>
  <c r="K13" i="175"/>
  <c r="L12" i="175"/>
  <c r="K12" i="175"/>
  <c r="L11" i="175"/>
  <c r="K11" i="175"/>
  <c r="L10" i="175"/>
  <c r="K10" i="175"/>
  <c r="L9" i="175"/>
  <c r="K9" i="175"/>
  <c r="L8" i="175"/>
  <c r="K8" i="175"/>
  <c r="L7" i="175"/>
  <c r="K7" i="175"/>
  <c r="L6" i="175"/>
  <c r="K6" i="175"/>
  <c r="L5" i="175"/>
  <c r="K5" i="175"/>
  <c r="L4" i="175"/>
  <c r="K4" i="175"/>
  <c r="AX64" i="162"/>
  <c r="BJ60" i="164"/>
  <c r="BK60" i="164" s="1"/>
  <c r="BJ59" i="164"/>
  <c r="AX56" i="169"/>
  <c r="A1" i="161"/>
  <c r="A1" i="168"/>
  <c r="A1" i="167"/>
  <c r="A1" i="166"/>
  <c r="A1" i="169"/>
  <c r="A1" i="164"/>
  <c r="A1" i="162"/>
  <c r="BJ63" i="164" l="1"/>
  <c r="BK59" i="164" l="1"/>
  <c r="BK63" i="164" s="1"/>
  <c r="AY17" i="164"/>
  <c r="BH65" i="174"/>
  <c r="M65" i="174"/>
  <c r="BK7" i="174" l="1"/>
  <c r="S55" i="168"/>
  <c r="S54" i="168"/>
  <c r="S53" i="168"/>
  <c r="S52" i="168"/>
  <c r="S51" i="168"/>
  <c r="S50" i="168"/>
  <c r="S49" i="168"/>
  <c r="S48" i="168"/>
  <c r="S47" i="168"/>
  <c r="S46" i="168"/>
  <c r="S45" i="168"/>
  <c r="S44" i="168"/>
  <c r="S43" i="168"/>
  <c r="S42" i="168"/>
  <c r="S41" i="168"/>
  <c r="S40" i="168"/>
  <c r="S39" i="168"/>
  <c r="S38" i="168"/>
  <c r="S37" i="168"/>
  <c r="S36" i="168"/>
  <c r="S35" i="168"/>
  <c r="S34" i="168"/>
  <c r="S33" i="168"/>
  <c r="S32" i="168"/>
  <c r="S31" i="168"/>
  <c r="S30" i="168"/>
  <c r="S29" i="168"/>
  <c r="S28" i="168"/>
  <c r="S27" i="168"/>
  <c r="S26" i="168"/>
  <c r="S25" i="168"/>
  <c r="S24" i="168"/>
  <c r="S23" i="168"/>
  <c r="S22" i="168"/>
  <c r="S21" i="168"/>
  <c r="S20" i="168"/>
  <c r="S19" i="168"/>
  <c r="S18" i="168"/>
  <c r="S17" i="168"/>
  <c r="S16" i="168"/>
  <c r="S15" i="168"/>
  <c r="S14" i="168"/>
  <c r="S13" i="168"/>
  <c r="S12" i="168"/>
  <c r="S11" i="168"/>
  <c r="L55" i="168"/>
  <c r="L54" i="168"/>
  <c r="L53" i="168"/>
  <c r="L52" i="168"/>
  <c r="L51" i="168"/>
  <c r="L50" i="168"/>
  <c r="L49" i="168"/>
  <c r="L48" i="168"/>
  <c r="L47" i="168"/>
  <c r="L46" i="168"/>
  <c r="L45" i="168"/>
  <c r="L44" i="168"/>
  <c r="L43" i="168"/>
  <c r="L42" i="168"/>
  <c r="L41" i="168"/>
  <c r="L40" i="168"/>
  <c r="L39" i="168"/>
  <c r="L38" i="168"/>
  <c r="L37" i="168"/>
  <c r="L36" i="168"/>
  <c r="L35" i="168"/>
  <c r="L34" i="168"/>
  <c r="L33" i="168"/>
  <c r="L32" i="168"/>
  <c r="L31" i="168"/>
  <c r="L30" i="168"/>
  <c r="L29" i="168"/>
  <c r="L28" i="168"/>
  <c r="L27" i="168"/>
  <c r="L26" i="168"/>
  <c r="L25" i="168"/>
  <c r="L24" i="168"/>
  <c r="L23" i="168"/>
  <c r="L22" i="168"/>
  <c r="L21" i="168"/>
  <c r="L20" i="168"/>
  <c r="L19" i="168"/>
  <c r="L18" i="168"/>
  <c r="L17" i="168"/>
  <c r="L16" i="168"/>
  <c r="L15" i="168"/>
  <c r="L14" i="168"/>
  <c r="L13" i="168"/>
  <c r="L12" i="168"/>
  <c r="L11" i="168"/>
  <c r="U41" i="169"/>
  <c r="U40" i="169"/>
  <c r="U39" i="169"/>
  <c r="U38" i="169"/>
  <c r="U37" i="169"/>
  <c r="U36" i="169"/>
  <c r="U35" i="169"/>
  <c r="U34" i="169"/>
  <c r="U33" i="169"/>
  <c r="U32" i="169"/>
  <c r="U31" i="169"/>
  <c r="U30" i="169"/>
  <c r="U29" i="169"/>
  <c r="U28" i="169"/>
  <c r="U27" i="169"/>
  <c r="U26" i="169"/>
  <c r="U25" i="169"/>
  <c r="U24" i="169"/>
  <c r="U23" i="169"/>
  <c r="U22" i="169"/>
  <c r="L41" i="169"/>
  <c r="L40" i="169"/>
  <c r="L39" i="169"/>
  <c r="L38" i="169"/>
  <c r="L37" i="169"/>
  <c r="L36" i="169"/>
  <c r="L35" i="169"/>
  <c r="L34" i="169"/>
  <c r="L33" i="169"/>
  <c r="L32" i="169"/>
  <c r="L31" i="169"/>
  <c r="L30" i="169"/>
  <c r="L29" i="169"/>
  <c r="L28" i="169"/>
  <c r="L27" i="169"/>
  <c r="L26" i="169"/>
  <c r="L25" i="169"/>
  <c r="L24" i="169"/>
  <c r="L23" i="169"/>
  <c r="L22" i="169"/>
  <c r="AF6" i="167"/>
  <c r="AX6" i="167" s="1"/>
  <c r="V53" i="167" l="1"/>
  <c r="V52" i="167"/>
  <c r="V51" i="167"/>
  <c r="V50" i="167"/>
  <c r="V49" i="167"/>
  <c r="V42" i="167"/>
  <c r="V41" i="167"/>
  <c r="V40" i="167"/>
  <c r="V39" i="167"/>
  <c r="V38" i="167"/>
  <c r="V31" i="167"/>
  <c r="V30" i="167"/>
  <c r="V29" i="167"/>
  <c r="V28" i="167"/>
  <c r="V27" i="167"/>
  <c r="V20" i="167"/>
  <c r="V19" i="167"/>
  <c r="V18" i="167"/>
  <c r="V17" i="167"/>
  <c r="V16" i="167"/>
  <c r="N53" i="167"/>
  <c r="N52" i="167"/>
  <c r="N51" i="167"/>
  <c r="N50" i="167"/>
  <c r="N49" i="167"/>
  <c r="N42" i="167"/>
  <c r="N41" i="167"/>
  <c r="N40" i="167"/>
  <c r="N39" i="167"/>
  <c r="N38" i="167"/>
  <c r="N31" i="167"/>
  <c r="N30" i="167"/>
  <c r="N29" i="167"/>
  <c r="N28" i="167"/>
  <c r="N27" i="167"/>
  <c r="N20" i="167"/>
  <c r="N19" i="167"/>
  <c r="N18" i="167"/>
  <c r="N17" i="167"/>
  <c r="N16" i="167"/>
  <c r="Z48" i="166"/>
  <c r="Z47" i="166"/>
  <c r="Z46" i="166"/>
  <c r="Z45" i="166"/>
  <c r="Z44" i="166"/>
  <c r="Z43" i="166"/>
  <c r="Z42" i="166"/>
  <c r="Z41" i="166"/>
  <c r="Z40" i="166"/>
  <c r="Z39" i="166"/>
  <c r="Z33" i="166"/>
  <c r="Z32" i="166"/>
  <c r="Z31" i="166"/>
  <c r="Z30" i="166"/>
  <c r="Z29" i="166"/>
  <c r="Z28" i="166"/>
  <c r="Z27" i="166"/>
  <c r="Z26" i="166"/>
  <c r="Z25" i="166"/>
  <c r="Z24" i="166"/>
  <c r="Z18" i="166"/>
  <c r="Z17" i="166"/>
  <c r="Z16" i="166"/>
  <c r="Z15" i="166"/>
  <c r="Z14" i="166"/>
  <c r="Z13" i="166"/>
  <c r="Z12" i="166"/>
  <c r="Z11" i="166"/>
  <c r="Z10" i="166"/>
  <c r="Z9" i="166"/>
  <c r="O48" i="166"/>
  <c r="O47" i="166"/>
  <c r="O46" i="166"/>
  <c r="O45" i="166"/>
  <c r="O44" i="166"/>
  <c r="O43" i="166"/>
  <c r="O42" i="166"/>
  <c r="O41" i="166"/>
  <c r="O40" i="166"/>
  <c r="O39" i="166"/>
  <c r="O33" i="166"/>
  <c r="O32" i="166"/>
  <c r="O31" i="166"/>
  <c r="O30" i="166"/>
  <c r="O29" i="166"/>
  <c r="O28" i="166"/>
  <c r="O27" i="166"/>
  <c r="O26" i="166"/>
  <c r="O25" i="166"/>
  <c r="O24" i="166"/>
  <c r="O18" i="166"/>
  <c r="O17" i="166"/>
  <c r="O16" i="166"/>
  <c r="O15" i="166"/>
  <c r="O14" i="166"/>
  <c r="O13" i="166"/>
  <c r="O12" i="166"/>
  <c r="O11" i="166"/>
  <c r="O10" i="166"/>
  <c r="O9" i="166"/>
  <c r="CH111" i="174"/>
  <c r="CA111" i="174"/>
  <c r="BT111" i="174"/>
  <c r="AS44" i="162" l="1"/>
  <c r="AM56" i="168" l="1"/>
  <c r="AO59" i="164"/>
  <c r="AY58" i="164"/>
  <c r="AY10" i="164"/>
  <c r="AY9" i="164"/>
  <c r="AX24" i="162"/>
  <c r="AS24" i="162"/>
  <c r="AQ12" i="169" l="1"/>
  <c r="AQ11" i="169"/>
  <c r="AQ13" i="169"/>
  <c r="AX54" i="167"/>
  <c r="AX56" i="167" s="1"/>
  <c r="AN49" i="167"/>
  <c r="AN54" i="167" s="1"/>
  <c r="AX43" i="167"/>
  <c r="AX45" i="167" s="1"/>
  <c r="AN38" i="167"/>
  <c r="AN43" i="167" s="1"/>
  <c r="AX32" i="167"/>
  <c r="AX34" i="167" s="1"/>
  <c r="AN27" i="167"/>
  <c r="AN32" i="167" s="1"/>
  <c r="AX21" i="167"/>
  <c r="AX23" i="167" s="1"/>
  <c r="AN16" i="167"/>
  <c r="AN21" i="167" s="1"/>
  <c r="AJ15" i="169"/>
  <c r="AQ14" i="169"/>
  <c r="AQ10" i="169"/>
  <c r="AY11" i="164"/>
  <c r="AY12" i="164"/>
  <c r="AY13" i="164"/>
  <c r="AY14" i="164"/>
  <c r="AY15" i="164"/>
  <c r="AY16" i="164"/>
  <c r="AY18" i="164"/>
  <c r="AY19" i="164"/>
  <c r="AY20" i="164"/>
  <c r="AY21" i="164"/>
  <c r="AY22" i="164"/>
  <c r="AY23" i="164"/>
  <c r="AY24" i="164"/>
  <c r="AY25" i="164"/>
  <c r="AY26" i="164"/>
  <c r="AY27" i="164"/>
  <c r="AY28" i="164"/>
  <c r="AY29" i="164"/>
  <c r="AY30" i="164"/>
  <c r="AY31" i="164"/>
  <c r="AY32" i="164"/>
  <c r="AY33" i="164"/>
  <c r="AY34" i="164"/>
  <c r="AY35" i="164"/>
  <c r="AY36" i="164"/>
  <c r="AY37" i="164"/>
  <c r="AY38" i="164"/>
  <c r="AY39" i="164"/>
  <c r="AY40" i="164"/>
  <c r="AY41" i="164"/>
  <c r="AY42" i="164"/>
  <c r="AY43" i="164"/>
  <c r="AY44" i="164"/>
  <c r="AY45" i="164"/>
  <c r="AY46" i="164"/>
  <c r="AY47" i="164"/>
  <c r="AY48" i="164"/>
  <c r="AY49" i="164"/>
  <c r="AY50" i="164"/>
  <c r="AY51" i="164"/>
  <c r="AY52" i="164"/>
  <c r="AY53" i="164"/>
  <c r="AY54" i="164"/>
  <c r="AY55" i="164"/>
  <c r="AY56" i="164"/>
  <c r="AY57" i="164"/>
  <c r="AL9" i="164"/>
  <c r="AR9" i="164" s="1"/>
  <c r="AQ15" i="169" l="1"/>
  <c r="AQ17" i="169" s="1"/>
  <c r="V24" i="161" s="1"/>
  <c r="AY59" i="164"/>
  <c r="AY63" i="164" s="1"/>
  <c r="V23" i="161" l="1"/>
  <c r="AP64" i="169"/>
  <c r="AX63" i="169"/>
  <c r="AX62" i="169"/>
  <c r="AX61" i="169"/>
  <c r="AX60" i="169"/>
  <c r="AX59" i="169"/>
  <c r="AX58" i="169"/>
  <c r="AX57" i="169"/>
  <c r="AX55" i="169"/>
  <c r="AX54" i="169"/>
  <c r="AX53" i="169"/>
  <c r="AX52" i="169"/>
  <c r="AX51" i="169"/>
  <c r="AX50" i="169"/>
  <c r="AX49" i="169"/>
  <c r="AX42" i="169"/>
  <c r="AX44" i="169" s="1"/>
  <c r="V28" i="161" s="1"/>
  <c r="AS42" i="169"/>
  <c r="AX55" i="168"/>
  <c r="AJ55" i="168"/>
  <c r="AP55" i="168" s="1"/>
  <c r="AX54" i="168"/>
  <c r="AJ54" i="168"/>
  <c r="AP54" i="168" s="1"/>
  <c r="AX53" i="168"/>
  <c r="AJ53" i="168"/>
  <c r="AP53" i="168" s="1"/>
  <c r="AX52" i="168"/>
  <c r="AJ52" i="168"/>
  <c r="AP52" i="168" s="1"/>
  <c r="AX51" i="168"/>
  <c r="AJ51" i="168"/>
  <c r="AP51" i="168" s="1"/>
  <c r="AX50" i="168"/>
  <c r="AJ50" i="168"/>
  <c r="AP50" i="168" s="1"/>
  <c r="AX49" i="168"/>
  <c r="AJ49" i="168"/>
  <c r="AP49" i="168" s="1"/>
  <c r="AX48" i="168"/>
  <c r="AJ48" i="168"/>
  <c r="AP48" i="168" s="1"/>
  <c r="AX47" i="168"/>
  <c r="AJ47" i="168"/>
  <c r="AP47" i="168" s="1"/>
  <c r="AX46" i="168"/>
  <c r="AJ46" i="168"/>
  <c r="AP46" i="168" s="1"/>
  <c r="AX45" i="168"/>
  <c r="AJ45" i="168"/>
  <c r="AP45" i="168" s="1"/>
  <c r="AX44" i="168"/>
  <c r="AJ44" i="168"/>
  <c r="AP44" i="168" s="1"/>
  <c r="AX43" i="168"/>
  <c r="AJ43" i="168"/>
  <c r="AP43" i="168" s="1"/>
  <c r="AX42" i="168"/>
  <c r="AJ42" i="168"/>
  <c r="AP42" i="168" s="1"/>
  <c r="AX41" i="168"/>
  <c r="AJ41" i="168"/>
  <c r="AP41" i="168" s="1"/>
  <c r="AX40" i="168"/>
  <c r="AJ40" i="168"/>
  <c r="AP40" i="168" s="1"/>
  <c r="AX39" i="168"/>
  <c r="AJ39" i="168"/>
  <c r="AP39" i="168" s="1"/>
  <c r="AX38" i="168"/>
  <c r="AJ38" i="168"/>
  <c r="AP38" i="168" s="1"/>
  <c r="AX37" i="168"/>
  <c r="AJ37" i="168"/>
  <c r="AP37" i="168" s="1"/>
  <c r="AX36" i="168"/>
  <c r="AJ36" i="168"/>
  <c r="AP36" i="168" s="1"/>
  <c r="AX35" i="168"/>
  <c r="AJ35" i="168"/>
  <c r="AP35" i="168" s="1"/>
  <c r="AX34" i="168"/>
  <c r="AJ34" i="168"/>
  <c r="AP34" i="168" s="1"/>
  <c r="AX33" i="168"/>
  <c r="AJ33" i="168"/>
  <c r="AP33" i="168" s="1"/>
  <c r="AX32" i="168"/>
  <c r="AJ32" i="168"/>
  <c r="AP32" i="168" s="1"/>
  <c r="AX31" i="168"/>
  <c r="AJ31" i="168"/>
  <c r="AP31" i="168" s="1"/>
  <c r="AX30" i="168"/>
  <c r="AJ30" i="168"/>
  <c r="AP30" i="168" s="1"/>
  <c r="AX29" i="168"/>
  <c r="AJ29" i="168"/>
  <c r="AP29" i="168" s="1"/>
  <c r="AX28" i="168"/>
  <c r="AJ28" i="168"/>
  <c r="AP28" i="168" s="1"/>
  <c r="AX27" i="168"/>
  <c r="AJ27" i="168"/>
  <c r="AP27" i="168" s="1"/>
  <c r="AX26" i="168"/>
  <c r="AJ26" i="168"/>
  <c r="AP26" i="168" s="1"/>
  <c r="AX25" i="168"/>
  <c r="AJ25" i="168"/>
  <c r="AP25" i="168" s="1"/>
  <c r="AX24" i="168"/>
  <c r="AJ24" i="168"/>
  <c r="AP24" i="168" s="1"/>
  <c r="AX23" i="168"/>
  <c r="AJ23" i="168"/>
  <c r="AP23" i="168" s="1"/>
  <c r="AX22" i="168"/>
  <c r="AJ22" i="168"/>
  <c r="AP22" i="168" s="1"/>
  <c r="AX21" i="168"/>
  <c r="AJ21" i="168"/>
  <c r="AP21" i="168" s="1"/>
  <c r="AX20" i="168"/>
  <c r="AJ20" i="168"/>
  <c r="AP20" i="168" s="1"/>
  <c r="AX19" i="168"/>
  <c r="AJ19" i="168"/>
  <c r="AP19" i="168" s="1"/>
  <c r="AX18" i="168"/>
  <c r="AJ18" i="168"/>
  <c r="AP18" i="168" s="1"/>
  <c r="AX17" i="168"/>
  <c r="AJ17" i="168"/>
  <c r="AP17" i="168" s="1"/>
  <c r="AX16" i="168"/>
  <c r="AJ16" i="168"/>
  <c r="AP16" i="168" s="1"/>
  <c r="AX15" i="168"/>
  <c r="AJ15" i="168"/>
  <c r="AP15" i="168" s="1"/>
  <c r="AX14" i="168"/>
  <c r="AJ14" i="168"/>
  <c r="AP14" i="168" s="1"/>
  <c r="AX13" i="168"/>
  <c r="AJ13" i="168"/>
  <c r="AP13" i="168" s="1"/>
  <c r="AX12" i="168"/>
  <c r="AJ12" i="168"/>
  <c r="AP12" i="168" s="1"/>
  <c r="AX11" i="168"/>
  <c r="AJ11" i="168"/>
  <c r="AP11" i="168" s="1"/>
  <c r="AW49" i="166"/>
  <c r="AW51" i="166" s="1"/>
  <c r="AQ49" i="166"/>
  <c r="AW34" i="166"/>
  <c r="AW36" i="166" s="1"/>
  <c r="AQ34" i="166"/>
  <c r="AW19" i="166"/>
  <c r="AW21" i="166" s="1"/>
  <c r="AQ19" i="166"/>
  <c r="AL58" i="164"/>
  <c r="AR58" i="164" s="1"/>
  <c r="AL57" i="164"/>
  <c r="AR57" i="164" s="1"/>
  <c r="AL56" i="164"/>
  <c r="AR56" i="164" s="1"/>
  <c r="AL55" i="164"/>
  <c r="AR55" i="164" s="1"/>
  <c r="AL54" i="164"/>
  <c r="AR54" i="164" s="1"/>
  <c r="AL53" i="164"/>
  <c r="AR53" i="164" s="1"/>
  <c r="AL52" i="164"/>
  <c r="AR52" i="164" s="1"/>
  <c r="AL51" i="164"/>
  <c r="AR51" i="164" s="1"/>
  <c r="AL50" i="164"/>
  <c r="AR50" i="164" s="1"/>
  <c r="AL49" i="164"/>
  <c r="AR49" i="164" s="1"/>
  <c r="AL48" i="164"/>
  <c r="AR48" i="164" s="1"/>
  <c r="AL47" i="164"/>
  <c r="AR47" i="164" s="1"/>
  <c r="AL46" i="164"/>
  <c r="AR46" i="164" s="1"/>
  <c r="AL45" i="164"/>
  <c r="AR45" i="164" s="1"/>
  <c r="AL44" i="164"/>
  <c r="AR44" i="164" s="1"/>
  <c r="AL43" i="164"/>
  <c r="AR43" i="164" s="1"/>
  <c r="AL42" i="164"/>
  <c r="AR42" i="164" s="1"/>
  <c r="AL41" i="164"/>
  <c r="AR41" i="164" s="1"/>
  <c r="AL40" i="164"/>
  <c r="AR40" i="164" s="1"/>
  <c r="AL39" i="164"/>
  <c r="AR39" i="164" s="1"/>
  <c r="AL38" i="164"/>
  <c r="AR38" i="164" s="1"/>
  <c r="AL37" i="164"/>
  <c r="AR37" i="164" s="1"/>
  <c r="AL36" i="164"/>
  <c r="AR36" i="164" s="1"/>
  <c r="AL35" i="164"/>
  <c r="AR35" i="164" s="1"/>
  <c r="AL34" i="164"/>
  <c r="AR34" i="164" s="1"/>
  <c r="AL33" i="164"/>
  <c r="AR33" i="164" s="1"/>
  <c r="AL32" i="164"/>
  <c r="AR32" i="164" s="1"/>
  <c r="AL31" i="164"/>
  <c r="AR31" i="164" s="1"/>
  <c r="AL30" i="164"/>
  <c r="AR30" i="164" s="1"/>
  <c r="AL29" i="164"/>
  <c r="AR29" i="164" s="1"/>
  <c r="AL28" i="164"/>
  <c r="AR28" i="164" s="1"/>
  <c r="AL27" i="164"/>
  <c r="AR27" i="164" s="1"/>
  <c r="AL26" i="164"/>
  <c r="AR26" i="164" s="1"/>
  <c r="AL25" i="164"/>
  <c r="AR25" i="164" s="1"/>
  <c r="AL24" i="164"/>
  <c r="AR24" i="164" s="1"/>
  <c r="AL23" i="164"/>
  <c r="AR23" i="164" s="1"/>
  <c r="AL22" i="164"/>
  <c r="AR22" i="164" s="1"/>
  <c r="AL21" i="164"/>
  <c r="AR21" i="164" s="1"/>
  <c r="AL20" i="164"/>
  <c r="AR20" i="164" s="1"/>
  <c r="AL19" i="164"/>
  <c r="AR19" i="164" s="1"/>
  <c r="AL18" i="164"/>
  <c r="AR18" i="164" s="1"/>
  <c r="AL17" i="164"/>
  <c r="AR17" i="164" s="1"/>
  <c r="AL16" i="164"/>
  <c r="AR16" i="164" s="1"/>
  <c r="AL15" i="164"/>
  <c r="AR15" i="164" s="1"/>
  <c r="AL14" i="164"/>
  <c r="AR14" i="164" s="1"/>
  <c r="AL13" i="164"/>
  <c r="AR13" i="164" s="1"/>
  <c r="AL12" i="164"/>
  <c r="AR12" i="164" s="1"/>
  <c r="AL11" i="164"/>
  <c r="AR11" i="164" s="1"/>
  <c r="AL10" i="164"/>
  <c r="AR10" i="164" s="1"/>
  <c r="AX66" i="162"/>
  <c r="AS64" i="162"/>
  <c r="AX44" i="162"/>
  <c r="AX46" i="162" s="1"/>
  <c r="AX26" i="162"/>
  <c r="AP56" i="168" l="1"/>
  <c r="AX56" i="168"/>
  <c r="AX58" i="168" s="1"/>
  <c r="V27" i="161" s="1"/>
  <c r="AX64" i="169"/>
  <c r="AX66" i="169" s="1"/>
  <c r="V29" i="161" s="1"/>
  <c r="AW53" i="166"/>
  <c r="V25" i="161" s="1"/>
  <c r="AX58" i="167"/>
  <c r="V26" i="161" s="1"/>
  <c r="AX68" i="162"/>
  <c r="V22" i="161" s="1"/>
  <c r="AR59" i="164"/>
  <c r="V32" i="161" l="1"/>
  <c r="V33" i="161" s="1"/>
  <c r="T36" i="161" s="1"/>
  <c r="A61" i="174" s="1"/>
  <c r="V43" i="16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F26" authorId="0" shapeId="0" xr:uid="{0DCBE9F5-FC0F-48EE-8D79-7DF299A7D840}">
      <text>
        <r>
          <rPr>
            <b/>
            <sz val="14"/>
            <color indexed="10"/>
            <rFont val="HGSｺﾞｼｯｸM"/>
            <family val="3"/>
            <charset val="128"/>
          </rPr>
          <t>補助金交付決定通知書等重要な通知の送付先となりますので、記入したE-mailアドレスが正しいことを必ず確認してください。</t>
        </r>
      </text>
    </comment>
    <comment ref="BY26" authorId="0" shapeId="0" xr:uid="{6D51D2CC-8A8A-4A49-AB50-B9296A0E4F13}">
      <text>
        <r>
          <rPr>
            <b/>
            <sz val="14"/>
            <color indexed="10"/>
            <rFont val="HGSｺﾞｼｯｸM"/>
            <family val="3"/>
            <charset val="128"/>
          </rPr>
          <t>補助金交付決定通知書等重要な通知の送付先となりますので、記入したE-mailアドレスが正しいことを必ず確認してください。</t>
        </r>
      </text>
    </comment>
  </commentList>
</comments>
</file>

<file path=xl/sharedStrings.xml><?xml version="1.0" encoding="utf-8"?>
<sst xmlns="http://schemas.openxmlformats.org/spreadsheetml/2006/main" count="3319" uniqueCount="1524">
  <si>
    <t>円</t>
    <rPh sb="0" eb="1">
      <t>エン</t>
    </rPh>
    <phoneticPr fontId="4"/>
  </si>
  <si>
    <t>金額(円）
［税抜］</t>
    <rPh sb="0" eb="2">
      <t>キンガク</t>
    </rPh>
    <rPh sb="3" eb="4">
      <t>エン</t>
    </rPh>
    <phoneticPr fontId="4"/>
  </si>
  <si>
    <t>製品名</t>
    <rPh sb="0" eb="3">
      <t>セイヒンメイ</t>
    </rPh>
    <phoneticPr fontId="4"/>
  </si>
  <si>
    <t>□</t>
  </si>
  <si>
    <t>日</t>
    <rPh sb="0" eb="1">
      <t>ヒ</t>
    </rPh>
    <phoneticPr fontId="4"/>
  </si>
  <si>
    <t>月</t>
    <rPh sb="0" eb="1">
      <t>ツキ</t>
    </rPh>
    <phoneticPr fontId="4"/>
  </si>
  <si>
    <t>年</t>
    <rPh sb="0" eb="1">
      <t>ネン</t>
    </rPh>
    <phoneticPr fontId="4"/>
  </si>
  <si>
    <t>メーカー名</t>
    <rPh sb="4" eb="5">
      <t>メイ</t>
    </rPh>
    <phoneticPr fontId="4"/>
  </si>
  <si>
    <t>・見積書の各項目が税込金額で記載されている場合は、必ず[税抜]に修正して作成すること。</t>
    <rPh sb="1" eb="3">
      <t>ミツモ</t>
    </rPh>
    <rPh sb="3" eb="4">
      <t>ショ</t>
    </rPh>
    <rPh sb="5" eb="8">
      <t>カクコウモク</t>
    </rPh>
    <rPh sb="9" eb="11">
      <t>ゼイコミ</t>
    </rPh>
    <rPh sb="11" eb="13">
      <t>キンガク</t>
    </rPh>
    <rPh sb="14" eb="16">
      <t>キサイ</t>
    </rPh>
    <rPh sb="21" eb="23">
      <t>バアイ</t>
    </rPh>
    <rPh sb="25" eb="26">
      <t>カナラ</t>
    </rPh>
    <rPh sb="28" eb="29">
      <t>ゼイ</t>
    </rPh>
    <rPh sb="29" eb="30">
      <t>ヌ</t>
    </rPh>
    <rPh sb="32" eb="34">
      <t>シュウセイ</t>
    </rPh>
    <rPh sb="36" eb="38">
      <t>サクセイ</t>
    </rPh>
    <phoneticPr fontId="4"/>
  </si>
  <si>
    <t>ＳＩＩ登録型番</t>
    <rPh sb="3" eb="5">
      <t>トウロク</t>
    </rPh>
    <rPh sb="5" eb="7">
      <t>カタバン</t>
    </rPh>
    <phoneticPr fontId="4"/>
  </si>
  <si>
    <t>構成</t>
    <rPh sb="0" eb="2">
      <t>コウセイ</t>
    </rPh>
    <phoneticPr fontId="4"/>
  </si>
  <si>
    <t>改修工法</t>
    <rPh sb="0" eb="2">
      <t>カイシュウ</t>
    </rPh>
    <rPh sb="2" eb="4">
      <t>コウホウ</t>
    </rPh>
    <phoneticPr fontId="4"/>
  </si>
  <si>
    <t>×</t>
    <phoneticPr fontId="4"/>
  </si>
  <si>
    <t>計</t>
    <rPh sb="0" eb="1">
      <t>ケイ</t>
    </rPh>
    <phoneticPr fontId="4"/>
  </si>
  <si>
    <t>㎡</t>
    <phoneticPr fontId="4"/>
  </si>
  <si>
    <t>部位</t>
    <rPh sb="0" eb="2">
      <t>ブイ</t>
    </rPh>
    <phoneticPr fontId="4"/>
  </si>
  <si>
    <t>面積（㎡）
(ａ)</t>
    <rPh sb="0" eb="2">
      <t>メンセキ</t>
    </rPh>
    <phoneticPr fontId="4"/>
  </si>
  <si>
    <t>窓サイズ（mm）</t>
    <rPh sb="0" eb="1">
      <t>マド</t>
    </rPh>
    <phoneticPr fontId="4"/>
  </si>
  <si>
    <t>一般社団法人　環境共創イニシアチブ</t>
    <phoneticPr fontId="4"/>
  </si>
  <si>
    <t>住所</t>
    <rPh sb="0" eb="2">
      <t>ジュウショ</t>
    </rPh>
    <phoneticPr fontId="4"/>
  </si>
  <si>
    <t>〒</t>
    <phoneticPr fontId="4"/>
  </si>
  <si>
    <t>電話番号</t>
    <rPh sb="0" eb="2">
      <t>デンワ</t>
    </rPh>
    <rPh sb="2" eb="4">
      <t>バンゴウ</t>
    </rPh>
    <phoneticPr fontId="4"/>
  </si>
  <si>
    <t>E-mail</t>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</si>
  <si>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</si>
  <si>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</si>
  <si>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暴力団排除に関する誓約事項</t>
    <rPh sb="0" eb="3">
      <t>ボウリョクダン</t>
    </rPh>
    <phoneticPr fontId="4"/>
  </si>
  <si>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4"/>
  </si>
  <si>
    <t>記</t>
  </si>
  <si>
    <t>玄関ドア</t>
    <rPh sb="0" eb="2">
      <t>ゲンカン</t>
    </rPh>
    <phoneticPr fontId="4"/>
  </si>
  <si>
    <t>調湿建材</t>
    <rPh sb="0" eb="2">
      <t>チョウシツ</t>
    </rPh>
    <rPh sb="2" eb="4">
      <t>ケンザイ</t>
    </rPh>
    <phoneticPr fontId="4"/>
  </si>
  <si>
    <t>総括表</t>
    <rPh sb="0" eb="1">
      <t>ソウ</t>
    </rPh>
    <rPh sb="1" eb="2">
      <t>カツ</t>
    </rPh>
    <rPh sb="2" eb="3">
      <t>ヒョウ</t>
    </rPh>
    <phoneticPr fontId="4"/>
  </si>
  <si>
    <t>㎡</t>
  </si>
  <si>
    <t>ＳＩＩ登録型番</t>
    <phoneticPr fontId="4"/>
  </si>
  <si>
    <t>無</t>
    <rPh sb="0" eb="1">
      <t>ナシ</t>
    </rPh>
    <phoneticPr fontId="4"/>
  </si>
  <si>
    <t>所有区分</t>
    <rPh sb="0" eb="2">
      <t>ショユウ</t>
    </rPh>
    <rPh sb="2" eb="4">
      <t>クブン</t>
    </rPh>
    <phoneticPr fontId="4"/>
  </si>
  <si>
    <t>潜熱蓄熱建材</t>
    <rPh sb="0" eb="2">
      <t>センネツ</t>
    </rPh>
    <rPh sb="2" eb="4">
      <t>チクネツ</t>
    </rPh>
    <rPh sb="4" eb="6">
      <t>ケンザイ</t>
    </rPh>
    <phoneticPr fontId="4"/>
  </si>
  <si>
    <t>補助対象経費の合計　[税抜]</t>
    <rPh sb="0" eb="2">
      <t>ホジョ</t>
    </rPh>
    <rPh sb="2" eb="4">
      <t>タイショウ</t>
    </rPh>
    <rPh sb="4" eb="6">
      <t>ケイヒ</t>
    </rPh>
    <rPh sb="7" eb="9">
      <t>ゴウケイ</t>
    </rPh>
    <rPh sb="11" eb="13">
      <t>ゼイヌキ</t>
    </rPh>
    <phoneticPr fontId="4"/>
  </si>
  <si>
    <t>明細書　【断熱パネル】</t>
    <rPh sb="0" eb="2">
      <t>メイサイ</t>
    </rPh>
    <rPh sb="2" eb="3">
      <t>ショ</t>
    </rPh>
    <rPh sb="5" eb="7">
      <t>ダンネツ</t>
    </rPh>
    <phoneticPr fontId="4"/>
  </si>
  <si>
    <t>＜見積書の補助対象経費＞</t>
    <rPh sb="1" eb="4">
      <t>ミツモリショ</t>
    </rPh>
    <rPh sb="9" eb="11">
      <t>ケイヒ</t>
    </rPh>
    <phoneticPr fontId="4"/>
  </si>
  <si>
    <t>明細書　【潜熱蓄熱建材】</t>
    <rPh sb="0" eb="2">
      <t>メイサイ</t>
    </rPh>
    <rPh sb="2" eb="3">
      <t>ショ</t>
    </rPh>
    <rPh sb="5" eb="7">
      <t>センネツ</t>
    </rPh>
    <rPh sb="7" eb="9">
      <t>チクネツ</t>
    </rPh>
    <rPh sb="9" eb="11">
      <t>ケンザイ</t>
    </rPh>
    <phoneticPr fontId="4"/>
  </si>
  <si>
    <t>施工面積（㎡）</t>
    <rPh sb="0" eb="2">
      <t>セコウ</t>
    </rPh>
    <rPh sb="2" eb="4">
      <t>メンセキ</t>
    </rPh>
    <phoneticPr fontId="4"/>
  </si>
  <si>
    <t>※「明細書」を先に記入すること</t>
    <rPh sb="2" eb="5">
      <t>メイサイショ</t>
    </rPh>
    <rPh sb="7" eb="8">
      <t>サキ</t>
    </rPh>
    <rPh sb="9" eb="11">
      <t>キニュウ</t>
    </rPh>
    <phoneticPr fontId="4"/>
  </si>
  <si>
    <t>潜熱蓄熱建材の補助対象経費の合計[税抜]</t>
    <rPh sb="0" eb="2">
      <t>センネツ</t>
    </rPh>
    <rPh sb="2" eb="4">
      <t>チクネツ</t>
    </rPh>
    <rPh sb="4" eb="6">
      <t>ケンザイ</t>
    </rPh>
    <rPh sb="7" eb="9">
      <t>ホジョ</t>
    </rPh>
    <rPh sb="9" eb="11">
      <t>タイショウ</t>
    </rPh>
    <rPh sb="11" eb="13">
      <t>ケイヒ</t>
    </rPh>
    <rPh sb="14" eb="16">
      <t>ゴウケイ</t>
    </rPh>
    <rPh sb="17" eb="19">
      <t>ゼイヌキ</t>
    </rPh>
    <phoneticPr fontId="4"/>
  </si>
  <si>
    <t>製品名
（シリーズ名）</t>
    <rPh sb="0" eb="3">
      <t>セイヒンメイ</t>
    </rPh>
    <rPh sb="9" eb="10">
      <t>メイ</t>
    </rPh>
    <phoneticPr fontId="4"/>
  </si>
  <si>
    <t>断熱材</t>
    <rPh sb="0" eb="3">
      <t>ダンネツザイ</t>
    </rPh>
    <phoneticPr fontId="4"/>
  </si>
  <si>
    <t>居室名</t>
    <rPh sb="0" eb="2">
      <t>キョシツ</t>
    </rPh>
    <rPh sb="2" eb="3">
      <t>メイ</t>
    </rPh>
    <phoneticPr fontId="4"/>
  </si>
  <si>
    <t>利用
方法</t>
    <rPh sb="0" eb="2">
      <t>リヨウ</t>
    </rPh>
    <rPh sb="3" eb="5">
      <t>ホウホウ</t>
    </rPh>
    <phoneticPr fontId="4"/>
  </si>
  <si>
    <r>
      <rPr>
        <sz val="16"/>
        <rFont val="ＭＳ Ｐゴシック"/>
        <family val="3"/>
        <charset val="128"/>
      </rPr>
      <t>蓄熱量
（kJ/㎡）</t>
    </r>
    <r>
      <rPr>
        <sz val="13"/>
        <rFont val="ＭＳ Ｐゴシック"/>
        <family val="3"/>
        <charset val="128"/>
      </rPr>
      <t xml:space="preserve">
</t>
    </r>
    <r>
      <rPr>
        <sz val="16"/>
        <rFont val="ＭＳ Ｐゴシック"/>
        <family val="3"/>
        <charset val="128"/>
      </rPr>
      <t>（ｂ）</t>
    </r>
    <rPh sb="0" eb="2">
      <t>チクネツ</t>
    </rPh>
    <rPh sb="2" eb="3">
      <t>リョウ</t>
    </rPh>
    <phoneticPr fontId="4"/>
  </si>
  <si>
    <r>
      <rPr>
        <sz val="16"/>
        <rFont val="ＭＳ Ｐゴシック"/>
        <family val="3"/>
        <charset val="128"/>
      </rPr>
      <t>施工面積（㎡）</t>
    </r>
    <r>
      <rPr>
        <sz val="13"/>
        <rFont val="ＭＳ Ｐゴシック"/>
        <family val="3"/>
        <charset val="128"/>
      </rPr>
      <t xml:space="preserve">
</t>
    </r>
    <r>
      <rPr>
        <sz val="16"/>
        <rFont val="ＭＳ Ｐゴシック"/>
        <family val="3"/>
        <charset val="128"/>
      </rPr>
      <t>（ｃ）</t>
    </r>
    <rPh sb="0" eb="2">
      <t>セコウ</t>
    </rPh>
    <rPh sb="2" eb="4">
      <t>メンセキ</t>
    </rPh>
    <phoneticPr fontId="4"/>
  </si>
  <si>
    <t>＜全館空調の有無＞　</t>
    <rPh sb="1" eb="3">
      <t>ゼンカン</t>
    </rPh>
    <rPh sb="3" eb="5">
      <t>クウチョウ</t>
    </rPh>
    <rPh sb="6" eb="8">
      <t>ウム</t>
    </rPh>
    <phoneticPr fontId="4"/>
  </si>
  <si>
    <t>有</t>
    <rPh sb="0" eb="1">
      <t>ア</t>
    </rPh>
    <phoneticPr fontId="4"/>
  </si>
  <si>
    <t>↑小数点第2位まで、3位切捨て</t>
    <rPh sb="1" eb="4">
      <t>ショウスウテン</t>
    </rPh>
    <rPh sb="4" eb="5">
      <t>ダイ</t>
    </rPh>
    <rPh sb="6" eb="7">
      <t>イ</t>
    </rPh>
    <rPh sb="11" eb="12">
      <t>イ</t>
    </rPh>
    <rPh sb="12" eb="14">
      <t>キリス</t>
    </rPh>
    <phoneticPr fontId="4"/>
  </si>
  <si>
    <t>床面積当たりの蓄熱量（ｋＪ/㎡） [（ｄ）/（a）]</t>
    <rPh sb="0" eb="3">
      <t>ユカメンセキ</t>
    </rPh>
    <rPh sb="3" eb="4">
      <t>ア</t>
    </rPh>
    <rPh sb="7" eb="9">
      <t>チクネツ</t>
    </rPh>
    <rPh sb="9" eb="10">
      <t>リョウ</t>
    </rPh>
    <phoneticPr fontId="4"/>
  </si>
  <si>
    <t>蓄熱量合計
（ｋＪ）
（ｄ） [（ｂ）ｘ（ｃ）]</t>
    <rPh sb="0" eb="2">
      <t>チクネツ</t>
    </rPh>
    <rPh sb="2" eb="3">
      <t>リョウ</t>
    </rPh>
    <rPh sb="3" eb="5">
      <t>ゴウケイ</t>
    </rPh>
    <phoneticPr fontId="4"/>
  </si>
  <si>
    <t>・居室ごとに明細を作成すること。</t>
    <rPh sb="1" eb="3">
      <t>キョシツ</t>
    </rPh>
    <rPh sb="6" eb="8">
      <t>メイサイ</t>
    </rPh>
    <rPh sb="9" eb="11">
      <t>サクセイ</t>
    </rPh>
    <phoneticPr fontId="4"/>
  </si>
  <si>
    <t>（注）この申請書には、以下の書面を添付すること。</t>
    <rPh sb="1" eb="2">
      <t>チュウ</t>
    </rPh>
    <rPh sb="5" eb="8">
      <t>シンセイショ</t>
    </rPh>
    <rPh sb="11" eb="13">
      <t>イカ</t>
    </rPh>
    <rPh sb="14" eb="16">
      <t>ショメン</t>
    </rPh>
    <rPh sb="17" eb="19">
      <t>テンプ</t>
    </rPh>
    <phoneticPr fontId="4"/>
  </si>
  <si>
    <t>小計</t>
    <rPh sb="0" eb="2">
      <t>ショウケイ</t>
    </rPh>
    <phoneticPr fontId="4"/>
  </si>
  <si>
    <t>居住区分</t>
    <rPh sb="0" eb="2">
      <t>キョジュウ</t>
    </rPh>
    <rPh sb="2" eb="4">
      <t>クブン</t>
    </rPh>
    <phoneticPr fontId="4"/>
  </si>
  <si>
    <t>居住予定</t>
    <rPh sb="0" eb="2">
      <t>キョジュウ</t>
    </rPh>
    <rPh sb="2" eb="4">
      <t>ヨテイ</t>
    </rPh>
    <phoneticPr fontId="4"/>
  </si>
  <si>
    <t>着工予定日</t>
    <rPh sb="0" eb="2">
      <t>チャッコウ</t>
    </rPh>
    <rPh sb="2" eb="5">
      <t>ヨテイビ</t>
    </rPh>
    <phoneticPr fontId="4"/>
  </si>
  <si>
    <t>工事対象
住宅の住所</t>
    <rPh sb="0" eb="2">
      <t>コウジ</t>
    </rPh>
    <rPh sb="2" eb="4">
      <t>タイショウ</t>
    </rPh>
    <rPh sb="5" eb="7">
      <t>ジュウタク</t>
    </rPh>
    <rPh sb="8" eb="10">
      <t>ジュウショ</t>
    </rPh>
    <phoneticPr fontId="4"/>
  </si>
  <si>
    <t>天井</t>
    <rPh sb="0" eb="2">
      <t>テンジョウ</t>
    </rPh>
    <phoneticPr fontId="4"/>
  </si>
  <si>
    <t>床</t>
    <rPh sb="0" eb="1">
      <t>ユカ</t>
    </rPh>
    <phoneticPr fontId="4"/>
  </si>
  <si>
    <t>住宅区分</t>
    <rPh sb="0" eb="2">
      <t>ジュウタク</t>
    </rPh>
    <rPh sb="2" eb="4">
      <t>クブン</t>
    </rPh>
    <phoneticPr fontId="4"/>
  </si>
  <si>
    <t>所有</t>
    <rPh sb="0" eb="2">
      <t>ショユウ</t>
    </rPh>
    <phoneticPr fontId="4"/>
  </si>
  <si>
    <t>居住</t>
    <phoneticPr fontId="4"/>
  </si>
  <si>
    <t>他の補助金等
への申請</t>
    <rPh sb="0" eb="1">
      <t>タ</t>
    </rPh>
    <rPh sb="2" eb="5">
      <t>ホジョキン</t>
    </rPh>
    <rPh sb="5" eb="6">
      <t>トウ</t>
    </rPh>
    <rPh sb="9" eb="11">
      <t>シンセイ</t>
    </rPh>
    <phoneticPr fontId="4"/>
  </si>
  <si>
    <t>有</t>
    <rPh sb="0" eb="1">
      <t>アリ</t>
    </rPh>
    <phoneticPr fontId="4"/>
  </si>
  <si>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4"/>
  </si>
  <si>
    <t>工事完了
予定日</t>
    <rPh sb="0" eb="2">
      <t>コウジ</t>
    </rPh>
    <rPh sb="2" eb="4">
      <t>カンリョウ</t>
    </rPh>
    <rPh sb="5" eb="7">
      <t>ヨテイ</t>
    </rPh>
    <rPh sb="7" eb="8">
      <t>ビ</t>
    </rPh>
    <phoneticPr fontId="4"/>
  </si>
  <si>
    <t>壁</t>
    <rPh sb="0" eb="1">
      <t>カベ</t>
    </rPh>
    <phoneticPr fontId="4"/>
  </si>
  <si>
    <t>…申請者入力欄</t>
    <rPh sb="1" eb="4">
      <t>シンセイシャ</t>
    </rPh>
    <rPh sb="4" eb="6">
      <t>ニュウリョク</t>
    </rPh>
    <rPh sb="6" eb="7">
      <t>ラン</t>
    </rPh>
    <phoneticPr fontId="4"/>
  </si>
  <si>
    <t>㎡</t>
    <phoneticPr fontId="47"/>
  </si>
  <si>
    <t>断熱パネル</t>
    <rPh sb="0" eb="2">
      <t>ダンネツ</t>
    </rPh>
    <phoneticPr fontId="4"/>
  </si>
  <si>
    <t>＜補助対象経費の算出＞　</t>
    <rPh sb="1" eb="3">
      <t>ホジョ</t>
    </rPh>
    <rPh sb="3" eb="5">
      <t>タイショウ</t>
    </rPh>
    <rPh sb="5" eb="7">
      <t>ケイヒ</t>
    </rPh>
    <rPh sb="8" eb="10">
      <t>サンシュツ</t>
    </rPh>
    <phoneticPr fontId="4"/>
  </si>
  <si>
    <t>所有予定</t>
    <rPh sb="0" eb="2">
      <t>ショユウ</t>
    </rPh>
    <rPh sb="2" eb="4">
      <t>ヨテイ</t>
    </rPh>
    <phoneticPr fontId="4"/>
  </si>
  <si>
    <t>申請者　氏名</t>
    <rPh sb="0" eb="3">
      <t>シンセイシャ</t>
    </rPh>
    <rPh sb="4" eb="6">
      <t>シメイ</t>
    </rPh>
    <phoneticPr fontId="47"/>
  </si>
  <si>
    <t>日</t>
    <rPh sb="0" eb="1">
      <t>ニチ</t>
    </rPh>
    <phoneticPr fontId="4"/>
  </si>
  <si>
    <t>SIIは、国との協議に基づき、本事業を終了、又はその制度内容の変更を行うことができることを承知している。</t>
    <rPh sb="31" eb="33">
      <t>ヘンコウ</t>
    </rPh>
    <rPh sb="34" eb="35">
      <t>オコナ</t>
    </rPh>
    <rPh sb="45" eb="47">
      <t>ショウチ</t>
    </rPh>
    <phoneticPr fontId="4"/>
  </si>
  <si>
    <t>事業の内容変更、終了</t>
    <rPh sb="0" eb="2">
      <t>ジギョウ</t>
    </rPh>
    <rPh sb="3" eb="5">
      <t>ナイヨウ</t>
    </rPh>
    <rPh sb="5" eb="7">
      <t>ヘンコウ</t>
    </rPh>
    <rPh sb="8" eb="10">
      <t>シュウリョウ</t>
    </rPh>
    <phoneticPr fontId="4"/>
  </si>
  <si>
    <t>免責</t>
    <rPh sb="0" eb="2">
      <t>メンセキ</t>
    </rPh>
    <phoneticPr fontId="4"/>
  </si>
  <si>
    <t>１１.</t>
    <phoneticPr fontId="4"/>
  </si>
  <si>
    <r>
      <t>申請者及び補助事業者、手続代行者がSIIに連絡及び書類の修正</t>
    </r>
    <r>
      <rPr>
        <sz val="12"/>
        <color theme="1"/>
        <rFont val="ＭＳ 明朝"/>
        <family val="1"/>
        <charset val="128"/>
      </rPr>
      <t>を怠ったことにより、事業の不履行等が生じ審査が継続できないとSIIが判断した場合は、申請を無効とする場合があることを理解し、了承している。</t>
    </r>
    <rPh sb="0" eb="3">
      <t>シンセイシャ</t>
    </rPh>
    <rPh sb="3" eb="4">
      <t>オヨ</t>
    </rPh>
    <rPh sb="5" eb="7">
      <t>ホジョ</t>
    </rPh>
    <rPh sb="7" eb="9">
      <t>ジギョウ</t>
    </rPh>
    <rPh sb="9" eb="10">
      <t>シャ</t>
    </rPh>
    <rPh sb="11" eb="13">
      <t>テツヅ</t>
    </rPh>
    <rPh sb="13" eb="16">
      <t>ダイコウシャ</t>
    </rPh>
    <rPh sb="21" eb="23">
      <t>レンラク</t>
    </rPh>
    <rPh sb="23" eb="24">
      <t>オヨ</t>
    </rPh>
    <rPh sb="25" eb="27">
      <t>ショルイ</t>
    </rPh>
    <rPh sb="28" eb="30">
      <t>シュウセイ</t>
    </rPh>
    <rPh sb="31" eb="32">
      <t>オコタ</t>
    </rPh>
    <rPh sb="48" eb="49">
      <t>ショウ</t>
    </rPh>
    <rPh sb="50" eb="52">
      <t>シンサ</t>
    </rPh>
    <rPh sb="53" eb="55">
      <t>ケイゾク</t>
    </rPh>
    <rPh sb="80" eb="82">
      <t>バアイ</t>
    </rPh>
    <phoneticPr fontId="4"/>
  </si>
  <si>
    <t>事業の不履行等</t>
    <rPh sb="0" eb="2">
      <t>ジギョウ</t>
    </rPh>
    <rPh sb="3" eb="6">
      <t>フリコウ</t>
    </rPh>
    <rPh sb="6" eb="7">
      <t>トウ</t>
    </rPh>
    <phoneticPr fontId="4"/>
  </si>
  <si>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4"/>
  </si>
  <si>
    <t>現地調査等の協力</t>
    <rPh sb="0" eb="2">
      <t>ゲンチ</t>
    </rPh>
    <rPh sb="2" eb="4">
      <t>チョウサ</t>
    </rPh>
    <rPh sb="4" eb="5">
      <t>トウ</t>
    </rPh>
    <rPh sb="6" eb="8">
      <t>キョウリョク</t>
    </rPh>
    <phoneticPr fontId="4"/>
  </si>
  <si>
    <t>９.</t>
    <phoneticPr fontId="47"/>
  </si>
  <si>
    <r>
      <t>交付決定後に申請内容に変更の可能性が生じた</t>
    </r>
    <r>
      <rPr>
        <sz val="12"/>
        <color theme="1"/>
        <rFont val="ＭＳ 明朝"/>
        <family val="1"/>
        <charset val="128"/>
      </rPr>
      <t>場合には、SIIに速やかに報告することを了承している。
また、交付決定通知書に記載された補助金の額は上限額であり、変更内容によっては減額になる場合があることを了承している。
万が一、違反する行為が発生した場合は、SIIの指示に従い申請書の取下げを行うことに同意している。</t>
    </r>
    <rPh sb="6" eb="8">
      <t>シンセイ</t>
    </rPh>
    <rPh sb="8" eb="10">
      <t>ナイヨウ</t>
    </rPh>
    <rPh sb="11" eb="13">
      <t>ヘンコウ</t>
    </rPh>
    <rPh sb="14" eb="17">
      <t>カノウセイ</t>
    </rPh>
    <rPh sb="18" eb="19">
      <t>ショウ</t>
    </rPh>
    <rPh sb="21" eb="23">
      <t>バアイ</t>
    </rPh>
    <rPh sb="30" eb="31">
      <t>スミ</t>
    </rPh>
    <rPh sb="34" eb="36">
      <t>ホウコク</t>
    </rPh>
    <rPh sb="41" eb="43">
      <t>リョウショウ</t>
    </rPh>
    <rPh sb="52" eb="54">
      <t>コウフ</t>
    </rPh>
    <rPh sb="54" eb="56">
      <t>ケッテイ</t>
    </rPh>
    <rPh sb="56" eb="59">
      <t>ツウチショ</t>
    </rPh>
    <rPh sb="60" eb="62">
      <t>キサイ</t>
    </rPh>
    <rPh sb="65" eb="68">
      <t>ホジョキン</t>
    </rPh>
    <rPh sb="69" eb="70">
      <t>ガク</t>
    </rPh>
    <rPh sb="71" eb="74">
      <t>ジョウゲンガク</t>
    </rPh>
    <rPh sb="78" eb="80">
      <t>ヘンコウ</t>
    </rPh>
    <rPh sb="80" eb="82">
      <t>ナイヨウ</t>
    </rPh>
    <rPh sb="87" eb="89">
      <t>ゲンガク</t>
    </rPh>
    <rPh sb="92" eb="94">
      <t>バアイ</t>
    </rPh>
    <rPh sb="100" eb="102">
      <t>リョウショウ</t>
    </rPh>
    <rPh sb="108" eb="109">
      <t>マン</t>
    </rPh>
    <rPh sb="110" eb="111">
      <t>イチ</t>
    </rPh>
    <phoneticPr fontId="4"/>
  </si>
  <si>
    <t>申請内容の変更及び取下げ</t>
    <rPh sb="0" eb="2">
      <t>シンセイ</t>
    </rPh>
    <rPh sb="2" eb="4">
      <t>ナイヨウ</t>
    </rPh>
    <rPh sb="5" eb="7">
      <t>ヘンコウ</t>
    </rPh>
    <rPh sb="7" eb="8">
      <t>オヨ</t>
    </rPh>
    <rPh sb="9" eb="11">
      <t>トリサ</t>
    </rPh>
    <phoneticPr fontId="4"/>
  </si>
  <si>
    <t>８.</t>
    <phoneticPr fontId="47"/>
  </si>
  <si>
    <t>SIIが取得した個人情報等については、申請に係る事務処理に利用する他、個人情報の保護に関する法律（平成１５年法律第５７号）に基づいた上で、SIIが開催するセミナー、シンポジウム、本事業の効果検証のための調査・分析、SII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4"/>
  </si>
  <si>
    <t>個人情報の利用</t>
    <rPh sb="5" eb="7">
      <t>リヨウ</t>
    </rPh>
    <phoneticPr fontId="4"/>
  </si>
  <si>
    <t>６.</t>
  </si>
  <si>
    <t>申請書及び添付書類一式について責任をもち、虚偽、不正の記入が一切ないことを確認している。
万が一、違反する行為が発生した場合の罰則等を理解し、了承している。</t>
    <phoneticPr fontId="4"/>
  </si>
  <si>
    <t>申請の無効</t>
    <rPh sb="0" eb="2">
      <t>シンセイ</t>
    </rPh>
    <rPh sb="3" eb="5">
      <t>ムコウ</t>
    </rPh>
    <phoneticPr fontId="4"/>
  </si>
  <si>
    <t>５.</t>
  </si>
  <si>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4"/>
  </si>
  <si>
    <r>
      <t>重複受給</t>
    </r>
    <r>
      <rPr>
        <sz val="12"/>
        <color theme="1"/>
        <rFont val="ＭＳ ゴシック"/>
        <family val="3"/>
        <charset val="128"/>
      </rPr>
      <t>の禁止</t>
    </r>
    <rPh sb="0" eb="2">
      <t>ジュウフク</t>
    </rPh>
    <rPh sb="2" eb="4">
      <t>ジュキュウ</t>
    </rPh>
    <rPh sb="5" eb="7">
      <t>キンシ</t>
    </rPh>
    <phoneticPr fontId="4"/>
  </si>
  <si>
    <t>４.</t>
  </si>
  <si>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4"/>
  </si>
  <si>
    <t>交付決定前の事業着手の禁止</t>
    <rPh sb="0" eb="2">
      <t>コウフ</t>
    </rPh>
    <rPh sb="2" eb="4">
      <t>ケッテイ</t>
    </rPh>
    <rPh sb="4" eb="5">
      <t>マエ</t>
    </rPh>
    <rPh sb="6" eb="8">
      <t>ジギョウ</t>
    </rPh>
    <rPh sb="8" eb="10">
      <t>チャクシュ</t>
    </rPh>
    <rPh sb="11" eb="13">
      <t>キンシ</t>
    </rPh>
    <phoneticPr fontId="4"/>
  </si>
  <si>
    <t>３.</t>
    <phoneticPr fontId="4"/>
  </si>
  <si>
    <t>暴力団排除に関する誓約事項について熟読し、理解の上、これに同意している。</t>
  </si>
  <si>
    <t>暴力団排除</t>
    <rPh sb="0" eb="3">
      <t>ボウリョクダン</t>
    </rPh>
    <rPh sb="3" eb="5">
      <t>ハイジョ</t>
    </rPh>
    <phoneticPr fontId="4"/>
  </si>
  <si>
    <t>２.</t>
  </si>
  <si>
    <t>交付申請</t>
    <rPh sb="0" eb="2">
      <t>コウフ</t>
    </rPh>
    <rPh sb="2" eb="4">
      <t>シンセイ</t>
    </rPh>
    <phoneticPr fontId="4"/>
  </si>
  <si>
    <t>１.</t>
    <phoneticPr fontId="4"/>
  </si>
  <si>
    <t>　私は、一般社団法人環境共創イニシアチブ（以下「SII」という。）に対して、補助金の交付申請時、補助事業の実施期間内及び完了後においても、下記の事項について誓約いたします。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phoneticPr fontId="4"/>
  </si>
  <si>
    <t>代 表 理 事 殿</t>
    <rPh sb="0" eb="1">
      <t>ダイ</t>
    </rPh>
    <rPh sb="2" eb="3">
      <t>オモテ</t>
    </rPh>
    <rPh sb="4" eb="5">
      <t>リ</t>
    </rPh>
    <rPh sb="6" eb="7">
      <t>コト</t>
    </rPh>
    <rPh sb="8" eb="9">
      <t>ドノ</t>
    </rPh>
    <phoneticPr fontId="47"/>
  </si>
  <si>
    <t>令和４年度　住宅・建築物需給一体型等省エネルギー投資促進事業費補助金
（次世代省エネ建材の実証支援事業）
誓約書</t>
    <rPh sb="0" eb="2">
      <t>レイワ</t>
    </rPh>
    <rPh sb="6" eb="8">
      <t>ジュウタク</t>
    </rPh>
    <rPh sb="9" eb="11">
      <t>ケンチク</t>
    </rPh>
    <rPh sb="11" eb="12">
      <t>ブツ</t>
    </rPh>
    <rPh sb="12" eb="14">
      <t>ジュキュウ</t>
    </rPh>
    <rPh sb="14" eb="16">
      <t>イッタイ</t>
    </rPh>
    <rPh sb="16" eb="17">
      <t>ガタ</t>
    </rPh>
    <rPh sb="17" eb="18">
      <t>ナド</t>
    </rPh>
    <rPh sb="18" eb="19">
      <t>ショウ</t>
    </rPh>
    <rPh sb="24" eb="26">
      <t>トウシ</t>
    </rPh>
    <rPh sb="26" eb="28">
      <t>ソクシン</t>
    </rPh>
    <rPh sb="28" eb="31">
      <t>ジギョウヒ</t>
    </rPh>
    <rPh sb="31" eb="34">
      <t>ホジョキン</t>
    </rPh>
    <rPh sb="53" eb="56">
      <t>セイヤクショ</t>
    </rPh>
    <phoneticPr fontId="4"/>
  </si>
  <si>
    <t>交付申請書</t>
    <rPh sb="0" eb="5">
      <t>コウフシンセイショ</t>
    </rPh>
    <phoneticPr fontId="4"/>
  </si>
  <si>
    <t>書類作成日：</t>
    <rPh sb="0" eb="5">
      <t>ショルイサクセイビ</t>
    </rPh>
    <phoneticPr fontId="47"/>
  </si>
  <si>
    <t>(ふりがな)</t>
    <phoneticPr fontId="47"/>
  </si>
  <si>
    <t>（１）暴力団排除に関する誓約事項（別紙）</t>
    <phoneticPr fontId="4"/>
  </si>
  <si>
    <t>（別紙）</t>
    <rPh sb="1" eb="3">
      <t>ベッシ</t>
    </rPh>
    <phoneticPr fontId="4"/>
  </si>
  <si>
    <t>会社名</t>
    <rPh sb="0" eb="3">
      <t>カイシャメイ</t>
    </rPh>
    <phoneticPr fontId="47"/>
  </si>
  <si>
    <t>４.補助金交付申請額</t>
    <phoneticPr fontId="4"/>
  </si>
  <si>
    <t>５.工事期間</t>
    <rPh sb="2" eb="4">
      <t>コウジ</t>
    </rPh>
    <rPh sb="4" eb="6">
      <t>キカン</t>
    </rPh>
    <phoneticPr fontId="4"/>
  </si>
  <si>
    <t>役職名</t>
    <rPh sb="0" eb="3">
      <t>ヤクショクメイ</t>
    </rPh>
    <phoneticPr fontId="47"/>
  </si>
  <si>
    <t>建物名
部屋番号</t>
    <phoneticPr fontId="47"/>
  </si>
  <si>
    <t>令和４年度 
住宅・建築物需給一体型等省エネルギー投資促進事業費補助金
（次世代省エネ建材の実証支援事業）</t>
    <rPh sb="0" eb="2">
      <t>レイワ</t>
    </rPh>
    <rPh sb="3" eb="5">
      <t>ネンド</t>
    </rPh>
    <phoneticPr fontId="47"/>
  </si>
  <si>
    <t>円（税抜)</t>
    <phoneticPr fontId="4"/>
  </si>
  <si>
    <t>代 表 理 事 殿</t>
    <rPh sb="8" eb="9">
      <t>ドノ</t>
    </rPh>
    <phoneticPr fontId="4"/>
  </si>
  <si>
    <t>所有者</t>
    <rPh sb="0" eb="3">
      <t>ショユウシャ</t>
    </rPh>
    <phoneticPr fontId="47"/>
  </si>
  <si>
    <t>生年月日</t>
    <rPh sb="0" eb="4">
      <t>セイネンガッピ</t>
    </rPh>
    <phoneticPr fontId="47"/>
  </si>
  <si>
    <t>３.工事対象住宅の情報</t>
    <rPh sb="2" eb="8">
      <t>コウジタイショウジュウタク</t>
    </rPh>
    <rPh sb="9" eb="11">
      <t>ジョウホウ</t>
    </rPh>
    <phoneticPr fontId="4"/>
  </si>
  <si>
    <t>　住宅・建築物需給一体型等省エネルギー投資促進事業費補助金（次世代省エネ建材の実証支援事業）交付規程（以下「交付規程」という。）第４条の規定に基づき、下記のとおり補助金の申請をします。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Ph sb="75" eb="77">
      <t>カキ</t>
    </rPh>
    <phoneticPr fontId="47"/>
  </si>
  <si>
    <t>記</t>
    <rPh sb="0" eb="1">
      <t>キ</t>
    </rPh>
    <phoneticPr fontId="47"/>
  </si>
  <si>
    <t>＜住宅の概要＞</t>
    <rPh sb="1" eb="3">
      <t>ジュウタク</t>
    </rPh>
    <rPh sb="4" eb="6">
      <t>ガイヨウ</t>
    </rPh>
    <phoneticPr fontId="4"/>
  </si>
  <si>
    <t>（小数点第2位まで、3位以下切上げ）</t>
    <rPh sb="1" eb="4">
      <t>ショウスウテン</t>
    </rPh>
    <rPh sb="4" eb="5">
      <t>ダイ</t>
    </rPh>
    <rPh sb="6" eb="7">
      <t>イ</t>
    </rPh>
    <rPh sb="11" eb="12">
      <t>イ</t>
    </rPh>
    <rPh sb="12" eb="14">
      <t>イカ</t>
    </rPh>
    <rPh sb="14" eb="15">
      <t>キ</t>
    </rPh>
    <rPh sb="15" eb="16">
      <t>ア</t>
    </rPh>
    <phoneticPr fontId="4"/>
  </si>
  <si>
    <t>・見積書及び明細書を基に、導入製品ごとの補助対象経費の合計を下表に記入すること。</t>
    <rPh sb="1" eb="4">
      <t>ミツモリショ</t>
    </rPh>
    <rPh sb="4" eb="5">
      <t>オヨ</t>
    </rPh>
    <rPh sb="6" eb="8">
      <t>メイサイ</t>
    </rPh>
    <rPh sb="8" eb="9">
      <t>ショ</t>
    </rPh>
    <rPh sb="10" eb="11">
      <t>モト</t>
    </rPh>
    <rPh sb="13" eb="15">
      <t>ドウニュウ</t>
    </rPh>
    <rPh sb="15" eb="17">
      <t>セイヒン</t>
    </rPh>
    <rPh sb="20" eb="22">
      <t>ホジョ</t>
    </rPh>
    <rPh sb="22" eb="24">
      <t>タイショウ</t>
    </rPh>
    <rPh sb="24" eb="26">
      <t>ケイヒ</t>
    </rPh>
    <rPh sb="27" eb="29">
      <t>ゴウケイ</t>
    </rPh>
    <rPh sb="30" eb="31">
      <t>シタ</t>
    </rPh>
    <rPh sb="31" eb="32">
      <t>ヒョウ</t>
    </rPh>
    <rPh sb="32" eb="33">
      <t>ソウヒョウ</t>
    </rPh>
    <rPh sb="33" eb="35">
      <t>キニュウ</t>
    </rPh>
    <phoneticPr fontId="4"/>
  </si>
  <si>
    <t>・補助対象経費の合計は、必ず[税抜]で記入すること。</t>
    <rPh sb="1" eb="3">
      <t>ホジョ</t>
    </rPh>
    <rPh sb="3" eb="5">
      <t>タイショウ</t>
    </rPh>
    <rPh sb="5" eb="7">
      <t>ケイヒ</t>
    </rPh>
    <rPh sb="8" eb="10">
      <t>ゴウケイ</t>
    </rPh>
    <rPh sb="12" eb="13">
      <t>カナラ</t>
    </rPh>
    <rPh sb="15" eb="16">
      <t>ゼイ</t>
    </rPh>
    <rPh sb="16" eb="17">
      <t>バツ</t>
    </rPh>
    <rPh sb="19" eb="21">
      <t>キニュウ</t>
    </rPh>
    <phoneticPr fontId="4"/>
  </si>
  <si>
    <t>経費項目</t>
    <rPh sb="0" eb="2">
      <t>ケイヒ</t>
    </rPh>
    <rPh sb="2" eb="4">
      <t>コウモク</t>
    </rPh>
    <phoneticPr fontId="4"/>
  </si>
  <si>
    <t>補助対象</t>
    <rPh sb="0" eb="2">
      <t>ホジョ</t>
    </rPh>
    <rPh sb="2" eb="4">
      <t>タイショウ</t>
    </rPh>
    <phoneticPr fontId="4"/>
  </si>
  <si>
    <t>材工費</t>
    <rPh sb="0" eb="2">
      <t>ザイコウ</t>
    </rPh>
    <rPh sb="2" eb="3">
      <t>ヒ</t>
    </rPh>
    <phoneticPr fontId="4"/>
  </si>
  <si>
    <r>
      <t>窓</t>
    </r>
    <r>
      <rPr>
        <sz val="11"/>
        <rFont val="ＭＳ Ｐゴシック"/>
        <family val="3"/>
        <charset val="128"/>
      </rPr>
      <t>（カバー工法窓・外窓）</t>
    </r>
    <rPh sb="0" eb="1">
      <t>マド</t>
    </rPh>
    <rPh sb="5" eb="7">
      <t>コウホウ</t>
    </rPh>
    <rPh sb="7" eb="8">
      <t>マド</t>
    </rPh>
    <rPh sb="9" eb="10">
      <t>ソト</t>
    </rPh>
    <rPh sb="10" eb="11">
      <t>マド</t>
    </rPh>
    <phoneticPr fontId="4"/>
  </si>
  <si>
    <r>
      <t>窓</t>
    </r>
    <r>
      <rPr>
        <sz val="11"/>
        <rFont val="ＭＳ Ｐゴシック"/>
        <family val="3"/>
        <charset val="128"/>
      </rPr>
      <t>（内窓）</t>
    </r>
    <rPh sb="0" eb="1">
      <t>マド</t>
    </rPh>
    <rPh sb="2" eb="3">
      <t>ウチ</t>
    </rPh>
    <rPh sb="3" eb="4">
      <t>マド</t>
    </rPh>
    <phoneticPr fontId="4"/>
  </si>
  <si>
    <t>高効率換気システム</t>
    <rPh sb="0" eb="5">
      <t>コウコウリツカンキ</t>
    </rPh>
    <phoneticPr fontId="4"/>
  </si>
  <si>
    <t>設計費</t>
    <rPh sb="0" eb="2">
      <t>セッケイ</t>
    </rPh>
    <rPh sb="2" eb="3">
      <t>ヒ</t>
    </rPh>
    <phoneticPr fontId="4"/>
  </si>
  <si>
    <t>交付決定後の実測費</t>
    <rPh sb="0" eb="2">
      <t>コウフ</t>
    </rPh>
    <rPh sb="2" eb="4">
      <t>ケッテイ</t>
    </rPh>
    <rPh sb="4" eb="5">
      <t>ゴ</t>
    </rPh>
    <rPh sb="6" eb="8">
      <t>ジッソク</t>
    </rPh>
    <rPh sb="8" eb="9">
      <t>ヒ</t>
    </rPh>
    <phoneticPr fontId="4"/>
  </si>
  <si>
    <t>効果測定費用</t>
    <rPh sb="0" eb="2">
      <t>コウカ</t>
    </rPh>
    <rPh sb="2" eb="4">
      <t>ソクテイ</t>
    </rPh>
    <rPh sb="4" eb="6">
      <t>ヒヨウ</t>
    </rPh>
    <phoneticPr fontId="4"/>
  </si>
  <si>
    <t>見積書の補助対象経費（Ａ）</t>
    <rPh sb="0" eb="3">
      <t>ミツモリショ</t>
    </rPh>
    <rPh sb="4" eb="6">
      <t>ホジョ</t>
    </rPh>
    <rPh sb="6" eb="8">
      <t>タイショウ</t>
    </rPh>
    <rPh sb="8" eb="10">
      <t>ケイヒ</t>
    </rPh>
    <phoneticPr fontId="4"/>
  </si>
  <si>
    <t xml:space="preserve"> 補助率による計算（Ｂ） [（Ａ）／２]</t>
    <rPh sb="1" eb="3">
      <t>ホジョ</t>
    </rPh>
    <rPh sb="3" eb="4">
      <t>リツ</t>
    </rPh>
    <rPh sb="7" eb="9">
      <t>ケイサン</t>
    </rPh>
    <phoneticPr fontId="4"/>
  </si>
  <si>
    <t>＜補助対象外経費＞</t>
    <rPh sb="1" eb="3">
      <t>ホジョ</t>
    </rPh>
    <rPh sb="3" eb="6">
      <t>タイショウガイ</t>
    </rPh>
    <rPh sb="6" eb="8">
      <t>ケイヒ</t>
    </rPh>
    <phoneticPr fontId="4"/>
  </si>
  <si>
    <t>　　　　　　 その他工事費用・諸経費（Ｄ）</t>
    <rPh sb="9" eb="10">
      <t>タ</t>
    </rPh>
    <rPh sb="10" eb="12">
      <t>コウジ</t>
    </rPh>
    <rPh sb="12" eb="14">
      <t>ヒヨウ</t>
    </rPh>
    <rPh sb="15" eb="18">
      <t>ショケイヒ</t>
    </rPh>
    <phoneticPr fontId="4"/>
  </si>
  <si>
    <t>　　　　　　 消費税（Ｅ）</t>
    <rPh sb="7" eb="10">
      <t>ショウヒゼイ</t>
    </rPh>
    <phoneticPr fontId="4"/>
  </si>
  <si>
    <t>＜見積書の合計金額＞</t>
    <rPh sb="1" eb="3">
      <t>ミツモ</t>
    </rPh>
    <rPh sb="3" eb="4">
      <t>ショ</t>
    </rPh>
    <rPh sb="5" eb="7">
      <t>ゴウケイ</t>
    </rPh>
    <rPh sb="7" eb="9">
      <t>キンガク</t>
    </rPh>
    <phoneticPr fontId="4"/>
  </si>
  <si>
    <t>↓別添の見積書の合計金額と一致していること</t>
    <rPh sb="1" eb="3">
      <t>ベッテン</t>
    </rPh>
    <rPh sb="4" eb="7">
      <t>ミツモリショ</t>
    </rPh>
    <rPh sb="8" eb="10">
      <t>ゴウケイ</t>
    </rPh>
    <rPh sb="10" eb="12">
      <t>キンガク</t>
    </rPh>
    <rPh sb="13" eb="15">
      <t>イッチ</t>
    </rPh>
    <phoneticPr fontId="4"/>
  </si>
  <si>
    <t>　　　　　　 見積書の合計金額（Ｆ） [（Ａ）＋（Ｄ）＋（Ｅ）]</t>
    <rPh sb="9" eb="10">
      <t>ショ</t>
    </rPh>
    <phoneticPr fontId="4"/>
  </si>
  <si>
    <t>↓小数点第2位まで、3位切捨て</t>
    <rPh sb="1" eb="4">
      <t>ショウスウテン</t>
    </rPh>
    <rPh sb="4" eb="5">
      <t>ダイ</t>
    </rPh>
    <rPh sb="6" eb="7">
      <t>イ</t>
    </rPh>
    <rPh sb="11" eb="12">
      <t>イ</t>
    </rPh>
    <rPh sb="12" eb="14">
      <t>キリス</t>
    </rPh>
    <phoneticPr fontId="4"/>
  </si>
  <si>
    <t>費目</t>
    <rPh sb="0" eb="2">
      <t>ヒモク</t>
    </rPh>
    <phoneticPr fontId="4"/>
  </si>
  <si>
    <t>求積表
番号</t>
    <rPh sb="0" eb="2">
      <t>キュウセキ</t>
    </rPh>
    <rPh sb="2" eb="3">
      <t>ヒョウ</t>
    </rPh>
    <rPh sb="4" eb="6">
      <t>バンゴウ</t>
    </rPh>
    <phoneticPr fontId="4"/>
  </si>
  <si>
    <t>施工面積
（㎡）</t>
    <rPh sb="0" eb="2">
      <t>セコウ</t>
    </rPh>
    <rPh sb="2" eb="4">
      <t>メンセキ</t>
    </rPh>
    <phoneticPr fontId="4"/>
  </si>
  <si>
    <t>材料費</t>
    <rPh sb="0" eb="3">
      <t>ザイリョウヒ</t>
    </rPh>
    <phoneticPr fontId="4"/>
  </si>
  <si>
    <t>施工面積・材料費計</t>
    <rPh sb="0" eb="2">
      <t>セコウ</t>
    </rPh>
    <rPh sb="2" eb="4">
      <t>メンセキ</t>
    </rPh>
    <rPh sb="5" eb="8">
      <t>ザイリョウヒ</t>
    </rPh>
    <rPh sb="8" eb="9">
      <t>ケイ</t>
    </rPh>
    <phoneticPr fontId="4"/>
  </si>
  <si>
    <t>工事費</t>
    <rPh sb="0" eb="2">
      <t>コウジ</t>
    </rPh>
    <rPh sb="2" eb="3">
      <t>ヒ</t>
    </rPh>
    <phoneticPr fontId="4"/>
  </si>
  <si>
    <t>工事費計</t>
    <rPh sb="0" eb="2">
      <t>コウジ</t>
    </rPh>
    <rPh sb="2" eb="3">
      <t>ヒ</t>
    </rPh>
    <rPh sb="3" eb="4">
      <t>ケイ</t>
    </rPh>
    <phoneticPr fontId="4"/>
  </si>
  <si>
    <t>断熱材の補助対象経費の合計[税抜]</t>
    <rPh sb="0" eb="2">
      <t>ダンネツ</t>
    </rPh>
    <rPh sb="2" eb="3">
      <t>ザイ</t>
    </rPh>
    <rPh sb="4" eb="6">
      <t>ホジョ</t>
    </rPh>
    <rPh sb="6" eb="8">
      <t>タイショウ</t>
    </rPh>
    <rPh sb="8" eb="10">
      <t>ケイヒ</t>
    </rPh>
    <rPh sb="11" eb="13">
      <t>ゴウケイ</t>
    </rPh>
    <rPh sb="14" eb="16">
      <t>ゼイヌキ</t>
    </rPh>
    <phoneticPr fontId="4"/>
  </si>
  <si>
    <t>製品名</t>
    <phoneticPr fontId="4"/>
  </si>
  <si>
    <t>数量
(ｂ)</t>
    <rPh sb="0" eb="2">
      <t>スウリョウ</t>
    </rPh>
    <phoneticPr fontId="4"/>
  </si>
  <si>
    <t>単価（円）
（ｃ)</t>
    <rPh sb="0" eb="2">
      <t>タンカ</t>
    </rPh>
    <rPh sb="3" eb="4">
      <t>エン</t>
    </rPh>
    <phoneticPr fontId="4"/>
  </si>
  <si>
    <t>金額(円）［税抜］
(ｂ)×（ｃ)</t>
    <rPh sb="0" eb="2">
      <t>キンガク</t>
    </rPh>
    <rPh sb="3" eb="4">
      <t>エン</t>
    </rPh>
    <phoneticPr fontId="4"/>
  </si>
  <si>
    <t>数量・材料費計</t>
    <rPh sb="0" eb="2">
      <t>スウリョウ</t>
    </rPh>
    <rPh sb="3" eb="5">
      <t>ザイリョウ</t>
    </rPh>
    <rPh sb="5" eb="6">
      <t>ヒ</t>
    </rPh>
    <rPh sb="6" eb="7">
      <t>ケイ</t>
    </rPh>
    <phoneticPr fontId="4"/>
  </si>
  <si>
    <t>玄関ドアの補助対象経費の合計[税抜]</t>
    <rPh sb="0" eb="2">
      <t>ゲンカン</t>
    </rPh>
    <rPh sb="5" eb="7">
      <t>ホジョ</t>
    </rPh>
    <rPh sb="7" eb="9">
      <t>タイショウ</t>
    </rPh>
    <rPh sb="9" eb="11">
      <t>ケイヒ</t>
    </rPh>
    <rPh sb="12" eb="14">
      <t>ゴウケイ</t>
    </rPh>
    <rPh sb="15" eb="17">
      <t>ゼイヌキ</t>
    </rPh>
    <phoneticPr fontId="4"/>
  </si>
  <si>
    <t>窓番号</t>
    <phoneticPr fontId="4"/>
  </si>
  <si>
    <t>窓数
(ｂ)</t>
    <rPh sb="0" eb="1">
      <t>マド</t>
    </rPh>
    <rPh sb="1" eb="2">
      <t>スウ</t>
    </rPh>
    <phoneticPr fontId="4"/>
  </si>
  <si>
    <t>面積計
(ａ)×(ｂ)</t>
    <rPh sb="0" eb="2">
      <t>メンセキ</t>
    </rPh>
    <rPh sb="2" eb="3">
      <t>ケイ</t>
    </rPh>
    <phoneticPr fontId="4"/>
  </si>
  <si>
    <t>材料費</t>
    <phoneticPr fontId="4"/>
  </si>
  <si>
    <t>施工面積・材料費計</t>
    <rPh sb="0" eb="4">
      <t>セコウメンセキ</t>
    </rPh>
    <rPh sb="5" eb="7">
      <t>ザイリョウ</t>
    </rPh>
    <rPh sb="7" eb="8">
      <t>ヒ</t>
    </rPh>
    <rPh sb="8" eb="9">
      <t>ケイ</t>
    </rPh>
    <phoneticPr fontId="4"/>
  </si>
  <si>
    <t>工事費計</t>
    <phoneticPr fontId="4"/>
  </si>
  <si>
    <t>断熱パネルの補助対象経費の合計[税抜]</t>
    <rPh sb="0" eb="2">
      <t>ダンネツ</t>
    </rPh>
    <rPh sb="6" eb="8">
      <t>ホジョ</t>
    </rPh>
    <rPh sb="8" eb="10">
      <t>タイショウ</t>
    </rPh>
    <rPh sb="10" eb="12">
      <t>ケイヒ</t>
    </rPh>
    <rPh sb="13" eb="15">
      <t>ゴウケイ</t>
    </rPh>
    <rPh sb="16" eb="18">
      <t>ゼイヌキ</t>
    </rPh>
    <phoneticPr fontId="4"/>
  </si>
  <si>
    <r>
      <rPr>
        <sz val="18"/>
        <color indexed="10"/>
        <rFont val="ＭＳ Ｐゴシック"/>
        <family val="3"/>
        <charset val="128"/>
      </rPr>
      <t>⇓</t>
    </r>
    <r>
      <rPr>
        <sz val="14"/>
        <color indexed="10"/>
        <rFont val="ＭＳ Ｐゴシック"/>
        <family val="3"/>
        <charset val="128"/>
      </rPr>
      <t>有の場合、延床面積を記入してください。</t>
    </r>
    <phoneticPr fontId="4"/>
  </si>
  <si>
    <t>延床面積　：</t>
    <rPh sb="0" eb="4">
      <t>ノベユカメンセキ</t>
    </rPh>
    <phoneticPr fontId="4"/>
  </si>
  <si>
    <t>全館蓄熱量合計：</t>
    <rPh sb="0" eb="2">
      <t>ゼンカン</t>
    </rPh>
    <rPh sb="2" eb="4">
      <t>チクネツ</t>
    </rPh>
    <rPh sb="4" eb="5">
      <t>リョウ</t>
    </rPh>
    <rPh sb="5" eb="7">
      <t>ゴウケイ</t>
    </rPh>
    <phoneticPr fontId="4"/>
  </si>
  <si>
    <t>ｋＪ</t>
    <phoneticPr fontId="4"/>
  </si>
  <si>
    <t>延床面積あたりの蓄熱量：</t>
    <rPh sb="0" eb="4">
      <t>ノベユカメンセキ</t>
    </rPh>
    <rPh sb="8" eb="10">
      <t>チクネツ</t>
    </rPh>
    <rPh sb="10" eb="11">
      <t>リョウ</t>
    </rPh>
    <phoneticPr fontId="4"/>
  </si>
  <si>
    <t>ｋＪ/㎡</t>
    <phoneticPr fontId="4"/>
  </si>
  <si>
    <t>床面積（a）</t>
    <rPh sb="0" eb="3">
      <t>ユカメンセキ</t>
    </rPh>
    <phoneticPr fontId="4"/>
  </si>
  <si>
    <r>
      <rPr>
        <sz val="14"/>
        <rFont val="ＭＳ Ｐゴシック"/>
        <family val="3"/>
        <charset val="128"/>
      </rPr>
      <t>←</t>
    </r>
    <r>
      <rPr>
        <sz val="12"/>
        <rFont val="ＭＳ Ｐゴシック"/>
        <family val="3"/>
        <charset val="128"/>
      </rPr>
      <t>小数点第2位まで、3位切捨て</t>
    </r>
    <r>
      <rPr>
        <sz val="14"/>
        <rFont val="ＭＳ Ｐゴシック"/>
        <family val="3"/>
        <charset val="128"/>
      </rPr>
      <t>↓</t>
    </r>
    <phoneticPr fontId="4"/>
  </si>
  <si>
    <t>厚み
(mm)</t>
    <rPh sb="0" eb="1">
      <t>アツ</t>
    </rPh>
    <phoneticPr fontId="4"/>
  </si>
  <si>
    <t>材料費計</t>
    <rPh sb="0" eb="3">
      <t>ザイリョウヒ</t>
    </rPh>
    <rPh sb="3" eb="4">
      <t>ケイ</t>
    </rPh>
    <phoneticPr fontId="4"/>
  </si>
  <si>
    <t>明細書　【窓（内窓取付）】</t>
    <rPh sb="0" eb="2">
      <t>メイサイ</t>
    </rPh>
    <rPh sb="2" eb="3">
      <t>ショ</t>
    </rPh>
    <rPh sb="5" eb="6">
      <t>マド</t>
    </rPh>
    <rPh sb="7" eb="9">
      <t>ウチマド</t>
    </rPh>
    <rPh sb="9" eb="11">
      <t>トリツケ</t>
    </rPh>
    <phoneticPr fontId="4"/>
  </si>
  <si>
    <t>数量・面積・材料費計</t>
    <phoneticPr fontId="4"/>
  </si>
  <si>
    <t>メーカー名</t>
    <phoneticPr fontId="4"/>
  </si>
  <si>
    <t>施工面積・材料費計</t>
    <rPh sb="0" eb="2">
      <t>セコウ</t>
    </rPh>
    <phoneticPr fontId="4"/>
  </si>
  <si>
    <t>調湿建材の補助対象経費の合計[税抜]</t>
    <rPh sb="0" eb="2">
      <t>チョウシツ</t>
    </rPh>
    <rPh sb="2" eb="4">
      <t>ケンザイ</t>
    </rPh>
    <rPh sb="5" eb="7">
      <t>ホジョ</t>
    </rPh>
    <rPh sb="7" eb="9">
      <t>タイショウ</t>
    </rPh>
    <rPh sb="9" eb="11">
      <t>ケイヒ</t>
    </rPh>
    <rPh sb="12" eb="14">
      <t>ゴウケイ</t>
    </rPh>
    <rPh sb="15" eb="17">
      <t>ゼイヌキ</t>
    </rPh>
    <phoneticPr fontId="4"/>
  </si>
  <si>
    <t>高効率換気システム</t>
    <rPh sb="0" eb="3">
      <t>コウコウリツ</t>
    </rPh>
    <rPh sb="3" eb="5">
      <t>カンキ</t>
    </rPh>
    <phoneticPr fontId="4"/>
  </si>
  <si>
    <t>製品型番</t>
    <rPh sb="0" eb="2">
      <t>セイヒン</t>
    </rPh>
    <rPh sb="2" eb="4">
      <t>カタバン</t>
    </rPh>
    <phoneticPr fontId="4"/>
  </si>
  <si>
    <t>台数
（ａ）</t>
    <rPh sb="0" eb="2">
      <t>ダイスウ</t>
    </rPh>
    <phoneticPr fontId="4"/>
  </si>
  <si>
    <t>単価
（ｂ）</t>
    <rPh sb="0" eb="2">
      <t>タンカ</t>
    </rPh>
    <phoneticPr fontId="4"/>
  </si>
  <si>
    <t>金額(円）［税抜］
(ａ)×（ｂ)</t>
    <phoneticPr fontId="4"/>
  </si>
  <si>
    <t>設備費</t>
    <rPh sb="0" eb="3">
      <t>セツビヒ</t>
    </rPh>
    <phoneticPr fontId="4"/>
  </si>
  <si>
    <t>数量・設備費計</t>
    <rPh sb="0" eb="2">
      <t>スウリョウ</t>
    </rPh>
    <rPh sb="3" eb="5">
      <t>セツビ</t>
    </rPh>
    <phoneticPr fontId="4"/>
  </si>
  <si>
    <t>高効率換気システムの補助対象経費の合計[税抜]</t>
    <rPh sb="0" eb="3">
      <t>コウコウリツ</t>
    </rPh>
    <rPh sb="3" eb="5">
      <t>カンキ</t>
    </rPh>
    <rPh sb="10" eb="12">
      <t>ホジョ</t>
    </rPh>
    <rPh sb="12" eb="14">
      <t>タイショウ</t>
    </rPh>
    <rPh sb="14" eb="16">
      <t>ケイヒ</t>
    </rPh>
    <rPh sb="17" eb="19">
      <t>ゴウケイ</t>
    </rPh>
    <rPh sb="20" eb="22">
      <t>ゼイヌキ</t>
    </rPh>
    <phoneticPr fontId="4"/>
  </si>
  <si>
    <t>代表者
住所</t>
    <rPh sb="0" eb="3">
      <t>ダイヒョウシャ</t>
    </rPh>
    <rPh sb="4" eb="6">
      <t>ジュウショ</t>
    </rPh>
    <phoneticPr fontId="4"/>
  </si>
  <si>
    <t>担当者
所属部署</t>
    <rPh sb="0" eb="3">
      <t>タントウシャ</t>
    </rPh>
    <rPh sb="4" eb="6">
      <t>ショゾク</t>
    </rPh>
    <rPh sb="6" eb="8">
      <t>ブショ</t>
    </rPh>
    <phoneticPr fontId="47"/>
  </si>
  <si>
    <t>担当者
住所</t>
    <rPh sb="4" eb="6">
      <t>ジュウショ</t>
    </rPh>
    <phoneticPr fontId="47"/>
  </si>
  <si>
    <t>明細書　【窓（カバー工法・外窓交換）】</t>
    <rPh sb="0" eb="2">
      <t>メイサイ</t>
    </rPh>
    <rPh sb="2" eb="3">
      <t>ショ</t>
    </rPh>
    <rPh sb="5" eb="6">
      <t>マド</t>
    </rPh>
    <rPh sb="10" eb="12">
      <t>コウホウ</t>
    </rPh>
    <rPh sb="13" eb="17">
      <t>ソトマドコウカン</t>
    </rPh>
    <phoneticPr fontId="4"/>
  </si>
  <si>
    <t>改修工法</t>
    <rPh sb="0" eb="4">
      <t>カイシュウコウホウ</t>
    </rPh>
    <phoneticPr fontId="47"/>
  </si>
  <si>
    <t>◆使用する複層ガラスの中空層の厚さは、SIIホームページの最小中空層厚さ以上であるか必ずご確認ください。
※上記の要件を満たしていない場合、補助対象外となりますのでご注意ください。</t>
    <rPh sb="36" eb="38">
      <t>イジョウ</t>
    </rPh>
    <rPh sb="42" eb="43">
      <t>カナラ</t>
    </rPh>
    <rPh sb="45" eb="47">
      <t>カクニン</t>
    </rPh>
    <rPh sb="54" eb="56">
      <t>ジョウキ</t>
    </rPh>
    <rPh sb="57" eb="59">
      <t>ヨウケン</t>
    </rPh>
    <rPh sb="60" eb="61">
      <t>ミ</t>
    </rPh>
    <rPh sb="67" eb="69">
      <t>バアイ</t>
    </rPh>
    <rPh sb="70" eb="75">
      <t>ホジョタイショウガイ</t>
    </rPh>
    <rPh sb="83" eb="85">
      <t>チュウイ</t>
    </rPh>
    <phoneticPr fontId="47"/>
  </si>
  <si>
    <t>SII連絡事項</t>
    <rPh sb="3" eb="7">
      <t>レンラクジコウ</t>
    </rPh>
    <phoneticPr fontId="4"/>
  </si>
  <si>
    <t>明細書　【断熱材】</t>
    <rPh sb="0" eb="2">
      <t>メイサイ</t>
    </rPh>
    <rPh sb="2" eb="3">
      <t>ショ</t>
    </rPh>
    <rPh sb="5" eb="7">
      <t>ダンネツ</t>
    </rPh>
    <rPh sb="7" eb="8">
      <t>ザイ</t>
    </rPh>
    <phoneticPr fontId="4"/>
  </si>
  <si>
    <t>個人</t>
    <rPh sb="0" eb="2">
      <t>コジン</t>
    </rPh>
    <phoneticPr fontId="4"/>
  </si>
  <si>
    <t>法人</t>
    <rPh sb="0" eb="2">
      <t>ホウジン</t>
    </rPh>
    <phoneticPr fontId="4"/>
  </si>
  <si>
    <t>１．延べ床面積</t>
    <rPh sb="2" eb="3">
      <t>ノ</t>
    </rPh>
    <rPh sb="4" eb="7">
      <t>ユカメンセキ</t>
    </rPh>
    <phoneticPr fontId="4"/>
  </si>
  <si>
    <t>２．地域区分</t>
    <rPh sb="2" eb="4">
      <t>チイキ</t>
    </rPh>
    <rPh sb="4" eb="6">
      <t>クブン</t>
    </rPh>
    <phoneticPr fontId="4"/>
  </si>
  <si>
    <t>SII連絡事項</t>
    <phoneticPr fontId="4"/>
  </si>
  <si>
    <t>築年数</t>
    <rPh sb="0" eb="3">
      <t>チクネンスウ</t>
    </rPh>
    <phoneticPr fontId="4"/>
  </si>
  <si>
    <t>申請者（手続代行者がいる場合は手続代行者も含む）は、本事業の交付規程及び公募要領の内容を全て了解している。
ただし、SIIが審査した結果、補助金の交付対象にならない場合があることを承知している。
また、申請者（手続代行者がいる場合は手続代行者も含む）は、提出前に必ず申請書類を全て保存しておくこと。</t>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2" eb="64">
      <t>シンサ</t>
    </rPh>
    <rPh sb="66" eb="68">
      <t>ケッカ</t>
    </rPh>
    <rPh sb="69" eb="72">
      <t>ホジョキン</t>
    </rPh>
    <rPh sb="73" eb="75">
      <t>コウフ</t>
    </rPh>
    <rPh sb="75" eb="77">
      <t>タイショウ</t>
    </rPh>
    <rPh sb="82" eb="84">
      <t>バアイ</t>
    </rPh>
    <rPh sb="90" eb="92">
      <t>ショウチ</t>
    </rPh>
    <rPh sb="101" eb="104">
      <t>シンセイシャ</t>
    </rPh>
    <rPh sb="127" eb="129">
      <t>テイシュツ</t>
    </rPh>
    <rPh sb="129" eb="130">
      <t>マエ</t>
    </rPh>
    <rPh sb="131" eb="132">
      <t>カナラ</t>
    </rPh>
    <rPh sb="135" eb="137">
      <t>ショルイ</t>
    </rPh>
    <rPh sb="138" eb="139">
      <t>スベ</t>
    </rPh>
    <rPh sb="140" eb="142">
      <t>ホゾン</t>
    </rPh>
    <phoneticPr fontId="4"/>
  </si>
  <si>
    <t>定型様式１</t>
    <rPh sb="0" eb="4">
      <t>テイケイヨウシキ</t>
    </rPh>
    <phoneticPr fontId="47"/>
  </si>
  <si>
    <t>１.申請者の氏名又は名称（法人にあっては名称及び代表者の氏名）及び住所</t>
    <rPh sb="2" eb="5">
      <t>シンセイシャ</t>
    </rPh>
    <rPh sb="6" eb="8">
      <t>シメイ</t>
    </rPh>
    <rPh sb="8" eb="9">
      <t>マタ</t>
    </rPh>
    <rPh sb="10" eb="12">
      <t>メイショウ</t>
    </rPh>
    <rPh sb="13" eb="15">
      <t>ホウジン</t>
    </rPh>
    <rPh sb="20" eb="22">
      <t>メイショウ</t>
    </rPh>
    <rPh sb="22" eb="23">
      <t>オヨ</t>
    </rPh>
    <rPh sb="24" eb="27">
      <t>ダイヒョウシャ</t>
    </rPh>
    <rPh sb="28" eb="30">
      <t>シメイ</t>
    </rPh>
    <rPh sb="31" eb="32">
      <t>オヨ</t>
    </rPh>
    <rPh sb="33" eb="35">
      <t>ジュウショ</t>
    </rPh>
    <phoneticPr fontId="4"/>
  </si>
  <si>
    <t>年</t>
    <rPh sb="0" eb="1">
      <t>ネン</t>
    </rPh>
    <phoneticPr fontId="47"/>
  </si>
  <si>
    <t>月</t>
    <rPh sb="0" eb="1">
      <t>ゲツ</t>
    </rPh>
    <phoneticPr fontId="47"/>
  </si>
  <si>
    <t>日</t>
    <rPh sb="0" eb="1">
      <t>ニチ</t>
    </rPh>
    <phoneticPr fontId="47"/>
  </si>
  <si>
    <t>－</t>
    <phoneticPr fontId="47"/>
  </si>
  <si>
    <t>(</t>
    <phoneticPr fontId="47"/>
  </si>
  <si>
    <t>)</t>
    <phoneticPr fontId="47"/>
  </si>
  <si>
    <t>@</t>
    <phoneticPr fontId="47"/>
  </si>
  <si>
    <t>代表者情報</t>
    <rPh sb="0" eb="5">
      <t>ダイヒョウシャジョウホウ</t>
    </rPh>
    <phoneticPr fontId="47"/>
  </si>
  <si>
    <t>代表者
氏名</t>
    <rPh sb="0" eb="3">
      <t>ダイヒョウシャ</t>
    </rPh>
    <rPh sb="4" eb="6">
      <t>シメイ</t>
    </rPh>
    <phoneticPr fontId="47"/>
  </si>
  <si>
    <t>連絡担当者情報</t>
    <rPh sb="0" eb="2">
      <t>レンラク</t>
    </rPh>
    <rPh sb="5" eb="7">
      <t>ジョウホウ</t>
    </rPh>
    <phoneticPr fontId="47"/>
  </si>
  <si>
    <t>担当者
氏名</t>
    <phoneticPr fontId="47"/>
  </si>
  <si>
    <t>担当者住所が代表者住所と同一の場合は、チェックを入れること</t>
    <rPh sb="0" eb="5">
      <t>タントウシャジュウショ</t>
    </rPh>
    <rPh sb="6" eb="11">
      <t>ダイヒョウシャジュウショ</t>
    </rPh>
    <rPh sb="12" eb="14">
      <t>ドウイツ</t>
    </rPh>
    <rPh sb="15" eb="17">
      <t>バアイ</t>
    </rPh>
    <rPh sb="24" eb="25">
      <t>イ</t>
    </rPh>
    <phoneticPr fontId="47"/>
  </si>
  <si>
    <t>ＦＡＸ
番号</t>
    <rPh sb="4" eb="6">
      <t>バンゴウ</t>
    </rPh>
    <phoneticPr fontId="4"/>
  </si>
  <si>
    <t>月</t>
    <phoneticPr fontId="4"/>
  </si>
  <si>
    <t>（２）役員名簿（別添により作成すること）</t>
    <phoneticPr fontId="4"/>
  </si>
  <si>
    <t>別添</t>
    <rPh sb="0" eb="2">
      <t>ベッテン</t>
    </rPh>
    <phoneticPr fontId="4"/>
  </si>
  <si>
    <t>役員名簿</t>
    <rPh sb="0" eb="2">
      <t>ヤクイン</t>
    </rPh>
    <rPh sb="2" eb="4">
      <t>メイボ</t>
    </rPh>
    <phoneticPr fontId="4"/>
  </si>
  <si>
    <t>役員名簿</t>
    <phoneticPr fontId="4"/>
  </si>
  <si>
    <t>氏名カナ</t>
    <rPh sb="0" eb="2">
      <t>シメイ</t>
    </rPh>
    <phoneticPr fontId="4"/>
  </si>
  <si>
    <t>氏名漢字</t>
    <rPh sb="0" eb="2">
      <t>シメイ</t>
    </rPh>
    <rPh sb="2" eb="4">
      <t>カンジ</t>
    </rPh>
    <phoneticPr fontId="4"/>
  </si>
  <si>
    <t>生年月日</t>
    <rPh sb="0" eb="2">
      <t>セイネン</t>
    </rPh>
    <rPh sb="2" eb="4">
      <t>ガッピ</t>
    </rPh>
    <phoneticPr fontId="4"/>
  </si>
  <si>
    <t>会社名</t>
    <rPh sb="0" eb="3">
      <t>カイシャメイ</t>
    </rPh>
    <phoneticPr fontId="4"/>
  </si>
  <si>
    <t>役職名</t>
    <rPh sb="0" eb="3">
      <t>ヤクショクメイ</t>
    </rPh>
    <phoneticPr fontId="4"/>
  </si>
  <si>
    <t>和暦</t>
    <rPh sb="0" eb="2">
      <t>ワレキ</t>
    </rPh>
    <phoneticPr fontId="4"/>
  </si>
  <si>
    <t>月</t>
    <rPh sb="0" eb="1">
      <t>ゲツ</t>
    </rPh>
    <phoneticPr fontId="4"/>
  </si>
  <si>
    <t>　　（注１）　申請者が個人の場合は不要とする。</t>
    <phoneticPr fontId="4"/>
  </si>
  <si>
    <t>　　（注２）役員名簿については、氏名カナ（全角、姓と名の間を全角で１マス空け）、氏名漢字（全角、姓と名の間を全角で１マス空け）、
　　　　　　生年月日（全角で大正はＴ、昭和はＳ、平成はＨ、数字は２桁全角）、会社名及び役職名を記入する。
　　　　　　また、外国人については、氏名漢字欄は商業登記簿に記載のとおりに記入し、氏名カナ欄はカナ読みを記入すること。</t>
    <phoneticPr fontId="4"/>
  </si>
  <si>
    <t>戸建住宅（外張り断熱）</t>
    <phoneticPr fontId="4"/>
  </si>
  <si>
    <t>定型様式２</t>
    <phoneticPr fontId="4"/>
  </si>
  <si>
    <t>…自動入力</t>
    <rPh sb="1" eb="3">
      <t>ジドウ</t>
    </rPh>
    <rPh sb="3" eb="5">
      <t>ニュウリョク</t>
    </rPh>
    <phoneticPr fontId="4"/>
  </si>
  <si>
    <t>・明細書及び見積書の金額と整合性が取れていること。</t>
    <rPh sb="1" eb="4">
      <t>メイサイショ</t>
    </rPh>
    <rPh sb="4" eb="5">
      <t>オヨ</t>
    </rPh>
    <rPh sb="6" eb="9">
      <t>ミツモリショ</t>
    </rPh>
    <rPh sb="10" eb="12">
      <t>キンガク</t>
    </rPh>
    <rPh sb="13" eb="16">
      <t>セイゴウセイ</t>
    </rPh>
    <rPh sb="17" eb="18">
      <t>ト</t>
    </rPh>
    <phoneticPr fontId="4"/>
  </si>
  <si>
    <t>定型様式３</t>
    <rPh sb="2" eb="4">
      <t>ヨウシキ</t>
    </rPh>
    <phoneticPr fontId="4"/>
  </si>
  <si>
    <t>上記を誓約し、申請内容に間違いがないことを確認した。</t>
    <rPh sb="3" eb="5">
      <t>セイヤク</t>
    </rPh>
    <phoneticPr fontId="4"/>
  </si>
  <si>
    <t>７.</t>
    <phoneticPr fontId="47"/>
  </si>
  <si>
    <t>１０.</t>
    <phoneticPr fontId="4"/>
  </si>
  <si>
    <t>氏名</t>
    <rPh sb="0" eb="2">
      <t>シメイ</t>
    </rPh>
    <phoneticPr fontId="47"/>
  </si>
  <si>
    <t>窓（カバー工法・外窓交換）の補助対象経費の合計[税抜]</t>
    <rPh sb="0" eb="1">
      <t>マド</t>
    </rPh>
    <rPh sb="5" eb="7">
      <t>コウホウ</t>
    </rPh>
    <rPh sb="8" eb="10">
      <t>ソトマド</t>
    </rPh>
    <rPh sb="10" eb="12">
      <t>コウカン</t>
    </rPh>
    <rPh sb="14" eb="16">
      <t>ホジョ</t>
    </rPh>
    <rPh sb="16" eb="18">
      <t>タイショウ</t>
    </rPh>
    <rPh sb="18" eb="20">
      <t>ケイヒ</t>
    </rPh>
    <rPh sb="21" eb="23">
      <t>ゴウケイ</t>
    </rPh>
    <rPh sb="24" eb="26">
      <t>ゼイヌキ</t>
    </rPh>
    <phoneticPr fontId="4"/>
  </si>
  <si>
    <t>窓（内窓取付）の補助対象経費の合計[税抜]</t>
    <rPh sb="0" eb="1">
      <t>マド</t>
    </rPh>
    <rPh sb="2" eb="4">
      <t>ウチマド</t>
    </rPh>
    <rPh sb="4" eb="6">
      <t>トリツケ</t>
    </rPh>
    <rPh sb="8" eb="10">
      <t>ホジョ</t>
    </rPh>
    <rPh sb="10" eb="12">
      <t>タイショウ</t>
    </rPh>
    <rPh sb="12" eb="14">
      <t>ケイヒ</t>
    </rPh>
    <rPh sb="15" eb="17">
      <t>ゴウケイ</t>
    </rPh>
    <rPh sb="18" eb="20">
      <t>ゼイヌキ</t>
    </rPh>
    <phoneticPr fontId="4"/>
  </si>
  <si>
    <t>…自動入力（リンク含む）</t>
    <rPh sb="1" eb="3">
      <t>ジドウ</t>
    </rPh>
    <rPh sb="3" eb="5">
      <t>ニュウリョク</t>
    </rPh>
    <rPh sb="9" eb="10">
      <t>フク</t>
    </rPh>
    <phoneticPr fontId="4"/>
  </si>
  <si>
    <t>↓【定型様式１ 交付申請書】の「４．補助金交付申請額」に転記</t>
    <rPh sb="2" eb="4">
      <t>テイケイ</t>
    </rPh>
    <rPh sb="4" eb="6">
      <t>ヨウシキ</t>
    </rPh>
    <rPh sb="8" eb="10">
      <t>コウフ</t>
    </rPh>
    <rPh sb="10" eb="13">
      <t>シンセイショ</t>
    </rPh>
    <rPh sb="18" eb="21">
      <t>ホジョキン</t>
    </rPh>
    <rPh sb="21" eb="23">
      <t>コウフ</t>
    </rPh>
    <rPh sb="23" eb="25">
      <t>シンセイ</t>
    </rPh>
    <rPh sb="25" eb="26">
      <t>ガク</t>
    </rPh>
    <rPh sb="26" eb="27">
      <t>テイガク</t>
    </rPh>
    <rPh sb="28" eb="30">
      <t>テンキ</t>
    </rPh>
    <phoneticPr fontId="4"/>
  </si>
  <si>
    <t>■</t>
    <phoneticPr fontId="47"/>
  </si>
  <si>
    <t>□</t>
    <phoneticPr fontId="47"/>
  </si>
  <si>
    <t>数量・面積・材料費計</t>
    <phoneticPr fontId="47"/>
  </si>
  <si>
    <t>工事費計</t>
    <phoneticPr fontId="47"/>
  </si>
  <si>
    <t>SII登録型番</t>
    <rPh sb="3" eb="7">
      <t>トウロクカタバン</t>
    </rPh>
    <phoneticPr fontId="47"/>
  </si>
  <si>
    <t>メーカー名</t>
  </si>
  <si>
    <t>シリーズ名又は製品名</t>
  </si>
  <si>
    <t>大建工業株式会社</t>
  </si>
  <si>
    <t>さらりあ～と　シンプルクリーン</t>
  </si>
  <si>
    <t>JC011803</t>
  </si>
  <si>
    <t>さらりあ～と　セレクタッチ</t>
  </si>
  <si>
    <t>JC011804</t>
  </si>
  <si>
    <t>ダイロートン健康快適天井材　クリアトーン12SII</t>
  </si>
  <si>
    <t>JC011805</t>
  </si>
  <si>
    <t>ダイロートン健康快適天井材　クリアトーン12SIIラインアート</t>
  </si>
  <si>
    <t>さらりあ～と　シンプルパレット</t>
  </si>
  <si>
    <t>JC011813</t>
  </si>
  <si>
    <t>さらりあ～と　テキスタイル</t>
  </si>
  <si>
    <t>JC011814</t>
  </si>
  <si>
    <t>ダイケンボード　木質調湿天井材　しずかW</t>
  </si>
  <si>
    <t>JC021001</t>
  </si>
  <si>
    <t>アイカ工業株式会社</t>
  </si>
  <si>
    <t>モイスNT内装材</t>
  </si>
  <si>
    <t>JC021002</t>
  </si>
  <si>
    <t>JC021003</t>
  </si>
  <si>
    <t>モイスNT天井材　素地タイプ</t>
  </si>
  <si>
    <t>JC021004</t>
  </si>
  <si>
    <t>モイスNT小口梱包出荷品</t>
  </si>
  <si>
    <t>JC021005</t>
  </si>
  <si>
    <t>JC032014</t>
  </si>
  <si>
    <t>株式会社LIXIL</t>
  </si>
  <si>
    <t>エコカラットプラス</t>
  </si>
  <si>
    <t>株式会社エーアンドエーマテリアル</t>
  </si>
  <si>
    <t>カラリッチ</t>
  </si>
  <si>
    <t>JC050001</t>
  </si>
  <si>
    <t>ニッコー株式会社</t>
  </si>
  <si>
    <t>多機能内装材　ムッシュ　シリーズ</t>
  </si>
  <si>
    <t>JC070001</t>
  </si>
  <si>
    <t>朝日ウッドテック株式会社</t>
  </si>
  <si>
    <t>クールジャパン　スクエアタイプ</t>
  </si>
  <si>
    <t>JC080003</t>
  </si>
  <si>
    <t>吉野石膏株式会社</t>
  </si>
  <si>
    <t>ソーラトン・スカット（12mm）</t>
  </si>
  <si>
    <t>JC080004</t>
  </si>
  <si>
    <t>ソーラトン・スカット（9mm）</t>
  </si>
  <si>
    <t>JC080005</t>
  </si>
  <si>
    <t>タイガーハイクリン スカットボード（12.5mm）</t>
  </si>
  <si>
    <t>JC080006</t>
  </si>
  <si>
    <t>タイガーハイクリン スカットボード（9.5mm）</t>
  </si>
  <si>
    <t>JC080007</t>
  </si>
  <si>
    <t>タイガーハイクリン スカット押入ボード（12.5mm）</t>
  </si>
  <si>
    <t>JC080008</t>
  </si>
  <si>
    <t>タイガーハイクリン スカット押入ボード（9.5mm）</t>
  </si>
  <si>
    <t>JC090001</t>
  </si>
  <si>
    <t>チヨダウーテ株式会社</t>
  </si>
  <si>
    <t>さわやか押入れボード(9.5mm)</t>
  </si>
  <si>
    <t>JC090002</t>
  </si>
  <si>
    <t>さわやか押入れボード(12.5mm)</t>
  </si>
  <si>
    <t>・見積書の各項目が税込金額で記載されている場合は、必ず[税抜]に修正して作成すること。
・部位ごとに明細を作成すること。</t>
    <rPh sb="1" eb="3">
      <t>ミツモ</t>
    </rPh>
    <rPh sb="3" eb="4">
      <t>ショ</t>
    </rPh>
    <rPh sb="5" eb="8">
      <t>カクコウモク</t>
    </rPh>
    <rPh sb="9" eb="11">
      <t>ゼイコミ</t>
    </rPh>
    <rPh sb="11" eb="13">
      <t>キンガク</t>
    </rPh>
    <rPh sb="14" eb="16">
      <t>キサイ</t>
    </rPh>
    <rPh sb="21" eb="23">
      <t>バアイ</t>
    </rPh>
    <rPh sb="25" eb="26">
      <t>カナラ</t>
    </rPh>
    <rPh sb="28" eb="29">
      <t>ゼイ</t>
    </rPh>
    <rPh sb="29" eb="30">
      <t>ヌ</t>
    </rPh>
    <rPh sb="32" eb="34">
      <t>シュウセイ</t>
    </rPh>
    <rPh sb="36" eb="38">
      <t>サクセイ</t>
    </rPh>
    <phoneticPr fontId="4"/>
  </si>
  <si>
    <t>・見積書の各項目が税込金額で記載されている場合は、必ず[税抜]に修正して作成すること。
・窓番号は平面図との整合性をとり記入すること。</t>
    <rPh sb="1" eb="3">
      <t>ミツモ</t>
    </rPh>
    <rPh sb="3" eb="4">
      <t>ショ</t>
    </rPh>
    <rPh sb="5" eb="8">
      <t>カクコウモク</t>
    </rPh>
    <rPh sb="9" eb="11">
      <t>ゼイコミ</t>
    </rPh>
    <rPh sb="11" eb="13">
      <t>キンガク</t>
    </rPh>
    <rPh sb="14" eb="16">
      <t>キサイ</t>
    </rPh>
    <rPh sb="21" eb="23">
      <t>バアイ</t>
    </rPh>
    <rPh sb="25" eb="26">
      <t>カナラ</t>
    </rPh>
    <rPh sb="28" eb="29">
      <t>ゼイ</t>
    </rPh>
    <rPh sb="29" eb="30">
      <t>ヌ</t>
    </rPh>
    <rPh sb="32" eb="34">
      <t>シュウセイ</t>
    </rPh>
    <rPh sb="36" eb="38">
      <t>サクセイ</t>
    </rPh>
    <phoneticPr fontId="4"/>
  </si>
  <si>
    <r>
      <t xml:space="preserve">＜見積書の補助対象経費＞
</t>
    </r>
    <r>
      <rPr>
        <sz val="16"/>
        <rFont val="ＭＳ Ｐゴシック"/>
        <family val="3"/>
        <charset val="128"/>
      </rPr>
      <t>・見積書の各項目が税込金額で記載されている場合は、必ず[税抜]に修正して作成すること。</t>
    </r>
    <rPh sb="1" eb="4">
      <t>ミツモリショ</t>
    </rPh>
    <rPh sb="9" eb="11">
      <t>ケイヒ</t>
    </rPh>
    <phoneticPr fontId="4"/>
  </si>
  <si>
    <t>株式会社ＬＩＸＩＬ</t>
  </si>
  <si>
    <t>ココエコ/フロア インプラス</t>
  </si>
  <si>
    <t>ココエコ/ウォール インプラス</t>
  </si>
  <si>
    <t>旭化成建材株式会社</t>
  </si>
  <si>
    <t>ネオマ断熱ボード　ＲＳ－２０</t>
  </si>
  <si>
    <t>JP030002A</t>
  </si>
  <si>
    <t>ネオマ断熱ボード　ＲＳ－２５</t>
  </si>
  <si>
    <t>JP030003A</t>
  </si>
  <si>
    <t>ネオマ断熱ボード　ＲＳ－３０</t>
  </si>
  <si>
    <t>JP030004A</t>
  </si>
  <si>
    <t>ネオマフォームＦＳ　ＦＳ－２０</t>
  </si>
  <si>
    <t>JP030005A</t>
  </si>
  <si>
    <t>ネオマフォームＦＳ　ＦＳ－２５</t>
  </si>
  <si>
    <t>JP030006A</t>
  </si>
  <si>
    <t>ネオマフォームＦＳ　ＦＳ－３０</t>
  </si>
  <si>
    <t>JP030007A</t>
  </si>
  <si>
    <t>ネオマフォームＦＳ　ＦＳ－３５</t>
  </si>
  <si>
    <t>JP030008A</t>
  </si>
  <si>
    <t>ネオマフォームＦＳ　ＦＳ－５０</t>
  </si>
  <si>
    <t>JP030009A</t>
  </si>
  <si>
    <t>ネオマフォームＦＳ　ＦＳ－６６</t>
  </si>
  <si>
    <t>JP040001A</t>
  </si>
  <si>
    <t>株式会社ウッドワン</t>
  </si>
  <si>
    <t>あったかべ RC構造用</t>
  </si>
  <si>
    <t>JP053625A</t>
  </si>
  <si>
    <t>アキレス株式会社</t>
  </si>
  <si>
    <t>アキレスJDパネル</t>
  </si>
  <si>
    <t>JP060001A</t>
  </si>
  <si>
    <t>株式会社ハイブリッヂコーポレーション</t>
  </si>
  <si>
    <t>ハウスインハウスパネル床用・天井用</t>
  </si>
  <si>
    <t>JP060002A</t>
  </si>
  <si>
    <t>ハウスインハウスパネル壁用</t>
  </si>
  <si>
    <t>ハウスインハウスパネル床用（床暖対応型）</t>
  </si>
  <si>
    <t>JP060004A</t>
  </si>
  <si>
    <t>ハウスインハウスパネル床用（床暖対応型）900サイズ</t>
  </si>
  <si>
    <t>JP060005A</t>
  </si>
  <si>
    <t>ハウスインハウスパネル天井用（軽量）</t>
  </si>
  <si>
    <t>JP060006A</t>
  </si>
  <si>
    <t>ハウスインハウスパネル壁用（軽量）</t>
  </si>
  <si>
    <t>デュポン・スタイロ株式会社</t>
  </si>
  <si>
    <t>スタイロパネルK（※ケイ酸カルシウム板5.0＋スタイロフォームＦＧ40mm）</t>
  </si>
  <si>
    <t>JP070550A</t>
  </si>
  <si>
    <t>スタイロパネルK（※ケイ酸カルシウム板5.0＋スタイロフォームＦＧ50mm）</t>
  </si>
  <si>
    <t>JP071240A</t>
  </si>
  <si>
    <t>スタイロパネルP（※せっこうボード12.5＋スタイロフォームＦＧ40mm）</t>
  </si>
  <si>
    <t>JP071250A</t>
  </si>
  <si>
    <t>スタイロパネルP（※せっこうボード12.5＋スタイロフォームＦＧ50mm）</t>
  </si>
  <si>
    <t>JP079540A</t>
  </si>
  <si>
    <t>スタイロパネルP（※せっこうボード9.5＋スタイロフォームＦＧ40mm）</t>
  </si>
  <si>
    <t>JP079550A</t>
  </si>
  <si>
    <t>スタイロパネルP（※せっこうボード9.5＋スタイロフォームＦＧ50mm）</t>
  </si>
  <si>
    <t>JP080101A</t>
  </si>
  <si>
    <t>株式会社カネカ</t>
  </si>
  <si>
    <t>カネライトパネルＰ　ＦＸ-25＋石膏ボード9.5</t>
  </si>
  <si>
    <t>JP080102A</t>
  </si>
  <si>
    <t>カネライトパネルＰ　ＦＸ-25＋石膏ボード12.5</t>
  </si>
  <si>
    <t>JP080103A</t>
  </si>
  <si>
    <t>カネライトパネルＰ　ＦＸ-30＋石膏ボード9.5</t>
  </si>
  <si>
    <t>JP080104A</t>
  </si>
  <si>
    <t>カネライトパネルＰ　ＦＸ-30＋石膏ボード12.5</t>
  </si>
  <si>
    <t>JP080105A</t>
  </si>
  <si>
    <t>カネライトパネルＰ　ＦＸ-35＋石膏ボード9.5</t>
  </si>
  <si>
    <t>JP080106A</t>
  </si>
  <si>
    <t>カネライトパネルＰ　ＦＸ-35＋石膏ボード12.5</t>
  </si>
  <si>
    <t>JP080107A</t>
  </si>
  <si>
    <t>カネライトパネルＰ　ＦＸ-40＋石膏ボード9.5</t>
  </si>
  <si>
    <t>JP080108A</t>
  </si>
  <si>
    <t>カネライトパネルＰ　ＦＸ-40＋石膏ボード12.5</t>
  </si>
  <si>
    <t>JP080109A</t>
  </si>
  <si>
    <t>カネライトパネルＰ　ＦＸ-50＋石膏ボード9.5</t>
  </si>
  <si>
    <t>JP080110A</t>
  </si>
  <si>
    <t>カネライトパネルＰ　ＦＸ-50＋石膏ボード12.5</t>
  </si>
  <si>
    <t>JP080201A</t>
  </si>
  <si>
    <t>カネライトパネルＶ　ＦＸ-25＋合板2.5</t>
  </si>
  <si>
    <t>JP080202A</t>
  </si>
  <si>
    <t>カネライトパネルＶ　ＦＸ-25＋合板3</t>
  </si>
  <si>
    <t>JP080203A</t>
  </si>
  <si>
    <t>カネライトパネルＶ　ＦＸ-25＋合板4</t>
  </si>
  <si>
    <t>JP080204A</t>
  </si>
  <si>
    <t>カネライトパネルＶ　ＦＸ-25＋合板5.5</t>
  </si>
  <si>
    <t>JP080205A</t>
  </si>
  <si>
    <t>カネライトパネルＶ　ＦＸ-25＋合板9</t>
  </si>
  <si>
    <t>JP080206A</t>
  </si>
  <si>
    <t>カネライトパネルＶ　ＦＸ-25＋合板12</t>
  </si>
  <si>
    <t>JP080207A</t>
  </si>
  <si>
    <t>カネライトパネルＶ　ＦＸ-30＋合板2.5</t>
  </si>
  <si>
    <t>JP080208A</t>
  </si>
  <si>
    <t>カネライトパネルＶ　ＦＸ-30＋合板3</t>
  </si>
  <si>
    <t>JP080209A</t>
  </si>
  <si>
    <t>カネライトパネルＶ　ＦＸ-30＋合板4</t>
  </si>
  <si>
    <t>JP080210A</t>
  </si>
  <si>
    <t>カネライトパネルＶ　ＦＸ-30＋合板5.5</t>
  </si>
  <si>
    <t>JP080211A</t>
  </si>
  <si>
    <t>カネライトパネルＶ　ＦＸ-30＋合板9</t>
  </si>
  <si>
    <t>JP080212A</t>
  </si>
  <si>
    <t>カネライトパネルＶ　ＦＸ-30＋合板12</t>
  </si>
  <si>
    <t>JP080213A</t>
  </si>
  <si>
    <t>カネライトパネルＶ　ＦＸ-35＋合板2.5</t>
  </si>
  <si>
    <t>JP080214A</t>
  </si>
  <si>
    <t>カネライトパネルＶ　ＦＸ-35＋合板3</t>
  </si>
  <si>
    <t>JP080215A</t>
  </si>
  <si>
    <t>カネライトパネルＶ　ＦＸ-35＋合板4</t>
  </si>
  <si>
    <t>JP080216A</t>
  </si>
  <si>
    <t>カネライトパネルＶ　ＦＸ-35＋合板5.5</t>
  </si>
  <si>
    <t>JP080217A</t>
  </si>
  <si>
    <t>カネライトパネルＶ　ＦＸ-35＋合板9</t>
  </si>
  <si>
    <t>JP080218A</t>
  </si>
  <si>
    <t>カネライトパネルＶ　ＦＸ-35＋合板12</t>
  </si>
  <si>
    <t>JP080301A</t>
  </si>
  <si>
    <t>JP080302A</t>
  </si>
  <si>
    <t>JP080303A</t>
  </si>
  <si>
    <t>JP080304A</t>
  </si>
  <si>
    <t>JP080305A</t>
  </si>
  <si>
    <t>JP080306A</t>
  </si>
  <si>
    <t>JP080307A</t>
  </si>
  <si>
    <t>JP080308A</t>
  </si>
  <si>
    <t>JP080309A</t>
  </si>
  <si>
    <t>JP080310A</t>
  </si>
  <si>
    <t>JP080311A</t>
  </si>
  <si>
    <t>JP080312A</t>
  </si>
  <si>
    <t>JP091000A</t>
  </si>
  <si>
    <t>株式会社ＪＳＰ</t>
  </si>
  <si>
    <t>ミラフォームパネルＧ　ラムダ25 + 石膏ボード9.5</t>
  </si>
  <si>
    <t>JP091001A</t>
  </si>
  <si>
    <t>ミラフォームパネルＧ　ラムダ25 + 石膏ボード12.5</t>
  </si>
  <si>
    <t>JP091002A</t>
  </si>
  <si>
    <t>ミラフォームパネルＧ　ラムダ30 + 石膏ボード9.5</t>
  </si>
  <si>
    <t>JP091003A</t>
  </si>
  <si>
    <t>ミラフォームパネルＧ　ラムダ30 + 石膏ボード12.5</t>
  </si>
  <si>
    <t>JP091004A</t>
  </si>
  <si>
    <t>ミラフォームパネルＧ　ラムダ35 + 石膏ボード9.5</t>
  </si>
  <si>
    <t>JP091005A</t>
  </si>
  <si>
    <t>ミラフォームパネルＧ　ラムダ35 + 石膏ボード12.5</t>
  </si>
  <si>
    <t>JP091006A</t>
  </si>
  <si>
    <t>ミラフォームパネルＧ　ラムダ40 + 石膏ボード9.5</t>
  </si>
  <si>
    <t>JP091007A</t>
  </si>
  <si>
    <t>ミラフォームパネルＧ　ラムダ40 + 石膏ボード12.5</t>
  </si>
  <si>
    <t>JP091010A</t>
  </si>
  <si>
    <t>ミラフォームパネルＰ　ラムダ25 + 合板2.5</t>
  </si>
  <si>
    <t>JP091011A</t>
  </si>
  <si>
    <t>ミラフォームパネルＰ　ラムダ25 + 合板3.0</t>
  </si>
  <si>
    <t>JP091012A</t>
  </si>
  <si>
    <t>ミラフォームパネルＰ　ラムダ25 + 合板4.0</t>
  </si>
  <si>
    <t>JP091013A</t>
  </si>
  <si>
    <t>ミラフォームパネルＰ　ラムダ25 + 合板5.5</t>
  </si>
  <si>
    <t>JP091014A</t>
  </si>
  <si>
    <t>ミラフォームパネルＰ　ラムダ25 + 合板9.0</t>
  </si>
  <si>
    <t>JP091015A</t>
  </si>
  <si>
    <t>ミラフォームパネルＰ　ラムダ25 + 合板12.0</t>
  </si>
  <si>
    <t>JP091016A</t>
  </si>
  <si>
    <t>ミラフォームパネルＰ　ラムダ30 + 合板2.5</t>
  </si>
  <si>
    <t>JP091017A</t>
  </si>
  <si>
    <t>ミラフォームパネルＰ　ラムダ30 + 合板3.0</t>
  </si>
  <si>
    <t>JP091018A</t>
  </si>
  <si>
    <t>ミラフォームパネルＰ　ラムダ30 + 合板4.0</t>
  </si>
  <si>
    <t>JP091019A</t>
  </si>
  <si>
    <t>ミラフォームパネルＰ　ラムダ30 + 合板5.5</t>
  </si>
  <si>
    <t>JP091020A</t>
  </si>
  <si>
    <t>ミラフォームパネルＰ　ラムダ30 + 合板9.0</t>
  </si>
  <si>
    <t>JP091021A</t>
  </si>
  <si>
    <t>ミラフォームパネルＰ　ラムダ30 + 合板12.0</t>
  </si>
  <si>
    <t>JP091022A</t>
  </si>
  <si>
    <t>ミラフォームパネルＰ　ラムダ35 + 合板2.5</t>
  </si>
  <si>
    <t>JP091023A</t>
  </si>
  <si>
    <t>ミラフォームパネルＰ　ラムダ35 + 合板3.0</t>
  </si>
  <si>
    <t>JP091024A</t>
  </si>
  <si>
    <t>ミラフォームパネルＰ　ラムダ35 + 合板4.0</t>
  </si>
  <si>
    <t>JP091025A</t>
  </si>
  <si>
    <t>ミラフォームパネルＰ　ラムダ35 + 合板5.5</t>
  </si>
  <si>
    <t>JP091026A</t>
  </si>
  <si>
    <t>ミラフォームパネルＰ　ラムダ35 + 合板9.0</t>
  </si>
  <si>
    <t>JP091027A</t>
  </si>
  <si>
    <t>ミラフォームパネルＰ　ラムダ35 + 合板12.0</t>
  </si>
  <si>
    <t>JP091028A</t>
  </si>
  <si>
    <t>ミラフォームパネルＰ　ラムダ40 + 合板2.5</t>
  </si>
  <si>
    <t>JP091029A</t>
  </si>
  <si>
    <t>ミラフォームパネルＰ　ラムダ40 + 合板3.0</t>
  </si>
  <si>
    <t>JP091030A</t>
  </si>
  <si>
    <t>ミラフォームパネルＰ　ラムダ40 + 合板4.0</t>
  </si>
  <si>
    <t>ミラフォームパネルＰ　ラムダ40 + 合板5.5</t>
  </si>
  <si>
    <t>ミラフォームパネルＰ　ラムダ40 + 合板9.0</t>
  </si>
  <si>
    <t>JP091033A</t>
  </si>
  <si>
    <t>ミラフォームパネルＰ　ラムダ40 + 合板12.0</t>
  </si>
  <si>
    <t>JP109843A</t>
  </si>
  <si>
    <t>株式会社プレスボード</t>
  </si>
  <si>
    <t>プレスパネルKK 46mm</t>
  </si>
  <si>
    <t>JP109845A</t>
  </si>
  <si>
    <t>プレスパネルKK 56mm</t>
  </si>
  <si>
    <t>JP109846A</t>
  </si>
  <si>
    <t>プレスパネルKK 31mm</t>
  </si>
  <si>
    <t>JP109847A</t>
  </si>
  <si>
    <t>プレスパネルKK 36mm</t>
  </si>
  <si>
    <t>JP109861A</t>
  </si>
  <si>
    <t>プレスパネルPB 49.5mm</t>
  </si>
  <si>
    <t>JP109862A</t>
  </si>
  <si>
    <t>プレスパネルPB 52.5mm</t>
  </si>
  <si>
    <t>JP109863A</t>
  </si>
  <si>
    <t>プレスパネルPB 59.5mm</t>
  </si>
  <si>
    <t>JP109864A</t>
  </si>
  <si>
    <t>プレスパネルPB 62.5mm</t>
  </si>
  <si>
    <t>JP109865A</t>
  </si>
  <si>
    <t>プレスパネルPB 34.5mm</t>
  </si>
  <si>
    <t>JP109866A</t>
  </si>
  <si>
    <t>プレスパネルPB 39.5mm</t>
  </si>
  <si>
    <t>JP109867A</t>
  </si>
  <si>
    <t>プレスパネルPB 37.5mm</t>
  </si>
  <si>
    <t>JP109868A</t>
  </si>
  <si>
    <t>プレスパネルPB 42.5mm</t>
  </si>
  <si>
    <t>JP109871A</t>
  </si>
  <si>
    <t>プレスパネルPBSK 36mm</t>
  </si>
  <si>
    <t>JP109872A</t>
  </si>
  <si>
    <t>プレスパネルPBSK 41mm</t>
  </si>
  <si>
    <t>JP109873A</t>
  </si>
  <si>
    <t>プレスパネルPBSK 51mm</t>
  </si>
  <si>
    <t>JP109874A</t>
  </si>
  <si>
    <t>プレスパネルPBSK 61mm</t>
  </si>
  <si>
    <t>JP109875A</t>
  </si>
  <si>
    <t>プレスパネルPBSK 39mm</t>
  </si>
  <si>
    <t>JP109876A</t>
  </si>
  <si>
    <t>プレスパネルPBSK 44mm</t>
  </si>
  <si>
    <t>JP109877A</t>
  </si>
  <si>
    <t>プレスパネルPBSK 54mm</t>
  </si>
  <si>
    <t>JP109878A</t>
  </si>
  <si>
    <t>プレスパネルPBSK 64mm</t>
  </si>
  <si>
    <t>JP109888A</t>
  </si>
  <si>
    <t>プレスパネルSKV　35.5㎜</t>
  </si>
  <si>
    <t>JP120001A</t>
  </si>
  <si>
    <t>フクビ化学工業株式会社</t>
  </si>
  <si>
    <t>フェノバボードRS20</t>
  </si>
  <si>
    <t>フェノバボードRG20</t>
  </si>
  <si>
    <t>永大産業株式会社</t>
  </si>
  <si>
    <t>エコ熱プラス　フローリング　全面パネル</t>
  </si>
  <si>
    <t>エコ熱プラス　フローリング　右半面パネル</t>
  </si>
  <si>
    <t>エコ熱プラス　フローリング　左半面パネル</t>
  </si>
  <si>
    <t>三木理研工業株式会社</t>
  </si>
  <si>
    <t>PB-25-3</t>
  </si>
  <si>
    <t>JT041001</t>
  </si>
  <si>
    <t>PB-25-8</t>
  </si>
  <si>
    <t>JT041002</t>
  </si>
  <si>
    <t>PB-23-3</t>
  </si>
  <si>
    <t>JT041003</t>
  </si>
  <si>
    <t>PB-23-8</t>
  </si>
  <si>
    <t>JT041004</t>
  </si>
  <si>
    <t>PS-25</t>
  </si>
  <si>
    <t>JT041005</t>
  </si>
  <si>
    <t>PCM-G20-3</t>
  </si>
  <si>
    <t>JT041006</t>
  </si>
  <si>
    <t>PCM-G20-5</t>
  </si>
  <si>
    <t>JT041007</t>
  </si>
  <si>
    <t>PCM-G20-12</t>
  </si>
  <si>
    <t>JT041008</t>
  </si>
  <si>
    <t>PCM-G28-3</t>
  </si>
  <si>
    <t>JT041009</t>
  </si>
  <si>
    <t>PCM-G28-5</t>
  </si>
  <si>
    <t>JT041010</t>
  </si>
  <si>
    <t>PCM-G28-12</t>
  </si>
  <si>
    <t>JT077001</t>
  </si>
  <si>
    <t>千代田インテグレ株式会社</t>
  </si>
  <si>
    <t>蓄熱ボードPB-25-3(PET無)</t>
  </si>
  <si>
    <t>JT077002</t>
  </si>
  <si>
    <t>蓄熱ボードPB-25-8(PET有)</t>
  </si>
  <si>
    <t>JT077003</t>
  </si>
  <si>
    <t>蓄熱ボードPB-23-3</t>
  </si>
  <si>
    <t>JT077004</t>
  </si>
  <si>
    <t>蓄熱ボードPB-23-8</t>
  </si>
  <si>
    <t>JT082009</t>
  </si>
  <si>
    <t>株式会社ネギシ</t>
  </si>
  <si>
    <t>エナジーボードPS EB-20AL09</t>
  </si>
  <si>
    <t>エナジーボードPS EB-20AL15</t>
  </si>
  <si>
    <t>JT082509</t>
  </si>
  <si>
    <t>エナジーボードPS EB-25AL09</t>
  </si>
  <si>
    <t>JT082515</t>
  </si>
  <si>
    <t>エナジーボードPS EB-25AL15</t>
  </si>
  <si>
    <t>JT083009</t>
  </si>
  <si>
    <t>エナジーボードPS EB-30AL09</t>
  </si>
  <si>
    <t>JT083015</t>
  </si>
  <si>
    <t>エナジーボードPS EB-30AL15</t>
  </si>
  <si>
    <t>JT088031</t>
  </si>
  <si>
    <t>＠ゆかだんP-Lus AYP-800HPB-31</t>
  </si>
  <si>
    <t>JT088032</t>
  </si>
  <si>
    <t>＠ゆかだんP-Lus AYP-800HPB-32</t>
  </si>
  <si>
    <t>JT100001</t>
  </si>
  <si>
    <t>蓄熱パネル 25/20</t>
  </si>
  <si>
    <t>JT100002</t>
  </si>
  <si>
    <t>蓄熱パネル 29/25</t>
  </si>
  <si>
    <t>パッサーモシート SK25</t>
  </si>
  <si>
    <t>内窓取付</t>
  </si>
  <si>
    <t>三協立山株式会社</t>
  </si>
  <si>
    <t>ﾌﾟﾗﾒｲｸE2Low-E</t>
  </si>
  <si>
    <t>ﾌﾟﾗﾒｲｸE2ﾃﾗｽﾄﾞｱLow-E</t>
  </si>
  <si>
    <t>ﾌﾟﾗﾒｲｸE2真空</t>
  </si>
  <si>
    <t>ﾌﾟﾗﾒｲｸLow-E</t>
  </si>
  <si>
    <t>ﾌﾟﾗﾒｲｸELow-E</t>
  </si>
  <si>
    <t>ﾌﾟﾗﾒｲｸE2内窓ブレス付DI窓Low-E</t>
  </si>
  <si>
    <t>インプラス 真空ガラス（一般）</t>
  </si>
  <si>
    <t>インプラス Low-E</t>
  </si>
  <si>
    <t>インプラス Low-E（Ar）</t>
  </si>
  <si>
    <t>インプラス 真空ガラス</t>
  </si>
  <si>
    <t>インプラスウッド 真空ガラス（一般）</t>
  </si>
  <si>
    <t>インプラスウッド Low-E</t>
  </si>
  <si>
    <t>インプラスウッド Low-E（Ar）</t>
  </si>
  <si>
    <t>インプラスウッド 真空ガラス</t>
  </si>
  <si>
    <t>インプラス for Renovation Low-E</t>
  </si>
  <si>
    <t>インプラス for Renovation Low-E(Ar)</t>
  </si>
  <si>
    <t>ＹＫＫ ＡＰ株式会社</t>
  </si>
  <si>
    <t>ﾏﾄﾞﾘﾓ 内窓 ﾌﾟﾗﾏｰﾄﾞU Low-E（Ar）</t>
  </si>
  <si>
    <t>ﾏﾄﾞﾘﾓ 内窓 ﾌﾟﾗﾏｰﾄﾞU Low-E</t>
  </si>
  <si>
    <t>ＡＧＣ株式会社</t>
  </si>
  <si>
    <t>まどまど　std　Low-E</t>
  </si>
  <si>
    <t>まどまど　std　Low-E（Ar）</t>
  </si>
  <si>
    <t>まどまど　plus　Low-E</t>
  </si>
  <si>
    <t>まどまど　plus　Low-E（Ar）</t>
  </si>
  <si>
    <t>大信工業株式会社</t>
  </si>
  <si>
    <t>内窓プラスト　Low-E</t>
  </si>
  <si>
    <t>内窓プラスト　Low-Eアルゴンガス入り</t>
  </si>
  <si>
    <t>内窓プラスト　スペーシア</t>
  </si>
  <si>
    <t>MOKUサッシ　Low-E透明ガラス（遮熱タイプ）</t>
  </si>
  <si>
    <t>MOKUサッシ　Low-E透明ガラス（断熱タイプ）</t>
  </si>
  <si>
    <t>MOKUサッシ　内開きテラス窓　Low-E透明ガラス（遮熱タイプ）</t>
  </si>
  <si>
    <t>MOKUサッシ　内開きテラス窓　Low-E透明ガラス（断熱タイプ）</t>
  </si>
  <si>
    <t>アルメタックス株式会社</t>
  </si>
  <si>
    <t>あるまど（内窓）　内開き</t>
  </si>
  <si>
    <t>あるまど（内窓）引違い</t>
  </si>
  <si>
    <t>株式会社日本の窓</t>
  </si>
  <si>
    <t>MADOBA　内窓</t>
  </si>
  <si>
    <t>MADOBA　内窓（Ar）</t>
  </si>
  <si>
    <t>MADOBA　内窓（Kr）</t>
  </si>
  <si>
    <t>MADOBA　内窓トリプル</t>
  </si>
  <si>
    <t>MADOBA　内窓トリプル（Ar）</t>
  </si>
  <si>
    <t>MADOBA　内窓トリプル（Kr）</t>
  </si>
  <si>
    <t>株式会社栗原</t>
  </si>
  <si>
    <t>Ｋ－ＷＩＮＤＯＷ内窓 Low-E(Ar)</t>
  </si>
  <si>
    <t>Ｋ－ＷＩＮＤＯＷ内窓 トリプル25(Ar)</t>
  </si>
  <si>
    <t>Ｋ－ＷＩＮＤＯＷ内窓 トリプル35(Ar)</t>
  </si>
  <si>
    <t>Ｋ－ＷＩＮＤＯＷ内窓 トリプル44(Ar)</t>
  </si>
  <si>
    <t>GERMAN HOUSE株式会社</t>
  </si>
  <si>
    <t>GERMAN WINDOW FIX</t>
  </si>
  <si>
    <t>GERMAN WINDOW DK</t>
  </si>
  <si>
    <t>GERMAN WINDOW D＋DK</t>
  </si>
  <si>
    <t>　　　　　　補助金交付申請額（Ｃ）</t>
    <rPh sb="6" eb="9">
      <t>ホジョキン</t>
    </rPh>
    <rPh sb="9" eb="11">
      <t>コウフ</t>
    </rPh>
    <rPh sb="11" eb="13">
      <t>シンセイ</t>
    </rPh>
    <rPh sb="13" eb="14">
      <t>ガク</t>
    </rPh>
    <rPh sb="14" eb="15">
      <t>テイガク</t>
    </rPh>
    <phoneticPr fontId="4"/>
  </si>
  <si>
    <t>×</t>
  </si>
  <si>
    <t>×</t>
    <phoneticPr fontId="47"/>
  </si>
  <si>
    <r>
      <t>３．外皮平均熱貫流率（U</t>
    </r>
    <r>
      <rPr>
        <sz val="10"/>
        <rFont val="ＭＳ Ｐゴシック"/>
        <family val="3"/>
        <charset val="128"/>
      </rPr>
      <t>A</t>
    </r>
    <r>
      <rPr>
        <sz val="14"/>
        <rFont val="ＭＳ Ｐゴシック"/>
        <family val="3"/>
        <charset val="128"/>
      </rPr>
      <t>値）</t>
    </r>
    <rPh sb="2" eb="4">
      <t>ガイヒ</t>
    </rPh>
    <rPh sb="4" eb="6">
      <t>ヘイキン</t>
    </rPh>
    <rPh sb="6" eb="7">
      <t>ネツ</t>
    </rPh>
    <rPh sb="7" eb="9">
      <t>カンリュウ</t>
    </rPh>
    <rPh sb="9" eb="10">
      <t>リツ</t>
    </rPh>
    <rPh sb="13" eb="14">
      <t>チ</t>
    </rPh>
    <phoneticPr fontId="4"/>
  </si>
  <si>
    <t>窓数</t>
    <rPh sb="0" eb="2">
      <t>マドスウ</t>
    </rPh>
    <phoneticPr fontId="47"/>
  </si>
  <si>
    <t>工事費</t>
    <rPh sb="0" eb="3">
      <t>コウジヒ</t>
    </rPh>
    <phoneticPr fontId="47"/>
  </si>
  <si>
    <t>No.</t>
    <phoneticPr fontId="47"/>
  </si>
  <si>
    <t>SII連絡事項</t>
    <phoneticPr fontId="47"/>
  </si>
  <si>
    <t>昭和</t>
    <phoneticPr fontId="47"/>
  </si>
  <si>
    <t>（３）その他一般社団法人環境共創イニシアチブが指示する書面</t>
    <phoneticPr fontId="4"/>
  </si>
  <si>
    <t>No.</t>
    <phoneticPr fontId="47"/>
  </si>
  <si>
    <t>断熱パネル</t>
    <rPh sb="0" eb="2">
      <t>ダンネツ</t>
    </rPh>
    <phoneticPr fontId="47"/>
  </si>
  <si>
    <t>潜熱蓄熱建材</t>
    <rPh sb="0" eb="6">
      <t>センネツチクネツケンザイ</t>
    </rPh>
    <phoneticPr fontId="47"/>
  </si>
  <si>
    <t>断熱材</t>
    <rPh sb="0" eb="3">
      <t>ダンネツザイ</t>
    </rPh>
    <phoneticPr fontId="47"/>
  </si>
  <si>
    <t>窓・防災ガラス窓</t>
    <rPh sb="0" eb="1">
      <t>マド</t>
    </rPh>
    <rPh sb="2" eb="4">
      <t>ボウサイ</t>
    </rPh>
    <rPh sb="7" eb="8">
      <t>マド</t>
    </rPh>
    <phoneticPr fontId="47"/>
  </si>
  <si>
    <t>玄関ドア</t>
    <rPh sb="0" eb="2">
      <t>ゲンカン</t>
    </rPh>
    <phoneticPr fontId="47"/>
  </si>
  <si>
    <t>調湿建材</t>
    <rPh sb="0" eb="4">
      <t>チョウシツケンザイ</t>
    </rPh>
    <phoneticPr fontId="47"/>
  </si>
  <si>
    <t>熱伝導率</t>
    <rPh sb="0" eb="4">
      <t>ネツデンドウリツ</t>
    </rPh>
    <phoneticPr fontId="47"/>
  </si>
  <si>
    <t>製品区分</t>
    <rPh sb="0" eb="4">
      <t>セイヒンクブン</t>
    </rPh>
    <phoneticPr fontId="47"/>
  </si>
  <si>
    <t>窓</t>
  </si>
  <si>
    <t>防火ﾄﾞｱﾌｧﾉｰﾊﾞ K2</t>
  </si>
  <si>
    <t>防火ﾄﾞｱｱﾊﾟｰﾄﾄﾞｱAXII K2</t>
  </si>
  <si>
    <t>ﾌﾟﾛﾉｰﾊﾞ</t>
  </si>
  <si>
    <t>キューワンボード</t>
  </si>
  <si>
    <t>JD020101S</t>
  </si>
  <si>
    <t>アヴァントス11A型/11B型（イルミネーションガラス仕様除く）</t>
  </si>
  <si>
    <t>JH013621</t>
  </si>
  <si>
    <t>キューワンボードＲＺ</t>
  </si>
  <si>
    <t>JD020102S</t>
  </si>
  <si>
    <t>アヴァントス13A型/13B型（イルミネーションガラス仕様除く）</t>
  </si>
  <si>
    <t>JH013622</t>
  </si>
  <si>
    <t>キューワンボードKISOウチ</t>
  </si>
  <si>
    <t>JD020103S</t>
  </si>
  <si>
    <t>アヴァントス14B型（イルミネーションガラス仕様除く）</t>
  </si>
  <si>
    <t>JH013623</t>
  </si>
  <si>
    <t>キューワンボードKISOソト</t>
  </si>
  <si>
    <t>JD020104S</t>
  </si>
  <si>
    <t>アヴァントス15A型/15B型（イルミネーションガラス仕様除く）</t>
  </si>
  <si>
    <t>JH013624</t>
  </si>
  <si>
    <t>ジーワンボード</t>
  </si>
  <si>
    <t>JD020105S</t>
  </si>
  <si>
    <t>アヴァントス16A型/16B型（イルミネーションガラス仕様除く）</t>
  </si>
  <si>
    <t>JH021111</t>
  </si>
  <si>
    <t>ネオマフォーム</t>
  </si>
  <si>
    <t>JH021112</t>
  </si>
  <si>
    <t>ネオマゼウス</t>
  </si>
  <si>
    <t>JD020107S</t>
  </si>
  <si>
    <t>アヴァントス19A型/19B型（イルミネーションガラス仕様除く）</t>
  </si>
  <si>
    <t>JD020108S</t>
  </si>
  <si>
    <t>アヴァントス51型（イルミネーションガラス仕様除く）</t>
  </si>
  <si>
    <t>JH040021</t>
  </si>
  <si>
    <t>倉敷紡績株式会社</t>
  </si>
  <si>
    <t>クランゼロボード</t>
  </si>
  <si>
    <t>アヴァントス52型（イルミネーションガラス仕様除く）</t>
  </si>
  <si>
    <t>JH051000</t>
  </si>
  <si>
    <t>ミラフォームラムダ</t>
  </si>
  <si>
    <t>JD020110S</t>
  </si>
  <si>
    <t>アヴァントス53型（イルミネーションガラス仕様除く）</t>
  </si>
  <si>
    <t>JH070022</t>
  </si>
  <si>
    <t>スタイロフォームFG</t>
  </si>
  <si>
    <t>JD020111S</t>
  </si>
  <si>
    <t>アヴァントス54型（イルミネーションガラス仕様除く）</t>
  </si>
  <si>
    <t>JH080001</t>
  </si>
  <si>
    <t>フェノバボード</t>
  </si>
  <si>
    <t>JD020112S</t>
  </si>
  <si>
    <t>アヴァントス56型（イルミネーションガラス仕様除く）</t>
  </si>
  <si>
    <t>JH080002</t>
  </si>
  <si>
    <t>フェノバボードJ</t>
  </si>
  <si>
    <t>JD020201A</t>
  </si>
  <si>
    <t>ジエスタ２防火戸ｋ２仕様</t>
  </si>
  <si>
    <t>JH080003</t>
  </si>
  <si>
    <t>フェノバボード遮熱</t>
  </si>
  <si>
    <t>JD020301A</t>
  </si>
  <si>
    <t>リジェーロα防火戸ｋ２仕様</t>
  </si>
  <si>
    <t>JH090001</t>
  </si>
  <si>
    <t>ウレタン断熱パネル</t>
  </si>
  <si>
    <t>JD020401A</t>
  </si>
  <si>
    <t>外部物置ドア防火戸ｋ２仕様</t>
  </si>
  <si>
    <t>JH100001</t>
  </si>
  <si>
    <t>カネライトフォームＦＸ</t>
  </si>
  <si>
    <t>JD020501S</t>
  </si>
  <si>
    <t>リシェント玄関ドア3 高断熱仕様 17N型（子扉ガラス付組合せ、らんま付を除く）</t>
  </si>
  <si>
    <t>JH110001</t>
  </si>
  <si>
    <t>株式会社東北イノアック</t>
  </si>
  <si>
    <t>サーマックスRW-25</t>
  </si>
  <si>
    <t>JD020601A</t>
  </si>
  <si>
    <t>リシェント玄関ドア3 防火戸断熱k2仕様 M17型（子扉ガラス付組合せ、らんま付を除く）</t>
  </si>
  <si>
    <t>JH110002</t>
  </si>
  <si>
    <t>サーマックスRW-30</t>
  </si>
  <si>
    <t>JD020701S</t>
  </si>
  <si>
    <t>グランデル2 ハイグレード仕様 801型</t>
  </si>
  <si>
    <t>JH110003</t>
  </si>
  <si>
    <t>サーマックスRW-40</t>
  </si>
  <si>
    <t>JD020702S</t>
  </si>
  <si>
    <t>グランデル2 ハイグレード仕様 802型</t>
  </si>
  <si>
    <t>JH110004</t>
  </si>
  <si>
    <t>サーマックスRW-45</t>
  </si>
  <si>
    <t>JD020703S</t>
  </si>
  <si>
    <t>グランデル2 ハイグレード仕様 851型</t>
  </si>
  <si>
    <t>JH110005</t>
  </si>
  <si>
    <t>サーマックスRW-50</t>
  </si>
  <si>
    <t>JD020704S</t>
  </si>
  <si>
    <t>グランデル２ スタンダード仕様 101型</t>
  </si>
  <si>
    <t>JH110006</t>
  </si>
  <si>
    <t>サーマックスRW-66</t>
  </si>
  <si>
    <t>JD020705S</t>
  </si>
  <si>
    <t>グランデル２ スタンダード仕様 102型</t>
  </si>
  <si>
    <t>JH110007</t>
  </si>
  <si>
    <t>サーマックスRW-80</t>
  </si>
  <si>
    <t>JD020706S</t>
  </si>
  <si>
    <t>グランデル２ スタンダード仕様 103型</t>
  </si>
  <si>
    <t>JH110008</t>
  </si>
  <si>
    <t>サーマックスRW-100</t>
  </si>
  <si>
    <t>JD020707S</t>
  </si>
  <si>
    <t>グランデル２ スタンダード仕様 104型</t>
  </si>
  <si>
    <t>JH110009</t>
  </si>
  <si>
    <t>サーマックスRII</t>
  </si>
  <si>
    <t>JD020708S</t>
  </si>
  <si>
    <t>グランデル２ スタンダード仕様 105型</t>
  </si>
  <si>
    <t>JH110010</t>
  </si>
  <si>
    <t>サーマックスCW</t>
  </si>
  <si>
    <t>JD020709S</t>
  </si>
  <si>
    <t>グランデル２ スタンダード仕様 106型</t>
  </si>
  <si>
    <t>JH110011</t>
  </si>
  <si>
    <t>サーマックスSIII</t>
  </si>
  <si>
    <t>JD020710S</t>
  </si>
  <si>
    <t>グランデル２ スタンダード仕様 121型</t>
  </si>
  <si>
    <t>JD020711S</t>
  </si>
  <si>
    <t>グランデル２ スタンダード仕様 132型</t>
  </si>
  <si>
    <t>JD020712S</t>
  </si>
  <si>
    <t>グランデル２ スタンダード仕様 141型</t>
  </si>
  <si>
    <t>JD020713S</t>
  </si>
  <si>
    <t>グランデル２ スタンダード仕様 144型</t>
  </si>
  <si>
    <t>JD020714S</t>
  </si>
  <si>
    <t>グランデル２ スタンダード仕様 151型</t>
  </si>
  <si>
    <t>JD020715S</t>
  </si>
  <si>
    <t>グランデル２ スタンダード仕様 152型</t>
  </si>
  <si>
    <t>JD020716S</t>
  </si>
  <si>
    <t>グランデル２ スタンダード仕様 153型</t>
  </si>
  <si>
    <t>JD020717S</t>
  </si>
  <si>
    <t>グランデル２ スタンダード仕様 154型</t>
  </si>
  <si>
    <t>JD020718S</t>
  </si>
  <si>
    <t>グランデル２ スタンダード仕様 155型</t>
  </si>
  <si>
    <t>JD020719S</t>
  </si>
  <si>
    <t>グランデル２ スタンダード仕様 156型</t>
  </si>
  <si>
    <t>JD020720S</t>
  </si>
  <si>
    <t>グランデル２ スタンダード仕様 171型</t>
  </si>
  <si>
    <t>JD020721S</t>
  </si>
  <si>
    <t>グランデル２ スタンダード仕様 172型</t>
  </si>
  <si>
    <t>JD020722S</t>
  </si>
  <si>
    <t>グランデル２ スタンダード仕様 173型</t>
  </si>
  <si>
    <t>JD020723S</t>
  </si>
  <si>
    <t>グランデル２ スタンダード仕様 174型</t>
  </si>
  <si>
    <t>JD020724S</t>
  </si>
  <si>
    <t>グランデル２ スタンダード仕様 181型</t>
  </si>
  <si>
    <t>JD020725S</t>
  </si>
  <si>
    <t>グランデル２ スタンダード仕様 182型</t>
  </si>
  <si>
    <t>JD020726S</t>
  </si>
  <si>
    <t>グランデル２ スタンダード仕様 183型</t>
  </si>
  <si>
    <t>JD020727S</t>
  </si>
  <si>
    <t>グランデル２ スタンダード仕様 191型</t>
  </si>
  <si>
    <t>JD020801A</t>
  </si>
  <si>
    <t>玄関ドアDA防火戸ｋ２仕様</t>
  </si>
  <si>
    <t>JD031101S</t>
  </si>
  <si>
    <t>InnoBest D70</t>
  </si>
  <si>
    <t>JD032101S</t>
  </si>
  <si>
    <t>InnoBest D50 樹脂複合枠</t>
  </si>
  <si>
    <t>JD032201S</t>
  </si>
  <si>
    <t>InnoBest D50 形材断熱枠 片開き</t>
  </si>
  <si>
    <t>JD032202S</t>
  </si>
  <si>
    <t>InnoBest D50 形材断熱枠 両開き</t>
  </si>
  <si>
    <t>JD033201S</t>
  </si>
  <si>
    <t>InnoBest D50 防火ドア 形材断熱枠</t>
  </si>
  <si>
    <t>JD035201A</t>
  </si>
  <si>
    <t>ヴェナート Ｄ３０ 防火ドア（Ｄ２仕様）</t>
  </si>
  <si>
    <t>防火ドアＧシリーズ アパート用玄関ドア（Ｄ２仕様）</t>
  </si>
  <si>
    <t>JD040001S</t>
  </si>
  <si>
    <t>GERMAN DOOR WOODYシリーズ</t>
  </si>
  <si>
    <t>JP091032A</t>
  </si>
  <si>
    <t>No.</t>
  </si>
  <si>
    <t>カバー工法</t>
  </si>
  <si>
    <t>ﾘﾌｫｰﾑｽﾏｰｼﾞｭ</t>
  </si>
  <si>
    <t>ダイロートン健康快適天井材　クリアトーン12SIIトイレ天井</t>
  </si>
  <si>
    <t>JC011812</t>
  </si>
  <si>
    <t>外窓交換（防火・防風・防犯仕様）</t>
  </si>
  <si>
    <t>防火窓ｱﾙｼﾞｵLow-E</t>
  </si>
  <si>
    <t>防火窓ｱﾙｼﾞｵLow-E(Ar)</t>
  </si>
  <si>
    <t>防火窓ｱﾙｼﾞｵﾃﾗｽﾄﾞｱLow-E</t>
  </si>
  <si>
    <t>防火窓ｱﾙｼﾞｵﾃﾗｽﾄﾞｱLow-E(Ar)</t>
  </si>
  <si>
    <t>防火窓ｱﾙｼﾞｵ勝手口ﾄﾞｱ（採風除く）Low-E</t>
  </si>
  <si>
    <t>防火窓ｱﾙｼﾞｵ勝手口ﾄﾞｱ（採風除く）Low-E(Ar)</t>
  </si>
  <si>
    <t>防火ｻｯｼF型ｱﾙﾐ樹脂複合Low-E(Ar)</t>
  </si>
  <si>
    <t>防災ガラス窓</t>
  </si>
  <si>
    <t>外窓交換</t>
  </si>
  <si>
    <t>JP060003A</t>
  </si>
  <si>
    <t>リフレム樹脂窓用＋EW TG Low-E三層（Ar）</t>
  </si>
  <si>
    <t>リフレム樹脂窓用＋EW TG Low-E三層（Kr）</t>
  </si>
  <si>
    <t>リフレム樹脂窓用＋EW TG ダブルLow-E三層（Ar）</t>
  </si>
  <si>
    <t>リフレム樹脂窓用＋EW TG ダブルLow-E三層（Kr）</t>
  </si>
  <si>
    <t>リフレム樹脂窓用＋EW PG Low-E（樹脂スペーサー）</t>
  </si>
  <si>
    <t>リフレム樹脂窓用＋EW PG Low-E（Ar・スペーサー共通）</t>
  </si>
  <si>
    <t>JT110001</t>
  </si>
  <si>
    <t>リフレム樹脂窓用＋EW PG Low-E（アルミスペーサー）</t>
  </si>
  <si>
    <t>PRESEA-H（防火） Low-E</t>
  </si>
  <si>
    <t>防火戸FG-H Low-E（Ar）</t>
  </si>
  <si>
    <t>防火戸FG-H シャッター付引違い窓 Low-E（Ar）</t>
  </si>
  <si>
    <t>防火戸FG-L Low-E（Ar）</t>
  </si>
  <si>
    <t>防火戸FG-L シャッター付引違い窓 Low-E（Ar）</t>
  </si>
  <si>
    <t>防火戸FG-C シャッター付引違い窓 Low-E（Ar）</t>
  </si>
  <si>
    <t>防火戸サーモスX LowE（Ar）</t>
  </si>
  <si>
    <t>防火戸サーモスX シャッター付引違い窓 Low-E三層（Ar）</t>
  </si>
  <si>
    <t>防火戸サーモスX シャッター付引違い窓 Low-E三層（Kr）</t>
  </si>
  <si>
    <t>防火戸サーモスX シャッター付引違い窓 ダブルLow-E三層（Ar）</t>
  </si>
  <si>
    <t>防火戸サーモスX シャッター付引違い窓 ダブルLow-E三層（Kr）</t>
  </si>
  <si>
    <t>防火戸サーモスX 採風勝手口ドア Low-E（Ar）</t>
  </si>
  <si>
    <t>防火戸FG-F Low-E（Ar）</t>
  </si>
  <si>
    <t>カネライトパネルK　ＦＸ-25＋ケイカル板4</t>
  </si>
  <si>
    <t>カネライトパネルK　ＦＸ-25＋ケイカル板5</t>
  </si>
  <si>
    <t>カネライトパネルK　ＦＸ-25＋ケイカル板6</t>
  </si>
  <si>
    <t>カネライトパネルK　ＦＸ-25＋ケイカル板8</t>
  </si>
  <si>
    <t>カネライトパネルK　ＦＸ-30＋ケイカル板4</t>
  </si>
  <si>
    <t>カネライトパネルK　ＦＸ-30＋ケイカル板5</t>
  </si>
  <si>
    <t>カネライトパネルK　ＦＸ-30＋ケイカル板6</t>
  </si>
  <si>
    <t>カネライトパネルK　ＦＸ-30＋ケイカル板8</t>
  </si>
  <si>
    <t>ﾏﾄﾞﾘﾓ 樹脂窓 Low-E（Ar）</t>
  </si>
  <si>
    <t>カネライトパネルK　ＦＸ-35＋ケイカル板4</t>
  </si>
  <si>
    <t>ﾏﾄﾞﾘﾓ 樹脂窓 Low-E</t>
  </si>
  <si>
    <t>カネライトパネルK　ＦＸ-35＋ケイカル板5</t>
  </si>
  <si>
    <t>ﾏﾄﾞﾘﾓ ﾄﾘﾌﾟﾙ（Ar） 樹脂窓</t>
  </si>
  <si>
    <t>カネライトパネルK　ＦＸ-35＋ケイカル板6</t>
  </si>
  <si>
    <t>ﾏﾄﾞﾘﾓ ﾄﾘﾌﾟﾙ（Ar） 樹脂窓 開き窓ﾃﾗｽ</t>
  </si>
  <si>
    <t>カネライトパネルK　ＦＸ-35＋ケイカル板8</t>
  </si>
  <si>
    <t>ﾏﾄﾞﾘﾓ ﾄﾘﾌﾟﾙ（Ar） 樹脂窓 開き窓ﾃﾗｽ+FIX連窓</t>
  </si>
  <si>
    <t>ﾏﾄﾞﾘﾓ ﾄﾘﾌﾟﾙ（Ar） 樹脂窓 ﾃﾗｽﾄﾞｱ</t>
  </si>
  <si>
    <t>ﾏﾄﾞﾘﾓ ﾄﾘﾌﾟﾙ（Ar） 樹脂窓 ﾃﾗｽﾄﾞｱ+FIX連窓</t>
  </si>
  <si>
    <t>ﾏﾄﾞﾘﾓ北海道 ﾄﾘﾌﾟﾙ（Ar）樹脂窓</t>
  </si>
  <si>
    <t>ﾏﾄﾞﾘﾓ北海道 ﾄﾘﾌﾟﾙ（Ar）樹脂窓 開き窓ﾃﾗｽ</t>
  </si>
  <si>
    <t>ﾏﾄﾞﾘﾓ北海道 ﾄﾘﾌﾟﾙ（Ar）樹脂窓 開き窓ﾃﾗｽ+FIX連窓</t>
  </si>
  <si>
    <t>ﾏﾄﾞﾘﾓ 樹脂窓 （真空ﾄﾘﾌﾟﾙ）</t>
  </si>
  <si>
    <t>マドリモ 樹脂窓 北海道（プラマードＨ）樹脂スペーサー</t>
  </si>
  <si>
    <t>マドリモ 樹脂窓 北海道（プラマードＨ）片開きドア 全面ガラスタイプ 樹脂スペーサー</t>
  </si>
  <si>
    <t>APW330 防火窓（Ar）</t>
  </si>
  <si>
    <t>APW330 防火窓</t>
  </si>
  <si>
    <t>APW331 防火窓（Ar）</t>
  </si>
  <si>
    <t>APW331 防火窓</t>
  </si>
  <si>
    <t>APW331 防火窓 ｼｬｯﾀｰ付引違いﾃﾗｽ戸（Ar）</t>
  </si>
  <si>
    <t>APW331 防火窓 ｼｬｯﾀｰ付引違いﾃﾗｽ戸</t>
  </si>
  <si>
    <t>APW331 防火窓 開き窓ﾃﾗｽ（Ar）</t>
  </si>
  <si>
    <t>APW331 防火窓 開き窓ﾃﾗｽ</t>
  </si>
  <si>
    <t>APW330防火窓　木目仕様</t>
  </si>
  <si>
    <t>APW330防火窓　木目仕様（Ar）</t>
  </si>
  <si>
    <t>APW330防火窓　木目仕様（真空トリプル）</t>
  </si>
  <si>
    <t>APW331防火窓　木目仕様</t>
  </si>
  <si>
    <t>APW331防火窓　木目仕様（Ar）</t>
  </si>
  <si>
    <t>APW331防火窓　木目仕様（真空トリプル）</t>
  </si>
  <si>
    <t>APW331防火窓　木目仕様開き窓テラス（2シリンダー仕様）</t>
  </si>
  <si>
    <t>APW331防火窓　木目仕様開き窓テラス（2シリンダー仕様）（Ar）</t>
  </si>
  <si>
    <t>エピソードII防火窓GNEO　（Ar）（勝手口ﾄﾞｱ・開き窓ﾃﾗｽ・ﾌﾛｱ納まり片引き戸 除く）</t>
  </si>
  <si>
    <t>エピソードII防火窓GNEO　耐熱強化複層ガラス仕様　ガス無(A14)</t>
  </si>
  <si>
    <t>エピソードII防火窓GNEO-R　（Ar）（勝手口ﾄﾞｱ 除く）</t>
  </si>
  <si>
    <t>APW430防火窓</t>
  </si>
  <si>
    <t>APW431防火窓</t>
  </si>
  <si>
    <t>JP091031A</t>
  </si>
  <si>
    <t>株式会社エクセルシャノン</t>
  </si>
  <si>
    <t>ｼｬﾉﾝｳｲﾝﾄﾞIIs Low-E(Ar)</t>
  </si>
  <si>
    <t>ﾄﾘﾌﾟﾙｼｬﾉﾝIIs ダブルLow-E(Ar)</t>
  </si>
  <si>
    <t>ｼｬﾉﾝｳｲﾝﾄﾞUFｼﾘｰｽﾞ【UF-H】 Low-E(Ar)</t>
  </si>
  <si>
    <t>ｼｬﾉﾝｳｲﾝﾄﾞUFｼﾘｰｽﾞ【UF-L】 Low-E(Ar)</t>
  </si>
  <si>
    <t>ｼｬﾉﾝｳｲﾝﾄﾞUFｼﾘｰｽﾞ【UF-H】 ダブルLow-E(Ar)</t>
  </si>
  <si>
    <t>ｼｬﾉﾝｳｲﾝﾄﾞUFｼﾘｰｽﾞ【UF-L】 ダブルLow-E(Ar)</t>
  </si>
  <si>
    <t>ｼｬﾉﾝｳｲﾝﾄﾞTypeEB防火窓 Low-E(Ar)</t>
  </si>
  <si>
    <t>ｼｬﾉﾝｳｲﾝﾄﾞTypeEC防火窓 Low-E(Ar)</t>
  </si>
  <si>
    <t>ｼｬﾉﾝｳｲﾝﾄﾞTypeTG防火窓 ダブルLow-E(Ar)</t>
  </si>
  <si>
    <t>ﾄﾘﾌﾟﾙｼｬﾉﾝIIx ダブルLow-E(Ar)</t>
  </si>
  <si>
    <t>【防災】ｼｬﾉﾝｳｲﾝﾄﾞUFｼﾘｰｽﾞ【UF-H】 Low-E(Ar)</t>
  </si>
  <si>
    <t>【防災】ｼｬﾉﾝｳｲﾝﾄﾞUFｼﾘｰｽﾞ【UF-L】　Low-E(Ar)</t>
  </si>
  <si>
    <t>クレトイシ株式会社</t>
  </si>
  <si>
    <t>【防災】montage</t>
  </si>
  <si>
    <t>【防災】montage　トリプルガラス</t>
  </si>
  <si>
    <t>【防災】montage　防火窓</t>
  </si>
  <si>
    <t>montage　防火窓</t>
  </si>
  <si>
    <t>MADOBA　防火窓</t>
  </si>
  <si>
    <t>MADOBA　防火窓（Ar）</t>
  </si>
  <si>
    <t>MADOBA　防火窓（Kr）</t>
  </si>
  <si>
    <t>MADOBA　ペア</t>
  </si>
  <si>
    <t>MADOBA　ペア（Ar）</t>
  </si>
  <si>
    <t>MADOBA　ペア（Kr）</t>
  </si>
  <si>
    <t>MADOBA　トリプル</t>
  </si>
  <si>
    <t>MADOBA　トリプル（Ar）</t>
  </si>
  <si>
    <t>MADOBA　トリプル（Kr）</t>
  </si>
  <si>
    <t>MADOBA　W-LowE</t>
  </si>
  <si>
    <t>MADOBA　W-LowE（Ar）</t>
  </si>
  <si>
    <t>MADOBA　W-LowE（Kr）</t>
  </si>
  <si>
    <t>【防災】MADOBA　ペア</t>
  </si>
  <si>
    <t>【防災】MADOBA　ペア（Ar）</t>
  </si>
  <si>
    <t>RAKUE Low-E</t>
  </si>
  <si>
    <t>RAKUE Low-E　テラスドア</t>
  </si>
  <si>
    <t>【防災】Ｋ－ＷＩＮＤＯＷ　ＬＯＷ－Ｅ(Ar）</t>
  </si>
  <si>
    <t>【防災】Ｋ－ＷＩＮＤＯＷ　テラスドア　ＬＯＷ－Ｅぺア(Ar）</t>
  </si>
  <si>
    <t>RAKUE トリプル25</t>
  </si>
  <si>
    <t>RAKUE トリプル35</t>
  </si>
  <si>
    <t>RAKUE トリプル41</t>
  </si>
  <si>
    <t>RAKUE トリプル　テラスドア</t>
  </si>
  <si>
    <t>【防災】Ｋ－ＷＩＮＤＯＷ　トリプル(Ar）</t>
  </si>
  <si>
    <t>【防災】Ｋ－ＷＩＮＤＯＷ　テラスドア　トリプル41(Ar）</t>
  </si>
  <si>
    <t>不二サッシ株式会社</t>
  </si>
  <si>
    <t>ＦＳＳＨ　引違い（防火）（特定得意先向け用）</t>
  </si>
  <si>
    <t>ＦＳＳＨ　ＦＩＸ（防火）（特定得意先向け用）</t>
  </si>
  <si>
    <t>【防災】FSSH　引違い（特定得意先向け用）</t>
  </si>
  <si>
    <t>【防災】FSSH　FIX（特定得意先向け用）</t>
  </si>
  <si>
    <t>株式会社日本産業</t>
  </si>
  <si>
    <t>【防災】高性能樹脂サッシ</t>
  </si>
  <si>
    <t>【防災】高性能樹脂サッシ　テラスドア・勝手口ドア</t>
  </si>
  <si>
    <t>【防災】防犯ツインLow-Eトリプル樹脂サッシ</t>
  </si>
  <si>
    <t>【防災】防犯ツインLow-Eトリプル樹脂サッシ　テラスドア・勝手口ドア</t>
  </si>
  <si>
    <t>マーヴィンウィンドーズアンドドアーズ</t>
  </si>
  <si>
    <t>【防災】マーヴィンアルティメットウッド</t>
  </si>
  <si>
    <t>明細書　【玄関ドア・調湿建材・高効率換気システム】</t>
    <rPh sb="0" eb="2">
      <t>メイサイ</t>
    </rPh>
    <rPh sb="2" eb="3">
      <t>ショ</t>
    </rPh>
    <rPh sb="5" eb="7">
      <t>ゲンカン</t>
    </rPh>
    <rPh sb="10" eb="12">
      <t>チョウシツ</t>
    </rPh>
    <rPh sb="12" eb="14">
      <t>ケンザイ</t>
    </rPh>
    <rPh sb="15" eb="18">
      <t>コウコウリツ</t>
    </rPh>
    <rPh sb="18" eb="20">
      <t>カンキ</t>
    </rPh>
    <phoneticPr fontId="4"/>
  </si>
  <si>
    <t>JW011102A</t>
  </si>
  <si>
    <t>JW011201A</t>
  </si>
  <si>
    <t>JW011401A</t>
  </si>
  <si>
    <t>JW011501A</t>
  </si>
  <si>
    <t>JW011503A</t>
  </si>
  <si>
    <t>JW011504A</t>
  </si>
  <si>
    <t>JW011505A</t>
  </si>
  <si>
    <t>JW011506A</t>
  </si>
  <si>
    <t>JW011601A</t>
  </si>
  <si>
    <t>JW021132A</t>
  </si>
  <si>
    <t>JW021133A</t>
  </si>
  <si>
    <t>JW021142A</t>
  </si>
  <si>
    <t>JW021221A</t>
  </si>
  <si>
    <t>JW021222A</t>
  </si>
  <si>
    <t>JW021421A</t>
  </si>
  <si>
    <t>JW022114A</t>
  </si>
  <si>
    <t>JW022122A</t>
  </si>
  <si>
    <t>JW022124S</t>
  </si>
  <si>
    <t>JW022214A</t>
  </si>
  <si>
    <t>JW022221A</t>
  </si>
  <si>
    <t>JW022222A</t>
  </si>
  <si>
    <t>JW022224S</t>
  </si>
  <si>
    <t>JW022321A</t>
  </si>
  <si>
    <t>JW023101A</t>
  </si>
  <si>
    <t>JW024101A</t>
  </si>
  <si>
    <t>JW025101A</t>
  </si>
  <si>
    <t>JW025102A</t>
  </si>
  <si>
    <t>JW026101A</t>
  </si>
  <si>
    <t>JW027101A</t>
  </si>
  <si>
    <t>JW027103S</t>
  </si>
  <si>
    <t>JW027105S</t>
  </si>
  <si>
    <t>JW027106A</t>
  </si>
  <si>
    <t>JW028101A</t>
  </si>
  <si>
    <t>JW031101A</t>
  </si>
  <si>
    <t>JW031102A</t>
  </si>
  <si>
    <t>JW032101A</t>
  </si>
  <si>
    <t>JW032102A</t>
  </si>
  <si>
    <t>JW032105S</t>
  </si>
  <si>
    <t>JW032106S</t>
  </si>
  <si>
    <t>JW032107S</t>
  </si>
  <si>
    <t>JW032108S</t>
  </si>
  <si>
    <t>JW032109S</t>
  </si>
  <si>
    <t>JW032110S</t>
  </si>
  <si>
    <t>JW032111S</t>
  </si>
  <si>
    <t>JW032112S</t>
  </si>
  <si>
    <t>JW032113S</t>
  </si>
  <si>
    <t>JW032114A</t>
  </si>
  <si>
    <t>JW032115A</t>
  </si>
  <si>
    <t>JW032201A</t>
  </si>
  <si>
    <t>JW032202A</t>
  </si>
  <si>
    <t>JW032203A</t>
  </si>
  <si>
    <t>JW032204A</t>
  </si>
  <si>
    <t>JW032205A</t>
  </si>
  <si>
    <t>JW032206A</t>
  </si>
  <si>
    <t>JW032207S</t>
  </si>
  <si>
    <t>JW032208A</t>
  </si>
  <si>
    <t>JW032209A</t>
  </si>
  <si>
    <t>JW032210A</t>
  </si>
  <si>
    <t>JW032211S</t>
  </si>
  <si>
    <t>JW032212A</t>
  </si>
  <si>
    <t>JW032213A</t>
  </si>
  <si>
    <t>JW032214S</t>
  </si>
  <si>
    <t>JW032215A</t>
  </si>
  <si>
    <t>JW032216A</t>
  </si>
  <si>
    <t>JW032301A</t>
  </si>
  <si>
    <t>JW032302A</t>
  </si>
  <si>
    <t>JW032303A</t>
  </si>
  <si>
    <t>JW032401S</t>
  </si>
  <si>
    <t>JW032402S</t>
  </si>
  <si>
    <t>JW040001A</t>
  </si>
  <si>
    <t>JW040102A</t>
  </si>
  <si>
    <t>JW040201A</t>
  </si>
  <si>
    <t>JW040301A</t>
  </si>
  <si>
    <t>JW040402S</t>
  </si>
  <si>
    <t>JW040502S</t>
  </si>
  <si>
    <t>JW040602S</t>
  </si>
  <si>
    <t>JW040701S</t>
  </si>
  <si>
    <t>JW040802S</t>
  </si>
  <si>
    <t>JW040901A</t>
  </si>
  <si>
    <t>JW051101A</t>
  </si>
  <si>
    <t>JW052101A</t>
  </si>
  <si>
    <t>JW052111A</t>
  </si>
  <si>
    <t>JW060602A</t>
  </si>
  <si>
    <t>JW060603A</t>
  </si>
  <si>
    <t>JW080001A</t>
  </si>
  <si>
    <t>JW080002A</t>
  </si>
  <si>
    <t>JW080007A</t>
  </si>
  <si>
    <t>JW080008A</t>
  </si>
  <si>
    <t>JW102000A</t>
  </si>
  <si>
    <t>JW102100A</t>
  </si>
  <si>
    <t>JW111101S</t>
  </si>
  <si>
    <t>JW111102S</t>
  </si>
  <si>
    <t>JW111103S</t>
  </si>
  <si>
    <t>JW112021S</t>
  </si>
  <si>
    <t>JW112022S</t>
  </si>
  <si>
    <t>JW112023S</t>
  </si>
  <si>
    <t>JW112031S</t>
  </si>
  <si>
    <t>JW112032S</t>
  </si>
  <si>
    <t>JW112033S</t>
  </si>
  <si>
    <t>JW113021A</t>
  </si>
  <si>
    <t>JW113022A</t>
  </si>
  <si>
    <t>JW113023A</t>
  </si>
  <si>
    <t>JW113031A</t>
  </si>
  <si>
    <t>JW113032S</t>
  </si>
  <si>
    <t>JW113033S</t>
  </si>
  <si>
    <t>JW113231S</t>
  </si>
  <si>
    <t>JW113232S</t>
  </si>
  <si>
    <t>JW113233S</t>
  </si>
  <si>
    <t>JW122101A</t>
  </si>
  <si>
    <t>JW122102S</t>
  </si>
  <si>
    <t>JW122201A</t>
  </si>
  <si>
    <t>JW123201S</t>
  </si>
  <si>
    <t>JW123203S</t>
  </si>
  <si>
    <t>JW123204S</t>
  </si>
  <si>
    <t>JW123301S</t>
  </si>
  <si>
    <t>JW123302S</t>
  </si>
  <si>
    <t>JW123303S</t>
  </si>
  <si>
    <t>JW131001S</t>
  </si>
  <si>
    <t>JW131002S</t>
  </si>
  <si>
    <t>JW180001S</t>
  </si>
  <si>
    <t>JW180002S</t>
  </si>
  <si>
    <t>JW180003S</t>
  </si>
  <si>
    <t>窓・防災ガラス窓
型番検索用</t>
    <rPh sb="0" eb="1">
      <t>マド</t>
    </rPh>
    <rPh sb="2" eb="4">
      <t>ボウサイ</t>
    </rPh>
    <rPh sb="7" eb="8">
      <t>マド</t>
    </rPh>
    <rPh sb="9" eb="11">
      <t>カタバン</t>
    </rPh>
    <rPh sb="11" eb="14">
      <t>ケンサクヨウ</t>
    </rPh>
    <phoneticPr fontId="47"/>
  </si>
  <si>
    <t>内窓取付</t>
    <rPh sb="0" eb="4">
      <t>ウチマドトリツケ</t>
    </rPh>
    <phoneticPr fontId="47"/>
  </si>
  <si>
    <r>
      <rPr>
        <b/>
        <sz val="8"/>
        <color theme="0"/>
        <rFont val="ＭＳ Ｐゴシック"/>
        <family val="3"/>
        <charset val="128"/>
        <scheme val="minor"/>
      </rPr>
      <t>外窓交換（防火・防風・防犯仕様）</t>
    </r>
    <r>
      <rPr>
        <b/>
        <sz val="10"/>
        <color theme="0"/>
        <rFont val="ＭＳ Ｐゴシック"/>
        <family val="3"/>
        <charset val="128"/>
        <scheme val="minor"/>
      </rPr>
      <t xml:space="preserve">
型番検索用</t>
    </r>
    <phoneticPr fontId="47"/>
  </si>
  <si>
    <t>JW011001A</t>
  </si>
  <si>
    <t>JW011101A</t>
  </si>
  <si>
    <t>JW011103A</t>
  </si>
  <si>
    <t>JW011301A</t>
  </si>
  <si>
    <t>JW012005S</t>
  </si>
  <si>
    <t>【防災】ｱﾙｼﾞｵLow-E真空</t>
  </si>
  <si>
    <t>JW012006S</t>
  </si>
  <si>
    <t>【防災】ｱﾙｼﾞｵﾃﾗｽﾄﾞｱLow-E真空</t>
  </si>
  <si>
    <t>【防災】ｱﾙｼﾞｵ勝手口ﾄﾞｱ中無（採風除く）Low-E真空</t>
  </si>
  <si>
    <t>JW012008S</t>
  </si>
  <si>
    <t>【防災】ｱﾙｼﾞｵ勝手口ﾄﾞｱ中付（採風除く）Low-E真空</t>
  </si>
  <si>
    <t>JW012009S</t>
  </si>
  <si>
    <t>【防災】ｱﾙｼﾞｵLow-E(Ar)</t>
  </si>
  <si>
    <t>【防災】ｱﾙｼﾞｵﾃﾗｽﾄﾞｱLow-E(Ar)</t>
  </si>
  <si>
    <t>JW012011S</t>
  </si>
  <si>
    <t>【防災】ｱﾙｼﾞｵ勝手口ﾄﾞｱ中無（採風除く）Low-E(Ar)</t>
  </si>
  <si>
    <t>JW012012S</t>
  </si>
  <si>
    <t>【防災】ｱﾙｼﾞｵ勝手口ﾄﾞｱ中付（採風除く）Low-E(Ar)</t>
  </si>
  <si>
    <t>JW021143S</t>
  </si>
  <si>
    <t>JW027102A</t>
  </si>
  <si>
    <t>JW029031S</t>
  </si>
  <si>
    <t>【防災】サーモスX Low-E複層（Ar）</t>
  </si>
  <si>
    <t>JW029032S</t>
  </si>
  <si>
    <t>【防災】サーモスX テラスドア Low-E複層（Ar）</t>
  </si>
  <si>
    <t>JW029033S</t>
  </si>
  <si>
    <t>【防災】サーモスX 採風勝手口ドア Low-E複層（Ar）</t>
  </si>
  <si>
    <t>JW029034S</t>
  </si>
  <si>
    <t>【防災】サーモスX 勝手口ドア Low-E複層（Ar）</t>
  </si>
  <si>
    <t>JW029041S</t>
  </si>
  <si>
    <t>【防災】防火戸サーモスX シャッター付引違い窓 Low-E複層（Ar）</t>
  </si>
  <si>
    <t>JW029051S</t>
  </si>
  <si>
    <t>【防災】LW Low-E複層（Ar）</t>
  </si>
  <si>
    <t>JW033111S</t>
  </si>
  <si>
    <t>【防災】ﾏﾄﾞﾘﾓ 樹脂窓 北海道(Ar)</t>
  </si>
  <si>
    <t>JW033112A</t>
  </si>
  <si>
    <t>【防災】ﾏﾄﾞﾘﾓ 樹脂窓 北海道</t>
  </si>
  <si>
    <t>JW033113A</t>
  </si>
  <si>
    <t>【防災】ﾏﾄﾞﾘﾓ 樹脂窓 北海道(Ar)片開きﾄﾞｱ 全面ｶﾞﾗｽﾀｲﾌﾟ</t>
  </si>
  <si>
    <t>JW033114S</t>
  </si>
  <si>
    <t>【防災】ﾏﾄﾞﾘﾓ 断熱窓 樹脂窓(Ar)</t>
  </si>
  <si>
    <t>JW033115A</t>
  </si>
  <si>
    <t>【防災】ﾏﾄﾞﾘﾓ 断熱窓 樹脂窓</t>
  </si>
  <si>
    <t>JW033116A</t>
  </si>
  <si>
    <t>【防災】ﾏﾄﾞﾘﾓ 断熱窓 戸建用 ｱﾙﾐ樹脂複合窓 外部ｶﾊﾞｰ有(Ar)樹脂ｽﾍﾟｰｻｰ</t>
  </si>
  <si>
    <t>JW033117A</t>
  </si>
  <si>
    <t>【防災】ﾏﾄﾞﾘﾓ 断熱窓 マンション用 ｱﾙﾐ樹脂複合窓 (Ar)樹脂スペーサー</t>
  </si>
  <si>
    <t>JW033118A</t>
  </si>
  <si>
    <t>【防災】ﾏﾄﾞﾘﾓ 断熱窓 戸建用 ｱﾙﾐ樹脂複合窓 ｴﾋﾟｿｰﾄﾞII NEO-B 外部ｶﾊﾞｰ有(Ar)</t>
  </si>
  <si>
    <t>JW033213S</t>
  </si>
  <si>
    <t>【防災】APW330 ﾂｰｱｸｼｮﾝ窓</t>
  </si>
  <si>
    <t>JW033214S</t>
  </si>
  <si>
    <t>【防災】APW330 ﾂｰｱｸｼｮﾝ窓(Ar)</t>
  </si>
  <si>
    <t>JW033228S</t>
  </si>
  <si>
    <t>【防災】ﾌﾟﾗﾏｰﾄﾞH (Ar)</t>
  </si>
  <si>
    <t>JW033229S</t>
  </si>
  <si>
    <t>【防災】ﾌﾟﾗﾏｰﾄﾞH ﾃﾗｽﾄﾞｱ(Ar)</t>
  </si>
  <si>
    <t>JW033231S</t>
  </si>
  <si>
    <t>【防災】ﾌﾟﾗﾏｰﾄﾞH ﾃﾗｽﾄﾞｱ+FIX連窓(Ar)</t>
  </si>
  <si>
    <t>JW033254S</t>
  </si>
  <si>
    <t>JW033256S</t>
  </si>
  <si>
    <t>【防災】ﾌﾟﾗﾏｰﾄﾞH (Ar)ﾃﾗｽﾄﾞｱ（断熱腰ﾊﾟﾈﾙ仕様除く）</t>
  </si>
  <si>
    <t>JW033257S</t>
  </si>
  <si>
    <t>【防災】APW430</t>
  </si>
  <si>
    <t>JW033258S</t>
  </si>
  <si>
    <t>【防災】APW431</t>
  </si>
  <si>
    <t>JW033259S</t>
  </si>
  <si>
    <t>【防災】APW430+</t>
  </si>
  <si>
    <t>JW033261S</t>
  </si>
  <si>
    <t>【防災】APW431+</t>
  </si>
  <si>
    <t>JW033262S</t>
  </si>
  <si>
    <t>【防災】APW430+(Kr)</t>
  </si>
  <si>
    <t>JW033263S</t>
  </si>
  <si>
    <t>【防災】APW431+(Kr)</t>
  </si>
  <si>
    <t>JW033264S</t>
  </si>
  <si>
    <t>【防災】APW430防火窓</t>
  </si>
  <si>
    <t>JW033265S</t>
  </si>
  <si>
    <t>【防災】APW431防火窓</t>
  </si>
  <si>
    <t>JW033266S</t>
  </si>
  <si>
    <t>【防災】APW431 ﾃﾗｽﾄﾞｱ</t>
  </si>
  <si>
    <t>JW033267S</t>
  </si>
  <si>
    <t>【防災】APW431 勝手口ﾄﾞｱ中桟無</t>
  </si>
  <si>
    <t>JW033268S</t>
  </si>
  <si>
    <t>【防災】APW431+ ﾃﾗｽﾄﾞｱ</t>
  </si>
  <si>
    <t>JW033269S</t>
  </si>
  <si>
    <t>【防災】APW431+ 勝手口ﾄﾞｱ中桟無</t>
  </si>
  <si>
    <t>JW033271S</t>
  </si>
  <si>
    <t>【防災】APW431+(Kr) ﾃﾗｽﾄﾞｱ</t>
  </si>
  <si>
    <t>JW033272S</t>
  </si>
  <si>
    <t>【防災】APW431+(Kr) 勝手口ﾄﾞｱ中桟無</t>
  </si>
  <si>
    <t>JW033315S</t>
  </si>
  <si>
    <t>【防災】APW511　Low-E複層ガラス（日射取得型）（Ar・樹脂SP）</t>
  </si>
  <si>
    <t>JW033318S</t>
  </si>
  <si>
    <t>【防災】APW511　Low-E複層ガラス（日射遮蔽型）（Ar）</t>
  </si>
  <si>
    <t>JW041213S</t>
  </si>
  <si>
    <t>【防災】ｼｬﾉﾝｳｲﾝﾄﾞUFｼﾘｰｽﾞ【UF-H】 Low-E</t>
  </si>
  <si>
    <t>JW042223S</t>
  </si>
  <si>
    <t>【防災】シャノンウインドRI　Low-E(Ar)テラスドアN（パネル仕様を除く）</t>
  </si>
  <si>
    <t>JW043223S</t>
  </si>
  <si>
    <t>JW043224S</t>
  </si>
  <si>
    <t>JW051111A</t>
  </si>
  <si>
    <t>JW060601A</t>
  </si>
  <si>
    <t>JW091014S</t>
  </si>
  <si>
    <t>JW091015S</t>
  </si>
  <si>
    <t>JW091016S</t>
  </si>
  <si>
    <t>JW098400S</t>
  </si>
  <si>
    <t>JW114051S</t>
  </si>
  <si>
    <t>JW114052S</t>
  </si>
  <si>
    <t>JW122301S</t>
  </si>
  <si>
    <t>JW122302S</t>
  </si>
  <si>
    <t>JW123202S</t>
  </si>
  <si>
    <t>JW123401S</t>
  </si>
  <si>
    <t>JW123402S</t>
  </si>
  <si>
    <t>JW133001S</t>
  </si>
  <si>
    <t>JW133002S</t>
  </si>
  <si>
    <t>JW133003S</t>
  </si>
  <si>
    <t>JW133004S</t>
  </si>
  <si>
    <t>JW133005S</t>
  </si>
  <si>
    <t>JW133006S</t>
  </si>
  <si>
    <t>JW133007S</t>
  </si>
  <si>
    <t>JW133008S</t>
  </si>
  <si>
    <t>JW152161S</t>
  </si>
  <si>
    <t>JW152162S</t>
  </si>
  <si>
    <t>JW153101S</t>
  </si>
  <si>
    <t>JW153102S</t>
  </si>
  <si>
    <t>JW162000S</t>
  </si>
  <si>
    <t>JT017300</t>
  </si>
  <si>
    <t>PCM蓄熱シート&lt;2枚入&gt;　HS70107300</t>
  </si>
  <si>
    <t>JT017400</t>
  </si>
  <si>
    <t>PCM蓄熱シート&lt;3枚入&gt;　HS70107400</t>
  </si>
  <si>
    <t>※潜熱蓄熱建材　大建工業株式会社の2型番を追加する事。
※1000行を超える場合は、関数式を修正すること</t>
    <rPh sb="1" eb="7">
      <t>センネツチクネツケンザイ</t>
    </rPh>
    <rPh sb="8" eb="16">
      <t>ダイケンコウギョウカブシキカイシャ</t>
    </rPh>
    <rPh sb="18" eb="20">
      <t>カタバン</t>
    </rPh>
    <rPh sb="21" eb="23">
      <t>ツイカ</t>
    </rPh>
    <rPh sb="25" eb="26">
      <t>コト</t>
    </rPh>
    <phoneticPr fontId="47"/>
  </si>
  <si>
    <t>JP020002S</t>
  </si>
  <si>
    <t>JT021001</t>
  </si>
  <si>
    <t>JH013620</t>
  </si>
  <si>
    <t>JD011101A</t>
  </si>
  <si>
    <t>JC011802</t>
  </si>
  <si>
    <t>JP020003S</t>
  </si>
  <si>
    <t>JT021002</t>
  </si>
  <si>
    <t>JD011201A</t>
  </si>
  <si>
    <t>JP030001A</t>
  </si>
  <si>
    <t>JT021003</t>
  </si>
  <si>
    <t>JD011301S</t>
  </si>
  <si>
    <t>JT041000</t>
  </si>
  <si>
    <t>JC011808</t>
  </si>
  <si>
    <t>JW011502A</t>
  </si>
  <si>
    <t>JD020109S</t>
  </si>
  <si>
    <t>JC043246</t>
  </si>
  <si>
    <t>JW012007S</t>
  </si>
  <si>
    <t>JP070540A</t>
  </si>
  <si>
    <t>JT082015</t>
  </si>
  <si>
    <t>JW012010S</t>
  </si>
  <si>
    <t>JW022121A</t>
  </si>
  <si>
    <t>JW022322A</t>
  </si>
  <si>
    <t>JW024102A</t>
  </si>
  <si>
    <t>JW027104S</t>
  </si>
  <si>
    <t>JP120002A</t>
  </si>
  <si>
    <t>JW033329S</t>
  </si>
  <si>
    <t>【防災】エピソードII NEO たてすべり出し窓・すべり出し窓・FIX窓・内倒し窓・外倒し窓(Ar)</t>
  </si>
  <si>
    <t>JW033331S</t>
  </si>
  <si>
    <t>【防災】エピソードII NEO-R たてすべり出し窓・すべり出し窓・FIX窓(Ar)</t>
  </si>
  <si>
    <t>JW034511S</t>
  </si>
  <si>
    <t>エピソードII NEO シャッター付引違い窓・シャッター付両袖片引き窓（Ar）</t>
  </si>
  <si>
    <t>JW034512S</t>
  </si>
  <si>
    <t>エピソードII NEO シャッター付引違い窓・シャッター付両袖片引き窓（乾燥空気・中空層15mm以上）</t>
  </si>
  <si>
    <t>JW034513A</t>
  </si>
  <si>
    <t>エピソードII NEO シャッター付引違い窓・シャッター付両袖片引き窓（乾燥空気）</t>
  </si>
  <si>
    <t>JW034514S</t>
  </si>
  <si>
    <t>エピソードII NEO 面格子付（Ar・中空層14mm以上）</t>
  </si>
  <si>
    <t>JW034515S</t>
  </si>
  <si>
    <t>エピソードII NEO 面格子付（Ar・日射遮蔽型・中空層13mm以上）</t>
  </si>
  <si>
    <t>JW034516A</t>
  </si>
  <si>
    <t>エピソードII NEO 面格子付（Ar）</t>
  </si>
  <si>
    <t>JW034517A</t>
  </si>
  <si>
    <t>エピソードII NEO 面格子付（乾燥空気・日射遮蔽型）</t>
  </si>
  <si>
    <t>JW034518A</t>
  </si>
  <si>
    <t>エピソードII NEO 面格子付（乾燥空気・日射取得型・中空層13mm以上）</t>
  </si>
  <si>
    <t>JW034519A</t>
  </si>
  <si>
    <t>エピソードII NEO 面格子付（乾燥空気・日射取得型・合わせガラス60mil）</t>
  </si>
  <si>
    <t>JW034521S</t>
  </si>
  <si>
    <t>エピソードII NEO-B シャッター付引違い窓・シャッター付両袖片引き窓（Ar）</t>
  </si>
  <si>
    <t>JW034522S</t>
  </si>
  <si>
    <t>エピソードII NEO-B シャッター付引違い窓・シャッター付両袖片引き窓（乾燥空気・中空層15mm以上）</t>
  </si>
  <si>
    <t>JW034523A</t>
  </si>
  <si>
    <t>エピソードII NEO-B シャッター付引違い窓・シャッター付両袖片引き窓（乾燥空気）</t>
  </si>
  <si>
    <t>JW034524S</t>
  </si>
  <si>
    <t>エピソードII NEO-B 面格子付（Ar）（中空層14mm以上）</t>
  </si>
  <si>
    <t>JW034525S</t>
  </si>
  <si>
    <t>エピソードII NEO-B 面格子付（Ar・日射遮蔽型・中空層13mm以上）</t>
  </si>
  <si>
    <t>JW034526A</t>
  </si>
  <si>
    <t>エピソードII NEO-B 面格子付（Ar）</t>
  </si>
  <si>
    <t>JW034527A</t>
  </si>
  <si>
    <t>エピソードII NEO-B 面格子付（乾燥空気）</t>
  </si>
  <si>
    <t>JW034528A</t>
  </si>
  <si>
    <t>エピソードII NEO-R シャッター付引違い窓（Ar）</t>
  </si>
  <si>
    <t>JW034529A</t>
  </si>
  <si>
    <t>エピソードII NEO-R シャッター付引違い窓（乾燥空気）</t>
  </si>
  <si>
    <t>JW034531A</t>
  </si>
  <si>
    <t>エピソードII 防火窓 GNEO 開き窓テラス（Ar)</t>
  </si>
  <si>
    <t>JW034532S</t>
  </si>
  <si>
    <t>エピソードII 防火窓 GNEO シャッター付引違い窓・シャッター付両袖片引き窓（Ar・中空層14mm以上）</t>
  </si>
  <si>
    <t>JW034533S</t>
  </si>
  <si>
    <t>エピソードII 防火窓 GNEO シャッター付引違い窓・シャッター付両袖片引き窓（Ar・日射遮蔽型・中空層13mm以上）</t>
  </si>
  <si>
    <t>JW034534A</t>
  </si>
  <si>
    <t>エピソード 雨戸付引違い窓（Ar）</t>
  </si>
  <si>
    <t>JW034535A</t>
  </si>
  <si>
    <t>エピソード 雨戸付引違い窓（乾燥空気）</t>
  </si>
  <si>
    <t>カバー工法</t>
    <rPh sb="3" eb="5">
      <t>コウホウ</t>
    </rPh>
    <phoneticPr fontId="47"/>
  </si>
  <si>
    <t>外窓交換</t>
    <rPh sb="0" eb="4">
      <t>ソトマドコウカン</t>
    </rPh>
    <phoneticPr fontId="47"/>
  </si>
  <si>
    <t>工事費按分</t>
    <rPh sb="0" eb="3">
      <t>コウジヒ</t>
    </rPh>
    <rPh sb="3" eb="5">
      <t>アンブン</t>
    </rPh>
    <phoneticPr fontId="47"/>
  </si>
  <si>
    <t>合計</t>
    <rPh sb="0" eb="2">
      <t>ゴウケイ</t>
    </rPh>
    <phoneticPr fontId="47"/>
  </si>
  <si>
    <t>JW013001A</t>
  </si>
  <si>
    <t>アルジオ 面格子付引違い窓Low-E</t>
  </si>
  <si>
    <t>JW013002A</t>
  </si>
  <si>
    <t>アルジオ シャッター付引違い窓Low-E</t>
  </si>
  <si>
    <t>JW013003A</t>
  </si>
  <si>
    <t>アルジオ 面格子付片上げ下げ窓Low-E</t>
  </si>
  <si>
    <t>JW013011S</t>
  </si>
  <si>
    <t>アルジオ 面格子付引違い窓Low-E(Ar／グリーン・ブロンズ)</t>
  </si>
  <si>
    <t>JW013012S</t>
  </si>
  <si>
    <t>アルジオ シャッター付引違い窓Low-E(Ar／グリーン・ブロンズ)</t>
  </si>
  <si>
    <t>JW013013S</t>
  </si>
  <si>
    <t>アルジオ 面格子付片上げ下げ窓Low-E(Ar／グリーン・ブロンズ)</t>
  </si>
  <si>
    <t>JW013021A</t>
  </si>
  <si>
    <t>アルジオ 面格子付引違い窓Low-E(Ar)</t>
  </si>
  <si>
    <t>JW013022A</t>
  </si>
  <si>
    <t>アルジオ シャッター付引違い窓Low-E(Ar)</t>
  </si>
  <si>
    <t>JW013023A</t>
  </si>
  <si>
    <t>アルジオ 面格子付片上げ下げ窓Low-E(Ar)</t>
  </si>
  <si>
    <t>JW013031S</t>
  </si>
  <si>
    <t>アルジオ 面格子付引違い窓Low-Eトリプル(Kr)</t>
  </si>
  <si>
    <t>JW013032S</t>
  </si>
  <si>
    <t>アルジオ シャッター付引違い窓Low-Eトリプル(Kr)</t>
  </si>
  <si>
    <t>JW013033S</t>
  </si>
  <si>
    <t>アルジオ 面格子付片上げ下げ窓Low-Eトリプル(Kr)</t>
  </si>
  <si>
    <t>JW013041S</t>
  </si>
  <si>
    <t>アルジオ 面格子付引違い窓Low-Eトリプル(Ar)</t>
  </si>
  <si>
    <t>JW013042S</t>
  </si>
  <si>
    <t>アルジオ シャッター付引違い窓Low-Eトリプル(Ar)</t>
  </si>
  <si>
    <t>JW013043S</t>
  </si>
  <si>
    <t>アルジオ 面格子付片上げ下げ窓Low-Eトリプル(Ar)</t>
  </si>
  <si>
    <t>JW013051S</t>
  </si>
  <si>
    <t>アルジオ 面格子付引違い窓Low-E(真空)</t>
  </si>
  <si>
    <t>JW013052S</t>
  </si>
  <si>
    <t>アルジオ シャッター付引違い窓Low-E(真空)</t>
  </si>
  <si>
    <t>JW013053S</t>
  </si>
  <si>
    <t>アルジオ 面格子付片上げ下げ窓Low-E(真空)</t>
  </si>
  <si>
    <t>JW013101A</t>
  </si>
  <si>
    <t>マディオＪ 面格子付引違い窓Low-E(Ar)</t>
  </si>
  <si>
    <t>JW013102A</t>
  </si>
  <si>
    <t>マディオＪ シャッター付引違い窓Low-E(Ar)</t>
  </si>
  <si>
    <t>JW013103A</t>
  </si>
  <si>
    <t>マディオJ 雨戸付引違い窓Low-E(Ar)</t>
  </si>
  <si>
    <t>JW013104A</t>
  </si>
  <si>
    <t>マディオＪ 面格子付片上げ下げ窓Low-E(Ar)</t>
  </si>
  <si>
    <t>JW013201A</t>
  </si>
  <si>
    <t>マディオＭ 面格子付引違い窓Low-E(Ar)</t>
  </si>
  <si>
    <t>JW013202A</t>
  </si>
  <si>
    <t>マディオＭ シャッター付引違い窓Low-E(Ar)</t>
  </si>
  <si>
    <t>JW013203A</t>
  </si>
  <si>
    <t>マディオＭ 雨戸付引違い窓Low-E(Ar)</t>
  </si>
  <si>
    <t>JW024201S</t>
  </si>
  <si>
    <t>サーモスL シャッター付引違い窓(Ar)</t>
  </si>
  <si>
    <t>JW024202S</t>
  </si>
  <si>
    <t>サーモスL シャッター付引違い窓(乾燥空気・中空層15mm以上)</t>
  </si>
  <si>
    <t>JW024203A</t>
  </si>
  <si>
    <t>サーモスL シャッター付引違い窓(乾燥空気)</t>
  </si>
  <si>
    <t>JW024204S</t>
  </si>
  <si>
    <t>サーモスL 雨戸付引違い窓(Ar)</t>
  </si>
  <si>
    <t>JW024205S</t>
  </si>
  <si>
    <t>サーモスL 雨戸付引違い窓(乾燥空気・中空層15mm以上)</t>
  </si>
  <si>
    <t>JW024206A</t>
  </si>
  <si>
    <t>サーモスL 雨戸付引違い窓(乾燥空気)</t>
  </si>
  <si>
    <t>JW024207S</t>
  </si>
  <si>
    <t>JW024208S</t>
  </si>
  <si>
    <t>JW024209A</t>
  </si>
  <si>
    <t>JW024210A</t>
  </si>
  <si>
    <t>JW024211S</t>
  </si>
  <si>
    <t>サーモスIIH シャッター付引違い窓(Ar)</t>
  </si>
  <si>
    <t>JW024212S</t>
  </si>
  <si>
    <t>サーモスIIH シャッター付引違い窓(乾燥空気・中空層15mm以上)</t>
  </si>
  <si>
    <t>JW024213A</t>
  </si>
  <si>
    <t>サーモスIIH シャッター付引違い窓(乾燥空気)</t>
  </si>
  <si>
    <t>JW024214S</t>
  </si>
  <si>
    <t>サーモスIIH 雨戸付引違い窓(Ar)</t>
  </si>
  <si>
    <t>JW024215S</t>
  </si>
  <si>
    <t>サーモスIIH 雨戸付引違い窓(乾燥空気・中空層15mm以上)</t>
  </si>
  <si>
    <t>JW024216A</t>
  </si>
  <si>
    <t>サーモスIIH 雨戸付引違い窓(乾燥空気)</t>
  </si>
  <si>
    <t>JW024217S</t>
  </si>
  <si>
    <t>JW024218S</t>
  </si>
  <si>
    <t>JW024219A</t>
  </si>
  <si>
    <t>JW024220A</t>
  </si>
  <si>
    <t>JW024221A</t>
  </si>
  <si>
    <t>防火戸FG-L 開き窓テラス Low-E(Ar)</t>
  </si>
  <si>
    <t>JW024222A</t>
  </si>
  <si>
    <t>防火戸FG-H 開き窓テラス Low-E(Ar)</t>
  </si>
  <si>
    <t>JW024223S</t>
  </si>
  <si>
    <t>TW シャッター付引違い窓ダブルLow-E三層(Kr)</t>
  </si>
  <si>
    <t>JW024224S</t>
  </si>
  <si>
    <t>TW シャッター付引違い窓ダブルLow-E三層(Ar)</t>
  </si>
  <si>
    <t>JW024225S</t>
  </si>
  <si>
    <t>TW シャッター付引違い窓複層ガラス(Ar)</t>
  </si>
  <si>
    <t>JW024226S</t>
  </si>
  <si>
    <t>JW024227S</t>
  </si>
  <si>
    <t>JW024228S</t>
  </si>
  <si>
    <t>JW024229S</t>
  </si>
  <si>
    <t>TW防火戸 シャッター付引違い窓 ダブルLow-E三層(Kr)</t>
  </si>
  <si>
    <t>JW024230S</t>
  </si>
  <si>
    <t>TW防火戸 シャッター付引違い窓 ダブルLow-E三層(Ar)</t>
  </si>
  <si>
    <t>JW024231S</t>
  </si>
  <si>
    <t>TW防火戸 シャッター付引違い窓 LowE(Ar)</t>
  </si>
  <si>
    <t>JW024232S</t>
  </si>
  <si>
    <t>TW防火戸 LowE(Ar)</t>
  </si>
  <si>
    <t>JW024233S</t>
  </si>
  <si>
    <t>TW防火戸 開き窓テラス Low-E(Ar)</t>
  </si>
  <si>
    <t>JW024234A</t>
  </si>
  <si>
    <t>TW防火戸 採風勝手口ドア Low-E(Ar)</t>
  </si>
  <si>
    <t>JW029071S</t>
  </si>
  <si>
    <t>【防災】PRESEA-H Low-Eグリーン複層（Ar）</t>
  </si>
  <si>
    <t>JW029081A</t>
  </si>
  <si>
    <t>【防災】PRESEA-H RF Low-E複層（Ar）</t>
  </si>
  <si>
    <t>JW029082A</t>
  </si>
  <si>
    <t>【防災】PRESEA-H RF Low-E複層</t>
  </si>
  <si>
    <t>JW029101S</t>
  </si>
  <si>
    <t>【防災】サーモスL 縦すべり出し窓・横すべり出し窓・高所用横すべり出し窓・FIX窓外押縁(Ar)</t>
  </si>
  <si>
    <t>JW029102S</t>
  </si>
  <si>
    <t>【防災】サーモスL FIX窓内押縁(Ar)</t>
  </si>
  <si>
    <t>JW029103S</t>
  </si>
  <si>
    <t>【防災】サーモスII 縦すべり出し窓・横すべり出し窓・高所用横すべり出し窓・FIX窓外押縁(Ar)</t>
  </si>
  <si>
    <t>JW029104S</t>
  </si>
  <si>
    <t>【防災】サーモスII FIX窓内押縁(Ar)</t>
  </si>
  <si>
    <t>JW029105S</t>
  </si>
  <si>
    <t>【防災】ＴＷ ダブルLow-E三層(Kr)</t>
  </si>
  <si>
    <t>JW029106S</t>
  </si>
  <si>
    <t>【防災】ＴＷ テラスドア・勝手口ドア ダブルLow-E三層(Kr)</t>
  </si>
  <si>
    <t>JW029107S</t>
  </si>
  <si>
    <t>【防災】ＴＷ 採風勝手口ドア ダブルLow-E三層(Kr)</t>
  </si>
  <si>
    <t>JW029108S</t>
  </si>
  <si>
    <t>【防災】ＴＷ ダブルLow-E三層(Ar)</t>
  </si>
  <si>
    <t>JW029109S</t>
  </si>
  <si>
    <t>【防災】ＴＷ テラスドア・勝手口ドア ダブルLow-E三層(Ar)</t>
  </si>
  <si>
    <t>JW029110S</t>
  </si>
  <si>
    <t>【防災】ＴＷ Low-E複層(Ar)</t>
  </si>
  <si>
    <t>JW029111S</t>
  </si>
  <si>
    <t>【防災】ＴＷ テラスドア・勝手口ドア Low-E複層(Ar)</t>
  </si>
  <si>
    <t>JW029112S</t>
  </si>
  <si>
    <t>【防災】ＴＷ防火戸 シャッター付引違い窓 ダブルLow-E三層(Kr)</t>
  </si>
  <si>
    <t>JW029113S</t>
  </si>
  <si>
    <t>【防災】ＴＷ防火戸 シャッター付引違い窓 ダブルLow-E三層(Ar)</t>
  </si>
  <si>
    <t>JW029114S</t>
  </si>
  <si>
    <t>【防災】ＴＷ防火戸 シャッター付引違い窓 Low-E複層(Ar)</t>
  </si>
  <si>
    <t>JW013105S</t>
  </si>
  <si>
    <t>マディオＪ 面格子付引違い窓Low-E(Ar・ガラス中空層14㎜以上)</t>
  </si>
  <si>
    <t>JW013106S</t>
  </si>
  <si>
    <t>マディオＪ シャッター付引違い窓Low-E(Ar・ガラス中空層14㎜以上)</t>
  </si>
  <si>
    <t>JW013107S</t>
  </si>
  <si>
    <t>マディオJ 雨戸付引違い窓Low-E(Ar・ガラス中空層14㎜以上)</t>
  </si>
  <si>
    <t>JW013108S</t>
  </si>
  <si>
    <t>マディオＪ 面格子付片上げ下げ窓Low-E(Ar・ガラス中空層14㎜以上)</t>
  </si>
  <si>
    <t>JW021601A</t>
  </si>
  <si>
    <t>JW021602A</t>
  </si>
  <si>
    <t>JW021603A</t>
  </si>
  <si>
    <t>JW021604A</t>
  </si>
  <si>
    <t>サーモスL 面格子付(Ar・中空層14mm以上)</t>
  </si>
  <si>
    <t>サーモスL 面格子付(Ar・Low-Eグリーン・中空層13mm以上)</t>
  </si>
  <si>
    <t>サーモスL 面格子付(Ar)</t>
  </si>
  <si>
    <t>サーモスL 面格子付(乾燥空気)</t>
  </si>
  <si>
    <t>サーモスIIH 面格子付(Ar)(中空層14mm以上)</t>
  </si>
  <si>
    <t>サーモスIIH 面格子付(Ar・Low-Eグリーン・中空層13mm以上)</t>
  </si>
  <si>
    <t>サーモスIIH 面格子付(Ar)</t>
  </si>
  <si>
    <t>サーモスIIH 面格子付(乾燥空気)</t>
  </si>
  <si>
    <t>TW 面格子付ダブルLow-E三層(Kr)</t>
  </si>
  <si>
    <t>TW 面格子付ダブルLow-E三層(Ar)</t>
  </si>
  <si>
    <t>TW 面格子付複層ガラス(Ar)</t>
  </si>
  <si>
    <t>JW029201S</t>
  </si>
  <si>
    <t>JW029202A</t>
  </si>
  <si>
    <t>JW029203S</t>
  </si>
  <si>
    <t>JW029204A</t>
  </si>
  <si>
    <t>JD036201A</t>
  </si>
  <si>
    <t>リプラス高断熱汎用枠 ダブルLow-E三層（Ar）</t>
  </si>
  <si>
    <t>リプラス高断熱汎用枠 Low-E三層（Ar）</t>
  </si>
  <si>
    <t>リプラス高断熱汎用枠 ダブルLow-E三層（Kr）</t>
  </si>
  <si>
    <t>リプラス高断熱汎用枠 Low-E三層（Kr）</t>
  </si>
  <si>
    <t>【防災】リプラス高断熱汎用枠 ダブルLow-E三層（Ar）</t>
  </si>
  <si>
    <t>【防災】リプラス高断熱汎用枠 Low-E三層（Ar）</t>
  </si>
  <si>
    <t>【防災】リプラス高断熱汎用枠 ダブルLow-E三層（Kr）</t>
  </si>
  <si>
    <t>【防災】リプラス高断熱汎用枠 Low-E三層（Kr）</t>
  </si>
  <si>
    <t>JW033273S</t>
  </si>
  <si>
    <t>【防災】APW330 (Ar)</t>
  </si>
  <si>
    <t>JW033274S</t>
  </si>
  <si>
    <t>【防災】APW331 (Ar)</t>
  </si>
  <si>
    <t>JW033275S</t>
  </si>
  <si>
    <t>【防災】APW331 テラスドア(Ar)</t>
  </si>
  <si>
    <t>JW033276S</t>
  </si>
  <si>
    <t>【防災】APW331 勝手口ドア中桟無(Ar)</t>
  </si>
  <si>
    <t>JW033277S</t>
  </si>
  <si>
    <t>【防災】APW330 木目仕様(Ar)</t>
  </si>
  <si>
    <t>JW033278S</t>
  </si>
  <si>
    <t>【防災】APW331 木目仕様(Ar)</t>
  </si>
  <si>
    <t>JW033279S</t>
  </si>
  <si>
    <t>【防災】APW331 木目仕様 テラスドア(Ar)</t>
  </si>
  <si>
    <t>JW033280S</t>
  </si>
  <si>
    <t>【防災】APW331 木目仕様 勝手口ドア中桟無(Ar)</t>
  </si>
  <si>
    <t>JW034536A</t>
  </si>
  <si>
    <t>JW034537A</t>
  </si>
  <si>
    <t>エピソードII 防火窓 GNEO フロア納まり片引き戸（Ar)</t>
  </si>
  <si>
    <t>２.手続代行者の名称及び代表者等名および住所</t>
    <phoneticPr fontId="4"/>
  </si>
  <si>
    <r>
      <rPr>
        <sz val="8"/>
        <color rgb="FFFF0000"/>
        <rFont val="HGSｺﾞｼｯｸM"/>
        <family val="3"/>
        <charset val="128"/>
      </rPr>
      <t>所有にチェックされた方へ</t>
    </r>
    <r>
      <rPr>
        <sz val="13"/>
        <rFont val="HGSｺﾞｼｯｸM"/>
        <family val="3"/>
        <charset val="128"/>
      </rPr>
      <t xml:space="preserve">
申請者と建物登記事項証明書の所有者が同一であることを確認すること</t>
    </r>
    <phoneticPr fontId="4"/>
  </si>
  <si>
    <r>
      <rPr>
        <sz val="8"/>
        <color rgb="FFFF0000"/>
        <rFont val="HGSｺﾞｼｯｸM"/>
        <family val="3"/>
        <charset val="128"/>
      </rPr>
      <t>所有予定にチェックされた方へ</t>
    </r>
    <r>
      <rPr>
        <sz val="13"/>
        <rFont val="HGSｺﾞｼｯｸM"/>
        <family val="3"/>
        <charset val="128"/>
      </rPr>
      <t xml:space="preserve">
実績報告時に建物登記事項証明書を提出すること</t>
    </r>
    <phoneticPr fontId="4"/>
  </si>
  <si>
    <r>
      <rPr>
        <sz val="8"/>
        <color rgb="FFFF0000"/>
        <rFont val="HGSｺﾞｼｯｸM"/>
        <family val="3"/>
        <charset val="128"/>
      </rPr>
      <t>居住にチェックされた方へ</t>
    </r>
    <r>
      <rPr>
        <sz val="13"/>
        <rFont val="HGSｺﾞｼｯｸM"/>
        <family val="3"/>
        <charset val="128"/>
      </rPr>
      <t xml:space="preserve">
工事対象住宅の住所が本人確認書類の住所と同一であること</t>
    </r>
    <phoneticPr fontId="4"/>
  </si>
  <si>
    <r>
      <rPr>
        <sz val="8"/>
        <color rgb="FFFF0000"/>
        <rFont val="HGSｺﾞｼｯｸM"/>
        <family val="3"/>
        <charset val="128"/>
      </rPr>
      <t>改修後に居住予定の方へ</t>
    </r>
    <r>
      <rPr>
        <sz val="13"/>
        <rFont val="HGSｺﾞｼｯｸM"/>
        <family val="3"/>
        <charset val="128"/>
      </rPr>
      <t xml:space="preserve">
工事対象住所へ改修後に居住する場合は、実績報告時に住民票を提出すること</t>
    </r>
    <phoneticPr fontId="4"/>
  </si>
  <si>
    <r>
      <rPr>
        <sz val="12"/>
        <color rgb="FFFF0000"/>
        <rFont val="HGSｺﾞｼｯｸM"/>
        <family val="3"/>
        <charset val="128"/>
      </rPr>
      <t>有にチェックされた方へ</t>
    </r>
    <r>
      <rPr>
        <sz val="12"/>
        <rFont val="HGSｺﾞｼｯｸM"/>
        <family val="3"/>
        <charset val="128"/>
      </rPr>
      <t xml:space="preserve">
補助金を重複して受け取れない場合があるので注意すること</t>
    </r>
    <phoneticPr fontId="4"/>
  </si>
  <si>
    <t>（１）</t>
    <phoneticPr fontId="47"/>
  </si>
  <si>
    <t>法人等（個人、法人又は団体をいう。）が、暴力団（暴力団員による不当な行為の防止に関する法律（平成３年法律第７７号）第２条第２号に規定する暴力団をいう。以下同じ。）であるとき又は法人等の役員等（個人である場合はその者、法人である場合は役員、団体である場合は代表者、理事等、その他経営に実質的に関与している者をいう。以下同じ。）が、暴力団員（同法第２条第６号に規定する暴力団員をいう。以下同じ。）であるとき。</t>
    <phoneticPr fontId="47"/>
  </si>
  <si>
    <t>（２）</t>
    <phoneticPr fontId="47"/>
  </si>
  <si>
    <t>役員等が、自己、自社若しくは第三者の不正の利益を図る目的又は第三者に損害を加える目的をもって、暴力団又は暴力団員を利用するなどしているとき。</t>
    <phoneticPr fontId="47"/>
  </si>
  <si>
    <t>（３）</t>
    <phoneticPr fontId="47"/>
  </si>
  <si>
    <t>役員等が、暴力団又は暴力団員に対して、資金等を供給し、又は便宜を供与するなど直接的あるいは積極的に暴力団の維持、運営に協力し、若しくは関与しているとき。</t>
    <phoneticPr fontId="47"/>
  </si>
  <si>
    <t>（４）</t>
    <phoneticPr fontId="47"/>
  </si>
  <si>
    <t>役員等が、暴力団又は暴力団員であることを知りながらこれと社会的に非難されるべき関係を有しているとき。</t>
    <phoneticPr fontId="47"/>
  </si>
  <si>
    <t>JT081925</t>
  </si>
  <si>
    <t>エナジーボードPS　EB-19PP25PV</t>
  </si>
  <si>
    <t>JW034539A</t>
  </si>
  <si>
    <t>APW331 ﾊｲﾌﾞﾘｯﾄﾞｽﾗｲﾃﾞｨﾝｸﾞ ｼｬｯﾀｰ付引違いﾃﾗｽ戸</t>
  </si>
  <si>
    <t>JW034538S</t>
  </si>
  <si>
    <t>APW331 ﾊｲﾌﾞﾘｯﾄﾞｽﾗｲﾃﾞｨﾝｸﾞ ｼｬｯﾀｰ付引違いﾃﾗｽ戸(Ar)</t>
  </si>
  <si>
    <t>JW034540S</t>
  </si>
  <si>
    <t>APW331 ﾊｲﾌﾞﾘｯﾄﾞｽﾗｲﾃﾞｨﾝｸﾞ ｼｬｯﾀｰ付引違いﾃﾗｽ戸(真空ﾄﾘﾌﾟﾙ)</t>
  </si>
  <si>
    <t>JW033332S</t>
  </si>
  <si>
    <t>【防災】APW331 ﾊｲﾌﾞﾘｯﾄﾞｽﾗｲﾃﾞｨﾝｸﾞ (Ar)</t>
  </si>
  <si>
    <t>SIIは、申請書類に記載された情報を利用したことで発生した損害や不利益に対して責任を負わないことを了承している。
SIIは、申請者、手続代行者、施工会社等の間で生じる問題に関して関与しないことを了承している。
また、区分所有者全員で構成される団体等の内部で生じる問題についても同様とする。</t>
    <rPh sb="62" eb="65">
      <t>シンセイシャ</t>
    </rPh>
    <rPh sb="66" eb="68">
      <t>テツヅキ</t>
    </rPh>
    <rPh sb="68" eb="70">
      <t>ダイコウ</t>
    </rPh>
    <rPh sb="70" eb="71">
      <t>シャ</t>
    </rPh>
    <rPh sb="72" eb="74">
      <t>セコウ</t>
    </rPh>
    <rPh sb="74" eb="76">
      <t>カイシャ</t>
    </rPh>
    <rPh sb="76" eb="77">
      <t>トウ</t>
    </rPh>
    <rPh sb="78" eb="79">
      <t>アイダ</t>
    </rPh>
    <rPh sb="80" eb="81">
      <t>ショウ</t>
    </rPh>
    <rPh sb="83" eb="85">
      <t>モンダイ</t>
    </rPh>
    <rPh sb="86" eb="87">
      <t>カン</t>
    </rPh>
    <rPh sb="89" eb="91">
      <t>カンヨ</t>
    </rPh>
    <rPh sb="97" eb="99">
      <t>リョウショウ</t>
    </rPh>
    <rPh sb="108" eb="110">
      <t>クブン</t>
    </rPh>
    <rPh sb="110" eb="113">
      <t>ショユウシャ</t>
    </rPh>
    <rPh sb="113" eb="115">
      <t>ゼンイン</t>
    </rPh>
    <rPh sb="116" eb="118">
      <t>コウセイ</t>
    </rPh>
    <rPh sb="121" eb="123">
      <t>ダンタイ</t>
    </rPh>
    <rPh sb="123" eb="124">
      <t>トウ</t>
    </rPh>
    <rPh sb="125" eb="127">
      <t>ナイブ</t>
    </rPh>
    <rPh sb="128" eb="129">
      <t>ショウ</t>
    </rPh>
    <rPh sb="131" eb="133">
      <t>モンダイ</t>
    </rPh>
    <rPh sb="138" eb="140">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</si>
</sst>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0_ "/>
    <numFmt numFmtId="178" formatCode="#,##0.00_ ;[Red]\-#,##0.00\ "/>
    <numFmt numFmtId="179" formatCode="#,##0_ ;[Red]\-#,##0\ "/>
    <numFmt numFmtId="180" formatCode="0_);[Red]\(0\)"/>
    <numFmt numFmtId="181" formatCode="0_ "/>
    <numFmt numFmtId="182" formatCode="yyyy/mm/dd"/>
    <numFmt numFmtId="183" formatCode="0.00_ "/>
  </numFmts>
  <fonts count="12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2"/>
      <name val="ＭＳ Ｐ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sz val="16"/>
      <name val="HGPｺﾞｼｯｸE"/>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12"/>
      <name val="ＭＳ 明朝"/>
      <family val="1"/>
      <charset val="128"/>
    </font>
    <font>
      <b/>
      <sz val="16"/>
      <name val="ＭＳ 明朝"/>
      <family val="1"/>
      <charset val="128"/>
    </font>
    <font>
      <b/>
      <sz val="14"/>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u/>
      <sz val="17"/>
      <name val="ＭＳ 明朝"/>
      <family val="1"/>
      <charset val="128"/>
    </font>
    <font>
      <sz val="10.5"/>
      <name val="ＭＳ 明朝"/>
      <family val="1"/>
      <charset val="128"/>
    </font>
    <font>
      <sz val="17"/>
      <name val="ＭＳ 明朝"/>
      <family val="1"/>
      <charset val="128"/>
    </font>
    <font>
      <b/>
      <sz val="26"/>
      <name val="ＭＳ Ｐゴシック"/>
      <family val="3"/>
      <charset val="128"/>
    </font>
    <font>
      <b/>
      <sz val="24"/>
      <name val="ＭＳ Ｐゴシック"/>
      <family val="3"/>
      <charset val="128"/>
    </font>
    <font>
      <sz val="14"/>
      <color indexed="10"/>
      <name val="ＭＳ Ｐゴシック"/>
      <family val="3"/>
      <charset val="128"/>
    </font>
    <font>
      <sz val="18"/>
      <color indexed="10"/>
      <name val="ＭＳ Ｐゴシック"/>
      <family val="3"/>
      <charset val="128"/>
    </font>
    <font>
      <b/>
      <sz val="22"/>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6"/>
      <name val="ＭＳ Ｐゴシック"/>
      <family val="3"/>
      <charset val="128"/>
      <scheme val="minor"/>
    </font>
    <font>
      <b/>
      <sz val="11"/>
      <color rgb="FFFF0000"/>
      <name val="ＭＳ Ｐゴシック"/>
      <family val="3"/>
      <charset val="128"/>
    </font>
    <font>
      <b/>
      <sz val="12"/>
      <color rgb="FFFF0000"/>
      <name val="ＭＳ Ｐゴシック"/>
      <family val="3"/>
      <charset val="128"/>
    </font>
    <font>
      <sz val="22"/>
      <color theme="1"/>
      <name val="ＭＳ Ｐゴシック"/>
      <family val="3"/>
      <charset val="128"/>
    </font>
    <font>
      <sz val="16"/>
      <color theme="1"/>
      <name val="ＭＳ Ｐゴシック"/>
      <family val="3"/>
      <charset val="128"/>
    </font>
    <font>
      <sz val="20"/>
      <color theme="1"/>
      <name val="ＭＳ Ｐゴシック"/>
      <family val="3"/>
      <charset val="128"/>
    </font>
    <font>
      <sz val="14"/>
      <color theme="1"/>
      <name val="ＭＳ Ｐゴシック"/>
      <family val="3"/>
      <charset val="128"/>
    </font>
    <font>
      <b/>
      <sz val="26"/>
      <color theme="1"/>
      <name val="ＭＳ Ｐゴシック"/>
      <family val="3"/>
      <charset val="128"/>
    </font>
    <font>
      <sz val="10"/>
      <name val="ＭＳ Ｐ明朝"/>
      <family val="1"/>
      <charset val="128"/>
    </font>
    <font>
      <sz val="14"/>
      <name val="ＭＳ Ｐゴシック"/>
      <family val="3"/>
      <charset val="128"/>
      <scheme val="minor"/>
    </font>
    <font>
      <sz val="10"/>
      <color indexed="8"/>
      <name val="ＭＳ 明朝"/>
      <family val="1"/>
      <charset val="128"/>
    </font>
    <font>
      <b/>
      <sz val="13"/>
      <name val="ＭＳ Ｐ明朝"/>
      <family val="1"/>
      <charset val="128"/>
    </font>
    <font>
      <b/>
      <sz val="17"/>
      <name val="ＭＳ Ｐ明朝"/>
      <family val="1"/>
      <charset val="128"/>
    </font>
    <font>
      <b/>
      <sz val="13"/>
      <name val="ＭＳ 明朝"/>
      <family val="1"/>
      <charset val="128"/>
    </font>
    <font>
      <sz val="11"/>
      <color theme="1" tint="0.249977111117893"/>
      <name val="ＭＳ 明朝"/>
      <family val="1"/>
      <charset val="128"/>
    </font>
    <font>
      <sz val="11"/>
      <color indexed="8"/>
      <name val="ＭＳ 明朝"/>
      <family val="1"/>
      <charset val="128"/>
    </font>
    <font>
      <sz val="12"/>
      <color theme="1"/>
      <name val="ＭＳ 明朝"/>
      <family val="1"/>
      <charset val="128"/>
    </font>
    <font>
      <sz val="11"/>
      <color theme="1"/>
      <name val="ＭＳ 明朝"/>
      <family val="1"/>
      <charset val="128"/>
    </font>
    <font>
      <sz val="12"/>
      <color theme="1"/>
      <name val="ＭＳ ゴシック"/>
      <family val="3"/>
      <charset val="128"/>
    </font>
    <font>
      <sz val="13.3"/>
      <name val="ＭＳ 明朝"/>
      <family val="1"/>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57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8"/>
      <color rgb="FF4D5156"/>
      <name val="Arial"/>
      <family val="2"/>
    </font>
    <font>
      <b/>
      <sz val="16"/>
      <color theme="1"/>
      <name val="ＭＳ Ｐゴシック"/>
      <family val="3"/>
      <charset val="128"/>
    </font>
    <font>
      <b/>
      <sz val="24"/>
      <color theme="1"/>
      <name val="ＭＳ Ｐゴシック"/>
      <family val="3"/>
      <charset val="128"/>
    </font>
    <font>
      <sz val="11"/>
      <color theme="1"/>
      <name val="ＭＳ Ｐゴシック"/>
      <family val="3"/>
      <charset val="128"/>
    </font>
    <font>
      <b/>
      <sz val="20"/>
      <color theme="1"/>
      <name val="ＭＳ Ｐゴシック"/>
      <family val="3"/>
      <charset val="128"/>
    </font>
    <font>
      <b/>
      <sz val="18"/>
      <color theme="1"/>
      <name val="ＭＳ Ｐゴシック"/>
      <family val="3"/>
      <charset val="128"/>
    </font>
    <font>
      <sz val="12"/>
      <color theme="1"/>
      <name val="ＭＳ Ｐゴシック"/>
      <family val="3"/>
      <charset val="128"/>
    </font>
    <font>
      <b/>
      <sz val="11"/>
      <color theme="1"/>
      <name val="ＭＳ Ｐゴシック"/>
      <family val="3"/>
      <charset val="128"/>
    </font>
    <font>
      <sz val="10"/>
      <color theme="1"/>
      <name val="ＭＳ Ｐゴシック"/>
      <family val="3"/>
      <charset val="128"/>
    </font>
    <font>
      <sz val="24"/>
      <color theme="1"/>
      <name val="ＭＳ Ｐゴシック"/>
      <family val="3"/>
      <charset val="128"/>
    </font>
    <font>
      <b/>
      <sz val="18"/>
      <color rgb="FFFF0000"/>
      <name val="ＭＳ Ｐゴシック"/>
      <family val="3"/>
      <charset val="128"/>
    </font>
    <font>
      <sz val="16"/>
      <color theme="1"/>
      <name val="ＭＳ Ｐゴシック"/>
      <family val="3"/>
      <charset val="128"/>
      <scheme val="minor"/>
    </font>
    <font>
      <sz val="14"/>
      <color indexed="9"/>
      <name val="ＭＳ Ｐゴシック"/>
      <family val="3"/>
      <charset val="128"/>
      <scheme val="minor"/>
    </font>
    <font>
      <sz val="11"/>
      <name val="ＭＳ Ｐ明朝"/>
      <family val="1"/>
      <charset val="128"/>
    </font>
    <font>
      <sz val="14"/>
      <name val="ＭＳ Ｐ明朝"/>
      <family val="1"/>
      <charset val="128"/>
    </font>
    <font>
      <sz val="12"/>
      <name val="ＭＳ Ｐゴシック"/>
      <family val="3"/>
      <charset val="128"/>
      <scheme val="major"/>
    </font>
    <font>
      <b/>
      <sz val="12"/>
      <name val="ＭＳ Ｐゴシック"/>
      <family val="3"/>
      <charset val="128"/>
      <scheme val="major"/>
    </font>
    <font>
      <sz val="13"/>
      <name val="メイリオ"/>
      <family val="3"/>
      <charset val="128"/>
    </font>
    <font>
      <sz val="16"/>
      <name val="メイリオ"/>
      <family val="3"/>
      <charset val="128"/>
    </font>
    <font>
      <b/>
      <sz val="16"/>
      <color rgb="FFFF0000"/>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u/>
      <sz val="14"/>
      <name val="ＭＳ Ｐゴシック"/>
      <family val="3"/>
      <charset val="128"/>
    </font>
    <font>
      <b/>
      <sz val="10"/>
      <color theme="0"/>
      <name val="ＭＳ Ｐゴシック"/>
      <family val="3"/>
      <charset val="128"/>
      <scheme val="minor"/>
    </font>
    <font>
      <b/>
      <sz val="8"/>
      <color theme="0"/>
      <name val="ＭＳ Ｐゴシック"/>
      <family val="3"/>
      <charset val="128"/>
      <scheme val="minor"/>
    </font>
    <font>
      <b/>
      <sz val="12"/>
      <color rgb="FFFF0000"/>
      <name val="ＭＳ 明朝"/>
      <family val="1"/>
      <charset val="128"/>
    </font>
    <font>
      <sz val="10"/>
      <color rgb="FFFF0000"/>
      <name val="ＭＳ 明朝"/>
      <family val="1"/>
      <charset val="128"/>
    </font>
    <font>
      <sz val="14"/>
      <color indexed="8"/>
      <name val="ＭＳ 明朝"/>
      <family val="1"/>
      <charset val="128"/>
    </font>
    <font>
      <sz val="14"/>
      <color theme="1"/>
      <name val="ＭＳ 明朝"/>
      <family val="1"/>
      <charset val="128"/>
    </font>
    <font>
      <sz val="14"/>
      <name val="ＭＳ Ｐゴシック"/>
      <family val="3"/>
      <charset val="128"/>
      <scheme val="major"/>
    </font>
    <font>
      <sz val="16"/>
      <name val="ＭＳ Ｐゴシック"/>
      <family val="3"/>
      <charset val="128"/>
      <scheme val="minor"/>
    </font>
    <font>
      <sz val="16"/>
      <color indexed="9"/>
      <name val="ＭＳ Ｐゴシック"/>
      <family val="3"/>
      <charset val="128"/>
      <scheme val="minor"/>
    </font>
    <font>
      <sz val="14"/>
      <color theme="1"/>
      <name val="ＭＳ Ｐゴシック"/>
      <family val="3"/>
      <charset val="128"/>
      <scheme val="minor"/>
    </font>
    <font>
      <sz val="13"/>
      <name val="HGSｺﾞｼｯｸM"/>
      <family val="3"/>
      <charset val="128"/>
    </font>
    <font>
      <sz val="12"/>
      <name val="HGSｺﾞｼｯｸM"/>
      <family val="3"/>
      <charset val="128"/>
    </font>
    <font>
      <sz val="8"/>
      <color rgb="FFFF0000"/>
      <name val="HGSｺﾞｼｯｸM"/>
      <family val="3"/>
      <charset val="128"/>
    </font>
    <font>
      <sz val="12"/>
      <color rgb="FFFF0000"/>
      <name val="HGSｺﾞｼｯｸM"/>
      <family val="3"/>
      <charset val="128"/>
    </font>
    <font>
      <sz val="24"/>
      <name val="HGSｺﾞｼｯｸM"/>
      <family val="3"/>
      <charset val="128"/>
    </font>
    <font>
      <sz val="10"/>
      <name val="HGSｺﾞｼｯｸM"/>
      <family val="3"/>
      <charset val="128"/>
    </font>
    <font>
      <sz val="11"/>
      <name val="HGSｺﾞｼｯｸM"/>
      <family val="3"/>
      <charset val="128"/>
    </font>
    <font>
      <b/>
      <sz val="14"/>
      <color indexed="10"/>
      <name val="HGSｺﾞｼｯｸM"/>
      <family val="3"/>
      <charset val="128"/>
    </font>
  </fonts>
  <fills count="5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0" tint="-0.249977111117893"/>
        <bgColor indexed="64"/>
      </patternFill>
    </fill>
    <fill>
      <patternFill patternType="solid">
        <fgColor rgb="FFFFCC99"/>
        <bgColor indexed="64"/>
      </patternFill>
    </fill>
    <fill>
      <patternFill patternType="solid">
        <fgColor theme="7" tint="0.59999389629810485"/>
        <bgColor indexed="64"/>
      </patternFill>
    </fill>
    <fill>
      <patternFill patternType="solid">
        <fgColor rgb="FFFFCCCC"/>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34998626667073579"/>
        <bgColor indexed="64"/>
      </patternFill>
    </fill>
  </fills>
  <borders count="17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hair">
        <color indexed="64"/>
      </top>
      <bottom style="hair">
        <color indexed="64"/>
      </bottom>
      <diagonal/>
    </border>
    <border>
      <left style="double">
        <color indexed="64"/>
      </left>
      <right/>
      <top style="medium">
        <color indexed="64"/>
      </top>
      <bottom style="medium">
        <color indexed="64"/>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right style="thin">
        <color indexed="64"/>
      </right>
      <top/>
      <bottom style="hair">
        <color indexed="64"/>
      </bottom>
      <diagonal/>
    </border>
    <border>
      <left/>
      <right style="medium">
        <color auto="1"/>
      </right>
      <top/>
      <bottom style="medium">
        <color auto="1"/>
      </bottom>
      <diagonal/>
    </border>
    <border>
      <left/>
      <right/>
      <top style="double">
        <color indexed="64"/>
      </top>
      <bottom style="double">
        <color indexed="64"/>
      </bottom>
      <diagonal/>
    </border>
    <border>
      <left/>
      <right style="dotted">
        <color indexed="64"/>
      </right>
      <top/>
      <bottom/>
      <diagonal/>
    </border>
    <border>
      <left style="dotted">
        <color indexed="64"/>
      </left>
      <right/>
      <top style="hair">
        <color indexed="64"/>
      </top>
      <bottom style="thin">
        <color indexed="64"/>
      </bottom>
      <diagonal/>
    </border>
    <border>
      <left/>
      <right style="dotted">
        <color indexed="64"/>
      </right>
      <top style="hair">
        <color indexed="64"/>
      </top>
      <bottom/>
      <diagonal/>
    </border>
    <border>
      <left style="medium">
        <color indexed="64"/>
      </left>
      <right/>
      <top/>
      <bottom style="hair">
        <color indexed="64"/>
      </bottom>
      <diagonal/>
    </border>
    <border>
      <left style="medium">
        <color indexed="64"/>
      </left>
      <right/>
      <top/>
      <bottom style="medium">
        <color indexed="64"/>
      </bottom>
      <diagonal/>
    </border>
    <border>
      <left style="dotted">
        <color indexed="64"/>
      </left>
      <right/>
      <top style="thin">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tted">
        <color theme="0" tint="-0.24994659260841701"/>
      </bottom>
      <diagonal/>
    </border>
    <border>
      <left style="thin">
        <color indexed="64"/>
      </left>
      <right/>
      <top style="thin">
        <color indexed="64"/>
      </top>
      <bottom style="dotted">
        <color theme="0" tint="-0.24994659260841701"/>
      </bottom>
      <diagonal/>
    </border>
    <border>
      <left style="dotted">
        <color indexed="64"/>
      </left>
      <right/>
      <top style="hair">
        <color indexed="64"/>
      </top>
      <bottom/>
      <diagonal/>
    </border>
    <border>
      <left style="dotted">
        <color indexed="64"/>
      </left>
      <right/>
      <top/>
      <bottom/>
      <diagonal/>
    </border>
    <border>
      <left style="thin">
        <color indexed="64"/>
      </left>
      <right/>
      <top style="dotted">
        <color theme="0" tint="-0.24994659260841701"/>
      </top>
      <bottom style="hair">
        <color indexed="64"/>
      </bottom>
      <diagonal/>
    </border>
    <border>
      <left/>
      <right/>
      <top style="dotted">
        <color theme="0" tint="-0.24994659260841701"/>
      </top>
      <bottom style="hair">
        <color indexed="64"/>
      </bottom>
      <diagonal/>
    </border>
    <border>
      <left/>
      <right style="dotted">
        <color theme="0" tint="-0.24994659260841701"/>
      </right>
      <top style="dotted">
        <color theme="0" tint="-0.24994659260841701"/>
      </top>
      <bottom style="hair">
        <color indexed="64"/>
      </bottom>
      <diagonal/>
    </border>
    <border>
      <left style="dotted">
        <color theme="0" tint="-0.24994659260841701"/>
      </left>
      <right/>
      <top style="dotted">
        <color theme="0" tint="-0.24994659260841701"/>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dotted">
        <color theme="0" tint="-0.24994659260841701"/>
      </top>
      <bottom style="hair">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DashDotDot">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style="thin">
        <color indexed="64"/>
      </bottom>
      <diagonal/>
    </border>
    <border diagonalDown="1">
      <left style="hair">
        <color indexed="64"/>
      </left>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diagonalDown="1">
      <left style="hair">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medium">
        <color indexed="64"/>
      </left>
      <right/>
      <top style="hair">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hair">
        <color indexed="64"/>
      </right>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top/>
      <bottom style="dotted">
        <color theme="0" tint="-0.24994659260841701"/>
      </bottom>
      <diagonal/>
    </border>
    <border>
      <left/>
      <right/>
      <top/>
      <bottom style="dotted">
        <color theme="0" tint="-0.2499465926084170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auto="1"/>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bottom/>
      <diagonal/>
    </border>
  </borders>
  <cellStyleXfs count="142">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4"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5" fillId="0" borderId="0">
      <alignment vertical="center"/>
    </xf>
    <xf numFmtId="0" fontId="3" fillId="0" borderId="0">
      <alignment vertical="center"/>
    </xf>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44" fillId="0" borderId="0">
      <alignment vertical="center"/>
    </xf>
    <xf numFmtId="0" fontId="44" fillId="0" borderId="0">
      <alignment vertical="center"/>
    </xf>
    <xf numFmtId="0" fontId="5" fillId="0" borderId="0">
      <alignment vertical="center"/>
    </xf>
    <xf numFmtId="0" fontId="5" fillId="0" borderId="0">
      <alignment vertical="center"/>
    </xf>
    <xf numFmtId="0" fontId="3" fillId="0" borderId="0">
      <alignment vertical="center"/>
    </xf>
    <xf numFmtId="0" fontId="44" fillId="0" borderId="0">
      <alignment vertical="center"/>
    </xf>
    <xf numFmtId="0" fontId="5" fillId="0" borderId="0">
      <alignment vertical="center"/>
    </xf>
    <xf numFmtId="0" fontId="5" fillId="0" borderId="0">
      <alignment vertical="center"/>
    </xf>
    <xf numFmtId="0" fontId="3" fillId="0" borderId="0">
      <alignment vertical="center"/>
    </xf>
    <xf numFmtId="0" fontId="5" fillId="0" borderId="0"/>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5" fillId="0" borderId="0"/>
    <xf numFmtId="0" fontId="5" fillId="0" borderId="0"/>
    <xf numFmtId="0" fontId="5" fillId="0" borderId="0"/>
    <xf numFmtId="0" fontId="5" fillId="0" borderId="0"/>
    <xf numFmtId="0" fontId="5" fillId="0" borderId="0"/>
    <xf numFmtId="0" fontId="3" fillId="0" borderId="0">
      <alignment vertical="center"/>
    </xf>
    <xf numFmtId="0" fontId="44" fillId="0" borderId="0">
      <alignment vertical="center"/>
    </xf>
    <xf numFmtId="0" fontId="5" fillId="0" borderId="0"/>
    <xf numFmtId="0" fontId="5" fillId="0" borderId="0"/>
    <xf numFmtId="0" fontId="5" fillId="0" borderId="0"/>
    <xf numFmtId="0" fontId="3" fillId="0" borderId="0">
      <alignment vertical="center"/>
    </xf>
    <xf numFmtId="0" fontId="44" fillId="0" borderId="0">
      <alignment vertical="center"/>
    </xf>
    <xf numFmtId="0" fontId="44" fillId="0" borderId="0">
      <alignment vertical="center"/>
    </xf>
    <xf numFmtId="0" fontId="5" fillId="0" borderId="0">
      <alignment vertical="center"/>
    </xf>
    <xf numFmtId="0" fontId="3" fillId="0" borderId="0">
      <alignment vertical="center"/>
    </xf>
    <xf numFmtId="0" fontId="44" fillId="0" borderId="0">
      <alignment vertical="center"/>
    </xf>
    <xf numFmtId="0" fontId="3" fillId="0" borderId="0">
      <alignment vertical="center"/>
    </xf>
    <xf numFmtId="0" fontId="5" fillId="0" borderId="0">
      <alignment vertical="center"/>
    </xf>
    <xf numFmtId="0" fontId="3" fillId="0" borderId="0">
      <alignment vertical="center"/>
    </xf>
    <xf numFmtId="0" fontId="44" fillId="0" borderId="0">
      <alignment vertical="center"/>
    </xf>
    <xf numFmtId="0" fontId="5" fillId="0" borderId="0">
      <alignment vertical="center"/>
    </xf>
    <xf numFmtId="0" fontId="5" fillId="0" borderId="0">
      <alignment vertical="center"/>
    </xf>
    <xf numFmtId="0" fontId="5" fillId="0" borderId="0">
      <alignment vertical="center"/>
    </xf>
    <xf numFmtId="0" fontId="44" fillId="0" borderId="0"/>
    <xf numFmtId="0" fontId="3" fillId="0" borderId="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38" fontId="44" fillId="0" borderId="0" applyFont="0" applyFill="0" applyBorder="0" applyAlignment="0" applyProtection="0">
      <alignment vertical="center"/>
    </xf>
    <xf numFmtId="0" fontId="67" fillId="0" borderId="0" applyNumberFormat="0" applyFill="0" applyBorder="0" applyAlignment="0" applyProtection="0">
      <alignment vertical="center"/>
    </xf>
    <xf numFmtId="0" fontId="68" fillId="0" borderId="103" applyNumberFormat="0" applyFill="0" applyAlignment="0" applyProtection="0">
      <alignment vertical="center"/>
    </xf>
    <xf numFmtId="0" fontId="69" fillId="0" borderId="104" applyNumberFormat="0" applyFill="0" applyAlignment="0" applyProtection="0">
      <alignment vertical="center"/>
    </xf>
    <xf numFmtId="0" fontId="70" fillId="0" borderId="105" applyNumberFormat="0" applyFill="0" applyAlignment="0" applyProtection="0">
      <alignment vertical="center"/>
    </xf>
    <xf numFmtId="0" fontId="70" fillId="0" borderId="0" applyNumberFormat="0" applyFill="0" applyBorder="0" applyAlignment="0" applyProtection="0">
      <alignment vertical="center"/>
    </xf>
    <xf numFmtId="0" fontId="71" fillId="8" borderId="0" applyNumberFormat="0" applyBorder="0" applyAlignment="0" applyProtection="0">
      <alignment vertical="center"/>
    </xf>
    <xf numFmtId="0" fontId="72" fillId="9" borderId="0" applyNumberFormat="0" applyBorder="0" applyAlignment="0" applyProtection="0">
      <alignment vertical="center"/>
    </xf>
    <xf numFmtId="0" fontId="73" fillId="10" borderId="0" applyNumberFormat="0" applyBorder="0" applyAlignment="0" applyProtection="0">
      <alignment vertical="center"/>
    </xf>
    <xf numFmtId="0" fontId="74" fillId="11" borderId="106" applyNumberFormat="0" applyAlignment="0" applyProtection="0">
      <alignment vertical="center"/>
    </xf>
    <xf numFmtId="0" fontId="75" fillId="12" borderId="107" applyNumberFormat="0" applyAlignment="0" applyProtection="0">
      <alignment vertical="center"/>
    </xf>
    <xf numFmtId="0" fontId="76" fillId="12" borderId="106" applyNumberFormat="0" applyAlignment="0" applyProtection="0">
      <alignment vertical="center"/>
    </xf>
    <xf numFmtId="0" fontId="77" fillId="0" borderId="108" applyNumberFormat="0" applyFill="0" applyAlignment="0" applyProtection="0">
      <alignment vertical="center"/>
    </xf>
    <xf numFmtId="0" fontId="78" fillId="13" borderId="109" applyNumberFormat="0" applyAlignment="0" applyProtection="0">
      <alignment vertical="center"/>
    </xf>
    <xf numFmtId="0" fontId="7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111" applyNumberFormat="0" applyFill="0" applyAlignment="0" applyProtection="0">
      <alignment vertical="center"/>
    </xf>
    <xf numFmtId="0" fontId="8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8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8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82" fillId="27"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0" borderId="0" applyNumberFormat="0" applyBorder="0" applyAlignment="0" applyProtection="0">
      <alignment vertical="center"/>
    </xf>
    <xf numFmtId="0" fontId="82"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34" borderId="0" applyNumberFormat="0" applyBorder="0" applyAlignment="0" applyProtection="0">
      <alignment vertical="center"/>
    </xf>
    <xf numFmtId="0" fontId="82" fillId="35"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2" fillId="38" borderId="0" applyNumberFormat="0" applyBorder="0" applyAlignment="0" applyProtection="0">
      <alignment vertical="center"/>
    </xf>
    <xf numFmtId="0" fontId="2" fillId="0" borderId="0">
      <alignment vertical="center"/>
    </xf>
    <xf numFmtId="0" fontId="2" fillId="0" borderId="0">
      <alignment vertical="center"/>
    </xf>
    <xf numFmtId="0" fontId="2" fillId="14" borderId="110" applyNumberFormat="0" applyFont="0" applyAlignment="0" applyProtection="0">
      <alignment vertical="center"/>
    </xf>
    <xf numFmtId="0" fontId="1" fillId="0" borderId="0">
      <alignment vertical="center"/>
    </xf>
    <xf numFmtId="0" fontId="1" fillId="14" borderId="110" applyNumberFormat="0" applyFont="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0"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5" fillId="0" borderId="0">
      <alignment vertical="center"/>
    </xf>
    <xf numFmtId="38" fontId="44" fillId="0" borderId="0" applyFont="0" applyFill="0" applyBorder="0" applyAlignment="0" applyProtection="0">
      <alignment vertical="center"/>
    </xf>
  </cellStyleXfs>
  <cellXfs count="1377">
    <xf numFmtId="0" fontId="0" fillId="0" borderId="0" xfId="0">
      <alignment vertical="center"/>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6" applyFont="1" applyFill="1" applyProtection="1">
      <alignment vertical="center"/>
      <protection hidden="1"/>
    </xf>
    <xf numFmtId="0" fontId="5" fillId="0" borderId="0" xfId="0" applyFont="1" applyProtection="1">
      <alignment vertical="center"/>
      <protection hidden="1"/>
    </xf>
    <xf numFmtId="38" fontId="5" fillId="2" borderId="0" xfId="6"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6" applyFont="1" applyProtection="1">
      <alignment vertical="center"/>
      <protection hidden="1"/>
    </xf>
    <xf numFmtId="0" fontId="13" fillId="2" borderId="0" xfId="0" applyFont="1" applyFill="1" applyProtection="1">
      <alignment vertical="center"/>
      <protection hidden="1"/>
    </xf>
    <xf numFmtId="0" fontId="7" fillId="2" borderId="0" xfId="0" applyFont="1" applyFill="1" applyAlignment="1" applyProtection="1">
      <alignment horizontal="center" vertical="center" wrapText="1"/>
      <protection hidden="1"/>
    </xf>
    <xf numFmtId="0" fontId="11" fillId="2" borderId="0" xfId="0" applyFont="1" applyFill="1" applyProtection="1">
      <alignment vertical="center"/>
      <protection hidden="1"/>
    </xf>
    <xf numFmtId="38" fontId="5" fillId="0" borderId="0" xfId="14" applyFont="1" applyProtection="1">
      <alignment vertical="center"/>
      <protection hidden="1"/>
    </xf>
    <xf numFmtId="0" fontId="7" fillId="2" borderId="0" xfId="0" applyFont="1" applyFill="1" applyAlignment="1" applyProtection="1">
      <alignment horizontal="center"/>
      <protection hidden="1"/>
    </xf>
    <xf numFmtId="0" fontId="23" fillId="2" borderId="0" xfId="0" applyFont="1" applyFill="1" applyProtection="1">
      <alignment vertical="center"/>
      <protection hidden="1"/>
    </xf>
    <xf numFmtId="0" fontId="9" fillId="2" borderId="0" xfId="0" applyFont="1" applyFill="1" applyProtection="1">
      <alignment vertical="center"/>
      <protection hidden="1"/>
    </xf>
    <xf numFmtId="0" fontId="5" fillId="2" borderId="0" xfId="0" applyFont="1" applyFill="1" applyProtection="1">
      <alignment vertical="center"/>
      <protection locked="0"/>
    </xf>
    <xf numFmtId="0" fontId="15" fillId="2" borderId="0" xfId="0" applyFont="1" applyFill="1" applyAlignment="1" applyProtection="1">
      <protection hidden="1"/>
    </xf>
    <xf numFmtId="38" fontId="8" fillId="0" borderId="0" xfId="14" applyFont="1" applyFill="1" applyBorder="1" applyProtection="1">
      <alignment vertical="center"/>
      <protection hidden="1"/>
    </xf>
    <xf numFmtId="38" fontId="5" fillId="0" borderId="0" xfId="14" applyFont="1" applyFill="1" applyBorder="1" applyProtection="1">
      <alignment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0" fontId="22" fillId="2" borderId="0" xfId="0" applyFont="1" applyFill="1" applyProtection="1">
      <alignment vertical="center"/>
      <protection hidden="1"/>
    </xf>
    <xf numFmtId="38" fontId="5" fillId="0" borderId="0" xfId="14" applyFont="1" applyFill="1" applyBorder="1" applyAlignment="1" applyProtection="1">
      <alignment vertical="center"/>
      <protection hidden="1"/>
    </xf>
    <xf numFmtId="38" fontId="5" fillId="2" borderId="0" xfId="11" applyFont="1" applyFill="1" applyProtection="1">
      <alignment vertical="center"/>
      <protection hidden="1"/>
    </xf>
    <xf numFmtId="38" fontId="29" fillId="2" borderId="0" xfId="6" applyFont="1" applyFill="1" applyBorder="1" applyAlignment="1" applyProtection="1">
      <alignment vertical="center"/>
      <protection hidden="1"/>
    </xf>
    <xf numFmtId="0" fontId="16" fillId="2" borderId="0" xfId="0" applyFont="1" applyFill="1" applyAlignment="1" applyProtection="1">
      <alignment horizontal="distributed" vertical="center"/>
      <protection hidden="1"/>
    </xf>
    <xf numFmtId="38" fontId="28" fillId="0" borderId="0" xfId="6" applyFont="1" applyFill="1" applyAlignment="1" applyProtection="1">
      <alignment vertical="center"/>
      <protection hidden="1"/>
    </xf>
    <xf numFmtId="38" fontId="29" fillId="0" borderId="0" xfId="6" applyFont="1" applyFill="1" applyBorder="1" applyAlignment="1" applyProtection="1">
      <alignment vertical="center" shrinkToFit="1"/>
      <protection hidden="1"/>
    </xf>
    <xf numFmtId="38" fontId="16" fillId="0" borderId="0" xfId="6" applyFont="1" applyFill="1" applyAlignment="1" applyProtection="1">
      <alignment vertical="center"/>
      <protection hidden="1"/>
    </xf>
    <xf numFmtId="38" fontId="20" fillId="0" borderId="0" xfId="11" applyFont="1" applyFill="1" applyBorder="1" applyAlignment="1" applyProtection="1">
      <alignment horizontal="right" vertical="center" shrinkToFit="1"/>
      <protection hidden="1"/>
    </xf>
    <xf numFmtId="38" fontId="13" fillId="0" borderId="0" xfId="14" applyFont="1" applyFill="1" applyBorder="1" applyAlignment="1" applyProtection="1">
      <alignment vertical="center"/>
      <protection hidden="1"/>
    </xf>
    <xf numFmtId="38" fontId="13" fillId="0" borderId="0" xfId="14" applyFont="1" applyFill="1" applyBorder="1" applyAlignment="1" applyProtection="1">
      <protection hidden="1"/>
    </xf>
    <xf numFmtId="38" fontId="40" fillId="0" borderId="18" xfId="11" applyFont="1" applyFill="1" applyBorder="1" applyAlignment="1" applyProtection="1">
      <alignment horizontal="center" vertical="center" shrinkToFit="1"/>
      <protection hidden="1"/>
    </xf>
    <xf numFmtId="38" fontId="13" fillId="0" borderId="19" xfId="14" applyFont="1" applyFill="1" applyBorder="1" applyAlignment="1" applyProtection="1">
      <protection hidden="1"/>
    </xf>
    <xf numFmtId="0" fontId="20" fillId="2" borderId="0" xfId="0" applyFont="1" applyFill="1" applyProtection="1">
      <alignment vertical="center"/>
      <protection hidden="1"/>
    </xf>
    <xf numFmtId="38" fontId="8" fillId="0" borderId="0" xfId="14" applyFont="1" applyFill="1" applyBorder="1" applyAlignment="1" applyProtection="1">
      <alignment vertical="center"/>
      <protection hidden="1"/>
    </xf>
    <xf numFmtId="0" fontId="45" fillId="2" borderId="0" xfId="0" applyFont="1" applyFill="1" applyAlignment="1" applyProtection="1">
      <protection hidden="1"/>
    </xf>
    <xf numFmtId="38" fontId="13" fillId="0" borderId="0" xfId="14" applyFont="1" applyFill="1" applyBorder="1" applyAlignment="1" applyProtection="1">
      <alignment horizontal="left"/>
      <protection hidden="1"/>
    </xf>
    <xf numFmtId="0" fontId="37" fillId="0" borderId="0" xfId="0" applyFont="1" applyAlignment="1" applyProtection="1">
      <alignment horizontal="center" vertical="center"/>
      <protection hidden="1"/>
    </xf>
    <xf numFmtId="0" fontId="16" fillId="0" borderId="0" xfId="0" applyFont="1" applyAlignment="1" applyProtection="1">
      <alignment horizontal="justify" vertical="center"/>
      <protection hidden="1"/>
    </xf>
    <xf numFmtId="0" fontId="16" fillId="0" borderId="0" xfId="0" applyFont="1" applyAlignment="1" applyProtection="1">
      <alignment horizontal="left" vertical="center"/>
      <protection hidden="1"/>
    </xf>
    <xf numFmtId="0" fontId="29" fillId="2" borderId="0" xfId="0" applyFont="1" applyFill="1" applyProtection="1">
      <alignment vertical="center"/>
      <protection hidden="1"/>
    </xf>
    <xf numFmtId="0" fontId="28" fillId="2" borderId="0" xfId="0" applyFont="1" applyFill="1" applyProtection="1">
      <alignment vertical="center"/>
      <protection hidden="1"/>
    </xf>
    <xf numFmtId="38" fontId="29" fillId="2" borderId="0" xfId="6" applyFont="1" applyFill="1" applyProtection="1">
      <alignment vertical="center"/>
      <protection hidden="1"/>
    </xf>
    <xf numFmtId="0" fontId="33"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wrapText="1"/>
      <protection hidden="1"/>
    </xf>
    <xf numFmtId="0" fontId="28" fillId="0" borderId="0" xfId="0" applyFont="1" applyAlignment="1" applyProtection="1">
      <alignment horizontal="center" vertical="center"/>
      <protection hidden="1"/>
    </xf>
    <xf numFmtId="0" fontId="28" fillId="0" borderId="0" xfId="0" applyFont="1" applyProtection="1">
      <alignment vertical="center"/>
      <protection hidden="1"/>
    </xf>
    <xf numFmtId="0" fontId="28" fillId="6" borderId="0" xfId="0" applyFont="1" applyFill="1" applyProtection="1">
      <alignment vertical="center"/>
      <protection hidden="1"/>
    </xf>
    <xf numFmtId="0" fontId="32" fillId="0" borderId="0" xfId="0" applyFont="1" applyAlignment="1" applyProtection="1">
      <alignment vertical="center" shrinkToFit="1"/>
      <protection hidden="1"/>
    </xf>
    <xf numFmtId="0" fontId="32" fillId="6" borderId="0" xfId="0" applyFont="1" applyFill="1" applyAlignment="1" applyProtection="1">
      <alignment horizontal="center" vertical="center" wrapText="1" shrinkToFit="1"/>
      <protection hidden="1"/>
    </xf>
    <xf numFmtId="0" fontId="32" fillId="6" borderId="0" xfId="0" applyFont="1" applyFill="1" applyAlignment="1" applyProtection="1">
      <alignment horizontal="center" vertical="center" shrinkToFit="1"/>
      <protection hidden="1"/>
    </xf>
    <xf numFmtId="0" fontId="29" fillId="6" borderId="0" xfId="0" applyFont="1" applyFill="1" applyAlignment="1" applyProtection="1">
      <alignment horizontal="center" vertical="center" shrinkToFit="1"/>
      <protection hidden="1"/>
    </xf>
    <xf numFmtId="49" fontId="29" fillId="6" borderId="0" xfId="0" applyNumberFormat="1" applyFont="1" applyFill="1" applyAlignment="1" applyProtection="1">
      <alignment horizontal="center" vertical="center" shrinkToFit="1"/>
      <protection hidden="1"/>
    </xf>
    <xf numFmtId="0" fontId="29" fillId="6" borderId="0" xfId="0" applyFont="1" applyFill="1" applyAlignment="1" applyProtection="1">
      <alignment vertical="center" shrinkToFit="1"/>
      <protection hidden="1"/>
    </xf>
    <xf numFmtId="0" fontId="8" fillId="0" borderId="0" xfId="0" applyFont="1" applyAlignment="1" applyProtection="1">
      <alignment horizontal="right" vertical="center" shrinkToFit="1"/>
      <protection hidden="1"/>
    </xf>
    <xf numFmtId="0" fontId="10" fillId="2" borderId="0" xfId="0" applyFont="1" applyFill="1" applyAlignment="1" applyProtection="1">
      <alignment horizontal="center" vertical="center"/>
      <protection hidden="1"/>
    </xf>
    <xf numFmtId="0" fontId="13" fillId="0" borderId="0" xfId="0" applyFont="1" applyAlignment="1" applyProtection="1">
      <alignment horizontal="right" vertical="center" wrapText="1"/>
      <protection hidden="1"/>
    </xf>
    <xf numFmtId="0" fontId="8" fillId="0" borderId="0" xfId="0" applyFont="1" applyProtection="1">
      <alignment vertical="center"/>
      <protection hidden="1"/>
    </xf>
    <xf numFmtId="0" fontId="48" fillId="0" borderId="0" xfId="0" applyFont="1" applyAlignment="1" applyProtection="1">
      <alignment vertical="top"/>
      <protection hidden="1"/>
    </xf>
    <xf numFmtId="0" fontId="49" fillId="0" borderId="0" xfId="0" applyFont="1" applyProtection="1">
      <alignment vertical="center"/>
      <protection hidden="1"/>
    </xf>
    <xf numFmtId="0" fontId="8" fillId="0" borderId="0" xfId="0" applyFont="1" applyAlignment="1" applyProtection="1">
      <alignment horizontal="center" vertical="center"/>
      <protection hidden="1"/>
    </xf>
    <xf numFmtId="0" fontId="45" fillId="0" borderId="0" xfId="0" applyFont="1" applyAlignment="1" applyProtection="1">
      <alignment horizontal="left" vertical="center"/>
      <protection hidden="1"/>
    </xf>
    <xf numFmtId="0" fontId="9" fillId="0" borderId="0" xfId="0" applyFont="1" applyAlignment="1" applyProtection="1">
      <alignment horizontal="left" vertical="center" wrapText="1"/>
      <protection hidden="1"/>
    </xf>
    <xf numFmtId="38" fontId="27" fillId="0" borderId="0" xfId="6" applyFont="1" applyFill="1" applyBorder="1" applyAlignment="1" applyProtection="1">
      <alignment vertical="center"/>
      <protection hidden="1"/>
    </xf>
    <xf numFmtId="0" fontId="13" fillId="0" borderId="0" xfId="0" applyFont="1" applyProtection="1">
      <alignment vertical="center"/>
      <protection hidden="1"/>
    </xf>
    <xf numFmtId="38" fontId="19" fillId="0" borderId="0" xfId="6" applyFont="1" applyFill="1" applyBorder="1" applyAlignment="1" applyProtection="1">
      <alignment vertical="center"/>
      <protection hidden="1"/>
    </xf>
    <xf numFmtId="38" fontId="19" fillId="0" borderId="0" xfId="6" applyFont="1" applyFill="1" applyBorder="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18" fillId="0" borderId="0" xfId="0" applyFont="1" applyAlignment="1" applyProtection="1">
      <alignment horizontal="center" vertical="center"/>
      <protection hidden="1"/>
    </xf>
    <xf numFmtId="0" fontId="46" fillId="0" borderId="0" xfId="0" applyFont="1" applyAlignment="1" applyProtection="1">
      <alignment horizontal="left" vertical="center"/>
      <protection hidden="1"/>
    </xf>
    <xf numFmtId="0" fontId="6" fillId="0" borderId="0" xfId="0" applyFont="1" applyAlignment="1" applyProtection="1">
      <alignment horizontal="right" vertical="center"/>
      <protection hidden="1"/>
    </xf>
    <xf numFmtId="0" fontId="5" fillId="0" borderId="0" xfId="0" applyFont="1" applyAlignment="1" applyProtection="1">
      <alignment vertical="center" wrapText="1"/>
      <protection hidden="1"/>
    </xf>
    <xf numFmtId="0" fontId="57" fillId="0" borderId="0" xfId="72" applyFont="1">
      <alignment vertical="center"/>
    </xf>
    <xf numFmtId="182" fontId="57" fillId="0" borderId="0" xfId="72" applyNumberFormat="1" applyFont="1">
      <alignment vertical="center"/>
    </xf>
    <xf numFmtId="38" fontId="57" fillId="0" borderId="0" xfId="73" applyFont="1" applyFill="1" applyAlignment="1" applyProtection="1">
      <alignment vertical="center"/>
    </xf>
    <xf numFmtId="0" fontId="57" fillId="0" borderId="0" xfId="72" applyFont="1" applyAlignment="1">
      <alignment horizontal="center" vertical="center"/>
    </xf>
    <xf numFmtId="0" fontId="28" fillId="0" borderId="0" xfId="72" applyFont="1">
      <alignment vertical="center"/>
    </xf>
    <xf numFmtId="0" fontId="28" fillId="6" borderId="0" xfId="72" applyFont="1" applyFill="1" applyProtection="1">
      <alignment vertical="center"/>
      <protection hidden="1"/>
    </xf>
    <xf numFmtId="0" fontId="55" fillId="6" borderId="0" xfId="0" applyFont="1" applyFill="1" applyAlignment="1" applyProtection="1">
      <alignment horizontal="center" vertical="center" textRotation="255"/>
      <protection hidden="1"/>
    </xf>
    <xf numFmtId="0" fontId="58" fillId="6" borderId="0" xfId="0" applyFont="1" applyFill="1" applyProtection="1">
      <alignment vertical="center"/>
      <protection hidden="1"/>
    </xf>
    <xf numFmtId="0" fontId="58" fillId="6" borderId="0" xfId="0" applyFont="1" applyFill="1" applyAlignment="1" applyProtection="1">
      <alignment horizontal="left" vertical="center"/>
      <protection hidden="1"/>
    </xf>
    <xf numFmtId="0" fontId="58" fillId="6" borderId="0" xfId="0" applyFont="1" applyFill="1" applyAlignment="1" applyProtection="1">
      <alignment horizontal="right" vertical="top"/>
      <protection hidden="1"/>
    </xf>
    <xf numFmtId="0" fontId="9" fillId="6" borderId="0" xfId="0" applyFont="1" applyFill="1" applyAlignment="1" applyProtection="1">
      <alignment horizontal="left" vertical="center"/>
      <protection hidden="1"/>
    </xf>
    <xf numFmtId="0" fontId="55" fillId="6" borderId="0" xfId="0" applyFont="1" applyFill="1" applyAlignment="1" applyProtection="1">
      <alignment horizontal="left" vertical="center"/>
      <protection hidden="1"/>
    </xf>
    <xf numFmtId="0" fontId="55" fillId="6" borderId="0" xfId="0" applyFont="1" applyFill="1" applyAlignment="1" applyProtection="1">
      <alignment horizontal="left" vertical="center" wrapText="1"/>
      <protection hidden="1"/>
    </xf>
    <xf numFmtId="0" fontId="55" fillId="6" borderId="0" xfId="0" applyFont="1" applyFill="1" applyAlignment="1" applyProtection="1">
      <alignment vertical="center" wrapText="1"/>
      <protection hidden="1"/>
    </xf>
    <xf numFmtId="0" fontId="9" fillId="6" borderId="0" xfId="0" applyFont="1" applyFill="1" applyProtection="1">
      <alignment vertical="center"/>
      <protection hidden="1"/>
    </xf>
    <xf numFmtId="0" fontId="58" fillId="0" borderId="0" xfId="0" applyFont="1" applyProtection="1">
      <alignment vertical="center"/>
      <protection hidden="1"/>
    </xf>
    <xf numFmtId="0" fontId="60" fillId="6" borderId="0" xfId="72" applyFont="1" applyFill="1" applyProtection="1">
      <alignment vertical="center"/>
      <protection hidden="1"/>
    </xf>
    <xf numFmtId="0" fontId="38" fillId="6" borderId="0" xfId="72" applyFont="1" applyFill="1" applyAlignment="1" applyProtection="1">
      <alignment horizontal="center" vertical="center"/>
      <protection hidden="1"/>
    </xf>
    <xf numFmtId="49" fontId="35" fillId="6" borderId="0" xfId="0" applyNumberFormat="1" applyFont="1" applyFill="1" applyProtection="1">
      <alignment vertical="center"/>
      <protection hidden="1"/>
    </xf>
    <xf numFmtId="49" fontId="35" fillId="6" borderId="0" xfId="0" applyNumberFormat="1" applyFont="1" applyFill="1" applyAlignment="1" applyProtection="1">
      <alignment vertical="center" wrapText="1"/>
      <protection hidden="1"/>
    </xf>
    <xf numFmtId="49" fontId="28" fillId="6" borderId="0" xfId="0" applyNumberFormat="1" applyFont="1" applyFill="1" applyProtection="1">
      <alignment vertical="center"/>
      <protection hidden="1"/>
    </xf>
    <xf numFmtId="0" fontId="38" fillId="6" borderId="0" xfId="72" applyFont="1" applyFill="1" applyProtection="1">
      <alignment vertical="center"/>
      <protection hidden="1"/>
    </xf>
    <xf numFmtId="0" fontId="62" fillId="0" borderId="0" xfId="72" applyFont="1">
      <alignment vertical="center"/>
    </xf>
    <xf numFmtId="0" fontId="34" fillId="0" borderId="0" xfId="72" applyFont="1">
      <alignment vertical="center"/>
    </xf>
    <xf numFmtId="49" fontId="34" fillId="6" borderId="0" xfId="0" applyNumberFormat="1" applyFont="1" applyFill="1" applyAlignment="1" applyProtection="1">
      <alignment vertical="top"/>
      <protection hidden="1"/>
    </xf>
    <xf numFmtId="49" fontId="29" fillId="6" borderId="0" xfId="0" applyNumberFormat="1" applyFont="1" applyFill="1" applyAlignment="1" applyProtection="1">
      <alignment vertical="top"/>
      <protection hidden="1"/>
    </xf>
    <xf numFmtId="49" fontId="64" fillId="6" borderId="0" xfId="0" applyNumberFormat="1" applyFont="1" applyFill="1" applyAlignment="1" applyProtection="1">
      <alignment vertical="top"/>
      <protection hidden="1"/>
    </xf>
    <xf numFmtId="49" fontId="65" fillId="6" borderId="0" xfId="0" applyNumberFormat="1" applyFont="1" applyFill="1" applyAlignment="1" applyProtection="1">
      <alignment vertical="top"/>
      <protection hidden="1"/>
    </xf>
    <xf numFmtId="0" fontId="63" fillId="6" borderId="0" xfId="72" applyFont="1" applyFill="1" applyProtection="1">
      <alignment vertical="center"/>
      <protection hidden="1"/>
    </xf>
    <xf numFmtId="49" fontId="16" fillId="6" borderId="0" xfId="0" applyNumberFormat="1" applyFont="1" applyFill="1" applyAlignment="1" applyProtection="1">
      <alignment vertical="center" wrapText="1"/>
      <protection hidden="1"/>
    </xf>
    <xf numFmtId="0" fontId="29" fillId="6" borderId="0" xfId="72" applyFont="1" applyFill="1" applyProtection="1">
      <alignment vertical="center"/>
      <protection hidden="1"/>
    </xf>
    <xf numFmtId="0" fontId="66" fillId="6" borderId="0" xfId="72" applyFont="1" applyFill="1" applyAlignment="1" applyProtection="1">
      <alignment horizontal="center" vertical="center"/>
      <protection hidden="1"/>
    </xf>
    <xf numFmtId="180" fontId="29" fillId="6" borderId="0" xfId="72" applyNumberFormat="1" applyFont="1" applyFill="1" applyProtection="1">
      <alignment vertical="center"/>
      <protection hidden="1"/>
    </xf>
    <xf numFmtId="0" fontId="33" fillId="6" borderId="0" xfId="72" applyFont="1" applyFill="1" applyAlignment="1" applyProtection="1">
      <alignment horizontal="right" vertical="center"/>
      <protection hidden="1"/>
    </xf>
    <xf numFmtId="0" fontId="33" fillId="6" borderId="0" xfId="72" applyFont="1" applyFill="1" applyProtection="1">
      <alignment vertical="center"/>
      <protection hidden="1"/>
    </xf>
    <xf numFmtId="0" fontId="66" fillId="6" borderId="0" xfId="72" applyFont="1" applyFill="1" applyProtection="1">
      <alignment vertical="center"/>
      <protection hidden="1"/>
    </xf>
    <xf numFmtId="0" fontId="57" fillId="0" borderId="0" xfId="72" applyFont="1" applyProtection="1">
      <alignment vertical="center"/>
      <protection hidden="1"/>
    </xf>
    <xf numFmtId="38" fontId="28" fillId="6" borderId="0" xfId="73" applyFont="1" applyFill="1" applyAlignment="1" applyProtection="1">
      <alignment vertical="center"/>
      <protection hidden="1"/>
    </xf>
    <xf numFmtId="0" fontId="28" fillId="6" borderId="0" xfId="72" applyFont="1" applyFill="1" applyAlignment="1" applyProtection="1">
      <alignment horizontal="center" vertical="center"/>
      <protection hidden="1"/>
    </xf>
    <xf numFmtId="49" fontId="29" fillId="6" borderId="0" xfId="72" applyNumberFormat="1" applyFont="1" applyFill="1" applyProtection="1">
      <alignment vertical="center"/>
      <protection hidden="1"/>
    </xf>
    <xf numFmtId="38" fontId="29" fillId="6" borderId="0" xfId="73" applyFont="1" applyFill="1" applyBorder="1" applyAlignment="1" applyProtection="1">
      <alignment vertical="center"/>
      <protection hidden="1"/>
    </xf>
    <xf numFmtId="0" fontId="29" fillId="6" borderId="0" xfId="72" applyFont="1" applyFill="1" applyAlignment="1" applyProtection="1">
      <alignment horizontal="center" vertical="center"/>
      <protection hidden="1"/>
    </xf>
    <xf numFmtId="0" fontId="31" fillId="6" borderId="0" xfId="72" applyFont="1" applyFill="1" applyProtection="1">
      <alignment vertical="center"/>
      <protection hidden="1"/>
    </xf>
    <xf numFmtId="0" fontId="29" fillId="2" borderId="0" xfId="0" applyFont="1" applyFill="1" applyAlignment="1" applyProtection="1">
      <alignment vertical="center" shrinkToFit="1"/>
      <protection hidden="1"/>
    </xf>
    <xf numFmtId="0" fontId="83" fillId="0" borderId="0" xfId="0" applyFont="1">
      <alignment vertical="center"/>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3" fillId="2" borderId="0" xfId="0" applyFont="1" applyFill="1" applyAlignment="1" applyProtection="1">
      <alignment horizontal="right" vertical="center"/>
      <protection hidden="1"/>
    </xf>
    <xf numFmtId="0" fontId="12" fillId="0" borderId="0" xfId="0" applyFont="1" applyAlignment="1" applyProtection="1">
      <alignment horizontal="center" vertical="center"/>
      <protection hidden="1"/>
    </xf>
    <xf numFmtId="49" fontId="19" fillId="2" borderId="0" xfId="0" applyNumberFormat="1" applyFont="1" applyFill="1" applyAlignment="1" applyProtection="1">
      <alignment horizontal="center" vertical="center"/>
      <protection hidden="1"/>
    </xf>
    <xf numFmtId="0" fontId="19" fillId="2" borderId="0" xfId="0" applyFont="1" applyFill="1" applyProtection="1">
      <alignment vertical="center"/>
      <protection hidden="1"/>
    </xf>
    <xf numFmtId="0" fontId="19" fillId="2" borderId="0" xfId="0"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8" fillId="2" borderId="0" xfId="0" applyFont="1" applyFill="1" applyProtection="1">
      <alignment vertical="center"/>
      <protection hidden="1"/>
    </xf>
    <xf numFmtId="0" fontId="13" fillId="2" borderId="0" xfId="0" applyFont="1" applyFill="1" applyAlignment="1" applyProtection="1">
      <alignment horizontal="left" vertical="center"/>
      <protection hidden="1"/>
    </xf>
    <xf numFmtId="0" fontId="11" fillId="0" borderId="0" xfId="140" applyFont="1" applyProtection="1">
      <alignment vertical="center"/>
      <protection hidden="1"/>
    </xf>
    <xf numFmtId="0" fontId="12" fillId="0" borderId="0" xfId="140" applyFont="1" applyAlignment="1" applyProtection="1">
      <alignment vertical="center" wrapText="1"/>
      <protection hidden="1"/>
    </xf>
    <xf numFmtId="0" fontId="12" fillId="0" borderId="0" xfId="140" applyFont="1" applyAlignment="1" applyProtection="1">
      <alignment vertical="center" shrinkToFit="1"/>
      <protection hidden="1"/>
    </xf>
    <xf numFmtId="49" fontId="19" fillId="2" borderId="0" xfId="0" applyNumberFormat="1" applyFont="1" applyFill="1" applyAlignment="1" applyProtection="1">
      <alignment horizontal="left" vertical="center"/>
      <protection hidden="1"/>
    </xf>
    <xf numFmtId="0" fontId="12" fillId="0" borderId="132" xfId="0" applyFont="1" applyBorder="1" applyProtection="1">
      <alignment vertical="center"/>
      <protection hidden="1"/>
    </xf>
    <xf numFmtId="49" fontId="19" fillId="2" borderId="132" xfId="0" applyNumberFormat="1" applyFont="1" applyFill="1" applyBorder="1" applyAlignment="1" applyProtection="1">
      <alignment horizontal="center" vertical="center"/>
      <protection hidden="1"/>
    </xf>
    <xf numFmtId="0" fontId="19" fillId="0" borderId="132" xfId="0" applyFont="1" applyBorder="1" applyProtection="1">
      <alignment vertical="center"/>
      <protection hidden="1"/>
    </xf>
    <xf numFmtId="0" fontId="12" fillId="2" borderId="132" xfId="0" applyFont="1" applyFill="1" applyBorder="1" applyProtection="1">
      <alignment vertical="center"/>
      <protection hidden="1"/>
    </xf>
    <xf numFmtId="0" fontId="12" fillId="2" borderId="132" xfId="0" applyFont="1" applyFill="1" applyBorder="1" applyAlignment="1" applyProtection="1">
      <alignment horizontal="center" vertical="center" wrapText="1"/>
      <protection hidden="1"/>
    </xf>
    <xf numFmtId="0" fontId="12" fillId="2" borderId="132" xfId="0" applyFont="1" applyFill="1" applyBorder="1" applyAlignment="1" applyProtection="1">
      <alignment horizontal="center" vertical="center"/>
      <protection hidden="1"/>
    </xf>
    <xf numFmtId="38" fontId="5" fillId="4" borderId="1" xfId="14" applyFont="1" applyFill="1" applyBorder="1" applyAlignment="1" applyProtection="1">
      <alignment vertical="center"/>
      <protection hidden="1"/>
    </xf>
    <xf numFmtId="38" fontId="5" fillId="4" borderId="2" xfId="14" applyFont="1" applyFill="1" applyBorder="1" applyAlignment="1" applyProtection="1">
      <alignment vertical="center"/>
      <protection hidden="1"/>
    </xf>
    <xf numFmtId="38" fontId="5" fillId="5" borderId="1" xfId="14" applyFont="1" applyFill="1" applyBorder="1" applyAlignment="1" applyProtection="1">
      <alignment vertical="center"/>
      <protection hidden="1"/>
    </xf>
    <xf numFmtId="38" fontId="5" fillId="5" borderId="2" xfId="14" applyFont="1" applyFill="1" applyBorder="1" applyAlignment="1" applyProtection="1">
      <alignment vertical="center"/>
      <protection hidden="1"/>
    </xf>
    <xf numFmtId="0" fontId="21" fillId="0" borderId="0" xfId="0" applyFont="1" applyAlignment="1" applyProtection="1">
      <alignment horizontal="right" vertical="center" wrapText="1"/>
      <protection hidden="1"/>
    </xf>
    <xf numFmtId="38" fontId="26" fillId="0" borderId="0" xfId="6" applyFont="1" applyFill="1" applyBorder="1" applyAlignment="1" applyProtection="1">
      <alignment horizontal="right" vertical="center"/>
      <protection hidden="1"/>
    </xf>
    <xf numFmtId="0" fontId="45" fillId="0" borderId="0" xfId="0" applyFont="1" applyAlignment="1" applyProtection="1">
      <alignment horizontal="left" vertical="center" wrapText="1"/>
      <protection hidden="1"/>
    </xf>
    <xf numFmtId="0" fontId="13" fillId="0" borderId="0" xfId="0" applyFont="1" applyAlignment="1" applyProtection="1">
      <alignment horizontal="center" vertical="center" textRotation="255"/>
      <protection hidden="1"/>
    </xf>
    <xf numFmtId="0" fontId="13" fillId="0" borderId="0" xfId="0" applyFont="1" applyAlignment="1" applyProtection="1">
      <alignment horizontal="right" vertical="center"/>
      <protection hidden="1"/>
    </xf>
    <xf numFmtId="38" fontId="19" fillId="0" borderId="0" xfId="6" applyFont="1" applyFill="1" applyBorder="1" applyAlignment="1" applyProtection="1">
      <alignment horizontal="right" vertical="center" shrinkToFit="1"/>
      <protection hidden="1"/>
    </xf>
    <xf numFmtId="0" fontId="13" fillId="0" borderId="0" xfId="0" applyFont="1" applyAlignment="1" applyProtection="1">
      <alignment horizontal="center" vertical="center" textRotation="255" wrapText="1"/>
      <protection hidden="1"/>
    </xf>
    <xf numFmtId="0" fontId="13" fillId="0" borderId="0" xfId="0" applyFont="1" applyAlignment="1" applyProtection="1">
      <alignment horizontal="left" vertical="center"/>
      <protection hidden="1"/>
    </xf>
    <xf numFmtId="0" fontId="11" fillId="0" borderId="0" xfId="0" applyFont="1" applyProtection="1">
      <alignment vertical="center"/>
      <protection hidden="1"/>
    </xf>
    <xf numFmtId="0" fontId="19" fillId="2" borderId="0" xfId="0" applyFont="1" applyFill="1" applyAlignment="1" applyProtection="1">
      <alignment vertical="center" shrinkToFit="1"/>
      <protection hidden="1"/>
    </xf>
    <xf numFmtId="0" fontId="7" fillId="2" borderId="0" xfId="0" applyFont="1" applyFill="1" applyProtection="1">
      <alignment vertical="center"/>
      <protection hidden="1"/>
    </xf>
    <xf numFmtId="0" fontId="53" fillId="0" borderId="12" xfId="0" applyFont="1" applyBorder="1" applyAlignment="1" applyProtection="1">
      <alignment vertical="center" shrinkToFit="1"/>
      <protection hidden="1"/>
    </xf>
    <xf numFmtId="0" fontId="53" fillId="0" borderId="13" xfId="0" applyFont="1" applyBorder="1" applyAlignment="1" applyProtection="1">
      <alignment vertical="center" shrinkToFit="1"/>
      <protection hidden="1"/>
    </xf>
    <xf numFmtId="0" fontId="53" fillId="0" borderId="7" xfId="0" applyFont="1" applyBorder="1" applyAlignment="1" applyProtection="1">
      <alignment vertical="center" shrinkToFit="1"/>
      <protection hidden="1"/>
    </xf>
    <xf numFmtId="3" fontId="84" fillId="0" borderId="17" xfId="0" applyNumberFormat="1" applyFont="1" applyBorder="1" applyAlignment="1" applyProtection="1">
      <alignment horizontal="right" vertical="center" shrinkToFit="1"/>
      <protection hidden="1"/>
    </xf>
    <xf numFmtId="3" fontId="84" fillId="0" borderId="18" xfId="0" applyNumberFormat="1" applyFont="1" applyBorder="1" applyAlignment="1" applyProtection="1">
      <alignment horizontal="right" vertical="center" shrinkToFit="1"/>
      <protection hidden="1"/>
    </xf>
    <xf numFmtId="3" fontId="84" fillId="0" borderId="18" xfId="0" applyNumberFormat="1" applyFont="1" applyBorder="1" applyAlignment="1" applyProtection="1">
      <alignment horizontal="center" vertical="center" shrinkToFit="1"/>
      <protection hidden="1"/>
    </xf>
    <xf numFmtId="3" fontId="51" fillId="0" borderId="18" xfId="0" applyNumberFormat="1" applyFont="1" applyBorder="1" applyAlignment="1" applyProtection="1">
      <alignment horizontal="center" vertical="center" shrinkToFit="1"/>
      <protection hidden="1"/>
    </xf>
    <xf numFmtId="38" fontId="85" fillId="0" borderId="18" xfId="11" applyFont="1" applyFill="1" applyBorder="1" applyAlignment="1" applyProtection="1">
      <alignment horizontal="center" vertical="center" shrinkToFit="1"/>
      <protection hidden="1"/>
    </xf>
    <xf numFmtId="0" fontId="5" fillId="0" borderId="0" xfId="0" applyFont="1" applyProtection="1">
      <alignment vertical="center"/>
      <protection locked="0"/>
    </xf>
    <xf numFmtId="0" fontId="86" fillId="0" borderId="0" xfId="0" applyFont="1" applyProtection="1">
      <alignment vertical="center"/>
      <protection hidden="1"/>
    </xf>
    <xf numFmtId="3" fontId="86" fillId="2" borderId="0" xfId="0" applyNumberFormat="1" applyFont="1" applyFill="1" applyAlignment="1" applyProtection="1">
      <alignment vertical="center" shrinkToFit="1"/>
      <protection hidden="1"/>
    </xf>
    <xf numFmtId="0" fontId="5" fillId="0" borderId="0" xfId="0" applyFont="1" applyAlignment="1" applyProtection="1">
      <alignment horizontal="left" vertical="center"/>
      <protection hidden="1"/>
    </xf>
    <xf numFmtId="3" fontId="53" fillId="0" borderId="0" xfId="0" applyNumberFormat="1" applyFont="1" applyAlignment="1" applyProtection="1">
      <alignment horizontal="right" vertical="center"/>
      <protection hidden="1"/>
    </xf>
    <xf numFmtId="0" fontId="20" fillId="2" borderId="0" xfId="0" applyFont="1" applyFill="1" applyAlignment="1" applyProtection="1">
      <alignment horizontal="center" vertical="center"/>
      <protection hidden="1"/>
    </xf>
    <xf numFmtId="0" fontId="20" fillId="0" borderId="0" xfId="0" applyFont="1" applyProtection="1">
      <alignment vertical="center"/>
      <protection hidden="1"/>
    </xf>
    <xf numFmtId="0" fontId="8" fillId="0" borderId="0" xfId="0" applyFont="1" applyAlignment="1" applyProtection="1">
      <alignment horizontal="right" vertical="center"/>
      <protection hidden="1"/>
    </xf>
    <xf numFmtId="38" fontId="20" fillId="0" borderId="0" xfId="10" applyFont="1" applyFill="1" applyBorder="1" applyAlignment="1" applyProtection="1">
      <alignment horizontal="center" vertical="center" shrinkToFit="1"/>
      <protection hidden="1"/>
    </xf>
    <xf numFmtId="0" fontId="7" fillId="0" borderId="0" xfId="0" applyFont="1" applyAlignment="1" applyProtection="1">
      <alignment horizontal="center" vertical="center"/>
      <protection hidden="1"/>
    </xf>
    <xf numFmtId="0" fontId="22" fillId="0" borderId="0" xfId="0" applyFont="1" applyAlignment="1" applyProtection="1">
      <alignment horizontal="center" vertical="center"/>
      <protection hidden="1"/>
    </xf>
    <xf numFmtId="3" fontId="11" fillId="0" borderId="19" xfId="0" applyNumberFormat="1" applyFont="1" applyBorder="1" applyAlignment="1" applyProtection="1">
      <alignment horizontal="right" vertical="center" shrinkToFit="1"/>
      <protection hidden="1"/>
    </xf>
    <xf numFmtId="3" fontId="11" fillId="0" borderId="19" xfId="0" applyNumberFormat="1" applyFont="1" applyBorder="1" applyAlignment="1" applyProtection="1">
      <alignment horizontal="center" vertical="center" shrinkToFit="1"/>
      <protection hidden="1"/>
    </xf>
    <xf numFmtId="3" fontId="12" fillId="0" borderId="19" xfId="0" applyNumberFormat="1" applyFont="1" applyBorder="1" applyAlignment="1" applyProtection="1">
      <alignment horizontal="center" vertical="center" shrinkToFit="1"/>
      <protection hidden="1"/>
    </xf>
    <xf numFmtId="38" fontId="40" fillId="0" borderId="19" xfId="11" applyFont="1" applyFill="1" applyBorder="1" applyAlignment="1" applyProtection="1">
      <alignment horizontal="center" vertical="center" shrinkToFit="1"/>
      <protection hidden="1"/>
    </xf>
    <xf numFmtId="0" fontId="13" fillId="0" borderId="12" xfId="0" applyFont="1" applyBorder="1" applyAlignment="1" applyProtection="1">
      <alignment vertical="center" shrinkToFit="1"/>
      <protection hidden="1"/>
    </xf>
    <xf numFmtId="0" fontId="13" fillId="0" borderId="13" xfId="0" applyFont="1" applyBorder="1" applyAlignment="1" applyProtection="1">
      <alignment vertical="center" shrinkToFit="1"/>
      <protection hidden="1"/>
    </xf>
    <xf numFmtId="0" fontId="13" fillId="0" borderId="7" xfId="0" applyFont="1" applyBorder="1" applyAlignment="1" applyProtection="1">
      <alignment vertical="center" shrinkToFit="1"/>
      <protection hidden="1"/>
    </xf>
    <xf numFmtId="3" fontId="11" fillId="0" borderId="17" xfId="0" applyNumberFormat="1" applyFont="1" applyBorder="1" applyAlignment="1" applyProtection="1">
      <alignment horizontal="right" vertical="center" shrinkToFit="1"/>
      <protection hidden="1"/>
    </xf>
    <xf numFmtId="3" fontId="11" fillId="0" borderId="18" xfId="0" applyNumberFormat="1" applyFont="1" applyBorder="1" applyAlignment="1" applyProtection="1">
      <alignment horizontal="right" vertical="center" shrinkToFit="1"/>
      <protection hidden="1"/>
    </xf>
    <xf numFmtId="3" fontId="11" fillId="0" borderId="18" xfId="0" applyNumberFormat="1" applyFont="1" applyBorder="1" applyAlignment="1" applyProtection="1">
      <alignment horizontal="center" vertical="center" shrinkToFit="1"/>
      <protection hidden="1"/>
    </xf>
    <xf numFmtId="3" fontId="12" fillId="0" borderId="18" xfId="0" applyNumberFormat="1" applyFont="1" applyBorder="1" applyAlignment="1" applyProtection="1">
      <alignment horizontal="center" vertical="center" shrinkToFit="1"/>
      <protection hidden="1"/>
    </xf>
    <xf numFmtId="3" fontId="5" fillId="2" borderId="0" xfId="0" applyNumberFormat="1" applyFont="1" applyFill="1" applyAlignment="1" applyProtection="1">
      <alignment vertical="center" shrinkToFit="1"/>
      <protection hidden="1"/>
    </xf>
    <xf numFmtId="0" fontId="20" fillId="2" borderId="0" xfId="0" applyFont="1" applyFill="1" applyAlignment="1" applyProtection="1">
      <alignment horizontal="center" vertical="center"/>
      <protection locked="0"/>
    </xf>
    <xf numFmtId="0" fontId="13" fillId="0" borderId="0" xfId="0" applyFont="1" applyAlignment="1" applyProtection="1">
      <alignment horizontal="center" vertical="center" shrinkToFit="1"/>
      <protection hidden="1"/>
    </xf>
    <xf numFmtId="0" fontId="8" fillId="2" borderId="0" xfId="0" applyFont="1" applyFill="1" applyAlignment="1" applyProtection="1">
      <protection hidden="1"/>
    </xf>
    <xf numFmtId="0" fontId="13" fillId="0" borderId="15" xfId="0" applyFont="1" applyBorder="1" applyAlignment="1" applyProtection="1">
      <alignment vertical="center" shrinkToFit="1"/>
      <protection hidden="1"/>
    </xf>
    <xf numFmtId="0" fontId="13" fillId="0" borderId="16" xfId="0" applyFont="1" applyBorder="1" applyAlignment="1" applyProtection="1">
      <alignment vertical="center" shrinkToFit="1"/>
      <protection hidden="1"/>
    </xf>
    <xf numFmtId="3" fontId="12" fillId="0" borderId="0" xfId="0" applyNumberFormat="1" applyFont="1" applyAlignment="1" applyProtection="1">
      <alignment horizontal="right" vertical="center" shrinkToFit="1"/>
      <protection hidden="1"/>
    </xf>
    <xf numFmtId="0" fontId="13" fillId="0" borderId="14" xfId="0" applyFont="1" applyBorder="1" applyAlignment="1" applyProtection="1">
      <alignment vertical="center" shrinkToFit="1"/>
      <protection hidden="1"/>
    </xf>
    <xf numFmtId="0" fontId="52" fillId="2" borderId="0" xfId="0" applyFont="1" applyFill="1" applyProtection="1">
      <alignment vertical="center"/>
      <protection hidden="1"/>
    </xf>
    <xf numFmtId="0" fontId="86" fillId="2" borderId="0" xfId="0" applyFont="1" applyFill="1" applyProtection="1">
      <alignment vertical="center"/>
      <protection hidden="1"/>
    </xf>
    <xf numFmtId="0" fontId="89" fillId="2" borderId="0" xfId="0" applyFont="1" applyFill="1" applyAlignment="1" applyProtection="1">
      <alignment horizontal="right" vertical="center"/>
      <protection hidden="1"/>
    </xf>
    <xf numFmtId="0" fontId="88" fillId="2" borderId="0" xfId="0" applyFont="1" applyFill="1" applyProtection="1">
      <alignment vertical="center"/>
      <protection hidden="1"/>
    </xf>
    <xf numFmtId="0" fontId="90" fillId="2" borderId="0" xfId="0" applyFont="1" applyFill="1" applyProtection="1">
      <alignment vertical="center"/>
      <protection hidden="1"/>
    </xf>
    <xf numFmtId="0" fontId="91" fillId="2" borderId="0" xfId="0" applyFont="1" applyFill="1" applyProtection="1">
      <alignment vertical="center"/>
      <protection hidden="1"/>
    </xf>
    <xf numFmtId="0" fontId="12" fillId="0" borderId="0" xfId="0" applyFont="1" applyAlignment="1" applyProtection="1">
      <alignment horizontal="center" vertical="center"/>
      <protection hidden="1"/>
    </xf>
    <xf numFmtId="0" fontId="8" fillId="0" borderId="0" xfId="0" applyFont="1" applyAlignment="1" applyProtection="1">
      <alignment horizontal="center" vertical="center" shrinkToFit="1"/>
      <protection hidden="1"/>
    </xf>
    <xf numFmtId="0" fontId="93" fillId="0" borderId="0" xfId="0" applyFont="1" applyAlignment="1" applyProtection="1">
      <alignment horizontal="left" vertical="center" wrapText="1" shrinkToFit="1"/>
      <protection hidden="1"/>
    </xf>
    <xf numFmtId="0" fontId="93" fillId="0" borderId="0" xfId="0" applyFont="1" applyAlignment="1" applyProtection="1">
      <alignment horizontal="left" vertical="center" shrinkToFit="1"/>
      <protection hidden="1"/>
    </xf>
    <xf numFmtId="0" fontId="13" fillId="0" borderId="148" xfId="0" applyFont="1" applyBorder="1" applyAlignment="1" applyProtection="1">
      <alignment vertical="center" shrinkToFit="1"/>
      <protection hidden="1"/>
    </xf>
    <xf numFmtId="0" fontId="29" fillId="0" borderId="0" xfId="0" applyFont="1" applyProtection="1">
      <alignment vertical="center"/>
      <protection hidden="1"/>
    </xf>
    <xf numFmtId="0" fontId="13" fillId="2" borderId="0" xfId="0" applyFont="1" applyFill="1" applyAlignment="1" applyProtection="1">
      <alignment vertical="center" shrinkToFit="1"/>
      <protection hidden="1"/>
    </xf>
    <xf numFmtId="0" fontId="56"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distributed" vertical="center"/>
      <protection hidden="1"/>
    </xf>
    <xf numFmtId="0" fontId="11" fillId="0" borderId="0" xfId="140" applyFont="1" applyFill="1" applyBorder="1" applyProtection="1">
      <alignment vertical="center"/>
      <protection hidden="1"/>
    </xf>
    <xf numFmtId="0" fontId="8" fillId="0" borderId="0" xfId="0" applyFont="1" applyFill="1" applyBorder="1" applyProtection="1">
      <alignment vertical="center"/>
      <protection hidden="1"/>
    </xf>
    <xf numFmtId="0" fontId="12" fillId="0" borderId="0" xfId="0" applyFont="1" applyFill="1" applyBorder="1" applyAlignment="1" applyProtection="1">
      <alignment horizontal="right" vertical="center"/>
      <protection hidden="1"/>
    </xf>
    <xf numFmtId="0" fontId="12" fillId="0" borderId="0" xfId="0" applyFont="1" applyFill="1" applyBorder="1" applyProtection="1">
      <alignment vertical="center"/>
      <protection hidden="1"/>
    </xf>
    <xf numFmtId="0" fontId="95" fillId="0" borderId="0" xfId="0" applyFont="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5" fillId="2" borderId="0" xfId="0" applyFont="1" applyFill="1" applyAlignment="1" applyProtection="1">
      <alignment vertical="center" wrapText="1"/>
      <protection hidden="1"/>
    </xf>
    <xf numFmtId="0" fontId="5" fillId="0" borderId="0" xfId="0" applyFont="1" applyAlignment="1" applyProtection="1">
      <alignment horizontal="right" vertical="center"/>
      <protection hidden="1"/>
    </xf>
    <xf numFmtId="0" fontId="8" fillId="0" borderId="0" xfId="0" applyFont="1" applyAlignment="1" applyProtection="1">
      <alignment horizontal="center" vertical="center" shrinkToFit="1"/>
      <protection locked="0"/>
    </xf>
    <xf numFmtId="0" fontId="31" fillId="6" borderId="0" xfId="0" applyFont="1" applyFill="1" applyAlignment="1" applyProtection="1">
      <alignment horizontal="center" vertical="center" wrapText="1"/>
      <protection hidden="1"/>
    </xf>
    <xf numFmtId="49" fontId="63" fillId="6" borderId="0" xfId="0" applyNumberFormat="1" applyFont="1" applyFill="1" applyAlignment="1" applyProtection="1">
      <alignment vertical="top"/>
      <protection hidden="1"/>
    </xf>
    <xf numFmtId="49" fontId="29" fillId="6" borderId="0" xfId="0" applyNumberFormat="1" applyFont="1" applyFill="1" applyAlignment="1" applyProtection="1">
      <alignment horizontal="left" vertical="center"/>
      <protection hidden="1"/>
    </xf>
    <xf numFmtId="0" fontId="32" fillId="0" borderId="0" xfId="0" applyFont="1" applyProtection="1">
      <alignment vertical="center"/>
      <protection hidden="1"/>
    </xf>
    <xf numFmtId="0" fontId="29" fillId="0" borderId="0" xfId="0" applyFont="1" applyAlignment="1" applyProtection="1">
      <alignment vertical="center" shrinkToFit="1"/>
      <protection hidden="1"/>
    </xf>
    <xf numFmtId="0" fontId="32" fillId="0" borderId="0" xfId="0" applyFont="1" applyAlignment="1" applyProtection="1">
      <alignment vertical="center" textRotation="255" shrinkToFit="1"/>
      <protection hidden="1"/>
    </xf>
    <xf numFmtId="0" fontId="35" fillId="0" borderId="0" xfId="0" applyFont="1" applyAlignment="1" applyProtection="1">
      <alignment vertical="center" wrapText="1" shrinkToFit="1"/>
      <protection hidden="1"/>
    </xf>
    <xf numFmtId="0" fontId="32" fillId="0" borderId="0" xfId="0" applyFont="1" applyAlignment="1" applyProtection="1">
      <alignment vertical="center" wrapText="1" shrinkToFit="1"/>
      <protection hidden="1"/>
    </xf>
    <xf numFmtId="0" fontId="29" fillId="0" borderId="0" xfId="0" applyFont="1" applyAlignment="1" applyProtection="1">
      <alignment vertical="center" textRotation="255" shrinkToFit="1"/>
      <protection hidden="1"/>
    </xf>
    <xf numFmtId="0" fontId="28" fillId="0" borderId="0" xfId="0" applyFont="1" applyAlignment="1" applyProtection="1">
      <alignment vertical="center" wrapText="1" shrinkToFit="1"/>
      <protection hidden="1"/>
    </xf>
    <xf numFmtId="0" fontId="33" fillId="0" borderId="0" xfId="0" applyFont="1" applyAlignment="1" applyProtection="1">
      <alignment horizontal="center" vertical="center"/>
      <protection hidden="1"/>
    </xf>
    <xf numFmtId="0" fontId="35" fillId="0" borderId="0" xfId="0" applyFont="1" applyAlignment="1" applyProtection="1">
      <alignment vertical="center" wrapText="1"/>
      <protection hidden="1"/>
    </xf>
    <xf numFmtId="0" fontId="30" fillId="2" borderId="0" xfId="0" applyFont="1" applyFill="1" applyProtection="1">
      <alignment vertical="center"/>
      <protection hidden="1"/>
    </xf>
    <xf numFmtId="0" fontId="16" fillId="0" borderId="0" xfId="0" applyFont="1" applyAlignment="1" applyProtection="1">
      <alignment horizontal="distributed" vertical="center"/>
      <protection hidden="1"/>
    </xf>
    <xf numFmtId="0" fontId="16" fillId="0" borderId="0" xfId="0" applyFont="1" applyProtection="1">
      <alignment vertical="center"/>
      <protection hidden="1"/>
    </xf>
    <xf numFmtId="0" fontId="37" fillId="0" borderId="0" xfId="0" applyFont="1" applyAlignment="1" applyProtection="1">
      <alignment horizontal="left" vertical="center"/>
      <protection hidden="1"/>
    </xf>
    <xf numFmtId="0" fontId="96" fillId="0" borderId="0" xfId="0" applyFont="1" applyProtection="1">
      <alignment vertical="center"/>
      <protection hidden="1"/>
    </xf>
    <xf numFmtId="0" fontId="96" fillId="0" borderId="0" xfId="0" applyFont="1" applyAlignment="1" applyProtection="1">
      <alignment horizontal="right" vertical="center"/>
      <protection hidden="1"/>
    </xf>
    <xf numFmtId="0" fontId="17" fillId="0" borderId="0" xfId="0" applyFont="1" applyProtection="1">
      <alignment vertical="center"/>
      <protection hidden="1"/>
    </xf>
    <xf numFmtId="0" fontId="97" fillId="0" borderId="0" xfId="0" applyFont="1" applyAlignment="1" applyProtection="1">
      <alignment vertical="center" wrapText="1"/>
      <protection hidden="1"/>
    </xf>
    <xf numFmtId="0" fontId="17" fillId="0" borderId="0" xfId="0" applyFont="1" applyAlignment="1" applyProtection="1">
      <alignment horizontal="left" vertical="center" wrapText="1"/>
      <protection hidden="1"/>
    </xf>
    <xf numFmtId="0" fontId="28" fillId="0" borderId="0" xfId="0" applyFont="1" applyProtection="1">
      <alignment vertical="center"/>
      <protection locked="0"/>
    </xf>
    <xf numFmtId="38" fontId="5" fillId="4" borderId="1" xfId="14" applyFont="1" applyFill="1" applyBorder="1" applyProtection="1">
      <alignment vertical="center"/>
      <protection hidden="1"/>
    </xf>
    <xf numFmtId="38" fontId="5" fillId="4" borderId="2" xfId="14" applyFont="1" applyFill="1" applyBorder="1" applyProtection="1">
      <alignment vertical="center"/>
      <protection hidden="1"/>
    </xf>
    <xf numFmtId="38" fontId="8" fillId="0" borderId="0" xfId="14" applyFont="1" applyProtection="1">
      <alignment vertical="center"/>
      <protection hidden="1"/>
    </xf>
    <xf numFmtId="38" fontId="5" fillId="5" borderId="1" xfId="14" applyFont="1" applyFill="1" applyBorder="1" applyProtection="1">
      <alignment vertical="center"/>
      <protection hidden="1"/>
    </xf>
    <xf numFmtId="38" fontId="5" fillId="5" borderId="2" xfId="14" applyFont="1" applyFill="1" applyBorder="1" applyProtection="1">
      <alignment vertical="center"/>
      <protection hidden="1"/>
    </xf>
    <xf numFmtId="0" fontId="5" fillId="0" borderId="0"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7" fillId="0" borderId="0" xfId="0" applyFont="1" applyAlignment="1" applyProtection="1">
      <alignment vertical="center" wrapText="1"/>
      <protection hidden="1"/>
    </xf>
    <xf numFmtId="0" fontId="17" fillId="2" borderId="0" xfId="0" applyFont="1" applyFill="1" applyAlignment="1" applyProtection="1">
      <alignment vertical="center" wrapText="1"/>
      <protection hidden="1"/>
    </xf>
    <xf numFmtId="0" fontId="38" fillId="6" borderId="0" xfId="0" applyFont="1" applyFill="1" applyAlignment="1" applyProtection="1">
      <alignment horizontal="center" vertical="center"/>
      <protection hidden="1"/>
    </xf>
    <xf numFmtId="0" fontId="16" fillId="0" borderId="0" xfId="0" applyFont="1" applyAlignment="1" applyProtection="1">
      <alignment vertical="center" wrapText="1"/>
      <protection hidden="1"/>
    </xf>
    <xf numFmtId="0" fontId="16" fillId="0" borderId="0" xfId="0" applyFont="1" applyAlignment="1" applyProtection="1">
      <alignment horizontal="center" vertical="center"/>
      <protection hidden="1"/>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right" vertical="center"/>
      <protection hidden="1"/>
    </xf>
    <xf numFmtId="0" fontId="29" fillId="2" borderId="0" xfId="0" applyFont="1" applyFill="1" applyAlignment="1" applyProtection="1">
      <alignment horizontal="center" vertical="center"/>
      <protection locked="0"/>
    </xf>
    <xf numFmtId="0" fontId="7" fillId="0" borderId="0" xfId="0" applyFont="1" applyAlignment="1" applyProtection="1">
      <alignment horizontal="center" vertical="center"/>
      <protection hidden="1"/>
    </xf>
    <xf numFmtId="0" fontId="29" fillId="2" borderId="0" xfId="0" applyFont="1" applyFill="1" applyAlignment="1" applyProtection="1">
      <alignment vertical="center" wrapText="1"/>
      <protection hidden="1"/>
    </xf>
    <xf numFmtId="0" fontId="36" fillId="0" borderId="0" xfId="0" applyFont="1" applyAlignment="1" applyProtection="1">
      <alignment horizontal="center" vertical="center"/>
      <protection hidden="1"/>
    </xf>
    <xf numFmtId="0" fontId="29" fillId="0" borderId="0" xfId="0" applyFont="1" applyAlignment="1" applyProtection="1">
      <alignment horizontal="center" vertical="center" shrinkToFit="1"/>
      <protection hidden="1"/>
    </xf>
    <xf numFmtId="0" fontId="28" fillId="0" borderId="0" xfId="0" applyFont="1" applyAlignment="1" applyProtection="1">
      <alignment horizontal="left" vertical="center" wrapText="1"/>
      <protection hidden="1"/>
    </xf>
    <xf numFmtId="0" fontId="19" fillId="0" borderId="0" xfId="0" applyFont="1" applyProtection="1">
      <alignment vertical="center"/>
      <protection hidden="1"/>
    </xf>
    <xf numFmtId="38" fontId="19" fillId="0" borderId="20" xfId="141" applyFont="1" applyBorder="1" applyAlignment="1" applyProtection="1">
      <alignment horizontal="right" vertical="center"/>
      <protection hidden="1"/>
    </xf>
    <xf numFmtId="38" fontId="19" fillId="0" borderId="54" xfId="141" applyFont="1" applyBorder="1" applyAlignment="1" applyProtection="1">
      <alignment horizontal="right" vertical="center"/>
      <protection hidden="1"/>
    </xf>
    <xf numFmtId="38" fontId="19" fillId="0" borderId="20" xfId="0" applyNumberFormat="1" applyFont="1" applyBorder="1" applyProtection="1">
      <alignment vertical="center"/>
      <protection hidden="1"/>
    </xf>
    <xf numFmtId="0" fontId="19" fillId="0" borderId="20" xfId="0" applyFont="1" applyBorder="1" applyAlignment="1" applyProtection="1">
      <alignment horizontal="left" vertical="center"/>
      <protection hidden="1"/>
    </xf>
    <xf numFmtId="49" fontId="5" fillId="2" borderId="0" xfId="0" applyNumberFormat="1" applyFont="1" applyFill="1" applyAlignment="1" applyProtection="1">
      <alignment horizontal="center" vertical="center"/>
      <protection locked="0"/>
    </xf>
    <xf numFmtId="0" fontId="5" fillId="0" borderId="0" xfId="0" applyFont="1" applyFill="1" applyAlignment="1" applyProtection="1">
      <alignment horizontal="center" vertical="center"/>
      <protection hidden="1"/>
    </xf>
    <xf numFmtId="0" fontId="28" fillId="0" borderId="0" xfId="0" applyFont="1" applyFill="1" applyProtection="1">
      <alignment vertical="center"/>
      <protection hidden="1"/>
    </xf>
    <xf numFmtId="38" fontId="13" fillId="2" borderId="13" xfId="10" applyFont="1" applyFill="1" applyBorder="1" applyAlignment="1" applyProtection="1">
      <alignment vertical="center" shrinkToFit="1"/>
      <protection hidden="1"/>
    </xf>
    <xf numFmtId="38" fontId="13" fillId="2" borderId="14" xfId="10" applyFont="1" applyFill="1" applyBorder="1" applyAlignment="1" applyProtection="1">
      <alignment vertical="center" shrinkToFit="1"/>
      <protection hidden="1"/>
    </xf>
    <xf numFmtId="0" fontId="103" fillId="0" borderId="0" xfId="0" applyFont="1">
      <alignment vertical="center"/>
    </xf>
    <xf numFmtId="3" fontId="13" fillId="0" borderId="0" xfId="0" applyNumberFormat="1" applyFont="1" applyBorder="1" applyAlignment="1" applyProtection="1">
      <alignment horizontal="right" vertical="center"/>
      <protection hidden="1"/>
    </xf>
    <xf numFmtId="3" fontId="13" fillId="0" borderId="57" xfId="0" applyNumberFormat="1" applyFont="1" applyBorder="1" applyAlignment="1" applyProtection="1">
      <alignment horizontal="right" vertical="center"/>
      <protection hidden="1"/>
    </xf>
    <xf numFmtId="0" fontId="103" fillId="0" borderId="0" xfId="0" applyFont="1" applyProtection="1">
      <alignment vertical="center"/>
      <protection locked="0"/>
    </xf>
    <xf numFmtId="0" fontId="103" fillId="40" borderId="0" xfId="0" applyFont="1" applyFill="1" applyProtection="1">
      <alignment vertical="center"/>
      <protection locked="0"/>
    </xf>
    <xf numFmtId="0" fontId="0" fillId="40" borderId="0" xfId="0" applyFill="1" applyProtection="1">
      <alignment vertical="center"/>
      <protection locked="0"/>
    </xf>
    <xf numFmtId="0" fontId="0" fillId="0" borderId="0" xfId="0" applyProtection="1">
      <alignment vertical="center"/>
      <protection locked="0"/>
    </xf>
    <xf numFmtId="0" fontId="60" fillId="6" borderId="0" xfId="72" applyFont="1" applyFill="1" applyAlignment="1" applyProtection="1">
      <alignment horizontal="center" vertical="center"/>
      <protection hidden="1"/>
    </xf>
    <xf numFmtId="0" fontId="98" fillId="0" borderId="20" xfId="0" applyFont="1" applyBorder="1" applyAlignment="1" applyProtection="1">
      <alignment horizontal="right" vertical="center"/>
      <protection locked="0"/>
    </xf>
    <xf numFmtId="0" fontId="98" fillId="0" borderId="20" xfId="0" applyFont="1" applyFill="1" applyBorder="1" applyAlignment="1" applyProtection="1">
      <alignment horizontal="right" vertical="center"/>
      <protection locked="0"/>
    </xf>
    <xf numFmtId="0" fontId="98" fillId="0" borderId="20" xfId="0" applyFont="1" applyFill="1" applyBorder="1" applyAlignment="1" applyProtection="1">
      <alignment horizontal="center" vertical="center"/>
      <protection locked="0"/>
    </xf>
    <xf numFmtId="0" fontId="98" fillId="0" borderId="0" xfId="0" applyFont="1" applyAlignment="1" applyProtection="1">
      <alignment horizontal="right" vertical="center"/>
      <protection locked="0"/>
    </xf>
    <xf numFmtId="0" fontId="98" fillId="2" borderId="0" xfId="0" applyFont="1" applyFill="1" applyAlignment="1" applyProtection="1">
      <alignment horizontal="right" vertical="center"/>
      <protection locked="0"/>
    </xf>
    <xf numFmtId="0" fontId="13" fillId="0" borderId="0" xfId="0" applyFont="1" applyProtection="1">
      <alignment vertical="center"/>
      <protection locked="0"/>
    </xf>
    <xf numFmtId="0" fontId="56" fillId="0" borderId="20" xfId="0" applyFont="1" applyBorder="1" applyAlignment="1" applyProtection="1">
      <alignment horizontal="right" vertical="top" wrapText="1"/>
      <protection locked="0"/>
    </xf>
    <xf numFmtId="0" fontId="15" fillId="0" borderId="20" xfId="0" applyFont="1" applyBorder="1" applyAlignment="1" applyProtection="1">
      <alignment horizontal="center" vertical="center"/>
      <protection locked="0"/>
    </xf>
    <xf numFmtId="0" fontId="13" fillId="2" borderId="0" xfId="0" applyFont="1" applyFill="1" applyProtection="1">
      <alignment vertical="center"/>
      <protection locked="0"/>
    </xf>
    <xf numFmtId="0" fontId="105" fillId="0" borderId="0" xfId="0" applyFont="1" applyAlignment="1" applyProtection="1">
      <alignment horizontal="center" vertical="center"/>
      <protection locked="0"/>
    </xf>
    <xf numFmtId="0" fontId="56" fillId="0" borderId="20" xfId="0" applyFont="1" applyBorder="1" applyAlignment="1" applyProtection="1">
      <alignment vertical="center"/>
      <protection locked="0"/>
    </xf>
    <xf numFmtId="0" fontId="31" fillId="6" borderId="0" xfId="0" applyFont="1" applyFill="1" applyAlignment="1" applyProtection="1">
      <alignment horizontal="center" vertical="center" wrapText="1"/>
      <protection locked="0"/>
    </xf>
    <xf numFmtId="49" fontId="16" fillId="6" borderId="0" xfId="0" applyNumberFormat="1" applyFont="1" applyFill="1" applyAlignment="1" applyProtection="1">
      <alignment vertical="center" wrapText="1"/>
      <protection locked="0"/>
    </xf>
    <xf numFmtId="38" fontId="13" fillId="2" borderId="12" xfId="10" applyFont="1" applyFill="1" applyBorder="1" applyAlignment="1" applyProtection="1">
      <alignment vertical="center" shrinkToFit="1"/>
      <protection hidden="1"/>
    </xf>
    <xf numFmtId="0" fontId="103" fillId="49" borderId="0" xfId="0" applyFont="1" applyFill="1">
      <alignment vertical="center"/>
    </xf>
    <xf numFmtId="0" fontId="103" fillId="50" borderId="0" xfId="0" applyFont="1" applyFill="1">
      <alignment vertical="center"/>
    </xf>
    <xf numFmtId="0" fontId="98" fillId="0" borderId="0" xfId="0" applyFont="1" applyFill="1" applyAlignment="1" applyProtection="1">
      <alignment horizontal="center" vertical="center"/>
      <protection locked="0"/>
    </xf>
    <xf numFmtId="0" fontId="98" fillId="0" borderId="54" xfId="0" applyFont="1" applyFill="1" applyBorder="1" applyAlignment="1" applyProtection="1">
      <alignment horizontal="center" vertical="center"/>
      <protection locked="0"/>
    </xf>
    <xf numFmtId="0" fontId="99" fillId="0" borderId="20" xfId="0" applyFont="1" applyFill="1" applyBorder="1" applyAlignment="1" applyProtection="1">
      <alignment horizontal="center" vertical="center"/>
      <protection locked="0"/>
    </xf>
    <xf numFmtId="0" fontId="98"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2" borderId="0" xfId="0" applyFont="1" applyFill="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110" fillId="0" borderId="0" xfId="72" applyFont="1" applyAlignment="1" applyProtection="1">
      <alignment horizontal="center" vertical="center"/>
      <protection locked="0"/>
    </xf>
    <xf numFmtId="182" fontId="110" fillId="0" borderId="0" xfId="72" applyNumberFormat="1" applyFont="1" applyAlignment="1" applyProtection="1">
      <alignment horizontal="center" vertical="center"/>
      <protection locked="0"/>
    </xf>
    <xf numFmtId="0" fontId="16" fillId="6" borderId="0" xfId="72" applyFont="1" applyFill="1" applyProtection="1">
      <alignment vertical="center"/>
      <protection locked="0"/>
    </xf>
    <xf numFmtId="0" fontId="110" fillId="0" borderId="0" xfId="72" applyFont="1" applyProtection="1">
      <alignment vertical="center"/>
      <protection locked="0"/>
    </xf>
    <xf numFmtId="49" fontId="111" fillId="6" borderId="0" xfId="0" applyNumberFormat="1" applyFont="1" applyFill="1" applyAlignment="1" applyProtection="1">
      <alignment vertical="top"/>
      <protection locked="0"/>
    </xf>
    <xf numFmtId="49" fontId="111" fillId="6" borderId="0" xfId="0" applyNumberFormat="1" applyFont="1" applyFill="1" applyAlignment="1" applyProtection="1">
      <alignment vertical="top" wrapText="1" shrinkToFit="1"/>
      <protection locked="0"/>
    </xf>
    <xf numFmtId="49" fontId="111" fillId="6" borderId="0" xfId="0" applyNumberFormat="1" applyFont="1" applyFill="1" applyAlignment="1" applyProtection="1">
      <alignment vertical="top" wrapText="1"/>
      <protection locked="0"/>
    </xf>
    <xf numFmtId="49" fontId="16" fillId="6" borderId="0" xfId="0" applyNumberFormat="1" applyFont="1" applyFill="1" applyAlignment="1" applyProtection="1">
      <alignment vertical="top"/>
      <protection locked="0"/>
    </xf>
    <xf numFmtId="49" fontId="16" fillId="6" borderId="0" xfId="0" applyNumberFormat="1" applyFont="1" applyFill="1" applyAlignment="1" applyProtection="1">
      <alignment horizontal="left" vertical="center"/>
      <protection locked="0"/>
    </xf>
    <xf numFmtId="49" fontId="112" fillId="6" borderId="20" xfId="0" applyNumberFormat="1" applyFont="1" applyFill="1" applyBorder="1" applyAlignment="1" applyProtection="1">
      <alignment horizontal="right" vertical="center"/>
      <protection locked="0"/>
    </xf>
    <xf numFmtId="0" fontId="112" fillId="6" borderId="20" xfId="72" applyFont="1" applyFill="1" applyBorder="1" applyAlignment="1" applyProtection="1">
      <alignment horizontal="right" vertical="center"/>
      <protection locked="0"/>
    </xf>
    <xf numFmtId="0" fontId="112" fillId="6" borderId="0" xfId="72" applyFont="1" applyFill="1" applyAlignment="1" applyProtection="1">
      <alignment horizontal="right" vertical="center"/>
      <protection locked="0"/>
    </xf>
    <xf numFmtId="0" fontId="12" fillId="0" borderId="0" xfId="0" applyFont="1" applyAlignment="1" applyProtection="1">
      <alignment horizontal="right" vertical="center"/>
      <protection locked="0"/>
    </xf>
    <xf numFmtId="0" fontId="12" fillId="0" borderId="0" xfId="0" applyFont="1" applyAlignment="1" applyProtection="1">
      <alignment horizontal="center" vertical="center"/>
      <protection locked="0"/>
    </xf>
    <xf numFmtId="0" fontId="12" fillId="0" borderId="0" xfId="0" applyFont="1" applyProtection="1">
      <alignment vertical="center"/>
      <protection locked="0"/>
    </xf>
    <xf numFmtId="0" fontId="12" fillId="0" borderId="20" xfId="0" applyFont="1" applyBorder="1" applyAlignment="1" applyProtection="1">
      <alignment horizontal="right" vertical="center"/>
      <protection locked="0"/>
    </xf>
    <xf numFmtId="0" fontId="12" fillId="2" borderId="20" xfId="0" applyFont="1" applyFill="1" applyBorder="1" applyAlignment="1" applyProtection="1">
      <alignment horizontal="right" vertical="center"/>
      <protection locked="0"/>
    </xf>
    <xf numFmtId="0" fontId="113" fillId="0" borderId="0" xfId="0" applyFont="1" applyAlignment="1" applyProtection="1">
      <alignment horizontal="right" vertical="center"/>
      <protection locked="0"/>
    </xf>
    <xf numFmtId="0" fontId="114" fillId="0" borderId="0" xfId="0" applyFont="1" applyAlignment="1" applyProtection="1">
      <alignment horizontal="right" vertical="center" wrapText="1"/>
      <protection locked="0"/>
    </xf>
    <xf numFmtId="3" fontId="113" fillId="0" borderId="20" xfId="0" applyNumberFormat="1" applyFont="1" applyBorder="1" applyAlignment="1" applyProtection="1">
      <alignment horizontal="right" vertical="center" shrinkToFit="1"/>
      <protection locked="0"/>
    </xf>
    <xf numFmtId="0" fontId="113" fillId="0" borderId="0" xfId="0" applyFont="1" applyAlignment="1" applyProtection="1">
      <alignment horizontal="right" vertical="center" shrinkToFit="1"/>
      <protection locked="0"/>
    </xf>
    <xf numFmtId="0" fontId="113" fillId="0" borderId="20" xfId="0" applyFont="1" applyBorder="1" applyAlignment="1" applyProtection="1">
      <alignment horizontal="right" vertical="center"/>
      <protection locked="0"/>
    </xf>
    <xf numFmtId="0" fontId="12" fillId="0" borderId="20" xfId="0" applyFont="1" applyBorder="1" applyAlignment="1" applyProtection="1">
      <alignment horizontal="center" vertical="center"/>
      <protection locked="0"/>
    </xf>
    <xf numFmtId="0" fontId="113" fillId="0" borderId="0" xfId="0" applyFont="1" applyAlignment="1" applyProtection="1">
      <alignment horizontal="right" vertical="center" wrapText="1"/>
      <protection locked="0"/>
    </xf>
    <xf numFmtId="0" fontId="11" fillId="0" borderId="0" xfId="0" applyFont="1" applyAlignment="1" applyProtection="1">
      <alignment horizontal="center" vertical="center"/>
      <protection locked="0"/>
    </xf>
    <xf numFmtId="38" fontId="113" fillId="0" borderId="0" xfId="11" applyFont="1" applyFill="1" applyBorder="1" applyAlignment="1" applyProtection="1">
      <alignment horizontal="right" vertical="center" shrinkToFit="1"/>
      <protection locked="0"/>
    </xf>
    <xf numFmtId="0" fontId="12" fillId="0" borderId="5"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38" fontId="113" fillId="0" borderId="20" xfId="11" applyFont="1" applyFill="1" applyBorder="1" applyAlignment="1" applyProtection="1">
      <alignment horizontal="right" vertical="center" shrinkToFit="1"/>
      <protection locked="0"/>
    </xf>
    <xf numFmtId="49" fontId="63" fillId="6" borderId="0" xfId="0" applyNumberFormat="1" applyFont="1" applyFill="1" applyAlignment="1" applyProtection="1">
      <alignment vertical="top" wrapText="1"/>
      <protection hidden="1"/>
    </xf>
    <xf numFmtId="49" fontId="63" fillId="6" borderId="0" xfId="0" applyNumberFormat="1" applyFont="1" applyFill="1" applyAlignment="1" applyProtection="1">
      <alignment vertical="top"/>
      <protection hidden="1"/>
    </xf>
    <xf numFmtId="49" fontId="29" fillId="6" borderId="0" xfId="0" applyNumberFormat="1" applyFont="1" applyFill="1" applyAlignment="1" applyProtection="1">
      <alignment horizontal="left" vertical="center"/>
      <protection hidden="1"/>
    </xf>
    <xf numFmtId="49" fontId="63" fillId="6" borderId="0" xfId="0" applyNumberFormat="1" applyFont="1" applyFill="1" applyAlignment="1" applyProtection="1">
      <alignment vertical="top" wrapText="1" shrinkToFit="1"/>
      <protection hidden="1"/>
    </xf>
    <xf numFmtId="0" fontId="31" fillId="6" borderId="0" xfId="0" applyFont="1" applyFill="1" applyAlignment="1" applyProtection="1">
      <alignment horizontal="center" vertical="center" wrapText="1"/>
      <protection hidden="1"/>
    </xf>
    <xf numFmtId="49" fontId="29" fillId="6" borderId="0" xfId="0" applyNumberFormat="1" applyFont="1" applyFill="1" applyAlignment="1" applyProtection="1">
      <alignment vertical="center" wrapText="1"/>
      <protection hidden="1"/>
    </xf>
    <xf numFmtId="0" fontId="16" fillId="0" borderId="0" xfId="0" applyFont="1" applyAlignment="1" applyProtection="1">
      <alignment horizontal="center" vertical="center"/>
      <protection hidden="1"/>
    </xf>
    <xf numFmtId="0" fontId="98" fillId="2" borderId="20" xfId="0" applyFont="1" applyFill="1" applyBorder="1" applyAlignment="1" applyProtection="1">
      <alignment horizontal="right" vertical="center"/>
      <protection locked="0"/>
    </xf>
    <xf numFmtId="0" fontId="99" fillId="0" borderId="20" xfId="0" applyFont="1" applyFill="1" applyBorder="1" applyAlignment="1" applyProtection="1">
      <alignment horizontal="center" vertical="center"/>
      <protection locked="0"/>
    </xf>
    <xf numFmtId="0" fontId="29" fillId="2" borderId="0" xfId="0" applyFont="1" applyFill="1" applyAlignment="1" applyProtection="1">
      <alignment horizontal="center" vertical="center"/>
      <protection hidden="1"/>
    </xf>
    <xf numFmtId="49" fontId="32" fillId="0" borderId="0" xfId="0" applyNumberFormat="1" applyFont="1" applyFill="1" applyBorder="1" applyAlignment="1" applyProtection="1">
      <alignment horizontal="center" vertical="center" wrapText="1" shrinkToFit="1"/>
      <protection locked="0"/>
    </xf>
    <xf numFmtId="0" fontId="32" fillId="0" borderId="0" xfId="0" applyFont="1" applyFill="1" applyBorder="1" applyAlignment="1" applyProtection="1">
      <alignment horizontal="center" vertical="center" shrinkToFit="1"/>
      <protection locked="0"/>
    </xf>
    <xf numFmtId="0" fontId="36" fillId="0" borderId="0" xfId="0" applyFont="1" applyAlignment="1" applyProtection="1">
      <alignment horizontal="center" vertical="center"/>
      <protection hidden="1"/>
    </xf>
    <xf numFmtId="0" fontId="29" fillId="2" borderId="0" xfId="0" applyFont="1" applyFill="1" applyAlignment="1" applyProtection="1">
      <alignment horizontal="right" vertical="center"/>
      <protection hidden="1"/>
    </xf>
    <xf numFmtId="0" fontId="16" fillId="0" borderId="0" xfId="0" applyFont="1" applyAlignment="1" applyProtection="1">
      <alignment vertical="center" wrapText="1"/>
      <protection hidden="1"/>
    </xf>
    <xf numFmtId="0" fontId="38" fillId="6" borderId="0" xfId="0" applyFont="1" applyFill="1" applyAlignment="1" applyProtection="1">
      <alignment horizontal="center" vertical="center"/>
      <protection hidden="1"/>
    </xf>
    <xf numFmtId="0" fontId="17" fillId="0" borderId="0" xfId="0" applyFont="1" applyAlignment="1" applyProtection="1">
      <alignment vertical="center" wrapText="1"/>
      <protection hidden="1"/>
    </xf>
    <xf numFmtId="0" fontId="17" fillId="2" borderId="0" xfId="0" applyFont="1" applyFill="1" applyAlignment="1" applyProtection="1">
      <alignment vertical="center" wrapText="1"/>
      <protection hidden="1"/>
    </xf>
    <xf numFmtId="38" fontId="40" fillId="0" borderId="0" xfId="10" applyFont="1" applyFill="1" applyBorder="1" applyAlignment="1" applyProtection="1">
      <alignment vertical="center" shrinkToFit="1"/>
      <protection hidden="1"/>
    </xf>
    <xf numFmtId="38" fontId="25" fillId="0" borderId="0" xfId="10" applyFont="1" applyFill="1" applyBorder="1" applyAlignment="1" applyProtection="1">
      <alignment horizontal="right" vertical="center" shrinkToFit="1"/>
      <protection locked="0"/>
    </xf>
    <xf numFmtId="38" fontId="25" fillId="0" borderId="0" xfId="10" applyFont="1" applyFill="1" applyBorder="1" applyAlignment="1" applyProtection="1">
      <alignment vertical="center" shrinkToFit="1"/>
      <protection hidden="1"/>
    </xf>
    <xf numFmtId="38" fontId="13" fillId="0" borderId="0" xfId="14" applyFont="1" applyFill="1" applyBorder="1" applyAlignment="1" applyProtection="1">
      <alignment horizontal="left" wrapText="1"/>
      <protection hidden="1"/>
    </xf>
    <xf numFmtId="0" fontId="11" fillId="0" borderId="20" xfId="0" applyFont="1" applyBorder="1" applyAlignment="1" applyProtection="1">
      <alignment horizontal="center" vertical="center"/>
      <protection locked="0"/>
    </xf>
    <xf numFmtId="38" fontId="25" fillId="0" borderId="0" xfId="11" applyFont="1" applyFill="1" applyBorder="1" applyAlignment="1" applyProtection="1">
      <alignment horizontal="right" vertical="center" shrinkToFit="1"/>
      <protection locked="0"/>
    </xf>
    <xf numFmtId="0" fontId="24" fillId="0" borderId="0" xfId="0" applyFont="1" applyFill="1" applyAlignment="1" applyProtection="1">
      <alignment horizontal="center" vertical="center" wrapText="1"/>
      <protection hidden="1"/>
    </xf>
    <xf numFmtId="0" fontId="29" fillId="0" borderId="0" xfId="0" applyFont="1" applyFill="1" applyBorder="1" applyAlignment="1" applyProtection="1">
      <alignment vertical="distributed" wrapText="1"/>
      <protection hidden="1"/>
    </xf>
    <xf numFmtId="0" fontId="32" fillId="0" borderId="0" xfId="0" applyFont="1" applyFill="1" applyBorder="1" applyProtection="1">
      <alignment vertical="center"/>
      <protection hidden="1"/>
    </xf>
    <xf numFmtId="49" fontId="32" fillId="0" borderId="0" xfId="0" applyNumberFormat="1" applyFont="1" applyFill="1" applyBorder="1" applyAlignment="1" applyProtection="1">
      <alignment horizontal="center" shrinkToFit="1"/>
      <protection locked="0"/>
    </xf>
    <xf numFmtId="0" fontId="32" fillId="0" borderId="0" xfId="0" applyFont="1" applyFill="1" applyBorder="1" applyAlignment="1" applyProtection="1">
      <alignment vertical="center" shrinkToFit="1"/>
      <protection hidden="1"/>
    </xf>
    <xf numFmtId="0" fontId="32" fillId="0" borderId="0" xfId="0" applyFont="1" applyFill="1" applyBorder="1" applyAlignment="1" applyProtection="1">
      <alignment horizontal="left" vertical="center" wrapText="1" shrinkToFit="1"/>
      <protection hidden="1"/>
    </xf>
    <xf numFmtId="0" fontId="29" fillId="0" borderId="0" xfId="0" applyFont="1" applyFill="1" applyBorder="1" applyAlignment="1" applyProtection="1">
      <alignment vertical="top"/>
      <protection hidden="1"/>
    </xf>
    <xf numFmtId="0" fontId="28" fillId="0" borderId="0" xfId="0" applyFont="1" applyFill="1" applyBorder="1" applyProtection="1">
      <alignment vertical="center"/>
      <protection hidden="1"/>
    </xf>
    <xf numFmtId="0" fontId="32" fillId="0" borderId="0" xfId="0" applyFont="1" applyFill="1" applyBorder="1" applyAlignment="1" applyProtection="1">
      <alignment horizontal="left" vertical="center" shrinkToFit="1"/>
      <protection hidden="1"/>
    </xf>
    <xf numFmtId="0" fontId="34" fillId="0" borderId="0" xfId="0" applyFont="1" applyFill="1" applyBorder="1" applyAlignment="1" applyProtection="1">
      <alignment horizontal="right" vertical="top"/>
      <protection hidden="1"/>
    </xf>
    <xf numFmtId="0" fontId="16"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vertical="center" wrapText="1"/>
      <protection hidden="1"/>
    </xf>
    <xf numFmtId="0" fontId="29" fillId="0" borderId="0" xfId="0" applyFont="1" applyFill="1" applyBorder="1" applyAlignment="1" applyProtection="1">
      <alignment horizontal="center" vertical="center" wrapText="1"/>
      <protection hidden="1"/>
    </xf>
    <xf numFmtId="49" fontId="100" fillId="0" borderId="0" xfId="0" applyNumberFormat="1" applyFont="1" applyFill="1" applyBorder="1" applyAlignment="1" applyProtection="1">
      <alignment horizontal="center" vertical="center" shrinkToFit="1"/>
      <protection locked="0"/>
    </xf>
    <xf numFmtId="49" fontId="32" fillId="0" borderId="0" xfId="0" applyNumberFormat="1" applyFont="1" applyFill="1" applyBorder="1" applyAlignment="1" applyProtection="1">
      <alignment horizontal="center" vertical="center" shrinkToFit="1"/>
      <protection locked="0"/>
    </xf>
    <xf numFmtId="0" fontId="32" fillId="0" borderId="0" xfId="0" applyFont="1" applyFill="1" applyBorder="1" applyAlignment="1" applyProtection="1">
      <alignment horizontal="left" vertical="distributed" shrinkToFit="1"/>
      <protection hidden="1"/>
    </xf>
    <xf numFmtId="49" fontId="29" fillId="0" borderId="0" xfId="0" applyNumberFormat="1"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left" vertical="center" wrapText="1" shrinkToFit="1"/>
      <protection hidden="1"/>
    </xf>
    <xf numFmtId="0" fontId="32" fillId="0" borderId="0" xfId="0" applyFont="1" applyFill="1" applyBorder="1" applyAlignment="1" applyProtection="1">
      <alignment horizontal="center" vertical="center" shrinkToFit="1"/>
      <protection hidden="1"/>
    </xf>
    <xf numFmtId="0" fontId="28" fillId="0" borderId="0" xfId="0" applyFont="1" applyFill="1" applyBorder="1" applyAlignment="1" applyProtection="1">
      <alignment horizontal="left" vertical="center" wrapText="1"/>
      <protection hidden="1"/>
    </xf>
    <xf numFmtId="0" fontId="29" fillId="0" borderId="0" xfId="0" applyFont="1" applyFill="1" applyBorder="1" applyProtection="1">
      <alignment vertical="center"/>
      <protection hidden="1"/>
    </xf>
    <xf numFmtId="0" fontId="35" fillId="0" borderId="0" xfId="0" applyFont="1" applyFill="1" applyBorder="1" applyAlignment="1" applyProtection="1">
      <alignment vertical="center" wrapText="1"/>
      <protection hidden="1"/>
    </xf>
    <xf numFmtId="0" fontId="98" fillId="2" borderId="20" xfId="0" applyFont="1" applyFill="1" applyBorder="1" applyAlignment="1" applyProtection="1">
      <alignment horizontal="right" vertical="distributed" wrapText="1"/>
      <protection locked="0"/>
    </xf>
    <xf numFmtId="38" fontId="50" fillId="0" borderId="0" xfId="11" applyFont="1" applyFill="1" applyBorder="1" applyAlignment="1" applyProtection="1">
      <alignment horizontal="right" vertical="center" shrinkToFit="1"/>
      <protection locked="0"/>
    </xf>
    <xf numFmtId="38" fontId="85" fillId="0" borderId="0" xfId="10" applyFont="1" applyFill="1" applyBorder="1" applyAlignment="1" applyProtection="1">
      <alignment horizontal="right" vertical="center" shrinkToFit="1"/>
      <protection hidden="1"/>
    </xf>
    <xf numFmtId="38" fontId="85" fillId="0" borderId="0" xfId="11" applyFont="1" applyFill="1" applyBorder="1" applyAlignment="1" applyProtection="1">
      <alignment horizontal="center" vertical="center" shrinkToFit="1"/>
      <protection hidden="1"/>
    </xf>
    <xf numFmtId="181" fontId="50" fillId="0" borderId="0" xfId="11" applyNumberFormat="1" applyFont="1" applyFill="1" applyBorder="1" applyAlignment="1" applyProtection="1">
      <alignment horizontal="right" vertical="center" shrinkToFit="1"/>
      <protection locked="0"/>
    </xf>
    <xf numFmtId="38" fontId="54" fillId="0" borderId="0" xfId="11" applyFont="1" applyFill="1" applyBorder="1" applyAlignment="1" applyProtection="1">
      <alignment horizontal="right" vertical="center" shrinkToFit="1"/>
      <protection hidden="1"/>
    </xf>
    <xf numFmtId="0" fontId="6" fillId="0" borderId="0" xfId="0" applyFont="1" applyFill="1" applyAlignment="1" applyProtection="1">
      <alignment horizontal="right" vertical="center"/>
      <protection hidden="1"/>
    </xf>
    <xf numFmtId="0" fontId="7" fillId="0" borderId="0" xfId="0" applyFont="1" applyFill="1" applyProtection="1">
      <alignment vertical="center"/>
      <protection hidden="1"/>
    </xf>
    <xf numFmtId="0" fontId="5" fillId="0" borderId="0" xfId="0" applyFont="1" applyFill="1" applyProtection="1">
      <alignment vertical="center"/>
      <protection hidden="1"/>
    </xf>
    <xf numFmtId="0" fontId="8" fillId="0" borderId="0" xfId="0" applyFont="1" applyFill="1" applyAlignment="1" applyProtection="1">
      <alignment horizontal="right" vertical="center"/>
      <protection hidden="1"/>
    </xf>
    <xf numFmtId="0" fontId="51" fillId="0" borderId="0" xfId="0" applyFont="1" applyFill="1" applyBorder="1" applyAlignment="1" applyProtection="1">
      <alignment horizontal="center" vertical="center" wrapText="1"/>
      <protection hidden="1"/>
    </xf>
    <xf numFmtId="3" fontId="53" fillId="0" borderId="0" xfId="0" applyNumberFormat="1" applyFont="1" applyFill="1" applyAlignment="1" applyProtection="1">
      <alignment horizontal="right" vertical="center"/>
      <protection hidden="1"/>
    </xf>
    <xf numFmtId="0" fontId="86" fillId="0" borderId="0" xfId="0" applyFont="1" applyFill="1" applyProtection="1">
      <alignment vertical="center"/>
      <protection hidden="1"/>
    </xf>
    <xf numFmtId="0" fontId="6" fillId="0" borderId="0" xfId="0" applyFont="1" applyFill="1" applyBorder="1" applyAlignment="1" applyProtection="1">
      <alignment horizontal="right" vertical="center"/>
      <protection hidden="1"/>
    </xf>
    <xf numFmtId="0" fontId="7" fillId="0" borderId="0" xfId="0" applyFont="1" applyFill="1" applyBorder="1" applyProtection="1">
      <alignment vertical="center"/>
      <protection hidden="1"/>
    </xf>
    <xf numFmtId="0" fontId="12"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right" vertical="center"/>
      <protection hidden="1"/>
    </xf>
    <xf numFmtId="3" fontId="86" fillId="0" borderId="0" xfId="0" applyNumberFormat="1" applyFont="1" applyFill="1" applyBorder="1" applyAlignment="1" applyProtection="1">
      <alignment vertical="center" shrinkToFit="1"/>
      <protection hidden="1"/>
    </xf>
    <xf numFmtId="181" fontId="50" fillId="0" borderId="68" xfId="10" applyNumberFormat="1" applyFont="1" applyFill="1" applyBorder="1" applyAlignment="1" applyProtection="1">
      <alignment horizontal="right" vertical="center" shrinkToFit="1"/>
      <protection hidden="1"/>
    </xf>
    <xf numFmtId="181" fontId="50" fillId="0" borderId="10" xfId="10" applyNumberFormat="1" applyFont="1" applyFill="1" applyBorder="1" applyAlignment="1" applyProtection="1">
      <alignment horizontal="right" vertical="center" shrinkToFit="1"/>
      <protection hidden="1"/>
    </xf>
    <xf numFmtId="38" fontId="50" fillId="0" borderId="68" xfId="10" applyFont="1" applyFill="1" applyBorder="1" applyAlignment="1" applyProtection="1">
      <alignment horizontal="right" vertical="center" shrinkToFit="1"/>
      <protection hidden="1"/>
    </xf>
    <xf numFmtId="38" fontId="50" fillId="0" borderId="10" xfId="10" applyFont="1" applyFill="1" applyBorder="1" applyAlignment="1" applyProtection="1">
      <alignment horizontal="right" vertical="center" shrinkToFit="1"/>
      <protection hidden="1"/>
    </xf>
    <xf numFmtId="38" fontId="50" fillId="0" borderId="0" xfId="10" applyFont="1" applyFill="1" applyBorder="1" applyAlignment="1" applyProtection="1">
      <alignment horizontal="right" vertical="center" shrinkToFit="1"/>
      <protection hidden="1"/>
    </xf>
    <xf numFmtId="38" fontId="25" fillId="0" borderId="0" xfId="10" applyNumberFormat="1" applyFont="1" applyFill="1" applyBorder="1" applyAlignment="1" applyProtection="1">
      <alignment vertical="center" shrinkToFit="1"/>
      <protection hidden="1"/>
    </xf>
    <xf numFmtId="38" fontId="39" fillId="0" borderId="0" xfId="11" applyFont="1" applyFill="1" applyBorder="1" applyAlignment="1" applyProtection="1">
      <alignment horizontal="right" vertical="center" shrinkToFit="1"/>
      <protection hidden="1"/>
    </xf>
    <xf numFmtId="0" fontId="12" fillId="0" borderId="0" xfId="0" applyFont="1" applyFill="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13" fillId="0" borderId="0" xfId="0" applyNumberFormat="1" applyFont="1" applyFill="1" applyBorder="1" applyAlignment="1" applyProtection="1">
      <alignment horizontal="right" vertical="center"/>
      <protection hidden="1"/>
    </xf>
    <xf numFmtId="38" fontId="25" fillId="0" borderId="68" xfId="10" applyFont="1" applyFill="1" applyBorder="1" applyAlignment="1" applyProtection="1">
      <alignment horizontal="right" vertical="center" shrinkToFit="1"/>
      <protection hidden="1"/>
    </xf>
    <xf numFmtId="38" fontId="25" fillId="0" borderId="0" xfId="10" applyFont="1" applyFill="1" applyBorder="1" applyAlignment="1" applyProtection="1">
      <alignment horizontal="right" vertical="center" shrinkToFit="1"/>
      <protection hidden="1"/>
    </xf>
    <xf numFmtId="38" fontId="50" fillId="0" borderId="0" xfId="10" applyFont="1" applyFill="1" applyBorder="1" applyAlignment="1" applyProtection="1">
      <alignment vertical="center" shrinkToFit="1"/>
      <protection hidden="1"/>
    </xf>
    <xf numFmtId="0" fontId="7" fillId="0" borderId="0" xfId="0" applyFont="1" applyFill="1" applyAlignment="1" applyProtection="1">
      <alignment horizontal="center"/>
      <protection hidden="1"/>
    </xf>
    <xf numFmtId="0" fontId="22" fillId="0" borderId="0" xfId="0" applyFont="1" applyFill="1" applyAlignment="1" applyProtection="1">
      <alignment horizontal="left" vertical="center" wrapText="1"/>
      <protection hidden="1"/>
    </xf>
    <xf numFmtId="0" fontId="12" fillId="0" borderId="0" xfId="0" applyFont="1" applyFill="1" applyAlignment="1" applyProtection="1">
      <alignment horizontal="center" vertical="center"/>
      <protection hidden="1"/>
    </xf>
    <xf numFmtId="0" fontId="12" fillId="0" borderId="0" xfId="0" applyFont="1" applyFill="1" applyBorder="1" applyAlignment="1" applyProtection="1">
      <alignment horizontal="center" vertical="center" wrapText="1"/>
      <protection hidden="1"/>
    </xf>
    <xf numFmtId="0" fontId="88" fillId="0" borderId="0" xfId="0" applyFont="1" applyFill="1" applyProtection="1">
      <alignment vertical="center"/>
      <protection hidden="1"/>
    </xf>
    <xf numFmtId="38" fontId="25" fillId="0" borderId="10" xfId="10" applyFont="1" applyFill="1" applyBorder="1" applyAlignment="1" applyProtection="1">
      <alignment horizontal="right" vertical="center" shrinkToFit="1"/>
      <protection hidden="1"/>
    </xf>
    <xf numFmtId="38" fontId="50" fillId="0" borderId="0" xfId="11" applyFont="1" applyFill="1" applyBorder="1" applyAlignment="1" applyProtection="1">
      <alignment vertical="center" shrinkToFit="1"/>
      <protection locked="0"/>
    </xf>
    <xf numFmtId="38" fontId="50" fillId="0" borderId="68" xfId="10" applyFont="1" applyFill="1" applyBorder="1" applyAlignment="1" applyProtection="1">
      <alignment vertical="center" shrinkToFit="1"/>
      <protection hidden="1"/>
    </xf>
    <xf numFmtId="38" fontId="50" fillId="0" borderId="10" xfId="10" applyFont="1" applyFill="1" applyBorder="1" applyAlignment="1" applyProtection="1">
      <alignment vertical="center" shrinkToFit="1"/>
      <protection hidden="1"/>
    </xf>
    <xf numFmtId="38" fontId="40" fillId="0" borderId="0" xfId="11" applyFont="1" applyFill="1" applyBorder="1" applyAlignment="1" applyProtection="1">
      <alignment horizontal="center" vertical="center" shrinkToFit="1"/>
      <protection hidden="1"/>
    </xf>
    <xf numFmtId="38" fontId="40" fillId="0" borderId="0" xfId="10" applyFont="1" applyFill="1" applyBorder="1" applyAlignment="1" applyProtection="1">
      <alignment horizontal="right" vertical="center" shrinkToFit="1"/>
      <protection hidden="1"/>
    </xf>
    <xf numFmtId="3" fontId="5" fillId="0" borderId="0" xfId="0" applyNumberFormat="1" applyFont="1" applyFill="1" applyAlignment="1" applyProtection="1">
      <alignment vertical="center" shrinkToFit="1"/>
      <protection hidden="1"/>
    </xf>
    <xf numFmtId="38" fontId="40" fillId="0" borderId="0" xfId="11" applyFont="1" applyFill="1" applyBorder="1" applyAlignment="1" applyProtection="1">
      <alignment horizontal="right" vertical="center" shrinkToFit="1"/>
      <protection hidden="1"/>
    </xf>
    <xf numFmtId="38" fontId="39" fillId="0" borderId="0" xfId="11" applyFont="1" applyFill="1" applyBorder="1" applyAlignment="1" applyProtection="1">
      <alignment vertical="center" shrinkToFit="1"/>
      <protection hidden="1"/>
    </xf>
    <xf numFmtId="0" fontId="8" fillId="0" borderId="0" xfId="0" applyFont="1" applyFill="1" applyAlignment="1" applyProtection="1">
      <alignment horizontal="center" vertical="center" shrinkToFit="1"/>
      <protection hidden="1"/>
    </xf>
    <xf numFmtId="3" fontId="15" fillId="0" borderId="0" xfId="0" applyNumberFormat="1" applyFont="1" applyFill="1" applyBorder="1" applyAlignment="1" applyProtection="1">
      <alignment horizontal="center" vertical="center" shrinkToFit="1"/>
      <protection hidden="1"/>
    </xf>
    <xf numFmtId="0" fontId="113" fillId="0" borderId="20" xfId="0" applyFont="1" applyBorder="1" applyAlignment="1" applyProtection="1">
      <alignment horizontal="right" vertical="center" wrapText="1"/>
      <protection locked="0"/>
    </xf>
    <xf numFmtId="38" fontId="113" fillId="0" borderId="20" xfId="10" applyFont="1" applyFill="1" applyBorder="1" applyAlignment="1" applyProtection="1">
      <alignment horizontal="right" vertical="center" shrinkToFit="1"/>
      <protection locked="0"/>
    </xf>
    <xf numFmtId="0" fontId="93" fillId="0" borderId="0" xfId="0" applyFont="1" applyFill="1" applyBorder="1" applyAlignment="1" applyProtection="1">
      <alignment horizontal="left" vertical="center" shrinkToFit="1"/>
      <protection hidden="1"/>
    </xf>
    <xf numFmtId="0" fontId="93" fillId="0" borderId="0" xfId="0" applyFont="1" applyFill="1" applyAlignment="1" applyProtection="1">
      <alignment horizontal="left" vertical="center" shrinkToFit="1"/>
      <protection hidden="1"/>
    </xf>
    <xf numFmtId="0" fontId="13" fillId="0" borderId="0" xfId="0" applyFont="1" applyFill="1" applyBorder="1" applyAlignment="1" applyProtection="1">
      <alignment horizontal="center" vertical="center" wrapText="1"/>
      <protection hidden="1"/>
    </xf>
    <xf numFmtId="0" fontId="18" fillId="0" borderId="0" xfId="0" applyFont="1" applyFill="1" applyAlignment="1" applyProtection="1">
      <alignment horizontal="center" vertical="center"/>
      <protection hidden="1"/>
    </xf>
    <xf numFmtId="0" fontId="19" fillId="0" borderId="0" xfId="0" applyFont="1" applyFill="1" applyProtection="1">
      <alignment vertical="center"/>
      <protection hidden="1"/>
    </xf>
    <xf numFmtId="0" fontId="12" fillId="0" borderId="0" xfId="0" applyFont="1" applyFill="1" applyProtection="1">
      <alignment vertical="center"/>
      <protection hidden="1"/>
    </xf>
    <xf numFmtId="0" fontId="12" fillId="0" borderId="0" xfId="140" applyFont="1" applyFill="1" applyAlignment="1" applyProtection="1">
      <alignment vertical="center" shrinkToFit="1"/>
      <protection hidden="1"/>
    </xf>
    <xf numFmtId="0" fontId="12" fillId="0" borderId="0" xfId="0"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8" fillId="0" borderId="0" xfId="0" applyFont="1" applyFill="1" applyProtection="1">
      <alignment vertical="center"/>
      <protection hidden="1"/>
    </xf>
    <xf numFmtId="0" fontId="9" fillId="0" borderId="0" xfId="0" applyFont="1" applyFill="1" applyAlignment="1" applyProtection="1">
      <alignment horizontal="left" vertical="center" wrapText="1"/>
      <protection hidden="1"/>
    </xf>
    <xf numFmtId="0" fontId="45" fillId="0" borderId="0" xfId="0" applyFont="1" applyFill="1" applyAlignment="1" applyProtection="1">
      <alignment horizontal="left" vertical="center"/>
      <protection hidden="1"/>
    </xf>
    <xf numFmtId="0" fontId="19" fillId="0" borderId="0" xfId="0" applyFont="1" applyFill="1" applyAlignment="1" applyProtection="1">
      <alignment vertical="center" shrinkToFit="1"/>
      <protection hidden="1"/>
    </xf>
    <xf numFmtId="0" fontId="7" fillId="0" borderId="0" xfId="0" applyFont="1" applyAlignment="1" applyProtection="1">
      <alignment horizontal="center" vertical="center"/>
      <protection hidden="1"/>
    </xf>
    <xf numFmtId="0" fontId="5" fillId="2" borderId="11" xfId="0" applyFont="1" applyFill="1" applyBorder="1" applyAlignment="1" applyProtection="1">
      <alignment horizontal="center" vertical="center"/>
      <protection hidden="1"/>
    </xf>
    <xf numFmtId="0" fontId="19" fillId="51" borderId="20" xfId="0" applyFont="1" applyFill="1" applyBorder="1" applyProtection="1">
      <alignment vertical="center"/>
      <protection hidden="1"/>
    </xf>
    <xf numFmtId="0" fontId="19" fillId="51" borderId="54" xfId="0" applyFont="1" applyFill="1" applyBorder="1" applyProtection="1">
      <alignment vertical="center"/>
      <protection hidden="1"/>
    </xf>
    <xf numFmtId="0" fontId="19" fillId="0" borderId="54" xfId="0" applyFont="1" applyBorder="1" applyProtection="1">
      <alignment vertical="center"/>
      <protection hidden="1"/>
    </xf>
    <xf numFmtId="0" fontId="19" fillId="51" borderId="0" xfId="0" applyFont="1" applyFill="1" applyProtection="1">
      <alignment vertical="center"/>
      <protection hidden="1"/>
    </xf>
    <xf numFmtId="0" fontId="102" fillId="0" borderId="0" xfId="0" applyFont="1" applyAlignment="1" applyProtection="1">
      <alignment vertical="center" wrapText="1"/>
      <protection locked="0"/>
    </xf>
    <xf numFmtId="0" fontId="16" fillId="0" borderId="0" xfId="0" applyFont="1" applyAlignment="1" applyProtection="1">
      <alignment vertical="center" wrapText="1"/>
      <protection hidden="1"/>
    </xf>
    <xf numFmtId="0" fontId="116" fillId="0" borderId="99" xfId="0" applyFont="1" applyBorder="1" applyAlignment="1" applyProtection="1">
      <alignment horizontal="left" vertical="center" shrinkToFit="1"/>
      <protection hidden="1"/>
    </xf>
    <xf numFmtId="0" fontId="116" fillId="0" borderId="19" xfId="0" applyFont="1" applyBorder="1" applyAlignment="1" applyProtection="1">
      <alignment horizontal="left" vertical="center" shrinkToFit="1"/>
      <protection hidden="1"/>
    </xf>
    <xf numFmtId="0" fontId="117" fillId="2" borderId="57" xfId="0" applyFont="1" applyFill="1" applyBorder="1" applyAlignment="1" applyProtection="1">
      <alignment vertical="distributed" wrapText="1"/>
      <protection hidden="1"/>
    </xf>
    <xf numFmtId="0" fontId="117" fillId="2" borderId="91" xfId="0" applyFont="1" applyFill="1" applyBorder="1" applyAlignment="1" applyProtection="1">
      <alignment vertical="distributed" wrapText="1"/>
      <protection hidden="1"/>
    </xf>
    <xf numFmtId="0" fontId="116" fillId="0" borderId="154" xfId="0" applyFont="1" applyBorder="1" applyAlignment="1" applyProtection="1">
      <alignment vertical="center" shrinkToFit="1"/>
      <protection hidden="1"/>
    </xf>
    <xf numFmtId="49" fontId="116" fillId="0" borderId="154" xfId="0" applyNumberFormat="1" applyFont="1" applyBorder="1" applyAlignment="1" applyProtection="1">
      <alignment vertical="center" shrinkToFit="1"/>
      <protection locked="0"/>
    </xf>
    <xf numFmtId="0" fontId="116" fillId="0" borderId="0" xfId="0" applyFont="1" applyBorder="1" applyAlignment="1" applyProtection="1">
      <alignment vertical="center" shrinkToFit="1"/>
      <protection hidden="1"/>
    </xf>
    <xf numFmtId="0" fontId="116" fillId="0" borderId="0" xfId="0" applyFont="1" applyBorder="1" applyAlignment="1" applyProtection="1">
      <alignment horizontal="center" vertical="center"/>
      <protection hidden="1"/>
    </xf>
    <xf numFmtId="0" fontId="116" fillId="0" borderId="0" xfId="0" applyFont="1" applyBorder="1" applyProtection="1">
      <alignment vertical="center"/>
      <protection hidden="1"/>
    </xf>
    <xf numFmtId="0" fontId="116" fillId="0" borderId="57" xfId="0" applyFont="1" applyBorder="1" applyProtection="1">
      <alignment vertical="center"/>
      <protection hidden="1"/>
    </xf>
    <xf numFmtId="49" fontId="116" fillId="0" borderId="154" xfId="0" applyNumberFormat="1" applyFont="1" applyBorder="1" applyAlignment="1" applyProtection="1">
      <alignment vertical="center" shrinkToFit="1"/>
      <protection hidden="1"/>
    </xf>
    <xf numFmtId="0" fontId="116" fillId="0" borderId="0" xfId="0" applyFont="1" applyBorder="1" applyAlignment="1" applyProtection="1">
      <alignment horizontal="center" vertical="center" shrinkToFit="1"/>
      <protection hidden="1"/>
    </xf>
    <xf numFmtId="0" fontId="116" fillId="0" borderId="57" xfId="0" applyFont="1" applyBorder="1" applyAlignment="1" applyProtection="1">
      <alignment vertical="center" shrinkToFit="1"/>
      <protection hidden="1"/>
    </xf>
    <xf numFmtId="0" fontId="116" fillId="0" borderId="86" xfId="0" applyFont="1" applyBorder="1" applyAlignment="1" applyProtection="1">
      <alignment vertical="distributed" shrinkToFit="1"/>
      <protection hidden="1"/>
    </xf>
    <xf numFmtId="0" fontId="116" fillId="0" borderId="70" xfId="0" applyFont="1" applyBorder="1" applyAlignment="1" applyProtection="1">
      <alignment vertical="center" shrinkToFit="1"/>
      <protection hidden="1"/>
    </xf>
    <xf numFmtId="0" fontId="116" fillId="0" borderId="66" xfId="0" applyFont="1" applyBorder="1" applyAlignment="1" applyProtection="1">
      <alignment vertical="center" shrinkToFit="1"/>
      <protection hidden="1"/>
    </xf>
    <xf numFmtId="0" fontId="116" fillId="0" borderId="71" xfId="0" applyFont="1" applyBorder="1" applyAlignment="1" applyProtection="1">
      <alignment vertical="center" shrinkToFit="1"/>
      <protection hidden="1"/>
    </xf>
    <xf numFmtId="0" fontId="117" fillId="0" borderId="11" xfId="0" applyFont="1" applyBorder="1" applyAlignment="1" applyProtection="1">
      <alignment vertical="center" shrinkToFit="1"/>
      <protection hidden="1"/>
    </xf>
    <xf numFmtId="0" fontId="117" fillId="0" borderId="0" xfId="0" applyFont="1" applyBorder="1" applyAlignment="1" applyProtection="1">
      <alignment vertical="center" shrinkToFit="1"/>
      <protection hidden="1"/>
    </xf>
    <xf numFmtId="0" fontId="117" fillId="0" borderId="95" xfId="0" applyFont="1" applyBorder="1" applyAlignment="1" applyProtection="1">
      <alignment vertical="center" shrinkToFit="1"/>
      <protection hidden="1"/>
    </xf>
    <xf numFmtId="0" fontId="117" fillId="0" borderId="114" xfId="0" applyFont="1" applyBorder="1" applyAlignment="1" applyProtection="1">
      <alignment vertical="top"/>
      <protection hidden="1"/>
    </xf>
    <xf numFmtId="0" fontId="117" fillId="0" borderId="14" xfId="0" applyFont="1" applyBorder="1" applyAlignment="1" applyProtection="1">
      <alignment vertical="top"/>
      <protection hidden="1"/>
    </xf>
    <xf numFmtId="0" fontId="117" fillId="0" borderId="62" xfId="0" applyFont="1" applyBorder="1" applyAlignment="1" applyProtection="1">
      <alignment vertical="top"/>
      <protection hidden="1"/>
    </xf>
    <xf numFmtId="0" fontId="117" fillId="0" borderId="115" xfId="0" applyFont="1" applyBorder="1" applyAlignment="1" applyProtection="1">
      <alignment vertical="top"/>
      <protection hidden="1"/>
    </xf>
    <xf numFmtId="0" fontId="117" fillId="0" borderId="0" xfId="0" applyFont="1" applyBorder="1" applyAlignment="1" applyProtection="1">
      <alignment vertical="top"/>
      <protection hidden="1"/>
    </xf>
    <xf numFmtId="0" fontId="117" fillId="0" borderId="57" xfId="0" applyFont="1" applyBorder="1" applyAlignment="1" applyProtection="1">
      <alignment vertical="top"/>
      <protection hidden="1"/>
    </xf>
    <xf numFmtId="0" fontId="117" fillId="0" borderId="127" xfId="0" applyFont="1" applyBorder="1" applyAlignment="1" applyProtection="1">
      <alignment vertical="center" shrinkToFit="1"/>
      <protection hidden="1"/>
    </xf>
    <xf numFmtId="0" fontId="117" fillId="0" borderId="19" xfId="0" applyFont="1" applyBorder="1" applyAlignment="1" applyProtection="1">
      <alignment vertical="center" shrinkToFit="1"/>
      <protection hidden="1"/>
    </xf>
    <xf numFmtId="0" fontId="117" fillId="0" borderId="128" xfId="0" applyFont="1" applyBorder="1" applyAlignment="1" applyProtection="1">
      <alignment vertical="center" shrinkToFit="1"/>
      <protection hidden="1"/>
    </xf>
    <xf numFmtId="0" fontId="117" fillId="0" borderId="129" xfId="0" applyFont="1" applyBorder="1" applyAlignment="1" applyProtection="1">
      <alignment vertical="top"/>
      <protection hidden="1"/>
    </xf>
    <xf numFmtId="0" fontId="117" fillId="0" borderId="19" xfId="0" applyFont="1" applyBorder="1" applyAlignment="1" applyProtection="1">
      <alignment vertical="top"/>
      <protection hidden="1"/>
    </xf>
    <xf numFmtId="0" fontId="117" fillId="0" borderId="93" xfId="0" applyFont="1" applyBorder="1" applyAlignment="1" applyProtection="1">
      <alignment vertical="top"/>
      <protection hidden="1"/>
    </xf>
    <xf numFmtId="0" fontId="116" fillId="0" borderId="0" xfId="0" applyFont="1" applyAlignment="1" applyProtection="1">
      <alignment vertical="center" shrinkToFit="1"/>
      <protection hidden="1"/>
    </xf>
    <xf numFmtId="0" fontId="121" fillId="0" borderId="0" xfId="0" applyFont="1" applyProtection="1">
      <alignment vertical="center"/>
      <protection hidden="1"/>
    </xf>
    <xf numFmtId="0" fontId="122" fillId="0" borderId="0" xfId="0" applyFont="1" applyProtection="1">
      <alignment vertical="center"/>
      <protection hidden="1"/>
    </xf>
    <xf numFmtId="0" fontId="116" fillId="0" borderId="32" xfId="0" applyFont="1" applyBorder="1" applyAlignment="1" applyProtection="1">
      <alignment vertical="center" shrinkToFit="1"/>
      <protection hidden="1"/>
    </xf>
    <xf numFmtId="0" fontId="116" fillId="0" borderId="17" xfId="0" applyFont="1" applyBorder="1" applyAlignment="1" applyProtection="1">
      <alignment vertical="center" shrinkToFit="1"/>
      <protection hidden="1"/>
    </xf>
    <xf numFmtId="0" fontId="121" fillId="0" borderId="17" xfId="0" applyFont="1" applyBorder="1" applyProtection="1">
      <alignment vertical="center"/>
      <protection hidden="1"/>
    </xf>
    <xf numFmtId="0" fontId="121" fillId="0" borderId="31" xfId="0" applyFont="1" applyBorder="1" applyProtection="1">
      <alignment vertical="center"/>
      <protection hidden="1"/>
    </xf>
    <xf numFmtId="49" fontId="63" fillId="6" borderId="0" xfId="0" applyNumberFormat="1" applyFont="1" applyFill="1" applyAlignment="1" applyProtection="1">
      <alignment vertical="top"/>
      <protection hidden="1"/>
    </xf>
    <xf numFmtId="49" fontId="29" fillId="6" borderId="0" xfId="0" applyNumberFormat="1" applyFont="1" applyFill="1" applyAlignment="1" applyProtection="1">
      <alignment horizontal="left" vertical="center"/>
      <protection hidden="1"/>
    </xf>
    <xf numFmtId="49" fontId="63" fillId="6" borderId="0" xfId="0" applyNumberFormat="1" applyFont="1" applyFill="1" applyAlignment="1" applyProtection="1">
      <alignment vertical="top" wrapText="1" shrinkToFit="1"/>
      <protection hidden="1"/>
    </xf>
    <xf numFmtId="0" fontId="66" fillId="6" borderId="0" xfId="72" applyFont="1" applyFill="1" applyAlignment="1" applyProtection="1">
      <alignment horizontal="right" vertical="center"/>
      <protection hidden="1"/>
    </xf>
    <xf numFmtId="49" fontId="29" fillId="6" borderId="0" xfId="72" applyNumberFormat="1" applyFont="1" applyFill="1" applyAlignment="1" applyProtection="1">
      <alignment horizontal="center" vertical="center"/>
      <protection hidden="1"/>
    </xf>
    <xf numFmtId="0" fontId="31" fillId="6" borderId="0" xfId="0" applyFont="1" applyFill="1" applyAlignment="1" applyProtection="1">
      <alignment horizontal="center" vertical="center" wrapText="1"/>
      <protection hidden="1"/>
    </xf>
    <xf numFmtId="49" fontId="29" fillId="6" borderId="0" xfId="0" applyNumberFormat="1" applyFont="1" applyFill="1" applyAlignment="1" applyProtection="1">
      <alignment vertical="center" wrapText="1"/>
      <protection hidden="1"/>
    </xf>
    <xf numFmtId="0" fontId="59" fillId="0" borderId="3" xfId="0" applyFont="1" applyBorder="1" applyAlignment="1" applyProtection="1">
      <alignment horizontal="center" vertical="center" shrinkToFit="1"/>
      <protection locked="0"/>
    </xf>
    <xf numFmtId="49" fontId="63" fillId="6" borderId="0" xfId="0" applyNumberFormat="1" applyFont="1" applyFill="1" applyAlignment="1" applyProtection="1">
      <alignment vertical="top" wrapText="1"/>
      <protection hidden="1"/>
    </xf>
    <xf numFmtId="49" fontId="63" fillId="6" borderId="0" xfId="0" applyNumberFormat="1" applyFont="1" applyFill="1" applyAlignment="1" applyProtection="1">
      <alignment vertical="top"/>
      <protection hidden="1"/>
    </xf>
    <xf numFmtId="49" fontId="61" fillId="6" borderId="0" xfId="0" applyNumberFormat="1" applyFont="1" applyFill="1" applyAlignment="1" applyProtection="1">
      <alignment horizontal="center" vertical="center"/>
      <protection hidden="1"/>
    </xf>
    <xf numFmtId="0" fontId="58" fillId="0" borderId="0" xfId="0" applyFont="1" applyAlignment="1" applyProtection="1">
      <alignment horizontal="right" vertical="center"/>
      <protection hidden="1"/>
    </xf>
    <xf numFmtId="180" fontId="63" fillId="0" borderId="0" xfId="72" applyNumberFormat="1" applyFont="1" applyAlignment="1" applyProtection="1">
      <alignment horizontal="center" vertical="center" shrinkToFit="1"/>
      <protection locked="0"/>
    </xf>
    <xf numFmtId="181" fontId="29" fillId="0" borderId="0" xfId="72" applyNumberFormat="1" applyFont="1" applyAlignment="1" applyProtection="1">
      <alignment horizontal="right" vertical="center"/>
      <protection locked="0"/>
    </xf>
    <xf numFmtId="181" fontId="29" fillId="0" borderId="0" xfId="0" applyNumberFormat="1" applyFont="1" applyAlignment="1" applyProtection="1">
      <alignment horizontal="right" vertical="center"/>
      <protection locked="0"/>
    </xf>
    <xf numFmtId="0" fontId="17" fillId="0" borderId="0" xfId="0" applyFont="1" applyAlignment="1" applyProtection="1">
      <alignment vertical="center" wrapText="1"/>
      <protection hidden="1"/>
    </xf>
    <xf numFmtId="0" fontId="17" fillId="2" borderId="0" xfId="0" applyFont="1" applyFill="1" applyAlignment="1" applyProtection="1">
      <alignment vertical="center" wrapText="1"/>
      <protection hidden="1"/>
    </xf>
    <xf numFmtId="0" fontId="34" fillId="0" borderId="0" xfId="0" applyFont="1" applyAlignment="1" applyProtection="1">
      <alignment horizontal="right" vertical="top"/>
      <protection hidden="1"/>
    </xf>
    <xf numFmtId="49" fontId="17" fillId="0" borderId="1" xfId="0" applyNumberFormat="1" applyFont="1" applyBorder="1" applyAlignment="1" applyProtection="1">
      <alignment horizontal="center" vertical="center" shrinkToFit="1"/>
      <protection locked="0"/>
    </xf>
    <xf numFmtId="49" fontId="17" fillId="0" borderId="7" xfId="0" applyNumberFormat="1" applyFont="1" applyBorder="1" applyAlignment="1" applyProtection="1">
      <alignment horizontal="center" vertical="center" shrinkToFit="1"/>
      <protection locked="0"/>
    </xf>
    <xf numFmtId="49" fontId="17" fillId="0" borderId="2" xfId="0" applyNumberFormat="1" applyFont="1" applyBorder="1" applyAlignment="1" applyProtection="1">
      <alignment horizontal="center" vertical="center" shrinkToFit="1"/>
      <protection locked="0"/>
    </xf>
    <xf numFmtId="49" fontId="29" fillId="0" borderId="8" xfId="0" applyNumberFormat="1" applyFont="1" applyBorder="1" applyAlignment="1" applyProtection="1">
      <alignment horizontal="center" vertical="center" shrinkToFit="1"/>
      <protection locked="0"/>
    </xf>
    <xf numFmtId="49" fontId="29" fillId="0" borderId="5" xfId="0" applyNumberFormat="1" applyFont="1" applyBorder="1" applyAlignment="1" applyProtection="1">
      <alignment horizontal="center" vertical="center" shrinkToFit="1"/>
      <protection locked="0"/>
    </xf>
    <xf numFmtId="49" fontId="29" fillId="0" borderId="6" xfId="0" applyNumberFormat="1" applyFont="1" applyBorder="1" applyAlignment="1" applyProtection="1">
      <alignment horizontal="center" vertical="center" shrinkToFit="1"/>
      <protection locked="0"/>
    </xf>
    <xf numFmtId="0" fontId="17" fillId="2" borderId="20" xfId="0" applyFont="1" applyFill="1" applyBorder="1" applyAlignment="1" applyProtection="1">
      <alignment horizontal="center" vertical="center"/>
      <protection locked="0"/>
    </xf>
    <xf numFmtId="49" fontId="17" fillId="2" borderId="1" xfId="0" applyNumberFormat="1" applyFont="1" applyFill="1" applyBorder="1" applyAlignment="1" applyProtection="1">
      <alignment horizontal="center" vertical="center"/>
      <protection locked="0"/>
    </xf>
    <xf numFmtId="49" fontId="17" fillId="2" borderId="7" xfId="0" applyNumberFormat="1" applyFont="1" applyFill="1" applyBorder="1" applyAlignment="1" applyProtection="1">
      <alignment horizontal="center" vertical="center"/>
      <protection locked="0"/>
    </xf>
    <xf numFmtId="49" fontId="17" fillId="2" borderId="2" xfId="0" applyNumberFormat="1" applyFont="1" applyFill="1" applyBorder="1" applyAlignment="1" applyProtection="1">
      <alignment horizontal="center" vertical="center"/>
      <protection locked="0"/>
    </xf>
    <xf numFmtId="49" fontId="29" fillId="0" borderId="1" xfId="0" applyNumberFormat="1" applyFont="1" applyBorder="1" applyAlignment="1" applyProtection="1">
      <alignment horizontal="center" vertical="center" shrinkToFit="1"/>
      <protection locked="0"/>
    </xf>
    <xf numFmtId="49" fontId="29" fillId="0" borderId="7" xfId="0" applyNumberFormat="1" applyFont="1" applyBorder="1" applyAlignment="1" applyProtection="1">
      <alignment horizontal="center" vertical="center" shrinkToFit="1"/>
      <protection locked="0"/>
    </xf>
    <xf numFmtId="49" fontId="29" fillId="0" borderId="2" xfId="0" applyNumberFormat="1" applyFont="1" applyBorder="1" applyAlignment="1" applyProtection="1">
      <alignment horizontal="center" vertical="center" shrinkToFit="1"/>
      <protection locked="0"/>
    </xf>
    <xf numFmtId="0" fontId="38" fillId="6" borderId="0" xfId="0" applyFont="1" applyFill="1" applyAlignment="1" applyProtection="1">
      <alignment horizontal="center" vertical="center"/>
      <protection hidden="1"/>
    </xf>
    <xf numFmtId="0" fontId="17" fillId="0" borderId="8" xfId="0" applyFont="1" applyBorder="1" applyAlignment="1" applyProtection="1">
      <alignment horizontal="center" vertical="center" wrapText="1"/>
      <protection hidden="1"/>
    </xf>
    <xf numFmtId="0" fontId="17" fillId="0" borderId="5"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9" xfId="0"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7" fillId="0" borderId="7" xfId="0" applyFont="1" applyBorder="1" applyAlignment="1" applyProtection="1">
      <alignment horizontal="center" vertical="center" wrapText="1"/>
      <protection hidden="1"/>
    </xf>
    <xf numFmtId="0" fontId="17" fillId="2" borderId="1" xfId="0" applyFont="1" applyFill="1" applyBorder="1" applyAlignment="1" applyProtection="1">
      <alignment horizontal="center" vertical="center"/>
      <protection hidden="1"/>
    </xf>
    <xf numFmtId="0" fontId="17" fillId="2" borderId="7" xfId="0" applyFont="1" applyFill="1" applyBorder="1" applyAlignment="1" applyProtection="1">
      <alignment horizontal="center" vertical="center"/>
      <protection hidden="1"/>
    </xf>
    <xf numFmtId="0" fontId="17" fillId="2" borderId="2" xfId="0" applyFont="1" applyFill="1" applyBorder="1" applyAlignment="1" applyProtection="1">
      <alignment horizontal="center" vertical="center"/>
      <protection hidden="1"/>
    </xf>
    <xf numFmtId="0" fontId="29" fillId="2" borderId="0" xfId="0" applyFont="1" applyFill="1" applyAlignment="1" applyProtection="1">
      <alignment horizontal="right" vertical="center"/>
      <protection hidden="1"/>
    </xf>
    <xf numFmtId="0" fontId="29" fillId="2" borderId="0" xfId="0" applyFont="1" applyFill="1" applyAlignment="1" applyProtection="1">
      <alignment horizontal="center" vertical="center"/>
      <protection hidden="1"/>
    </xf>
    <xf numFmtId="0" fontId="16" fillId="0" borderId="0" xfId="0" applyFont="1" applyAlignment="1" applyProtection="1">
      <alignment vertical="center" wrapText="1"/>
      <protection hidden="1"/>
    </xf>
    <xf numFmtId="0" fontId="16" fillId="0" borderId="0" xfId="0" applyFont="1" applyAlignment="1" applyProtection="1">
      <alignment horizontal="center" vertical="center"/>
      <protection hidden="1"/>
    </xf>
    <xf numFmtId="49" fontId="16" fillId="0" borderId="0" xfId="0" applyNumberFormat="1" applyFont="1" applyFill="1" applyAlignment="1" applyProtection="1">
      <alignment horizontal="right" vertical="top"/>
      <protection hidden="1"/>
    </xf>
    <xf numFmtId="0" fontId="16" fillId="0" borderId="0" xfId="0" applyFont="1" applyFill="1" applyAlignment="1" applyProtection="1">
      <alignment horizontal="left" vertical="top" wrapText="1"/>
      <protection hidden="1"/>
    </xf>
    <xf numFmtId="0" fontId="35" fillId="0" borderId="0" xfId="0" applyFont="1" applyAlignment="1" applyProtection="1">
      <alignment horizontal="left" vertical="center" wrapText="1"/>
      <protection hidden="1"/>
    </xf>
    <xf numFmtId="0" fontId="36" fillId="0" borderId="0" xfId="0" applyFont="1" applyAlignment="1" applyProtection="1">
      <alignment horizontal="center" vertical="center"/>
      <protection hidden="1"/>
    </xf>
    <xf numFmtId="181" fontId="116" fillId="0" borderId="17" xfId="0" applyNumberFormat="1" applyFont="1" applyBorder="1" applyAlignment="1" applyProtection="1">
      <alignment horizontal="center" vertical="center" shrinkToFit="1"/>
      <protection locked="0"/>
    </xf>
    <xf numFmtId="0" fontId="116" fillId="0" borderId="17" xfId="0" applyFont="1" applyBorder="1" applyAlignment="1" applyProtection="1">
      <alignment horizontal="center" vertical="center" shrinkToFit="1"/>
      <protection hidden="1"/>
    </xf>
    <xf numFmtId="0" fontId="116" fillId="7" borderId="32" xfId="0" applyFont="1" applyFill="1" applyBorder="1" applyAlignment="1" applyProtection="1">
      <alignment horizontal="center" vertical="center" wrapText="1" shrinkToFit="1"/>
      <protection hidden="1"/>
    </xf>
    <xf numFmtId="0" fontId="116" fillId="7" borderId="17" xfId="0" applyFont="1" applyFill="1" applyBorder="1" applyAlignment="1" applyProtection="1">
      <alignment horizontal="center" vertical="center" wrapText="1" shrinkToFit="1"/>
      <protection hidden="1"/>
    </xf>
    <xf numFmtId="0" fontId="116" fillId="7" borderId="34" xfId="0" applyFont="1" applyFill="1" applyBorder="1" applyAlignment="1" applyProtection="1">
      <alignment horizontal="center" vertical="center" wrapText="1" shrinkToFit="1"/>
      <protection hidden="1"/>
    </xf>
    <xf numFmtId="0" fontId="116" fillId="0" borderId="17" xfId="0" applyFont="1" applyBorder="1" applyAlignment="1" applyProtection="1">
      <alignment horizontal="center" vertical="center"/>
      <protection hidden="1"/>
    </xf>
    <xf numFmtId="0" fontId="109" fillId="0" borderId="18" xfId="0" applyFont="1" applyBorder="1" applyAlignment="1" applyProtection="1">
      <alignment horizontal="right" vertical="center"/>
      <protection hidden="1"/>
    </xf>
    <xf numFmtId="0" fontId="116" fillId="0" borderId="0" xfId="0" applyFont="1" applyAlignment="1" applyProtection="1">
      <alignment horizontal="left" vertical="center" shrinkToFit="1"/>
      <protection hidden="1"/>
    </xf>
    <xf numFmtId="0" fontId="116" fillId="7" borderId="33" xfId="0" applyFont="1" applyFill="1" applyBorder="1" applyAlignment="1" applyProtection="1">
      <alignment horizontal="center" vertical="center" wrapText="1" shrinkToFit="1"/>
      <protection hidden="1"/>
    </xf>
    <xf numFmtId="0" fontId="116" fillId="7" borderId="17" xfId="0" applyFont="1" applyFill="1" applyBorder="1" applyAlignment="1" applyProtection="1">
      <alignment horizontal="center" vertical="center" shrinkToFit="1"/>
      <protection hidden="1"/>
    </xf>
    <xf numFmtId="0" fontId="116" fillId="7" borderId="34" xfId="0" applyFont="1" applyFill="1" applyBorder="1" applyAlignment="1" applyProtection="1">
      <alignment horizontal="center" vertical="center" shrinkToFit="1"/>
      <protection hidden="1"/>
    </xf>
    <xf numFmtId="0" fontId="117" fillId="0" borderId="14" xfId="0" applyFont="1" applyBorder="1" applyAlignment="1" applyProtection="1">
      <alignment horizontal="center" vertical="center" wrapText="1" shrinkToFit="1"/>
      <protection hidden="1"/>
    </xf>
    <xf numFmtId="0" fontId="117" fillId="0" borderId="14" xfId="0" applyFont="1" applyBorder="1" applyAlignment="1" applyProtection="1">
      <alignment horizontal="center" vertical="center" shrinkToFit="1"/>
      <protection hidden="1"/>
    </xf>
    <xf numFmtId="0" fontId="117" fillId="0" borderId="97" xfId="0" applyFont="1" applyBorder="1" applyAlignment="1" applyProtection="1">
      <alignment horizontal="center" vertical="center" shrinkToFit="1"/>
      <protection hidden="1"/>
    </xf>
    <xf numFmtId="0" fontId="117" fillId="0" borderId="0" xfId="0" applyFont="1" applyBorder="1" applyAlignment="1" applyProtection="1">
      <alignment horizontal="center" vertical="center" shrinkToFit="1"/>
      <protection hidden="1"/>
    </xf>
    <xf numFmtId="0" fontId="117" fillId="0" borderId="95" xfId="0" applyFont="1" applyBorder="1" applyAlignment="1" applyProtection="1">
      <alignment horizontal="center" vertical="center" shrinkToFit="1"/>
      <protection hidden="1"/>
    </xf>
    <xf numFmtId="0" fontId="117" fillId="0" borderId="19" xfId="0" applyFont="1" applyBorder="1" applyAlignment="1" applyProtection="1">
      <alignment horizontal="center" vertical="center" shrinkToFit="1"/>
      <protection hidden="1"/>
    </xf>
    <xf numFmtId="0" fontId="117" fillId="0" borderId="128" xfId="0" applyFont="1" applyBorder="1" applyAlignment="1" applyProtection="1">
      <alignment horizontal="center" vertical="center" shrinkToFit="1"/>
      <protection hidden="1"/>
    </xf>
    <xf numFmtId="0" fontId="117" fillId="0" borderId="14" xfId="0" applyFont="1" applyBorder="1" applyAlignment="1" applyProtection="1">
      <alignment horizontal="left" vertical="center" wrapText="1"/>
      <protection locked="0"/>
    </xf>
    <xf numFmtId="0" fontId="117" fillId="0" borderId="0" xfId="0" applyFont="1" applyBorder="1" applyAlignment="1" applyProtection="1">
      <alignment horizontal="left" vertical="center" wrapText="1"/>
      <protection locked="0"/>
    </xf>
    <xf numFmtId="0" fontId="117" fillId="0" borderId="19" xfId="0" applyFont="1" applyBorder="1" applyAlignment="1" applyProtection="1">
      <alignment horizontal="left" vertical="center" wrapText="1"/>
      <protection locked="0"/>
    </xf>
    <xf numFmtId="38" fontId="120" fillId="0" borderId="0" xfId="6" applyFont="1" applyFill="1" applyBorder="1" applyAlignment="1" applyProtection="1">
      <alignment horizontal="center" vertical="center" shrinkToFit="1"/>
      <protection hidden="1"/>
    </xf>
    <xf numFmtId="0" fontId="116" fillId="0" borderId="0" xfId="0" applyFont="1" applyAlignment="1" applyProtection="1">
      <alignment horizontal="center" vertical="center" shrinkToFit="1"/>
      <protection hidden="1"/>
    </xf>
    <xf numFmtId="38" fontId="120" fillId="0" borderId="33" xfId="6" applyFont="1" applyFill="1" applyBorder="1" applyAlignment="1" applyProtection="1">
      <alignment horizontal="center" vertical="center" shrinkToFit="1"/>
      <protection hidden="1"/>
    </xf>
    <xf numFmtId="38" fontId="120" fillId="0" borderId="17" xfId="6" applyFont="1" applyFill="1" applyBorder="1" applyAlignment="1" applyProtection="1">
      <alignment horizontal="center" vertical="center" shrinkToFit="1"/>
      <protection hidden="1"/>
    </xf>
    <xf numFmtId="38" fontId="120" fillId="0" borderId="31" xfId="6" applyFont="1" applyFill="1" applyBorder="1" applyAlignment="1" applyProtection="1">
      <alignment horizontal="center" vertical="center" shrinkToFit="1"/>
      <protection hidden="1"/>
    </xf>
    <xf numFmtId="0" fontId="116" fillId="0" borderId="0" xfId="0" applyFont="1" applyAlignment="1" applyProtection="1">
      <alignment horizontal="left" shrinkToFit="1"/>
      <protection hidden="1"/>
    </xf>
    <xf numFmtId="0" fontId="121" fillId="0" borderId="0" xfId="0" applyFont="1" applyAlignment="1" applyProtection="1">
      <alignment horizontal="left" vertical="center" wrapText="1"/>
      <protection hidden="1"/>
    </xf>
    <xf numFmtId="0" fontId="116" fillId="7" borderId="56" xfId="0" applyFont="1" applyFill="1" applyBorder="1" applyAlignment="1" applyProtection="1">
      <alignment horizontal="center" vertical="center" wrapText="1" shrinkToFit="1"/>
      <protection hidden="1"/>
    </xf>
    <xf numFmtId="0" fontId="116" fillId="7" borderId="5" xfId="0" applyFont="1" applyFill="1" applyBorder="1" applyAlignment="1" applyProtection="1">
      <alignment horizontal="center" vertical="center" wrapText="1" shrinkToFit="1"/>
      <protection hidden="1"/>
    </xf>
    <xf numFmtId="0" fontId="116" fillId="7" borderId="68" xfId="0" applyFont="1" applyFill="1" applyBorder="1" applyAlignment="1" applyProtection="1">
      <alignment horizontal="center" vertical="center" wrapText="1" shrinkToFit="1"/>
      <protection hidden="1"/>
    </xf>
    <xf numFmtId="0" fontId="116" fillId="7" borderId="0" xfId="0" applyFont="1" applyFill="1" applyBorder="1" applyAlignment="1" applyProtection="1">
      <alignment horizontal="center" vertical="center" wrapText="1" shrinkToFit="1"/>
      <protection hidden="1"/>
    </xf>
    <xf numFmtId="0" fontId="116" fillId="7" borderId="99" xfId="0" applyFont="1" applyFill="1" applyBorder="1" applyAlignment="1" applyProtection="1">
      <alignment horizontal="center" vertical="center" wrapText="1" shrinkToFit="1"/>
      <protection hidden="1"/>
    </xf>
    <xf numFmtId="0" fontId="116" fillId="7" borderId="19" xfId="0" applyFont="1" applyFill="1" applyBorder="1" applyAlignment="1" applyProtection="1">
      <alignment horizontal="center" vertical="center" wrapText="1" shrinkToFit="1"/>
      <protection hidden="1"/>
    </xf>
    <xf numFmtId="0" fontId="116" fillId="0" borderId="8" xfId="0" applyFont="1" applyBorder="1" applyAlignment="1" applyProtection="1">
      <alignment horizontal="center" vertical="center" shrinkToFit="1"/>
      <protection locked="0"/>
    </xf>
    <xf numFmtId="0" fontId="116" fillId="0" borderId="5" xfId="0" applyFont="1" applyBorder="1" applyAlignment="1" applyProtection="1">
      <alignment horizontal="center" vertical="center" shrinkToFit="1"/>
      <protection locked="0"/>
    </xf>
    <xf numFmtId="0" fontId="116" fillId="0" borderId="5" xfId="0" applyFont="1" applyBorder="1" applyAlignment="1" applyProtection="1">
      <alignment vertical="center" shrinkToFit="1"/>
      <protection hidden="1"/>
    </xf>
    <xf numFmtId="0" fontId="116" fillId="0" borderId="21" xfId="0" applyFont="1" applyBorder="1" applyAlignment="1" applyProtection="1">
      <alignment vertical="center" shrinkToFit="1"/>
      <protection hidden="1"/>
    </xf>
    <xf numFmtId="0" fontId="116" fillId="0" borderId="100" xfId="0" applyFont="1" applyBorder="1" applyAlignment="1" applyProtection="1">
      <alignment horizontal="center" vertical="center" shrinkToFit="1"/>
      <protection locked="0"/>
    </xf>
    <xf numFmtId="0" fontId="116" fillId="0" borderId="86" xfId="0" applyFont="1" applyBorder="1" applyAlignment="1" applyProtection="1">
      <alignment horizontal="center" vertical="center" shrinkToFit="1"/>
      <protection locked="0"/>
    </xf>
    <xf numFmtId="0" fontId="116" fillId="0" borderId="86" xfId="0" applyFont="1" applyBorder="1" applyAlignment="1" applyProtection="1">
      <alignment vertical="center" shrinkToFit="1"/>
      <protection hidden="1"/>
    </xf>
    <xf numFmtId="0" fontId="116" fillId="0" borderId="102" xfId="0" applyFont="1" applyBorder="1" applyAlignment="1" applyProtection="1">
      <alignment vertical="center" shrinkToFit="1"/>
      <protection hidden="1"/>
    </xf>
    <xf numFmtId="0" fontId="117" fillId="0" borderId="100" xfId="0" applyFont="1" applyBorder="1" applyAlignment="1" applyProtection="1">
      <alignment horizontal="left" vertical="center" wrapText="1" shrinkToFit="1"/>
      <protection hidden="1"/>
    </xf>
    <xf numFmtId="0" fontId="117" fillId="0" borderId="86" xfId="0" applyFont="1" applyBorder="1" applyAlignment="1" applyProtection="1">
      <alignment horizontal="left" vertical="center" wrapText="1" shrinkToFit="1"/>
      <protection hidden="1"/>
    </xf>
    <xf numFmtId="0" fontId="117" fillId="0" borderId="89" xfId="0" applyFont="1" applyBorder="1" applyAlignment="1" applyProtection="1">
      <alignment horizontal="left" vertical="center" wrapText="1" shrinkToFit="1"/>
      <protection hidden="1"/>
    </xf>
    <xf numFmtId="49" fontId="116" fillId="0" borderId="122" xfId="0" applyNumberFormat="1" applyFont="1" applyBorder="1" applyAlignment="1" applyProtection="1">
      <alignment horizontal="center" vertical="center" shrinkToFit="1"/>
      <protection locked="0"/>
    </xf>
    <xf numFmtId="49" fontId="117" fillId="0" borderId="122" xfId="0" applyNumberFormat="1" applyFont="1" applyBorder="1" applyAlignment="1" applyProtection="1">
      <alignment horizontal="center" vertical="center" shrinkToFit="1"/>
      <protection hidden="1"/>
    </xf>
    <xf numFmtId="49" fontId="116" fillId="0" borderId="123" xfId="0" applyNumberFormat="1" applyFont="1" applyBorder="1" applyAlignment="1" applyProtection="1">
      <alignment horizontal="center" vertical="center" shrinkToFit="1"/>
      <protection locked="0"/>
    </xf>
    <xf numFmtId="0" fontId="116" fillId="7" borderId="56" xfId="0" applyFont="1" applyFill="1" applyBorder="1" applyAlignment="1" applyProtection="1">
      <alignment horizontal="center" vertical="center" shrinkToFit="1"/>
      <protection hidden="1"/>
    </xf>
    <xf numFmtId="0" fontId="116" fillId="7" borderId="5" xfId="0" applyFont="1" applyFill="1" applyBorder="1" applyAlignment="1" applyProtection="1">
      <alignment horizontal="center" vertical="center" shrinkToFit="1"/>
      <protection hidden="1"/>
    </xf>
    <xf numFmtId="0" fontId="116" fillId="7" borderId="6" xfId="0" applyFont="1" applyFill="1" applyBorder="1" applyAlignment="1" applyProtection="1">
      <alignment horizontal="center" vertical="center" shrinkToFit="1"/>
      <protection hidden="1"/>
    </xf>
    <xf numFmtId="0" fontId="116" fillId="7" borderId="69" xfId="0" applyFont="1" applyFill="1" applyBorder="1" applyAlignment="1" applyProtection="1">
      <alignment horizontal="center" vertical="center" shrinkToFit="1"/>
      <protection hidden="1"/>
    </xf>
    <xf numFmtId="0" fontId="116" fillId="7" borderId="3" xfId="0" applyFont="1" applyFill="1" applyBorder="1" applyAlignment="1" applyProtection="1">
      <alignment horizontal="center" vertical="center" shrinkToFit="1"/>
      <protection hidden="1"/>
    </xf>
    <xf numFmtId="0" fontId="116" fillId="7" borderId="4" xfId="0" applyFont="1" applyFill="1" applyBorder="1" applyAlignment="1" applyProtection="1">
      <alignment horizontal="center" vertical="center" shrinkToFit="1"/>
      <protection hidden="1"/>
    </xf>
    <xf numFmtId="0" fontId="116" fillId="0" borderId="90" xfId="0" applyFont="1" applyBorder="1" applyAlignment="1" applyProtection="1">
      <alignment horizontal="center" vertical="center" shrinkToFit="1"/>
      <protection locked="0"/>
    </xf>
    <xf numFmtId="49" fontId="116" fillId="0" borderId="119" xfId="0" applyNumberFormat="1" applyFont="1" applyBorder="1" applyAlignment="1" applyProtection="1">
      <alignment horizontal="center" shrinkToFit="1"/>
      <protection locked="0"/>
    </xf>
    <xf numFmtId="49" fontId="116" fillId="0" borderId="117" xfId="0" applyNumberFormat="1" applyFont="1" applyBorder="1" applyAlignment="1" applyProtection="1">
      <alignment horizontal="center" shrinkToFit="1"/>
      <protection locked="0"/>
    </xf>
    <xf numFmtId="49" fontId="116" fillId="0" borderId="118" xfId="0" applyNumberFormat="1" applyFont="1" applyBorder="1" applyAlignment="1" applyProtection="1">
      <alignment horizontal="center" shrinkToFit="1"/>
      <protection locked="0"/>
    </xf>
    <xf numFmtId="0" fontId="116" fillId="0" borderId="100" xfId="0" applyFont="1" applyBorder="1" applyAlignment="1" applyProtection="1">
      <alignment horizontal="left" vertical="center" wrapText="1" shrinkToFit="1"/>
      <protection hidden="1"/>
    </xf>
    <xf numFmtId="0" fontId="116" fillId="0" borderId="86" xfId="0" applyFont="1" applyBorder="1" applyAlignment="1" applyProtection="1">
      <alignment horizontal="left" vertical="center" wrapText="1" shrinkToFit="1"/>
      <protection hidden="1"/>
    </xf>
    <xf numFmtId="0" fontId="116" fillId="0" borderId="12" xfId="0" applyFont="1" applyBorder="1" applyAlignment="1" applyProtection="1">
      <alignment horizontal="left" vertical="center" wrapText="1" shrinkToFit="1"/>
      <protection hidden="1"/>
    </xf>
    <xf numFmtId="0" fontId="116" fillId="0" borderId="51" xfId="0" applyFont="1" applyBorder="1" applyAlignment="1" applyProtection="1">
      <alignment horizontal="left" vertical="center" wrapText="1" shrinkToFit="1"/>
      <protection hidden="1"/>
    </xf>
    <xf numFmtId="0" fontId="116" fillId="0" borderId="84" xfId="0" applyFont="1" applyBorder="1" applyAlignment="1" applyProtection="1">
      <alignment horizontal="center" vertical="center" shrinkToFit="1"/>
      <protection locked="0"/>
    </xf>
    <xf numFmtId="0" fontId="116" fillId="0" borderId="76" xfId="0" applyFont="1" applyBorder="1" applyAlignment="1" applyProtection="1">
      <alignment horizontal="center" vertical="center" shrinkToFit="1"/>
      <protection locked="0"/>
    </xf>
    <xf numFmtId="0" fontId="116" fillId="0" borderId="76" xfId="0" applyFont="1" applyBorder="1" applyAlignment="1" applyProtection="1">
      <alignment vertical="center" shrinkToFit="1"/>
      <protection hidden="1"/>
    </xf>
    <xf numFmtId="0" fontId="116" fillId="0" borderId="101" xfId="0" applyFont="1" applyBorder="1" applyAlignment="1" applyProtection="1">
      <alignment vertical="center" shrinkToFit="1"/>
      <protection hidden="1"/>
    </xf>
    <xf numFmtId="0" fontId="116" fillId="0" borderId="96" xfId="0" applyFont="1" applyBorder="1" applyAlignment="1" applyProtection="1">
      <alignment horizontal="left" vertical="center" wrapText="1" shrinkToFit="1"/>
      <protection hidden="1"/>
    </xf>
    <xf numFmtId="0" fontId="116" fillId="0" borderId="76" xfId="0" applyFont="1" applyBorder="1" applyAlignment="1" applyProtection="1">
      <alignment horizontal="left" vertical="center" wrapText="1" shrinkToFit="1"/>
      <protection hidden="1"/>
    </xf>
    <xf numFmtId="0" fontId="116" fillId="0" borderId="85" xfId="0" applyFont="1" applyBorder="1" applyAlignment="1" applyProtection="1">
      <alignment horizontal="left" vertical="center" wrapText="1" shrinkToFit="1"/>
      <protection hidden="1"/>
    </xf>
    <xf numFmtId="49" fontId="116" fillId="0" borderId="125" xfId="0" applyNumberFormat="1" applyFont="1" applyBorder="1" applyAlignment="1" applyProtection="1">
      <alignment horizontal="center" vertical="center" shrinkToFit="1"/>
      <protection locked="0"/>
    </xf>
    <xf numFmtId="0" fontId="116" fillId="7" borderId="65" xfId="0" applyFont="1" applyFill="1" applyBorder="1" applyAlignment="1" applyProtection="1">
      <alignment horizontal="center" vertical="center" shrinkToFit="1"/>
      <protection hidden="1"/>
    </xf>
    <xf numFmtId="0" fontId="116" fillId="7" borderId="66" xfId="0" applyFont="1" applyFill="1" applyBorder="1" applyAlignment="1" applyProtection="1">
      <alignment horizontal="center" vertical="center" shrinkToFit="1"/>
      <protection hidden="1"/>
    </xf>
    <xf numFmtId="0" fontId="116" fillId="7" borderId="67" xfId="0" applyFont="1" applyFill="1" applyBorder="1" applyAlignment="1" applyProtection="1">
      <alignment horizontal="center" vertical="center" shrinkToFit="1"/>
      <protection hidden="1"/>
    </xf>
    <xf numFmtId="0" fontId="116" fillId="0" borderId="70" xfId="0" applyFont="1" applyBorder="1" applyAlignment="1" applyProtection="1">
      <alignment horizontal="center" vertical="center" shrinkToFit="1"/>
      <protection hidden="1"/>
    </xf>
    <xf numFmtId="0" fontId="116" fillId="0" borderId="66" xfId="0" applyFont="1" applyBorder="1" applyAlignment="1" applyProtection="1">
      <alignment horizontal="center" vertical="center" shrinkToFit="1"/>
      <protection hidden="1"/>
    </xf>
    <xf numFmtId="0" fontId="116" fillId="0" borderId="66" xfId="0" applyFont="1" applyBorder="1" applyAlignment="1" applyProtection="1">
      <alignment horizontal="left" vertical="center" shrinkToFit="1"/>
      <protection hidden="1"/>
    </xf>
    <xf numFmtId="0" fontId="116" fillId="7" borderId="70" xfId="0" applyFont="1" applyFill="1" applyBorder="1" applyAlignment="1" applyProtection="1">
      <alignment horizontal="center" vertical="center" wrapText="1" shrinkToFit="1"/>
      <protection hidden="1"/>
    </xf>
    <xf numFmtId="0" fontId="116" fillId="7" borderId="66" xfId="0" applyFont="1" applyFill="1" applyBorder="1" applyAlignment="1" applyProtection="1">
      <alignment horizontal="center" vertical="center" wrapText="1" shrinkToFit="1"/>
      <protection hidden="1"/>
    </xf>
    <xf numFmtId="0" fontId="116" fillId="7" borderId="67" xfId="0" applyFont="1" applyFill="1" applyBorder="1" applyAlignment="1" applyProtection="1">
      <alignment horizontal="center" vertical="center" wrapText="1" shrinkToFit="1"/>
      <protection hidden="1"/>
    </xf>
    <xf numFmtId="49" fontId="116" fillId="0" borderId="66" xfId="0" applyNumberFormat="1" applyFont="1" applyBorder="1" applyAlignment="1" applyProtection="1">
      <alignment horizontal="center" vertical="center" shrinkToFit="1"/>
      <protection locked="0"/>
    </xf>
    <xf numFmtId="49" fontId="116" fillId="0" borderId="124" xfId="0" applyNumberFormat="1" applyFont="1" applyBorder="1" applyAlignment="1" applyProtection="1">
      <alignment horizontal="center" shrinkToFit="1"/>
      <protection locked="0"/>
    </xf>
    <xf numFmtId="0" fontId="116" fillId="7" borderId="121" xfId="0" applyFont="1" applyFill="1" applyBorder="1" applyAlignment="1" applyProtection="1">
      <alignment horizontal="center" vertical="center" wrapText="1" shrinkToFit="1"/>
      <protection hidden="1"/>
    </xf>
    <xf numFmtId="0" fontId="116" fillId="7" borderId="122" xfId="0" applyFont="1" applyFill="1" applyBorder="1" applyAlignment="1" applyProtection="1">
      <alignment horizontal="center" vertical="center" wrapText="1" shrinkToFit="1"/>
      <protection hidden="1"/>
    </xf>
    <xf numFmtId="0" fontId="116" fillId="7" borderId="123" xfId="0" applyFont="1" applyFill="1" applyBorder="1" applyAlignment="1" applyProtection="1">
      <alignment horizontal="center" vertical="center" wrapText="1" shrinkToFit="1"/>
      <protection hidden="1"/>
    </xf>
    <xf numFmtId="49" fontId="117" fillId="0" borderId="121" xfId="0" applyNumberFormat="1" applyFont="1" applyBorder="1" applyAlignment="1" applyProtection="1">
      <alignment horizontal="center" vertical="center" shrinkToFit="1"/>
      <protection hidden="1"/>
    </xf>
    <xf numFmtId="0" fontId="116" fillId="7" borderId="69" xfId="0" applyFont="1" applyFill="1" applyBorder="1" applyAlignment="1" applyProtection="1">
      <alignment horizontal="center" vertical="center" wrapText="1" shrinkToFit="1"/>
      <protection hidden="1"/>
    </xf>
    <xf numFmtId="0" fontId="116" fillId="7" borderId="3" xfId="0" applyFont="1" applyFill="1" applyBorder="1" applyAlignment="1" applyProtection="1">
      <alignment horizontal="center" vertical="center" wrapText="1" shrinkToFit="1"/>
      <protection hidden="1"/>
    </xf>
    <xf numFmtId="0" fontId="116" fillId="7" borderId="4" xfId="0" applyFont="1" applyFill="1" applyBorder="1" applyAlignment="1" applyProtection="1">
      <alignment horizontal="center" vertical="center" wrapText="1" shrinkToFit="1"/>
      <protection hidden="1"/>
    </xf>
    <xf numFmtId="0" fontId="116" fillId="0" borderId="9" xfId="0" applyFont="1" applyBorder="1" applyAlignment="1" applyProtection="1">
      <alignment horizontal="center" vertical="center" shrinkToFit="1"/>
      <protection locked="0"/>
    </xf>
    <xf numFmtId="0" fontId="116" fillId="0" borderId="3" xfId="0" applyFont="1" applyBorder="1" applyAlignment="1" applyProtection="1">
      <alignment horizontal="center" vertical="center" shrinkToFit="1"/>
      <protection locked="0"/>
    </xf>
    <xf numFmtId="0" fontId="116" fillId="0" borderId="91" xfId="0" applyFont="1" applyBorder="1" applyAlignment="1" applyProtection="1">
      <alignment horizontal="center" vertical="center" shrinkToFit="1"/>
      <protection locked="0"/>
    </xf>
    <xf numFmtId="0" fontId="116" fillId="7" borderId="68" xfId="0" applyFont="1" applyFill="1" applyBorder="1" applyAlignment="1" applyProtection="1">
      <alignment horizontal="center" vertical="center" shrinkToFit="1"/>
      <protection hidden="1"/>
    </xf>
    <xf numFmtId="0" fontId="116" fillId="7" borderId="0" xfId="0" applyFont="1" applyFill="1" applyBorder="1" applyAlignment="1" applyProtection="1">
      <alignment horizontal="center" vertical="center" shrinkToFit="1"/>
      <protection hidden="1"/>
    </xf>
    <xf numFmtId="0" fontId="116" fillId="7" borderId="10" xfId="0" applyFont="1" applyFill="1" applyBorder="1" applyAlignment="1" applyProtection="1">
      <alignment horizontal="center" vertical="center" shrinkToFit="1"/>
      <protection hidden="1"/>
    </xf>
    <xf numFmtId="0" fontId="116" fillId="0" borderId="89" xfId="0" applyFont="1" applyBorder="1" applyAlignment="1" applyProtection="1">
      <alignment horizontal="left" vertical="center" wrapText="1" shrinkToFit="1"/>
      <protection hidden="1"/>
    </xf>
    <xf numFmtId="0" fontId="116" fillId="0" borderId="9" xfId="0" applyFont="1" applyFill="1" applyBorder="1" applyAlignment="1" applyProtection="1">
      <alignment horizontal="center" vertical="center" shrinkToFit="1"/>
      <protection locked="0"/>
    </xf>
    <xf numFmtId="0" fontId="116" fillId="0" borderId="3" xfId="0" applyFont="1" applyFill="1" applyBorder="1" applyAlignment="1" applyProtection="1">
      <alignment horizontal="center" vertical="center" shrinkToFit="1"/>
      <protection locked="0"/>
    </xf>
    <xf numFmtId="0" fontId="116" fillId="0" borderId="3" xfId="0" applyFont="1" applyFill="1" applyBorder="1" applyAlignment="1" applyProtection="1">
      <alignment vertical="center" shrinkToFit="1"/>
      <protection hidden="1"/>
    </xf>
    <xf numFmtId="0" fontId="116" fillId="0" borderId="161" xfId="0" applyFont="1" applyFill="1" applyBorder="1" applyAlignment="1" applyProtection="1">
      <alignment vertical="center" shrinkToFit="1"/>
      <protection hidden="1"/>
    </xf>
    <xf numFmtId="0" fontId="116" fillId="0" borderId="162" xfId="0" applyFont="1" applyFill="1" applyBorder="1" applyAlignment="1" applyProtection="1">
      <alignment horizontal="left" vertical="center" wrapText="1" shrinkToFit="1"/>
      <protection hidden="1"/>
    </xf>
    <xf numFmtId="0" fontId="116" fillId="0" borderId="3" xfId="0" applyFont="1" applyFill="1" applyBorder="1" applyAlignment="1" applyProtection="1">
      <alignment horizontal="left" vertical="center" wrapText="1" shrinkToFit="1"/>
      <protection hidden="1"/>
    </xf>
    <xf numFmtId="0" fontId="116" fillId="0" borderId="91" xfId="0" applyFont="1" applyFill="1" applyBorder="1" applyAlignment="1" applyProtection="1">
      <alignment horizontal="left" vertical="center" wrapText="1" shrinkToFit="1"/>
      <protection hidden="1"/>
    </xf>
    <xf numFmtId="0" fontId="116" fillId="7" borderId="6" xfId="0" applyFont="1" applyFill="1" applyBorder="1" applyAlignment="1" applyProtection="1">
      <alignment horizontal="center" vertical="center" wrapText="1" shrinkToFit="1"/>
      <protection hidden="1"/>
    </xf>
    <xf numFmtId="0" fontId="116" fillId="7" borderId="98" xfId="0" applyFont="1" applyFill="1" applyBorder="1" applyAlignment="1" applyProtection="1">
      <alignment horizontal="center" vertical="center" wrapText="1" shrinkToFit="1"/>
      <protection hidden="1"/>
    </xf>
    <xf numFmtId="0" fontId="116" fillId="7" borderId="12" xfId="0" applyFont="1" applyFill="1" applyBorder="1" applyAlignment="1" applyProtection="1">
      <alignment horizontal="center" vertical="center" wrapText="1" shrinkToFit="1"/>
      <protection hidden="1"/>
    </xf>
    <xf numFmtId="0" fontId="116" fillId="7" borderId="92" xfId="0" applyFont="1" applyFill="1" applyBorder="1" applyAlignment="1" applyProtection="1">
      <alignment horizontal="center" vertical="center" wrapText="1" shrinkToFit="1"/>
      <protection hidden="1"/>
    </xf>
    <xf numFmtId="0" fontId="116" fillId="0" borderId="113" xfId="0" applyFont="1" applyBorder="1" applyAlignment="1" applyProtection="1">
      <alignment horizontal="center" vertical="center" shrinkToFit="1"/>
      <protection hidden="1"/>
    </xf>
    <xf numFmtId="0" fontId="116" fillId="0" borderId="112" xfId="0" applyFont="1" applyBorder="1" applyAlignment="1" applyProtection="1">
      <alignment horizontal="center" vertical="center" shrinkToFit="1"/>
      <protection hidden="1"/>
    </xf>
    <xf numFmtId="49" fontId="117" fillId="0" borderId="154" xfId="0" applyNumberFormat="1" applyFont="1" applyBorder="1" applyAlignment="1" applyProtection="1">
      <alignment horizontal="center" vertical="center" shrinkToFit="1"/>
      <protection locked="0"/>
    </xf>
    <xf numFmtId="49" fontId="116" fillId="0" borderId="154" xfId="0" applyNumberFormat="1" applyFont="1" applyBorder="1" applyAlignment="1" applyProtection="1">
      <alignment horizontal="center" vertical="center" shrinkToFit="1"/>
      <protection hidden="1"/>
    </xf>
    <xf numFmtId="49" fontId="116" fillId="0" borderId="116" xfId="0" applyNumberFormat="1" applyFont="1" applyBorder="1" applyAlignment="1" applyProtection="1">
      <alignment horizontal="center" shrinkToFit="1"/>
      <protection locked="0"/>
    </xf>
    <xf numFmtId="0" fontId="116" fillId="7" borderId="159" xfId="0" applyFont="1" applyFill="1" applyBorder="1" applyAlignment="1" applyProtection="1">
      <alignment horizontal="center" vertical="center" wrapText="1"/>
      <protection hidden="1"/>
    </xf>
    <xf numFmtId="0" fontId="116" fillId="7" borderId="160" xfId="0" applyFont="1" applyFill="1" applyBorder="1" applyAlignment="1" applyProtection="1">
      <alignment horizontal="center" vertical="center" wrapText="1"/>
      <protection hidden="1"/>
    </xf>
    <xf numFmtId="0" fontId="116" fillId="7" borderId="155" xfId="0" applyFont="1" applyFill="1" applyBorder="1" applyAlignment="1" applyProtection="1">
      <alignment horizontal="center" vertical="center" wrapText="1"/>
      <protection hidden="1"/>
    </xf>
    <xf numFmtId="0" fontId="116" fillId="7" borderId="156" xfId="0" applyFont="1" applyFill="1" applyBorder="1" applyAlignment="1" applyProtection="1">
      <alignment horizontal="center" vertical="center" wrapText="1"/>
      <protection hidden="1"/>
    </xf>
    <xf numFmtId="0" fontId="116" fillId="7" borderId="76" xfId="0" applyFont="1" applyFill="1" applyBorder="1" applyAlignment="1" applyProtection="1">
      <alignment horizontal="center" vertical="center" wrapText="1" shrinkToFit="1"/>
      <protection hidden="1"/>
    </xf>
    <xf numFmtId="0" fontId="116" fillId="7" borderId="88" xfId="0" applyFont="1" applyFill="1" applyBorder="1" applyAlignment="1" applyProtection="1">
      <alignment horizontal="center" vertical="center" wrapText="1" shrinkToFit="1"/>
      <protection hidden="1"/>
    </xf>
    <xf numFmtId="49" fontId="116" fillId="0" borderId="84" xfId="0" applyNumberFormat="1" applyFont="1" applyBorder="1" applyAlignment="1" applyProtection="1">
      <alignment horizontal="center" shrinkToFit="1"/>
      <protection locked="0"/>
    </xf>
    <xf numFmtId="49" fontId="116" fillId="0" borderId="76" xfId="0" applyNumberFormat="1" applyFont="1" applyBorder="1" applyAlignment="1" applyProtection="1">
      <alignment horizontal="center" shrinkToFit="1"/>
      <protection locked="0"/>
    </xf>
    <xf numFmtId="49" fontId="116" fillId="0" borderId="85" xfId="0" applyNumberFormat="1" applyFont="1" applyBorder="1" applyAlignment="1" applyProtection="1">
      <alignment horizontal="center" shrinkToFit="1"/>
      <protection locked="0"/>
    </xf>
    <xf numFmtId="0" fontId="116" fillId="7" borderId="7" xfId="0" applyFont="1" applyFill="1" applyBorder="1" applyAlignment="1" applyProtection="1">
      <alignment horizontal="center" vertical="center" shrinkToFit="1"/>
      <protection hidden="1"/>
    </xf>
    <xf numFmtId="0" fontId="116" fillId="7" borderId="2" xfId="0" applyFont="1" applyFill="1" applyBorder="1" applyAlignment="1" applyProtection="1">
      <alignment horizontal="center" vertical="center" shrinkToFit="1"/>
      <protection hidden="1"/>
    </xf>
    <xf numFmtId="49" fontId="117" fillId="0" borderId="1" xfId="0" applyNumberFormat="1" applyFont="1" applyBorder="1" applyAlignment="1" applyProtection="1">
      <alignment horizontal="center" vertical="center" shrinkToFit="1"/>
      <protection hidden="1"/>
    </xf>
    <xf numFmtId="49" fontId="117" fillId="0" borderId="7" xfId="0" applyNumberFormat="1" applyFont="1" applyBorder="1" applyAlignment="1" applyProtection="1">
      <alignment horizontal="center" vertical="center" shrinkToFit="1"/>
      <protection hidden="1"/>
    </xf>
    <xf numFmtId="49" fontId="116" fillId="0" borderId="7" xfId="0" applyNumberFormat="1" applyFont="1" applyBorder="1" applyAlignment="1" applyProtection="1">
      <alignment horizontal="center" vertical="center" shrinkToFit="1"/>
      <protection locked="0"/>
    </xf>
    <xf numFmtId="49" fontId="116" fillId="0" borderId="2" xfId="0" applyNumberFormat="1" applyFont="1" applyBorder="1" applyAlignment="1" applyProtection="1">
      <alignment horizontal="center" vertical="center" shrinkToFit="1"/>
      <protection locked="0"/>
    </xf>
    <xf numFmtId="0" fontId="116" fillId="7" borderId="1" xfId="0" applyFont="1" applyFill="1" applyBorder="1" applyAlignment="1" applyProtection="1">
      <alignment horizontal="center" vertical="center" shrinkToFit="1"/>
      <protection hidden="1"/>
    </xf>
    <xf numFmtId="49" fontId="100" fillId="0" borderId="1" xfId="0" applyNumberFormat="1" applyFont="1" applyBorder="1" applyAlignment="1" applyProtection="1">
      <alignment horizontal="center" vertical="center" shrinkToFit="1"/>
      <protection locked="0"/>
    </xf>
    <xf numFmtId="49" fontId="100" fillId="0" borderId="7" xfId="0" applyNumberFormat="1" applyFont="1" applyBorder="1" applyAlignment="1" applyProtection="1">
      <alignment horizontal="center" vertical="center" shrinkToFit="1"/>
      <protection locked="0"/>
    </xf>
    <xf numFmtId="49" fontId="101" fillId="0" borderId="7" xfId="0" applyNumberFormat="1" applyFont="1" applyBorder="1" applyAlignment="1" applyProtection="1">
      <alignment horizontal="center" vertical="center" shrinkToFit="1"/>
      <protection hidden="1"/>
    </xf>
    <xf numFmtId="49" fontId="100" fillId="0" borderId="55" xfId="0" applyNumberFormat="1" applyFont="1" applyBorder="1" applyAlignment="1" applyProtection="1">
      <alignment horizontal="center" vertical="center" shrinkToFit="1"/>
      <protection locked="0"/>
    </xf>
    <xf numFmtId="0" fontId="116" fillId="0" borderId="86" xfId="0" applyFont="1" applyBorder="1" applyAlignment="1" applyProtection="1">
      <alignment horizontal="left" vertical="distributed" shrinkToFit="1"/>
      <protection hidden="1"/>
    </xf>
    <xf numFmtId="0" fontId="116" fillId="0" borderId="89" xfId="0" applyFont="1" applyBorder="1" applyAlignment="1" applyProtection="1">
      <alignment horizontal="left" vertical="distributed" shrinkToFit="1"/>
      <protection hidden="1"/>
    </xf>
    <xf numFmtId="0" fontId="116" fillId="0" borderId="154" xfId="0" applyFont="1" applyBorder="1" applyAlignment="1" applyProtection="1">
      <alignment horizontal="center" vertical="center" shrinkToFit="1"/>
      <protection hidden="1"/>
    </xf>
    <xf numFmtId="0" fontId="116" fillId="7" borderId="157" xfId="0" applyFont="1" applyFill="1" applyBorder="1" applyAlignment="1" applyProtection="1">
      <alignment horizontal="center" vertical="center" wrapText="1" shrinkToFit="1"/>
      <protection hidden="1"/>
    </xf>
    <xf numFmtId="0" fontId="116" fillId="7" borderId="158" xfId="0" applyFont="1" applyFill="1" applyBorder="1" applyAlignment="1" applyProtection="1">
      <alignment horizontal="center" vertical="center" wrapText="1" shrinkToFit="1"/>
      <protection hidden="1"/>
    </xf>
    <xf numFmtId="49" fontId="116" fillId="0" borderId="127" xfId="0" applyNumberFormat="1" applyFont="1" applyBorder="1" applyAlignment="1" applyProtection="1">
      <alignment horizontal="center" shrinkToFit="1"/>
      <protection locked="0"/>
    </xf>
    <xf numFmtId="49" fontId="116" fillId="0" borderId="19" xfId="0" applyNumberFormat="1" applyFont="1" applyBorder="1" applyAlignment="1" applyProtection="1">
      <alignment horizontal="center" shrinkToFit="1"/>
      <protection locked="0"/>
    </xf>
    <xf numFmtId="49" fontId="116" fillId="0" borderId="93" xfId="0" applyNumberFormat="1" applyFont="1" applyBorder="1" applyAlignment="1" applyProtection="1">
      <alignment horizontal="center" shrinkToFit="1"/>
      <protection locked="0"/>
    </xf>
    <xf numFmtId="0" fontId="116" fillId="7" borderId="9" xfId="0" applyFont="1" applyFill="1" applyBorder="1" applyAlignment="1" applyProtection="1">
      <alignment horizontal="center" vertical="center" wrapText="1"/>
      <protection hidden="1"/>
    </xf>
    <xf numFmtId="0" fontId="116" fillId="7" borderId="3" xfId="0" applyFont="1" applyFill="1" applyBorder="1" applyAlignment="1" applyProtection="1">
      <alignment horizontal="center" vertical="center" wrapText="1"/>
      <protection hidden="1"/>
    </xf>
    <xf numFmtId="0" fontId="116" fillId="7" borderId="4" xfId="0" applyFont="1" applyFill="1" applyBorder="1" applyAlignment="1" applyProtection="1">
      <alignment horizontal="center" vertical="center" wrapText="1"/>
      <protection hidden="1"/>
    </xf>
    <xf numFmtId="49" fontId="116" fillId="2" borderId="9" xfId="0" applyNumberFormat="1" applyFont="1" applyFill="1" applyBorder="1" applyAlignment="1" applyProtection="1">
      <alignment horizontal="center" vertical="center" shrinkToFit="1"/>
      <protection locked="0"/>
    </xf>
    <xf numFmtId="49" fontId="116" fillId="2" borderId="3" xfId="0" applyNumberFormat="1" applyFont="1" applyFill="1" applyBorder="1" applyAlignment="1" applyProtection="1">
      <alignment horizontal="center" vertical="center" shrinkToFit="1"/>
      <protection locked="0"/>
    </xf>
    <xf numFmtId="49" fontId="116" fillId="2" borderId="36" xfId="0" applyNumberFormat="1" applyFont="1" applyFill="1" applyBorder="1" applyAlignment="1" applyProtection="1">
      <alignment horizontal="center" vertical="center" shrinkToFit="1"/>
      <protection locked="0"/>
    </xf>
    <xf numFmtId="49" fontId="116" fillId="2" borderId="30" xfId="0" applyNumberFormat="1" applyFont="1" applyFill="1" applyBorder="1" applyAlignment="1" applyProtection="1">
      <alignment horizontal="center" vertical="center" shrinkToFit="1"/>
      <protection locked="0"/>
    </xf>
    <xf numFmtId="49" fontId="116" fillId="2" borderId="4" xfId="0" applyNumberFormat="1" applyFont="1" applyFill="1" applyBorder="1" applyAlignment="1" applyProtection="1">
      <alignment horizontal="center" vertical="center" shrinkToFit="1"/>
      <protection locked="0"/>
    </xf>
    <xf numFmtId="0" fontId="116" fillId="7" borderId="4" xfId="0" applyFont="1" applyFill="1" applyBorder="1" applyAlignment="1" applyProtection="1">
      <alignment horizontal="center" vertical="distributed" shrinkToFit="1"/>
      <protection hidden="1"/>
    </xf>
    <xf numFmtId="0" fontId="116" fillId="7" borderId="54" xfId="0" applyFont="1" applyFill="1" applyBorder="1" applyAlignment="1" applyProtection="1">
      <alignment horizontal="center" vertical="distributed" shrinkToFit="1"/>
      <protection hidden="1"/>
    </xf>
    <xf numFmtId="49" fontId="116" fillId="2" borderId="91" xfId="0" applyNumberFormat="1" applyFont="1" applyFill="1" applyBorder="1" applyAlignment="1" applyProtection="1">
      <alignment horizontal="center" vertical="center" shrinkToFit="1"/>
      <protection locked="0"/>
    </xf>
    <xf numFmtId="0" fontId="116" fillId="7" borderId="8" xfId="0" applyFont="1" applyFill="1" applyBorder="1" applyAlignment="1" applyProtection="1">
      <alignment horizontal="center" vertical="center" wrapText="1" shrinkToFit="1"/>
      <protection hidden="1"/>
    </xf>
    <xf numFmtId="0" fontId="116" fillId="7" borderId="11" xfId="0" applyFont="1" applyFill="1" applyBorder="1" applyAlignment="1" applyProtection="1">
      <alignment horizontal="center" vertical="center" wrapText="1" shrinkToFit="1"/>
      <protection hidden="1"/>
    </xf>
    <xf numFmtId="0" fontId="116" fillId="7" borderId="10" xfId="0" applyFont="1" applyFill="1" applyBorder="1" applyAlignment="1" applyProtection="1">
      <alignment horizontal="center" vertical="center" wrapText="1" shrinkToFit="1"/>
      <protection hidden="1"/>
    </xf>
    <xf numFmtId="0" fontId="116" fillId="7" borderId="50" xfId="0" applyFont="1" applyFill="1" applyBorder="1" applyAlignment="1" applyProtection="1">
      <alignment horizontal="center" vertical="center" wrapText="1" shrinkToFit="1"/>
      <protection hidden="1"/>
    </xf>
    <xf numFmtId="0" fontId="116" fillId="7" borderId="66" xfId="0" applyFont="1" applyFill="1" applyBorder="1" applyAlignment="1" applyProtection="1">
      <alignment horizontal="center" vertical="distributed" wrapText="1"/>
      <protection hidden="1"/>
    </xf>
    <xf numFmtId="0" fontId="116" fillId="7" borderId="67" xfId="0" applyFont="1" applyFill="1" applyBorder="1" applyAlignment="1" applyProtection="1">
      <alignment horizontal="center" vertical="distributed" wrapText="1"/>
      <protection hidden="1"/>
    </xf>
    <xf numFmtId="49" fontId="116" fillId="2" borderId="130" xfId="0" applyNumberFormat="1" applyFont="1" applyFill="1" applyBorder="1" applyAlignment="1" applyProtection="1">
      <alignment horizontal="center" vertical="center" shrinkToFit="1"/>
      <protection locked="0"/>
    </xf>
    <xf numFmtId="49" fontId="116" fillId="2" borderId="131" xfId="0" applyNumberFormat="1" applyFont="1" applyFill="1" applyBorder="1" applyAlignment="1" applyProtection="1">
      <alignment horizontal="center" vertical="center" shrinkToFit="1"/>
      <protection locked="0"/>
    </xf>
    <xf numFmtId="0" fontId="116" fillId="7" borderId="7" xfId="0" applyFont="1" applyFill="1" applyBorder="1" applyAlignment="1" applyProtection="1">
      <alignment horizontal="center" vertical="center" wrapText="1"/>
      <protection hidden="1"/>
    </xf>
    <xf numFmtId="0" fontId="116" fillId="7" borderId="2" xfId="0" applyFont="1" applyFill="1" applyBorder="1" applyAlignment="1" applyProtection="1">
      <alignment horizontal="center" vertical="center" wrapText="1"/>
      <protection hidden="1"/>
    </xf>
    <xf numFmtId="49" fontId="116" fillId="2" borderId="1" xfId="0" applyNumberFormat="1" applyFont="1" applyFill="1" applyBorder="1" applyAlignment="1" applyProtection="1">
      <alignment horizontal="center" vertical="center" shrinkToFit="1"/>
      <protection locked="0"/>
    </xf>
    <xf numFmtId="49" fontId="116" fillId="2" borderId="7" xfId="0" applyNumberFormat="1" applyFont="1" applyFill="1" applyBorder="1" applyAlignment="1" applyProtection="1">
      <alignment horizontal="center" vertical="center" shrinkToFit="1"/>
      <protection locked="0"/>
    </xf>
    <xf numFmtId="49" fontId="116" fillId="2" borderId="23" xfId="0" applyNumberFormat="1" applyFont="1" applyFill="1" applyBorder="1" applyAlignment="1" applyProtection="1">
      <alignment horizontal="center" vertical="center" shrinkToFit="1"/>
      <protection locked="0"/>
    </xf>
    <xf numFmtId="49" fontId="116" fillId="2" borderId="22" xfId="0" applyNumberFormat="1" applyFont="1" applyFill="1" applyBorder="1" applyAlignment="1" applyProtection="1">
      <alignment horizontal="center" vertical="center" shrinkToFit="1"/>
      <protection locked="0"/>
    </xf>
    <xf numFmtId="49" fontId="116" fillId="2" borderId="2" xfId="0" applyNumberFormat="1" applyFont="1" applyFill="1" applyBorder="1" applyAlignment="1" applyProtection="1">
      <alignment horizontal="center" vertical="center" shrinkToFit="1"/>
      <protection locked="0"/>
    </xf>
    <xf numFmtId="0" fontId="116" fillId="7" borderId="2" xfId="0" applyFont="1" applyFill="1" applyBorder="1" applyAlignment="1" applyProtection="1">
      <alignment horizontal="center" vertical="distributed" shrinkToFit="1"/>
      <protection hidden="1"/>
    </xf>
    <xf numFmtId="0" fontId="116" fillId="7" borderId="20" xfId="0" applyFont="1" applyFill="1" applyBorder="1" applyAlignment="1" applyProtection="1">
      <alignment horizontal="center" vertical="distributed" shrinkToFit="1"/>
      <protection hidden="1"/>
    </xf>
    <xf numFmtId="49" fontId="116" fillId="2" borderId="55" xfId="0" applyNumberFormat="1" applyFont="1" applyFill="1" applyBorder="1" applyAlignment="1" applyProtection="1">
      <alignment horizontal="center" vertical="center" shrinkToFit="1"/>
      <protection locked="0"/>
    </xf>
    <xf numFmtId="0" fontId="116" fillId="0" borderId="153" xfId="0" applyFont="1" applyBorder="1" applyAlignment="1" applyProtection="1">
      <alignment horizontal="center" vertical="center" shrinkToFit="1"/>
      <protection hidden="1"/>
    </xf>
    <xf numFmtId="49" fontId="117" fillId="0" borderId="112" xfId="0" applyNumberFormat="1" applyFont="1" applyBorder="1" applyAlignment="1" applyProtection="1">
      <alignment horizontal="center" vertical="center" shrinkToFit="1"/>
      <protection locked="0"/>
    </xf>
    <xf numFmtId="49" fontId="116" fillId="0" borderId="112" xfId="0" applyNumberFormat="1" applyFont="1" applyBorder="1" applyAlignment="1" applyProtection="1">
      <alignment horizontal="center" vertical="center" shrinkToFit="1"/>
      <protection hidden="1"/>
    </xf>
    <xf numFmtId="0" fontId="116" fillId="7" borderId="126" xfId="0" applyFont="1" applyFill="1" applyBorder="1" applyAlignment="1" applyProtection="1">
      <alignment horizontal="center" vertical="center" wrapText="1" shrinkToFit="1"/>
      <protection hidden="1"/>
    </xf>
    <xf numFmtId="0" fontId="116" fillId="7" borderId="145" xfId="0" applyFont="1" applyFill="1" applyBorder="1" applyAlignment="1" applyProtection="1">
      <alignment horizontal="center" vertical="center" wrapText="1" shrinkToFit="1"/>
      <protection hidden="1"/>
    </xf>
    <xf numFmtId="49" fontId="116" fillId="0" borderId="11" xfId="0" applyNumberFormat="1" applyFont="1" applyBorder="1" applyAlignment="1" applyProtection="1">
      <alignment horizontal="center" shrinkToFit="1"/>
      <protection locked="0"/>
    </xf>
    <xf numFmtId="49" fontId="116" fillId="0" borderId="0" xfId="0" applyNumberFormat="1" applyFont="1" applyBorder="1" applyAlignment="1" applyProtection="1">
      <alignment horizontal="center" shrinkToFit="1"/>
      <protection locked="0"/>
    </xf>
    <xf numFmtId="49" fontId="116" fillId="0" borderId="57" xfId="0" applyNumberFormat="1" applyFont="1" applyBorder="1" applyAlignment="1" applyProtection="1">
      <alignment horizontal="center" shrinkToFit="1"/>
      <protection locked="0"/>
    </xf>
    <xf numFmtId="0" fontId="116" fillId="7" borderId="120" xfId="0" applyFont="1" applyFill="1" applyBorder="1" applyAlignment="1" applyProtection="1">
      <alignment horizontal="center" vertical="center" shrinkToFit="1"/>
      <protection hidden="1"/>
    </xf>
    <xf numFmtId="0" fontId="116" fillId="7" borderId="0" xfId="0" applyFont="1" applyFill="1" applyAlignment="1" applyProtection="1">
      <alignment horizontal="center" vertical="center" wrapText="1" shrinkToFit="1"/>
      <protection hidden="1"/>
    </xf>
    <xf numFmtId="0" fontId="117" fillId="2" borderId="0" xfId="0" applyFont="1" applyFill="1" applyBorder="1" applyAlignment="1" applyProtection="1">
      <alignment horizontal="center" vertical="distributed" wrapText="1"/>
      <protection hidden="1"/>
    </xf>
    <xf numFmtId="0" fontId="117" fillId="2" borderId="3" xfId="0" applyFont="1" applyFill="1" applyBorder="1" applyAlignment="1" applyProtection="1">
      <alignment horizontal="center" vertical="distributed" wrapText="1"/>
      <protection hidden="1"/>
    </xf>
    <xf numFmtId="181" fontId="117" fillId="2" borderId="0" xfId="0" applyNumberFormat="1" applyFont="1" applyFill="1" applyBorder="1" applyAlignment="1" applyProtection="1">
      <alignment horizontal="center" vertical="distributed" wrapText="1"/>
      <protection locked="0"/>
    </xf>
    <xf numFmtId="181" fontId="117" fillId="2" borderId="3" xfId="0" applyNumberFormat="1" applyFont="1" applyFill="1" applyBorder="1" applyAlignment="1" applyProtection="1">
      <alignment horizontal="center" vertical="distributed" wrapText="1"/>
      <protection locked="0"/>
    </xf>
    <xf numFmtId="0" fontId="116" fillId="7" borderId="87" xfId="0" applyFont="1" applyFill="1" applyBorder="1" applyAlignment="1" applyProtection="1">
      <alignment horizontal="center" vertical="center" wrapText="1"/>
      <protection hidden="1"/>
    </xf>
    <xf numFmtId="0" fontId="116" fillId="7" borderId="54" xfId="0" applyFont="1" applyFill="1" applyBorder="1" applyAlignment="1" applyProtection="1">
      <alignment horizontal="center" vertical="center" wrapText="1"/>
      <protection hidden="1"/>
    </xf>
    <xf numFmtId="49" fontId="116" fillId="2" borderId="84" xfId="0" applyNumberFormat="1" applyFont="1" applyFill="1" applyBorder="1" applyAlignment="1" applyProtection="1">
      <alignment horizontal="center" shrinkToFit="1"/>
      <protection locked="0"/>
    </xf>
    <xf numFmtId="49" fontId="116" fillId="2" borderId="76" xfId="0" applyNumberFormat="1" applyFont="1" applyFill="1" applyBorder="1" applyAlignment="1" applyProtection="1">
      <alignment horizontal="center" shrinkToFit="1"/>
      <protection locked="0"/>
    </xf>
    <xf numFmtId="49" fontId="116" fillId="2" borderId="74" xfId="0" applyNumberFormat="1" applyFont="1" applyFill="1" applyBorder="1" applyAlignment="1" applyProtection="1">
      <alignment horizontal="center" shrinkToFit="1"/>
      <protection locked="0"/>
    </xf>
    <xf numFmtId="49" fontId="116" fillId="2" borderId="75" xfId="0" applyNumberFormat="1" applyFont="1" applyFill="1" applyBorder="1" applyAlignment="1" applyProtection="1">
      <alignment horizontal="center" shrinkToFit="1"/>
      <protection locked="0"/>
    </xf>
    <xf numFmtId="49" fontId="116" fillId="2" borderId="88" xfId="0" applyNumberFormat="1" applyFont="1" applyFill="1" applyBorder="1" applyAlignment="1" applyProtection="1">
      <alignment horizontal="center" shrinkToFit="1"/>
      <protection locked="0"/>
    </xf>
    <xf numFmtId="0" fontId="116" fillId="0" borderId="0" xfId="0" applyFont="1" applyFill="1" applyBorder="1" applyAlignment="1" applyProtection="1">
      <alignment horizontal="center" vertical="center" wrapText="1" shrinkToFit="1"/>
      <protection hidden="1"/>
    </xf>
    <xf numFmtId="49" fontId="116" fillId="0" borderId="0" xfId="0" applyNumberFormat="1" applyFont="1" applyFill="1" applyBorder="1" applyAlignment="1" applyProtection="1">
      <alignment horizontal="center" vertical="center" wrapText="1" shrinkToFit="1"/>
      <protection locked="0"/>
    </xf>
    <xf numFmtId="0" fontId="116" fillId="0" borderId="0" xfId="0" applyFont="1" applyFill="1" applyBorder="1" applyAlignment="1" applyProtection="1">
      <alignment horizontal="center" vertical="center" shrinkToFit="1"/>
      <protection locked="0"/>
    </xf>
    <xf numFmtId="0" fontId="116" fillId="7" borderId="52" xfId="0" applyFont="1" applyFill="1" applyBorder="1" applyAlignment="1" applyProtection="1">
      <alignment horizontal="center" vertical="distributed"/>
      <protection hidden="1"/>
    </xf>
    <xf numFmtId="0" fontId="116" fillId="7" borderId="53" xfId="0" applyFont="1" applyFill="1" applyBorder="1" applyAlignment="1" applyProtection="1">
      <alignment horizontal="center" vertical="distributed"/>
      <protection hidden="1"/>
    </xf>
    <xf numFmtId="49" fontId="117" fillId="2" borderId="50" xfId="0" applyNumberFormat="1" applyFont="1" applyFill="1" applyBorder="1" applyAlignment="1" applyProtection="1">
      <alignment horizontal="center" vertical="center" shrinkToFit="1"/>
      <protection locked="0"/>
    </xf>
    <xf numFmtId="49" fontId="117" fillId="2" borderId="12" xfId="0" applyNumberFormat="1" applyFont="1" applyFill="1" applyBorder="1" applyAlignment="1" applyProtection="1">
      <alignment horizontal="center" vertical="center" shrinkToFit="1"/>
      <protection locked="0"/>
    </xf>
    <xf numFmtId="49" fontId="117" fillId="2" borderId="148" xfId="0" applyNumberFormat="1" applyFont="1" applyFill="1" applyBorder="1" applyAlignment="1" applyProtection="1">
      <alignment horizontal="center" vertical="center" shrinkToFit="1"/>
      <protection locked="0"/>
    </xf>
    <xf numFmtId="49" fontId="117" fillId="2" borderId="72" xfId="0" applyNumberFormat="1" applyFont="1" applyFill="1" applyBorder="1" applyAlignment="1" applyProtection="1">
      <alignment horizontal="center" vertical="center" shrinkToFit="1"/>
      <protection locked="0"/>
    </xf>
    <xf numFmtId="49" fontId="117" fillId="2" borderId="0" xfId="0" applyNumberFormat="1" applyFont="1" applyFill="1" applyBorder="1" applyAlignment="1" applyProtection="1">
      <alignment horizontal="center" vertical="center" shrinkToFit="1"/>
      <protection locked="0"/>
    </xf>
    <xf numFmtId="0" fontId="116" fillId="7" borderId="11" xfId="0" applyFont="1" applyFill="1" applyBorder="1" applyAlignment="1" applyProtection="1">
      <alignment horizontal="center" vertical="center"/>
      <protection hidden="1"/>
    </xf>
    <xf numFmtId="0" fontId="116" fillId="7" borderId="0" xfId="0" applyFont="1" applyFill="1" applyBorder="1" applyAlignment="1" applyProtection="1">
      <alignment horizontal="center" vertical="center"/>
      <protection hidden="1"/>
    </xf>
    <xf numFmtId="0" fontId="116" fillId="7" borderId="10" xfId="0" applyFont="1" applyFill="1" applyBorder="1" applyAlignment="1" applyProtection="1">
      <alignment horizontal="center" vertical="center"/>
      <protection hidden="1"/>
    </xf>
    <xf numFmtId="0" fontId="116" fillId="7" borderId="9" xfId="0" applyFont="1" applyFill="1" applyBorder="1" applyAlignment="1" applyProtection="1">
      <alignment horizontal="center" vertical="center"/>
      <protection hidden="1"/>
    </xf>
    <xf numFmtId="0" fontId="116" fillId="7" borderId="3" xfId="0" applyFont="1" applyFill="1" applyBorder="1" applyAlignment="1" applyProtection="1">
      <alignment horizontal="center" vertical="center"/>
      <protection hidden="1"/>
    </xf>
    <xf numFmtId="0" fontId="116" fillId="7" borderId="4" xfId="0" applyFont="1" applyFill="1" applyBorder="1" applyAlignment="1" applyProtection="1">
      <alignment horizontal="center" vertical="center"/>
      <protection hidden="1"/>
    </xf>
    <xf numFmtId="0" fontId="117" fillId="2" borderId="11" xfId="0" applyFont="1" applyFill="1" applyBorder="1" applyAlignment="1" applyProtection="1">
      <alignment horizontal="center" vertical="distributed" wrapText="1"/>
      <protection locked="0"/>
    </xf>
    <xf numFmtId="0" fontId="117" fillId="2" borderId="0" xfId="0" applyFont="1" applyFill="1" applyBorder="1" applyAlignment="1" applyProtection="1">
      <alignment horizontal="center" vertical="distributed" wrapText="1"/>
      <protection locked="0"/>
    </xf>
    <xf numFmtId="0" fontId="117" fillId="2" borderId="9" xfId="0" applyFont="1" applyFill="1" applyBorder="1" applyAlignment="1" applyProtection="1">
      <alignment horizontal="center" vertical="distributed" wrapText="1"/>
      <protection locked="0"/>
    </xf>
    <xf numFmtId="0" fontId="117" fillId="2" borderId="3" xfId="0" applyFont="1" applyFill="1" applyBorder="1" applyAlignment="1" applyProtection="1">
      <alignment horizontal="center" vertical="distributed" wrapText="1"/>
      <protection locked="0"/>
    </xf>
    <xf numFmtId="0" fontId="16" fillId="0" borderId="0" xfId="0" applyFont="1" applyAlignment="1" applyProtection="1">
      <alignment horizontal="center" vertical="center" wrapText="1"/>
      <protection hidden="1"/>
    </xf>
    <xf numFmtId="0" fontId="24" fillId="3" borderId="0" xfId="0" applyFont="1" applyFill="1" applyAlignment="1" applyProtection="1">
      <alignment horizontal="center" vertical="center" wrapText="1"/>
      <protection hidden="1"/>
    </xf>
    <xf numFmtId="0" fontId="98" fillId="2" borderId="20" xfId="0" applyFont="1" applyFill="1" applyBorder="1" applyAlignment="1" applyProtection="1">
      <alignment horizontal="right" vertical="center"/>
      <protection locked="0"/>
    </xf>
    <xf numFmtId="0" fontId="99" fillId="0" borderId="20"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hidden="1"/>
    </xf>
    <xf numFmtId="0" fontId="117" fillId="2" borderId="0" xfId="0" applyFont="1" applyFill="1" applyAlignment="1" applyProtection="1">
      <alignment horizontal="center" vertical="center"/>
      <protection hidden="1"/>
    </xf>
    <xf numFmtId="0" fontId="29" fillId="2" borderId="0" xfId="0" applyFont="1" applyFill="1" applyAlignment="1" applyProtection="1">
      <alignment horizontal="right" vertical="center" shrinkToFit="1"/>
      <protection hidden="1"/>
    </xf>
    <xf numFmtId="0" fontId="29" fillId="2" borderId="0" xfId="0" applyFont="1" applyFill="1" applyAlignment="1" applyProtection="1">
      <alignment vertical="center" wrapText="1"/>
      <protection hidden="1"/>
    </xf>
    <xf numFmtId="0" fontId="29" fillId="2" borderId="0" xfId="0" applyFont="1" applyFill="1" applyAlignment="1" applyProtection="1">
      <alignment horizontal="center" vertical="center" wrapText="1"/>
      <protection hidden="1"/>
    </xf>
    <xf numFmtId="0" fontId="116" fillId="7" borderId="65" xfId="0" applyFont="1" applyFill="1" applyBorder="1" applyAlignment="1" applyProtection="1">
      <alignment horizontal="center" vertical="center"/>
      <protection hidden="1"/>
    </xf>
    <xf numFmtId="0" fontId="116" fillId="7" borderId="66" xfId="0" applyFont="1" applyFill="1" applyBorder="1" applyAlignment="1" applyProtection="1">
      <alignment horizontal="center" vertical="center"/>
      <protection hidden="1"/>
    </xf>
    <xf numFmtId="0" fontId="116" fillId="7" borderId="67" xfId="0" applyFont="1" applyFill="1" applyBorder="1" applyAlignment="1" applyProtection="1">
      <alignment horizontal="center" vertical="center"/>
      <protection hidden="1"/>
    </xf>
    <xf numFmtId="0" fontId="116" fillId="0" borderId="66" xfId="0" applyFont="1" applyBorder="1" applyProtection="1">
      <alignment vertical="center"/>
      <protection hidden="1"/>
    </xf>
    <xf numFmtId="0" fontId="116" fillId="0" borderId="151" xfId="0" applyFont="1" applyBorder="1" applyProtection="1">
      <alignment vertical="center"/>
      <protection hidden="1"/>
    </xf>
    <xf numFmtId="0" fontId="116" fillId="39" borderId="152" xfId="0" applyFont="1" applyFill="1" applyBorder="1" applyAlignment="1" applyProtection="1">
      <alignment horizontal="center" vertical="center" shrinkToFit="1"/>
      <protection hidden="1"/>
    </xf>
    <xf numFmtId="0" fontId="116" fillId="39" borderId="66" xfId="0" applyFont="1" applyFill="1" applyBorder="1" applyAlignment="1" applyProtection="1">
      <alignment horizontal="center" vertical="center" shrinkToFit="1"/>
      <protection hidden="1"/>
    </xf>
    <xf numFmtId="0" fontId="116" fillId="39" borderId="66" xfId="0" applyFont="1" applyFill="1" applyBorder="1" applyProtection="1">
      <alignment vertical="center"/>
      <protection hidden="1"/>
    </xf>
    <xf numFmtId="0" fontId="116" fillId="39" borderId="71" xfId="0" applyFont="1" applyFill="1" applyBorder="1" applyProtection="1">
      <alignment vertical="center"/>
      <protection hidden="1"/>
    </xf>
    <xf numFmtId="181" fontId="117" fillId="2" borderId="0" xfId="0" applyNumberFormat="1" applyFont="1" applyFill="1" applyAlignment="1" applyProtection="1">
      <alignment horizontal="center" vertical="center"/>
      <protection locked="0"/>
    </xf>
    <xf numFmtId="0" fontId="108" fillId="2" borderId="0" xfId="0" applyFont="1" applyFill="1" applyAlignment="1" applyProtection="1">
      <alignment horizontal="right" vertical="center"/>
      <protection hidden="1"/>
    </xf>
    <xf numFmtId="0" fontId="84" fillId="4" borderId="99" xfId="0" applyFont="1" applyFill="1" applyBorder="1" applyAlignment="1" applyProtection="1">
      <alignment horizontal="right" vertical="center"/>
      <protection hidden="1"/>
    </xf>
    <xf numFmtId="0" fontId="84" fillId="4" borderId="19" xfId="0" applyFont="1" applyFill="1" applyBorder="1" applyAlignment="1" applyProtection="1">
      <alignment horizontal="right" vertical="center"/>
      <protection hidden="1"/>
    </xf>
    <xf numFmtId="38" fontId="85" fillId="0" borderId="127" xfId="10" applyFont="1" applyFill="1" applyBorder="1" applyAlignment="1" applyProtection="1">
      <alignment horizontal="right" vertical="center" shrinkToFit="1"/>
      <protection hidden="1"/>
    </xf>
    <xf numFmtId="38" fontId="85" fillId="0" borderId="19" xfId="10" applyFont="1" applyFill="1" applyBorder="1" applyAlignment="1" applyProtection="1">
      <alignment horizontal="right" vertical="center" shrinkToFit="1"/>
      <protection hidden="1"/>
    </xf>
    <xf numFmtId="38" fontId="85" fillId="0" borderId="93" xfId="10" applyFont="1" applyFill="1" applyBorder="1" applyAlignment="1" applyProtection="1">
      <alignment horizontal="right" vertical="center" shrinkToFit="1"/>
      <protection hidden="1"/>
    </xf>
    <xf numFmtId="3" fontId="87" fillId="4" borderId="33" xfId="0" applyNumberFormat="1" applyFont="1" applyFill="1" applyBorder="1" applyAlignment="1" applyProtection="1">
      <alignment horizontal="right" vertical="center" shrinkToFit="1"/>
      <protection hidden="1"/>
    </xf>
    <xf numFmtId="3" fontId="87" fillId="4" borderId="17" xfId="0" applyNumberFormat="1" applyFont="1" applyFill="1" applyBorder="1" applyAlignment="1" applyProtection="1">
      <alignment horizontal="right" vertical="center" shrinkToFit="1"/>
      <protection hidden="1"/>
    </xf>
    <xf numFmtId="38" fontId="54" fillId="0" borderId="32" xfId="11" applyFont="1" applyFill="1" applyBorder="1" applyAlignment="1" applyProtection="1">
      <alignment horizontal="right" vertical="center" shrinkToFit="1"/>
      <protection hidden="1"/>
    </xf>
    <xf numFmtId="38" fontId="54" fillId="0" borderId="17" xfId="11" applyFont="1" applyFill="1" applyBorder="1" applyAlignment="1" applyProtection="1">
      <alignment horizontal="right" vertical="center" shrinkToFit="1"/>
      <protection hidden="1"/>
    </xf>
    <xf numFmtId="38" fontId="54" fillId="0" borderId="31" xfId="11" applyFont="1" applyFill="1" applyBorder="1" applyAlignment="1" applyProtection="1">
      <alignment horizontal="right" vertical="center" shrinkToFit="1"/>
      <protection hidden="1"/>
    </xf>
    <xf numFmtId="0" fontId="53" fillId="0" borderId="0" xfId="0" applyFont="1" applyAlignment="1" applyProtection="1">
      <alignment horizontal="center" vertical="center"/>
      <protection hidden="1"/>
    </xf>
    <xf numFmtId="3" fontId="53" fillId="0" borderId="0" xfId="0" applyNumberFormat="1" applyFont="1" applyAlignment="1" applyProtection="1">
      <alignment horizontal="right" vertical="center"/>
      <protection hidden="1"/>
    </xf>
    <xf numFmtId="0" fontId="84" fillId="4" borderId="7" xfId="0" applyFont="1" applyFill="1" applyBorder="1" applyAlignment="1" applyProtection="1">
      <alignment horizontal="right" vertical="center"/>
      <protection hidden="1"/>
    </xf>
    <xf numFmtId="0" fontId="84" fillId="4" borderId="23" xfId="0" applyFont="1" applyFill="1" applyBorder="1" applyAlignment="1" applyProtection="1">
      <alignment horizontal="right" vertical="center"/>
      <protection hidden="1"/>
    </xf>
    <xf numFmtId="178" fontId="50" fillId="0" borderId="7" xfId="10" applyNumberFormat="1" applyFont="1" applyBorder="1" applyAlignment="1" applyProtection="1">
      <alignment horizontal="right" vertical="center" shrinkToFit="1"/>
      <protection hidden="1"/>
    </xf>
    <xf numFmtId="38" fontId="50" fillId="0" borderId="1" xfId="141" applyFont="1" applyFill="1" applyBorder="1" applyAlignment="1" applyProtection="1">
      <alignment horizontal="right" vertical="center" shrinkToFit="1"/>
      <protection hidden="1"/>
    </xf>
    <xf numFmtId="38" fontId="50" fillId="0" borderId="7" xfId="141" applyFont="1" applyFill="1" applyBorder="1" applyAlignment="1" applyProtection="1">
      <alignment horizontal="right" vertical="center" shrinkToFit="1"/>
      <protection hidden="1"/>
    </xf>
    <xf numFmtId="38" fontId="50" fillId="0" borderId="55" xfId="141" applyFont="1" applyFill="1" applyBorder="1" applyAlignment="1" applyProtection="1">
      <alignment horizontal="right" vertical="center" shrinkToFit="1"/>
      <protection hidden="1"/>
    </xf>
    <xf numFmtId="0" fontId="51" fillId="0" borderId="135" xfId="0" applyFont="1" applyBorder="1" applyAlignment="1" applyProtection="1">
      <alignment horizontal="center" vertical="center" shrinkToFit="1"/>
      <protection hidden="1"/>
    </xf>
    <xf numFmtId="0" fontId="84" fillId="5" borderId="24" xfId="0" applyFont="1" applyFill="1" applyBorder="1" applyAlignment="1" applyProtection="1">
      <alignment horizontal="right" vertical="center" wrapText="1" shrinkToFit="1"/>
      <protection hidden="1"/>
    </xf>
    <xf numFmtId="38" fontId="50" fillId="0" borderId="37" xfId="141" applyFont="1" applyFill="1" applyBorder="1" applyAlignment="1" applyProtection="1">
      <alignment horizontal="right" vertical="center" shrinkToFit="1"/>
      <protection locked="0"/>
    </xf>
    <xf numFmtId="38" fontId="50" fillId="0" borderId="24" xfId="141" applyFont="1" applyFill="1" applyBorder="1" applyAlignment="1" applyProtection="1">
      <alignment horizontal="right" vertical="center" shrinkToFit="1"/>
      <protection locked="0"/>
    </xf>
    <xf numFmtId="38" fontId="50" fillId="0" borderId="136" xfId="141" applyFont="1" applyFill="1" applyBorder="1" applyAlignment="1" applyProtection="1">
      <alignment horizontal="right" vertical="center" shrinkToFit="1"/>
      <protection locked="0"/>
    </xf>
    <xf numFmtId="49" fontId="52" fillId="0" borderId="13" xfId="0" applyNumberFormat="1" applyFont="1" applyBorder="1" applyAlignment="1" applyProtection="1">
      <alignment horizontal="center" vertical="center" shrinkToFit="1"/>
      <protection locked="0"/>
    </xf>
    <xf numFmtId="49" fontId="52" fillId="0" borderId="46" xfId="0" applyNumberFormat="1" applyFont="1" applyBorder="1" applyAlignment="1" applyProtection="1">
      <alignment horizontal="center" vertical="center" shrinkToFit="1"/>
      <protection locked="0"/>
    </xf>
    <xf numFmtId="49" fontId="52" fillId="0" borderId="15" xfId="0" applyNumberFormat="1" applyFont="1" applyBorder="1" applyAlignment="1" applyProtection="1">
      <alignment horizontal="center" vertical="center" shrinkToFit="1"/>
      <protection locked="0"/>
    </xf>
    <xf numFmtId="49" fontId="52" fillId="0" borderId="45" xfId="0" applyNumberFormat="1" applyFont="1" applyBorder="1" applyAlignment="1" applyProtection="1">
      <alignment horizontal="left" vertical="center" shrinkToFit="1"/>
      <protection locked="0"/>
    </xf>
    <xf numFmtId="178" fontId="50" fillId="0" borderId="46" xfId="11" applyNumberFormat="1" applyFont="1" applyFill="1" applyBorder="1" applyAlignment="1" applyProtection="1">
      <alignment horizontal="right" vertical="center" shrinkToFit="1"/>
      <protection locked="0"/>
    </xf>
    <xf numFmtId="178" fontId="50" fillId="0" borderId="13" xfId="11" applyNumberFormat="1" applyFont="1" applyFill="1" applyBorder="1" applyAlignment="1" applyProtection="1">
      <alignment horizontal="right" vertical="center" shrinkToFit="1"/>
      <protection locked="0"/>
    </xf>
    <xf numFmtId="38" fontId="50" fillId="0" borderId="47" xfId="141" applyFont="1" applyFill="1" applyBorder="1" applyAlignment="1" applyProtection="1">
      <alignment horizontal="right" vertical="center" shrinkToFit="1"/>
      <protection locked="0"/>
    </xf>
    <xf numFmtId="38" fontId="50" fillId="0" borderId="13" xfId="141" applyFont="1" applyFill="1" applyBorder="1" applyAlignment="1" applyProtection="1">
      <alignment horizontal="right" vertical="center" shrinkToFit="1"/>
      <protection locked="0"/>
    </xf>
    <xf numFmtId="38" fontId="50" fillId="0" borderId="48" xfId="141" applyFont="1" applyFill="1" applyBorder="1" applyAlignment="1" applyProtection="1">
      <alignment horizontal="right" vertical="center" shrinkToFit="1"/>
      <protection locked="0"/>
    </xf>
    <xf numFmtId="178" fontId="50" fillId="0" borderId="49" xfId="11" applyNumberFormat="1" applyFont="1" applyFill="1" applyBorder="1" applyAlignment="1" applyProtection="1">
      <alignment horizontal="right" vertical="center" shrinkToFit="1"/>
      <protection locked="0"/>
    </xf>
    <xf numFmtId="178" fontId="50" fillId="0" borderId="12" xfId="11" applyNumberFormat="1" applyFont="1" applyFill="1" applyBorder="1" applyAlignment="1" applyProtection="1">
      <alignment horizontal="right" vertical="center" shrinkToFit="1"/>
      <protection locked="0"/>
    </xf>
    <xf numFmtId="38" fontId="50" fillId="0" borderId="50" xfId="141" applyFont="1" applyFill="1" applyBorder="1" applyAlignment="1" applyProtection="1">
      <alignment horizontal="right" vertical="center" shrinkToFit="1"/>
      <protection locked="0"/>
    </xf>
    <xf numFmtId="38" fontId="50" fillId="0" borderId="12" xfId="141" applyFont="1" applyFill="1" applyBorder="1" applyAlignment="1" applyProtection="1">
      <alignment horizontal="right" vertical="center" shrinkToFit="1"/>
      <protection locked="0"/>
    </xf>
    <xf numFmtId="38" fontId="50" fillId="0" borderId="51" xfId="141" applyFont="1" applyFill="1" applyBorder="1" applyAlignment="1" applyProtection="1">
      <alignment horizontal="right" vertical="center" shrinkToFit="1"/>
      <protection locked="0"/>
    </xf>
    <xf numFmtId="0" fontId="51" fillId="0" borderId="52" xfId="0" applyFont="1" applyBorder="1" applyAlignment="1" applyProtection="1">
      <alignment horizontal="center" vertical="center" wrapText="1" shrinkToFit="1"/>
      <protection hidden="1"/>
    </xf>
    <xf numFmtId="0" fontId="51" fillId="0" borderId="53" xfId="0" applyFont="1" applyBorder="1" applyAlignment="1" applyProtection="1">
      <alignment horizontal="center" vertical="center" wrapText="1" shrinkToFit="1"/>
      <protection hidden="1"/>
    </xf>
    <xf numFmtId="0" fontId="51" fillId="0" borderId="133" xfId="0" applyFont="1" applyBorder="1" applyAlignment="1" applyProtection="1">
      <alignment horizontal="center" vertical="center" wrapText="1" shrinkToFit="1"/>
      <protection hidden="1"/>
    </xf>
    <xf numFmtId="0" fontId="51" fillId="0" borderId="134" xfId="0" applyFont="1" applyBorder="1" applyAlignment="1" applyProtection="1">
      <alignment horizontal="center" vertical="center" wrapText="1" shrinkToFit="1"/>
      <protection hidden="1"/>
    </xf>
    <xf numFmtId="0" fontId="51" fillId="0" borderId="53" xfId="0" applyFont="1" applyBorder="1" applyAlignment="1" applyProtection="1">
      <alignment horizontal="center" vertical="center" shrinkToFit="1"/>
      <protection hidden="1"/>
    </xf>
    <xf numFmtId="0" fontId="51" fillId="0" borderId="54" xfId="0" applyFont="1" applyBorder="1" applyAlignment="1" applyProtection="1">
      <alignment horizontal="center" vertical="center" shrinkToFit="1"/>
      <protection hidden="1"/>
    </xf>
    <xf numFmtId="49" fontId="52" fillId="0" borderId="12" xfId="0" applyNumberFormat="1" applyFont="1" applyBorder="1" applyAlignment="1" applyProtection="1">
      <alignment horizontal="center" vertical="center" shrinkToFit="1"/>
      <protection locked="0"/>
    </xf>
    <xf numFmtId="49" fontId="52" fillId="0" borderId="72" xfId="0" applyNumberFormat="1" applyFont="1" applyBorder="1" applyAlignment="1" applyProtection="1">
      <alignment horizontal="center" vertical="center" shrinkToFit="1"/>
      <protection locked="0"/>
    </xf>
    <xf numFmtId="49" fontId="52" fillId="0" borderId="0" xfId="0" applyNumberFormat="1" applyFont="1" applyBorder="1" applyAlignment="1" applyProtection="1">
      <alignment horizontal="center" vertical="center" shrinkToFit="1"/>
      <protection locked="0"/>
    </xf>
    <xf numFmtId="49" fontId="52" fillId="0" borderId="73" xfId="0" applyNumberFormat="1" applyFont="1" applyBorder="1" applyAlignment="1" applyProtection="1">
      <alignment horizontal="center" vertical="center" shrinkToFit="1"/>
      <protection locked="0"/>
    </xf>
    <xf numFmtId="49" fontId="52" fillId="0" borderId="165" xfId="0" applyNumberFormat="1" applyFont="1" applyBorder="1" applyAlignment="1" applyProtection="1">
      <alignment horizontal="left" vertical="center" shrinkToFit="1"/>
      <protection locked="0"/>
    </xf>
    <xf numFmtId="0" fontId="51" fillId="7" borderId="167" xfId="0" applyFont="1" applyFill="1" applyBorder="1" applyAlignment="1" applyProtection="1">
      <alignment horizontal="center" vertical="center"/>
      <protection hidden="1"/>
    </xf>
    <xf numFmtId="0" fontId="51" fillId="7" borderId="170" xfId="0" applyFont="1" applyFill="1" applyBorder="1" applyAlignment="1" applyProtection="1">
      <alignment horizontal="center" vertical="center"/>
      <protection hidden="1"/>
    </xf>
    <xf numFmtId="0" fontId="51" fillId="5" borderId="149" xfId="0" applyFont="1" applyFill="1" applyBorder="1" applyAlignment="1" applyProtection="1">
      <alignment horizontal="center" vertical="center" wrapText="1"/>
      <protection hidden="1"/>
    </xf>
    <xf numFmtId="0" fontId="51" fillId="5" borderId="79" xfId="0" applyFont="1" applyFill="1" applyBorder="1" applyAlignment="1" applyProtection="1">
      <alignment horizontal="center" vertical="center"/>
      <protection hidden="1"/>
    </xf>
    <xf numFmtId="0" fontId="51" fillId="5" borderId="78" xfId="0" applyFont="1" applyFill="1" applyBorder="1" applyAlignment="1" applyProtection="1">
      <alignment horizontal="center" vertical="center"/>
      <protection hidden="1"/>
    </xf>
    <xf numFmtId="0" fontId="51" fillId="5" borderId="80" xfId="0" applyFont="1" applyFill="1" applyBorder="1" applyAlignment="1" applyProtection="1">
      <alignment horizontal="center" vertical="center"/>
      <protection hidden="1"/>
    </xf>
    <xf numFmtId="0" fontId="51" fillId="5" borderId="166" xfId="0" applyFont="1" applyFill="1" applyBorder="1" applyAlignment="1" applyProtection="1">
      <alignment horizontal="center" vertical="center" wrapText="1"/>
      <protection hidden="1"/>
    </xf>
    <xf numFmtId="0" fontId="51" fillId="5" borderId="78" xfId="0" applyFont="1" applyFill="1" applyBorder="1" applyAlignment="1" applyProtection="1">
      <alignment horizontal="center" vertical="center" wrapText="1"/>
      <protection hidden="1"/>
    </xf>
    <xf numFmtId="0" fontId="51" fillId="5" borderId="79" xfId="0" applyFont="1" applyFill="1" applyBorder="1" applyAlignment="1" applyProtection="1">
      <alignment horizontal="center" vertical="center" wrapText="1"/>
      <protection hidden="1"/>
    </xf>
    <xf numFmtId="0" fontId="51" fillId="5" borderId="150" xfId="0" applyFont="1" applyFill="1" applyBorder="1" applyAlignment="1" applyProtection="1">
      <alignment horizontal="center" vertical="center" wrapText="1"/>
      <protection hidden="1"/>
    </xf>
    <xf numFmtId="38" fontId="50" fillId="0" borderId="1" xfId="10" applyFont="1" applyFill="1" applyBorder="1" applyAlignment="1" applyProtection="1">
      <alignment horizontal="right" vertical="center" shrinkToFit="1"/>
      <protection hidden="1"/>
    </xf>
    <xf numFmtId="38" fontId="50" fillId="0" borderId="7" xfId="10" applyFont="1" applyFill="1" applyBorder="1" applyAlignment="1" applyProtection="1">
      <alignment horizontal="right" vertical="center" shrinkToFit="1"/>
      <protection hidden="1"/>
    </xf>
    <xf numFmtId="38" fontId="50" fillId="0" borderId="55" xfId="10" applyFont="1" applyFill="1" applyBorder="1" applyAlignment="1" applyProtection="1">
      <alignment horizontal="right" vertical="center" shrinkToFit="1"/>
      <protection hidden="1"/>
    </xf>
    <xf numFmtId="38" fontId="50" fillId="0" borderId="37" xfId="11" applyFont="1" applyFill="1" applyBorder="1" applyAlignment="1" applyProtection="1">
      <alignment horizontal="right" vertical="center" shrinkToFit="1"/>
      <protection locked="0"/>
    </xf>
    <xf numFmtId="38" fontId="50" fillId="0" borderId="24" xfId="11" applyFont="1" applyFill="1" applyBorder="1" applyAlignment="1" applyProtection="1">
      <alignment horizontal="right" vertical="center" shrinkToFit="1"/>
      <protection locked="0"/>
    </xf>
    <xf numFmtId="38" fontId="50" fillId="0" borderId="136" xfId="11" applyFont="1" applyFill="1" applyBorder="1" applyAlignment="1" applyProtection="1">
      <alignment horizontal="right" vertical="center" shrinkToFit="1"/>
      <protection locked="0"/>
    </xf>
    <xf numFmtId="38" fontId="50" fillId="0" borderId="47" xfId="11" applyFont="1" applyFill="1" applyBorder="1" applyAlignment="1" applyProtection="1">
      <alignment horizontal="right" vertical="center" shrinkToFit="1"/>
      <protection locked="0"/>
    </xf>
    <xf numFmtId="38" fontId="50" fillId="0" borderId="13" xfId="11" applyFont="1" applyFill="1" applyBorder="1" applyAlignment="1" applyProtection="1">
      <alignment horizontal="right" vertical="center" shrinkToFit="1"/>
      <protection locked="0"/>
    </xf>
    <xf numFmtId="38" fontId="50" fillId="0" borderId="48" xfId="11" applyFont="1" applyFill="1" applyBorder="1" applyAlignment="1" applyProtection="1">
      <alignment horizontal="right" vertical="center" shrinkToFit="1"/>
      <protection locked="0"/>
    </xf>
    <xf numFmtId="38" fontId="50" fillId="0" borderId="50" xfId="11" applyFont="1" applyFill="1" applyBorder="1" applyAlignment="1" applyProtection="1">
      <alignment horizontal="right" vertical="center" shrinkToFit="1"/>
      <protection locked="0"/>
    </xf>
    <xf numFmtId="38" fontId="50" fillId="0" borderId="12" xfId="11" applyFont="1" applyFill="1" applyBorder="1" applyAlignment="1" applyProtection="1">
      <alignment horizontal="right" vertical="center" shrinkToFit="1"/>
      <protection locked="0"/>
    </xf>
    <xf numFmtId="38" fontId="50" fillId="0" borderId="51" xfId="11" applyFont="1" applyFill="1" applyBorder="1" applyAlignment="1" applyProtection="1">
      <alignment horizontal="right" vertical="center" shrinkToFit="1"/>
      <protection locked="0"/>
    </xf>
    <xf numFmtId="0" fontId="51" fillId="7" borderId="168" xfId="0" applyFont="1" applyFill="1" applyBorder="1" applyAlignment="1" applyProtection="1">
      <alignment horizontal="center" vertical="center"/>
      <protection hidden="1"/>
    </xf>
    <xf numFmtId="0" fontId="51" fillId="7" borderId="79" xfId="0" applyFont="1" applyFill="1" applyBorder="1" applyAlignment="1" applyProtection="1">
      <alignment horizontal="center" vertical="center"/>
      <protection hidden="1"/>
    </xf>
    <xf numFmtId="0" fontId="51" fillId="7" borderId="169" xfId="0" applyFont="1" applyFill="1" applyBorder="1" applyAlignment="1" applyProtection="1">
      <alignment horizontal="center" vertical="center"/>
      <protection hidden="1"/>
    </xf>
    <xf numFmtId="0" fontId="51" fillId="7" borderId="149" xfId="0" applyFont="1" applyFill="1" applyBorder="1" applyAlignment="1" applyProtection="1">
      <alignment horizontal="center" vertical="center"/>
      <protection hidden="1"/>
    </xf>
    <xf numFmtId="0" fontId="51" fillId="5" borderId="80" xfId="0" applyFont="1" applyFill="1" applyBorder="1" applyAlignment="1" applyProtection="1">
      <alignment horizontal="center" vertical="center" wrapText="1"/>
      <protection hidden="1"/>
    </xf>
    <xf numFmtId="0" fontId="12" fillId="0" borderId="0" xfId="0" applyFont="1" applyAlignment="1" applyProtection="1">
      <alignment horizontal="left" vertical="center" wrapText="1"/>
      <protection hidden="1"/>
    </xf>
    <xf numFmtId="0" fontId="11" fillId="4" borderId="7" xfId="0" applyFont="1" applyFill="1" applyBorder="1" applyAlignment="1" applyProtection="1">
      <alignment horizontal="right" vertical="center"/>
      <protection hidden="1"/>
    </xf>
    <xf numFmtId="0" fontId="11" fillId="4" borderId="23" xfId="0" applyFont="1" applyFill="1" applyBorder="1" applyAlignment="1" applyProtection="1">
      <alignment horizontal="right" vertical="center"/>
      <protection hidden="1"/>
    </xf>
    <xf numFmtId="179" fontId="25" fillId="0" borderId="63" xfId="10" applyNumberFormat="1" applyFont="1" applyBorder="1" applyAlignment="1" applyProtection="1">
      <alignment vertical="center" shrinkToFit="1"/>
      <protection hidden="1"/>
    </xf>
    <xf numFmtId="179" fontId="25" fillId="0" borderId="20" xfId="10" applyNumberFormat="1" applyFont="1" applyBorder="1" applyAlignment="1" applyProtection="1">
      <alignment vertical="center" shrinkToFit="1"/>
      <protection hidden="1"/>
    </xf>
    <xf numFmtId="179" fontId="25" fillId="0" borderId="1" xfId="10" applyNumberFormat="1" applyFont="1" applyBorder="1" applyAlignment="1" applyProtection="1">
      <alignment vertical="center" shrinkToFit="1"/>
      <protection hidden="1"/>
    </xf>
    <xf numFmtId="178" fontId="25" fillId="0" borderId="63" xfId="10" applyNumberFormat="1" applyFont="1" applyBorder="1" applyAlignment="1" applyProtection="1">
      <alignment vertical="center" shrinkToFit="1"/>
      <protection hidden="1"/>
    </xf>
    <xf numFmtId="178" fontId="25" fillId="0" borderId="20" xfId="10" applyNumberFormat="1" applyFont="1" applyBorder="1" applyAlignment="1" applyProtection="1">
      <alignment vertical="center" shrinkToFit="1"/>
      <protection hidden="1"/>
    </xf>
    <xf numFmtId="178" fontId="25" fillId="0" borderId="64" xfId="10" applyNumberFormat="1" applyFont="1" applyBorder="1" applyAlignment="1" applyProtection="1">
      <alignment vertical="center" shrinkToFit="1"/>
      <protection hidden="1"/>
    </xf>
    <xf numFmtId="0" fontId="26" fillId="0" borderId="137" xfId="0" applyFont="1" applyBorder="1" applyAlignment="1" applyProtection="1">
      <alignment horizontal="center" vertical="center"/>
      <protection hidden="1"/>
    </xf>
    <xf numFmtId="0" fontId="26" fillId="0" borderId="138" xfId="0" applyFont="1" applyBorder="1" applyAlignment="1" applyProtection="1">
      <alignment horizontal="center" vertical="center"/>
      <protection hidden="1"/>
    </xf>
    <xf numFmtId="38" fontId="25" fillId="0" borderId="1" xfId="10" applyFont="1" applyFill="1" applyBorder="1" applyAlignment="1" applyProtection="1">
      <alignment horizontal="right" vertical="center" shrinkToFit="1"/>
      <protection hidden="1"/>
    </xf>
    <xf numFmtId="38" fontId="25" fillId="0" borderId="7" xfId="10" applyFont="1" applyFill="1" applyBorder="1" applyAlignment="1" applyProtection="1">
      <alignment horizontal="right" vertical="center" shrinkToFit="1"/>
      <protection hidden="1"/>
    </xf>
    <xf numFmtId="38" fontId="25" fillId="0" borderId="55" xfId="10" applyFont="1" applyFill="1" applyBorder="1" applyAlignment="1" applyProtection="1">
      <alignment horizontal="right" vertical="center" shrinkToFit="1"/>
      <protection hidden="1"/>
    </xf>
    <xf numFmtId="3" fontId="22" fillId="4" borderId="33" xfId="0" applyNumberFormat="1" applyFont="1" applyFill="1" applyBorder="1" applyAlignment="1" applyProtection="1">
      <alignment horizontal="right" vertical="center" shrinkToFit="1"/>
      <protection hidden="1"/>
    </xf>
    <xf numFmtId="3" fontId="22" fillId="4" borderId="17" xfId="0" applyNumberFormat="1" applyFont="1" applyFill="1" applyBorder="1" applyAlignment="1" applyProtection="1">
      <alignment horizontal="right" vertical="center" shrinkToFit="1"/>
      <protection hidden="1"/>
    </xf>
    <xf numFmtId="3" fontId="22" fillId="4" borderId="34" xfId="0" applyNumberFormat="1" applyFont="1" applyFill="1" applyBorder="1" applyAlignment="1" applyProtection="1">
      <alignment horizontal="right" vertical="center" shrinkToFit="1"/>
      <protection hidden="1"/>
    </xf>
    <xf numFmtId="38" fontId="39" fillId="0" borderId="32" xfId="11" applyFont="1" applyFill="1" applyBorder="1" applyAlignment="1" applyProtection="1">
      <alignment horizontal="right" vertical="center" shrinkToFit="1"/>
      <protection hidden="1"/>
    </xf>
    <xf numFmtId="38" fontId="39" fillId="0" borderId="17" xfId="11" applyFont="1" applyFill="1" applyBorder="1" applyAlignment="1" applyProtection="1">
      <alignment horizontal="right" vertical="center" shrinkToFit="1"/>
      <protection hidden="1"/>
    </xf>
    <xf numFmtId="38" fontId="39" fillId="0" borderId="31" xfId="11" applyFont="1" applyFill="1" applyBorder="1" applyAlignment="1" applyProtection="1">
      <alignment horizontal="right" vertical="center" shrinkToFit="1"/>
      <protection hidden="1"/>
    </xf>
    <xf numFmtId="0" fontId="12" fillId="0" borderId="141" xfId="0" applyFont="1" applyBorder="1" applyAlignment="1" applyProtection="1">
      <alignment horizontal="center" vertical="center" shrinkToFit="1"/>
      <protection hidden="1"/>
    </xf>
    <xf numFmtId="0" fontId="12" fillId="0" borderId="24" xfId="0" applyFont="1" applyBorder="1" applyAlignment="1" applyProtection="1">
      <alignment horizontal="center" vertical="center" shrinkToFit="1"/>
      <protection hidden="1"/>
    </xf>
    <xf numFmtId="0" fontId="12" fillId="0" borderId="25" xfId="0" applyFont="1" applyBorder="1" applyAlignment="1" applyProtection="1">
      <alignment horizontal="center" vertical="center" shrinkToFit="1"/>
      <protection hidden="1"/>
    </xf>
    <xf numFmtId="0" fontId="11" fillId="5" borderId="24" xfId="0" applyFont="1" applyFill="1" applyBorder="1" applyAlignment="1" applyProtection="1">
      <alignment horizontal="right" vertical="center"/>
      <protection hidden="1"/>
    </xf>
    <xf numFmtId="0" fontId="11" fillId="5" borderId="25" xfId="0" applyFont="1" applyFill="1" applyBorder="1" applyAlignment="1" applyProtection="1">
      <alignment horizontal="right" vertical="center"/>
      <protection hidden="1"/>
    </xf>
    <xf numFmtId="38" fontId="25" fillId="0" borderId="37" xfId="10" applyFont="1" applyFill="1" applyBorder="1" applyAlignment="1" applyProtection="1">
      <alignment horizontal="right" vertical="center" shrinkToFit="1"/>
      <protection locked="0"/>
    </xf>
    <xf numFmtId="38" fontId="25" fillId="0" borderId="24" xfId="10" applyFont="1" applyFill="1" applyBorder="1" applyAlignment="1" applyProtection="1">
      <alignment horizontal="right" vertical="center" shrinkToFit="1"/>
      <protection locked="0"/>
    </xf>
    <xf numFmtId="38" fontId="25" fillId="0" borderId="136" xfId="10" applyFont="1" applyFill="1" applyBorder="1" applyAlignment="1" applyProtection="1">
      <alignment horizontal="right" vertical="center" shrinkToFit="1"/>
      <protection locked="0"/>
    </xf>
    <xf numFmtId="0" fontId="11" fillId="0" borderId="68" xfId="0" applyFont="1" applyFill="1" applyBorder="1" applyAlignment="1" applyProtection="1">
      <alignment horizontal="right" vertical="center"/>
      <protection hidden="1"/>
    </xf>
    <xf numFmtId="0" fontId="11" fillId="0" borderId="0" xfId="0" applyFont="1" applyFill="1" applyBorder="1" applyAlignment="1" applyProtection="1">
      <alignment horizontal="right" vertical="center"/>
      <protection hidden="1"/>
    </xf>
    <xf numFmtId="38" fontId="40" fillId="0" borderId="0" xfId="10" applyFont="1" applyFill="1" applyBorder="1" applyAlignment="1" applyProtection="1">
      <alignment vertical="center" shrinkToFit="1"/>
      <protection hidden="1"/>
    </xf>
    <xf numFmtId="38" fontId="40" fillId="0" borderId="57" xfId="10" applyFont="1" applyFill="1" applyBorder="1" applyAlignment="1" applyProtection="1">
      <alignment vertical="center" shrinkToFit="1"/>
      <protection hidden="1"/>
    </xf>
    <xf numFmtId="0" fontId="13" fillId="0" borderId="68"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3" fontId="13" fillId="0" borderId="0" xfId="0" applyNumberFormat="1" applyFont="1" applyBorder="1" applyAlignment="1" applyProtection="1">
      <alignment horizontal="right" vertical="center"/>
      <protection hidden="1"/>
    </xf>
    <xf numFmtId="0" fontId="12" fillId="0" borderId="68" xfId="0" applyFont="1" applyBorder="1" applyAlignment="1" applyProtection="1">
      <alignment horizontal="center" vertical="center" shrinkToFit="1"/>
      <protection hidden="1"/>
    </xf>
    <xf numFmtId="0" fontId="12" fillId="0" borderId="0" xfId="0" applyFont="1" applyBorder="1" applyAlignment="1" applyProtection="1">
      <alignment horizontal="center" vertical="center" shrinkToFit="1"/>
      <protection hidden="1"/>
    </xf>
    <xf numFmtId="0" fontId="12" fillId="0" borderId="10" xfId="0" applyFont="1" applyBorder="1" applyAlignment="1" applyProtection="1">
      <alignment horizontal="center" vertical="center" shrinkToFit="1"/>
      <protection hidden="1"/>
    </xf>
    <xf numFmtId="0" fontId="12" fillId="0" borderId="69" xfId="0" applyFont="1" applyBorder="1" applyAlignment="1" applyProtection="1">
      <alignment horizontal="center" vertical="center" shrinkToFit="1"/>
      <protection hidden="1"/>
    </xf>
    <xf numFmtId="0" fontId="12" fillId="0" borderId="3" xfId="0" applyFont="1" applyBorder="1" applyAlignment="1" applyProtection="1">
      <alignment horizontal="center" vertical="center" shrinkToFit="1"/>
      <protection hidden="1"/>
    </xf>
    <xf numFmtId="0" fontId="12" fillId="0" borderId="4" xfId="0" applyFont="1" applyBorder="1" applyAlignment="1" applyProtection="1">
      <alignment horizontal="center" vertical="center" shrinkToFit="1"/>
      <protection hidden="1"/>
    </xf>
    <xf numFmtId="38" fontId="25" fillId="0" borderId="50" xfId="10" applyFont="1" applyFill="1" applyBorder="1" applyAlignment="1" applyProtection="1">
      <alignment vertical="center" shrinkToFit="1"/>
      <protection hidden="1"/>
    </xf>
    <xf numFmtId="38" fontId="25" fillId="0" borderId="12" xfId="10" applyFont="1" applyFill="1" applyBorder="1" applyAlignment="1" applyProtection="1">
      <alignment vertical="center" shrinkToFit="1"/>
      <protection hidden="1"/>
    </xf>
    <xf numFmtId="38" fontId="25" fillId="0" borderId="51" xfId="10" applyFont="1" applyFill="1" applyBorder="1" applyAlignment="1" applyProtection="1">
      <alignment vertical="center" shrinkToFit="1"/>
      <protection hidden="1"/>
    </xf>
    <xf numFmtId="49" fontId="20" fillId="0" borderId="74" xfId="0" applyNumberFormat="1" applyFont="1" applyBorder="1" applyAlignment="1" applyProtection="1">
      <alignment horizontal="center" vertical="center" shrinkToFit="1"/>
      <protection locked="0"/>
    </xf>
    <xf numFmtId="49" fontId="20" fillId="0" borderId="139" xfId="0" applyNumberFormat="1" applyFont="1" applyBorder="1" applyAlignment="1" applyProtection="1">
      <alignment horizontal="center" vertical="center" shrinkToFit="1"/>
      <protection locked="0"/>
    </xf>
    <xf numFmtId="49" fontId="20" fillId="0" borderId="75" xfId="0" applyNumberFormat="1" applyFont="1" applyBorder="1" applyAlignment="1" applyProtection="1">
      <alignment horizontal="left" vertical="center" shrinkToFit="1"/>
      <protection locked="0"/>
    </xf>
    <xf numFmtId="49" fontId="20" fillId="0" borderId="76" xfId="0" applyNumberFormat="1" applyFont="1" applyBorder="1" applyAlignment="1" applyProtection="1">
      <alignment horizontal="left" vertical="center" shrinkToFit="1"/>
      <protection locked="0"/>
    </xf>
    <xf numFmtId="49" fontId="20" fillId="0" borderId="74" xfId="0" applyNumberFormat="1" applyFont="1" applyBorder="1" applyAlignment="1" applyProtection="1">
      <alignment horizontal="left" vertical="center" shrinkToFit="1"/>
      <protection locked="0"/>
    </xf>
    <xf numFmtId="179" fontId="25" fillId="2" borderId="60" xfId="10" applyNumberFormat="1" applyFont="1" applyFill="1" applyBorder="1" applyAlignment="1" applyProtection="1">
      <alignment vertical="center" shrinkToFit="1"/>
      <protection locked="0"/>
    </xf>
    <xf numFmtId="179" fontId="25" fillId="2" borderId="14" xfId="10" applyNumberFormat="1" applyFont="1" applyFill="1" applyBorder="1" applyAlignment="1" applyProtection="1">
      <alignment vertical="center" shrinkToFit="1"/>
      <protection locked="0"/>
    </xf>
    <xf numFmtId="179" fontId="25" fillId="2" borderId="16" xfId="10" applyNumberFormat="1" applyFont="1" applyFill="1" applyBorder="1" applyAlignment="1" applyProtection="1">
      <alignment vertical="center" shrinkToFit="1"/>
      <protection locked="0"/>
    </xf>
    <xf numFmtId="178" fontId="25" fillId="0" borderId="60" xfId="10" applyNumberFormat="1" applyFont="1" applyFill="1" applyBorder="1" applyAlignment="1" applyProtection="1">
      <alignment horizontal="right" vertical="center" shrinkToFit="1"/>
      <protection hidden="1"/>
    </xf>
    <xf numFmtId="178" fontId="25" fillId="0" borderId="14" xfId="10" applyNumberFormat="1" applyFont="1" applyFill="1" applyBorder="1" applyAlignment="1" applyProtection="1">
      <alignment horizontal="right" vertical="center" shrinkToFit="1"/>
      <protection hidden="1"/>
    </xf>
    <xf numFmtId="178" fontId="25" fillId="0" borderId="16" xfId="10" applyNumberFormat="1" applyFont="1" applyFill="1" applyBorder="1" applyAlignment="1" applyProtection="1">
      <alignment horizontal="right" vertical="center" shrinkToFit="1"/>
      <protection hidden="1"/>
    </xf>
    <xf numFmtId="179" fontId="25" fillId="0" borderId="60" xfId="10" applyNumberFormat="1" applyFont="1" applyFill="1" applyBorder="1" applyAlignment="1" applyProtection="1">
      <alignment vertical="center" shrinkToFit="1"/>
      <protection locked="0"/>
    </xf>
    <xf numFmtId="179" fontId="25" fillId="0" borderId="14" xfId="10" applyNumberFormat="1" applyFont="1" applyFill="1" applyBorder="1" applyAlignment="1" applyProtection="1">
      <alignment vertical="center" shrinkToFit="1"/>
      <protection locked="0"/>
    </xf>
    <xf numFmtId="179" fontId="25" fillId="0" borderId="16" xfId="10" applyNumberFormat="1" applyFont="1" applyFill="1" applyBorder="1" applyAlignment="1" applyProtection="1">
      <alignment vertical="center" shrinkToFit="1"/>
      <protection locked="0"/>
    </xf>
    <xf numFmtId="38" fontId="25" fillId="0" borderId="60" xfId="10" applyFont="1" applyFill="1" applyBorder="1" applyAlignment="1" applyProtection="1">
      <alignment vertical="center" shrinkToFit="1"/>
      <protection locked="0"/>
    </xf>
    <xf numFmtId="38" fontId="25" fillId="0" borderId="14" xfId="10" applyFont="1" applyFill="1" applyBorder="1" applyAlignment="1" applyProtection="1">
      <alignment vertical="center" shrinkToFit="1"/>
      <protection locked="0"/>
    </xf>
    <xf numFmtId="38" fontId="25" fillId="0" borderId="77" xfId="10" applyFont="1" applyFill="1" applyBorder="1" applyAlignment="1" applyProtection="1">
      <alignment vertical="center" shrinkToFit="1"/>
      <protection locked="0"/>
    </xf>
    <xf numFmtId="49" fontId="20" fillId="0" borderId="15" xfId="0" applyNumberFormat="1" applyFont="1" applyBorder="1" applyAlignment="1" applyProtection="1">
      <alignment horizontal="center" vertical="center" shrinkToFit="1"/>
      <protection locked="0"/>
    </xf>
    <xf numFmtId="49" fontId="20" fillId="0" borderId="45" xfId="0" applyNumberFormat="1" applyFont="1" applyBorder="1" applyAlignment="1" applyProtection="1">
      <alignment horizontal="center" vertical="center" shrinkToFit="1"/>
      <protection locked="0"/>
    </xf>
    <xf numFmtId="49" fontId="20" fillId="0" borderId="46" xfId="0" applyNumberFormat="1" applyFont="1" applyBorder="1" applyAlignment="1" applyProtection="1">
      <alignment horizontal="left" vertical="center" shrinkToFit="1"/>
      <protection locked="0"/>
    </xf>
    <xf numFmtId="49" fontId="20" fillId="0" borderId="13" xfId="0" applyNumberFormat="1" applyFont="1" applyBorder="1" applyAlignment="1" applyProtection="1">
      <alignment horizontal="left" vertical="center" shrinkToFit="1"/>
      <protection locked="0"/>
    </xf>
    <xf numFmtId="49" fontId="20" fillId="0" borderId="15" xfId="0" applyNumberFormat="1" applyFont="1" applyBorder="1" applyAlignment="1" applyProtection="1">
      <alignment horizontal="left" vertical="center" shrinkToFit="1"/>
      <protection locked="0"/>
    </xf>
    <xf numFmtId="179" fontId="25" fillId="2" borderId="46" xfId="10" applyNumberFormat="1" applyFont="1" applyFill="1" applyBorder="1" applyAlignment="1" applyProtection="1">
      <alignment vertical="center" shrinkToFit="1"/>
      <protection locked="0"/>
    </xf>
    <xf numFmtId="179" fontId="25" fillId="2" borderId="13" xfId="10" applyNumberFormat="1" applyFont="1" applyFill="1" applyBorder="1" applyAlignment="1" applyProtection="1">
      <alignment vertical="center" shrinkToFit="1"/>
      <protection locked="0"/>
    </xf>
    <xf numFmtId="179" fontId="25" fillId="2" borderId="15" xfId="10" applyNumberFormat="1" applyFont="1" applyFill="1" applyBorder="1" applyAlignment="1" applyProtection="1">
      <alignment vertical="center" shrinkToFit="1"/>
      <protection locked="0"/>
    </xf>
    <xf numFmtId="178" fontId="25" fillId="0" borderId="46" xfId="10" applyNumberFormat="1" applyFont="1" applyFill="1" applyBorder="1" applyAlignment="1" applyProtection="1">
      <alignment horizontal="right" vertical="center" shrinkToFit="1"/>
      <protection hidden="1"/>
    </xf>
    <xf numFmtId="178" fontId="25" fillId="0" borderId="13" xfId="10" applyNumberFormat="1" applyFont="1" applyFill="1" applyBorder="1" applyAlignment="1" applyProtection="1">
      <alignment horizontal="right" vertical="center" shrinkToFit="1"/>
      <protection hidden="1"/>
    </xf>
    <xf numFmtId="178" fontId="25" fillId="0" borderId="15" xfId="10" applyNumberFormat="1" applyFont="1" applyFill="1" applyBorder="1" applyAlignment="1" applyProtection="1">
      <alignment horizontal="right" vertical="center" shrinkToFit="1"/>
      <protection hidden="1"/>
    </xf>
    <xf numFmtId="179" fontId="25" fillId="0" borderId="46" xfId="10" applyNumberFormat="1" applyFont="1" applyFill="1" applyBorder="1" applyAlignment="1" applyProtection="1">
      <alignment vertical="center" shrinkToFit="1"/>
      <protection locked="0"/>
    </xf>
    <xf numFmtId="179" fontId="25" fillId="0" borderId="13" xfId="10" applyNumberFormat="1" applyFont="1" applyFill="1" applyBorder="1" applyAlignment="1" applyProtection="1">
      <alignment vertical="center" shrinkToFit="1"/>
      <protection locked="0"/>
    </xf>
    <xf numFmtId="179" fontId="25" fillId="0" borderId="15" xfId="10" applyNumberFormat="1" applyFont="1" applyFill="1" applyBorder="1" applyAlignment="1" applyProtection="1">
      <alignment vertical="center" shrinkToFit="1"/>
      <protection locked="0"/>
    </xf>
    <xf numFmtId="38" fontId="25" fillId="0" borderId="46" xfId="10" applyFont="1" applyFill="1" applyBorder="1" applyAlignment="1" applyProtection="1">
      <alignment vertical="center" shrinkToFit="1"/>
      <protection locked="0"/>
    </xf>
    <xf numFmtId="38" fontId="25" fillId="0" borderId="13" xfId="10" applyFont="1" applyFill="1" applyBorder="1" applyAlignment="1" applyProtection="1">
      <alignment vertical="center" shrinkToFit="1"/>
      <protection locked="0"/>
    </xf>
    <xf numFmtId="38" fontId="25" fillId="0" borderId="81" xfId="10" applyFont="1" applyFill="1" applyBorder="1" applyAlignment="1" applyProtection="1">
      <alignment vertical="center" shrinkToFit="1"/>
      <protection locked="0"/>
    </xf>
    <xf numFmtId="49" fontId="20" fillId="0" borderId="46" xfId="0" applyNumberFormat="1" applyFont="1" applyBorder="1" applyAlignment="1" applyProtection="1">
      <alignment horizontal="center" vertical="center" shrinkToFit="1"/>
      <protection locked="0"/>
    </xf>
    <xf numFmtId="49" fontId="20" fillId="0" borderId="13" xfId="0" applyNumberFormat="1" applyFont="1" applyBorder="1" applyAlignment="1" applyProtection="1">
      <alignment horizontal="center" vertical="center" shrinkToFit="1"/>
      <protection locked="0"/>
    </xf>
    <xf numFmtId="49" fontId="20" fillId="0" borderId="75" xfId="0" applyNumberFormat="1" applyFont="1" applyBorder="1" applyAlignment="1" applyProtection="1">
      <alignment horizontal="center" vertical="center" shrinkToFit="1"/>
      <protection locked="0"/>
    </xf>
    <xf numFmtId="49" fontId="20" fillId="0" borderId="76" xfId="0" applyNumberFormat="1" applyFont="1" applyBorder="1" applyAlignment="1" applyProtection="1">
      <alignment horizontal="center" vertical="center" shrinkToFit="1"/>
      <protection locked="0"/>
    </xf>
    <xf numFmtId="49" fontId="20" fillId="0" borderId="50" xfId="0" applyNumberFormat="1" applyFont="1" applyBorder="1" applyAlignment="1" applyProtection="1">
      <alignment horizontal="center" vertical="center" shrinkToFit="1"/>
      <protection locked="0"/>
    </xf>
    <xf numFmtId="49" fontId="20" fillId="0" borderId="12" xfId="0" applyNumberFormat="1" applyFont="1" applyBorder="1" applyAlignment="1" applyProtection="1">
      <alignment horizontal="center" vertical="center" shrinkToFit="1"/>
      <protection locked="0"/>
    </xf>
    <xf numFmtId="49" fontId="20" fillId="0" borderId="148" xfId="0" applyNumberFormat="1" applyFont="1" applyBorder="1" applyAlignment="1" applyProtection="1">
      <alignment horizontal="center" vertical="center" shrinkToFit="1"/>
      <protection locked="0"/>
    </xf>
    <xf numFmtId="49" fontId="20" fillId="0" borderId="49" xfId="0" applyNumberFormat="1" applyFont="1" applyBorder="1" applyAlignment="1" applyProtection="1">
      <alignment horizontal="left" vertical="center" shrinkToFit="1"/>
      <protection locked="0"/>
    </xf>
    <xf numFmtId="49" fontId="20" fillId="0" borderId="12" xfId="0" applyNumberFormat="1" applyFont="1" applyBorder="1" applyAlignment="1" applyProtection="1">
      <alignment horizontal="left" vertical="center" shrinkToFit="1"/>
      <protection locked="0"/>
    </xf>
    <xf numFmtId="49" fontId="20" fillId="0" borderId="148" xfId="0" applyNumberFormat="1" applyFont="1" applyBorder="1" applyAlignment="1" applyProtection="1">
      <alignment horizontal="left" vertical="center" shrinkToFit="1"/>
      <protection locked="0"/>
    </xf>
    <xf numFmtId="179" fontId="25" fillId="2" borderId="49" xfId="10" applyNumberFormat="1" applyFont="1" applyFill="1" applyBorder="1" applyAlignment="1" applyProtection="1">
      <alignment vertical="center" shrinkToFit="1"/>
      <protection locked="0"/>
    </xf>
    <xf numFmtId="179" fontId="25" fillId="2" borderId="12" xfId="10" applyNumberFormat="1" applyFont="1" applyFill="1" applyBorder="1" applyAlignment="1" applyProtection="1">
      <alignment vertical="center" shrinkToFit="1"/>
      <protection locked="0"/>
    </xf>
    <xf numFmtId="179" fontId="25" fillId="2" borderId="148" xfId="10" applyNumberFormat="1" applyFont="1" applyFill="1" applyBorder="1" applyAlignment="1" applyProtection="1">
      <alignment vertical="center" shrinkToFit="1"/>
      <protection locked="0"/>
    </xf>
    <xf numFmtId="178" fontId="25" fillId="0" borderId="49" xfId="10" applyNumberFormat="1" applyFont="1" applyFill="1" applyBorder="1" applyAlignment="1" applyProtection="1">
      <alignment horizontal="right" vertical="center" shrinkToFit="1"/>
      <protection hidden="1"/>
    </xf>
    <xf numFmtId="178" fontId="25" fillId="0" borderId="12" xfId="10" applyNumberFormat="1" applyFont="1" applyFill="1" applyBorder="1" applyAlignment="1" applyProtection="1">
      <alignment horizontal="right" vertical="center" shrinkToFit="1"/>
      <protection hidden="1"/>
    </xf>
    <xf numFmtId="178" fontId="25" fillId="0" borderId="148" xfId="10" applyNumberFormat="1" applyFont="1" applyFill="1" applyBorder="1" applyAlignment="1" applyProtection="1">
      <alignment horizontal="right" vertical="center" shrinkToFit="1"/>
      <protection hidden="1"/>
    </xf>
    <xf numFmtId="179" fontId="25" fillId="0" borderId="49" xfId="10" applyNumberFormat="1" applyFont="1" applyFill="1" applyBorder="1" applyAlignment="1" applyProtection="1">
      <alignment vertical="center" shrinkToFit="1"/>
      <protection locked="0"/>
    </xf>
    <xf numFmtId="179" fontId="25" fillId="0" borderId="12" xfId="10" applyNumberFormat="1" applyFont="1" applyFill="1" applyBorder="1" applyAlignment="1" applyProtection="1">
      <alignment vertical="center" shrinkToFit="1"/>
      <protection locked="0"/>
    </xf>
    <xf numFmtId="179" fontId="25" fillId="0" borderId="148" xfId="10" applyNumberFormat="1" applyFont="1" applyFill="1" applyBorder="1" applyAlignment="1" applyProtection="1">
      <alignment vertical="center" shrinkToFit="1"/>
      <protection locked="0"/>
    </xf>
    <xf numFmtId="49" fontId="20" fillId="0" borderId="49" xfId="0" applyNumberFormat="1" applyFont="1" applyBorder="1" applyAlignment="1" applyProtection="1">
      <alignment horizontal="center" vertical="center" shrinkToFit="1"/>
      <protection locked="0"/>
    </xf>
    <xf numFmtId="0" fontId="19" fillId="0" borderId="1" xfId="0" applyFont="1" applyBorder="1" applyAlignment="1" applyProtection="1">
      <alignment horizontal="center" vertical="center"/>
      <protection hidden="1"/>
    </xf>
    <xf numFmtId="0" fontId="19" fillId="0" borderId="7" xfId="0" applyFont="1" applyBorder="1" applyAlignment="1" applyProtection="1">
      <alignment horizontal="center" vertical="center"/>
      <protection hidden="1"/>
    </xf>
    <xf numFmtId="0" fontId="19" fillId="0" borderId="2" xfId="0" applyFont="1" applyBorder="1" applyAlignment="1" applyProtection="1">
      <alignment horizontal="center" vertical="center"/>
      <protection hidden="1"/>
    </xf>
    <xf numFmtId="0" fontId="12" fillId="7" borderId="168" xfId="0" applyFont="1" applyFill="1" applyBorder="1" applyAlignment="1" applyProtection="1">
      <alignment horizontal="center" vertical="center"/>
      <protection hidden="1"/>
    </xf>
    <xf numFmtId="0" fontId="12" fillId="7" borderId="79" xfId="0" applyFont="1" applyFill="1" applyBorder="1" applyAlignment="1" applyProtection="1">
      <alignment horizontal="center" vertical="center"/>
      <protection hidden="1"/>
    </xf>
    <xf numFmtId="0" fontId="12" fillId="7" borderId="169" xfId="0" applyFont="1" applyFill="1" applyBorder="1" applyAlignment="1" applyProtection="1">
      <alignment horizontal="center" vertical="center"/>
      <protection hidden="1"/>
    </xf>
    <xf numFmtId="0" fontId="12" fillId="5" borderId="149" xfId="0" applyFont="1" applyFill="1" applyBorder="1" applyAlignment="1" applyProtection="1">
      <alignment horizontal="center" vertical="center" wrapText="1"/>
      <protection hidden="1"/>
    </xf>
    <xf numFmtId="0" fontId="12" fillId="5" borderId="79" xfId="0" applyFont="1" applyFill="1" applyBorder="1" applyAlignment="1" applyProtection="1">
      <alignment horizontal="center" vertical="center" wrapText="1"/>
      <protection hidden="1"/>
    </xf>
    <xf numFmtId="0" fontId="12" fillId="5" borderId="80" xfId="0" applyFont="1" applyFill="1" applyBorder="1" applyAlignment="1" applyProtection="1">
      <alignment horizontal="center" vertical="center" wrapText="1"/>
      <protection hidden="1"/>
    </xf>
    <xf numFmtId="0" fontId="12" fillId="5" borderId="78" xfId="0" applyFont="1" applyFill="1" applyBorder="1" applyAlignment="1" applyProtection="1">
      <alignment horizontal="center" vertical="center" shrinkToFit="1"/>
      <protection hidden="1"/>
    </xf>
    <xf numFmtId="0" fontId="12" fillId="5" borderId="79" xfId="0" applyFont="1" applyFill="1" applyBorder="1" applyAlignment="1" applyProtection="1">
      <alignment horizontal="center" vertical="center" shrinkToFit="1"/>
      <protection hidden="1"/>
    </xf>
    <xf numFmtId="0" fontId="12" fillId="5" borderId="80" xfId="0" applyFont="1" applyFill="1" applyBorder="1" applyAlignment="1" applyProtection="1">
      <alignment horizontal="center" vertical="center" shrinkToFit="1"/>
      <protection hidden="1"/>
    </xf>
    <xf numFmtId="0" fontId="12" fillId="5" borderId="78" xfId="0" applyFont="1" applyFill="1" applyBorder="1" applyAlignment="1" applyProtection="1">
      <alignment horizontal="center" vertical="center" wrapText="1"/>
      <protection hidden="1"/>
    </xf>
    <xf numFmtId="0" fontId="12" fillId="5" borderId="78" xfId="0" applyFont="1" applyFill="1" applyBorder="1" applyAlignment="1" applyProtection="1">
      <alignment horizontal="center" vertical="center"/>
      <protection hidden="1"/>
    </xf>
    <xf numFmtId="0" fontId="12" fillId="5" borderId="79" xfId="0" applyFont="1" applyFill="1" applyBorder="1" applyAlignment="1" applyProtection="1">
      <alignment horizontal="center" vertical="center"/>
      <protection hidden="1"/>
    </xf>
    <xf numFmtId="0" fontId="12" fillId="5" borderId="80" xfId="0" applyFont="1" applyFill="1" applyBorder="1" applyAlignment="1" applyProtection="1">
      <alignment horizontal="center" vertical="center"/>
      <protection hidden="1"/>
    </xf>
    <xf numFmtId="0" fontId="6" fillId="4" borderId="78" xfId="0" applyFont="1" applyFill="1" applyBorder="1" applyAlignment="1" applyProtection="1">
      <alignment horizontal="center" vertical="center" wrapText="1"/>
      <protection hidden="1"/>
    </xf>
    <xf numFmtId="0" fontId="6" fillId="4" borderId="79" xfId="0" applyFont="1" applyFill="1" applyBorder="1" applyAlignment="1" applyProtection="1">
      <alignment horizontal="center" vertical="center" wrapText="1"/>
      <protection hidden="1"/>
    </xf>
    <xf numFmtId="0" fontId="6" fillId="4" borderId="80" xfId="0" applyFont="1" applyFill="1" applyBorder="1" applyAlignment="1" applyProtection="1">
      <alignment horizontal="center" vertical="center" wrapText="1"/>
      <protection hidden="1"/>
    </xf>
    <xf numFmtId="0" fontId="12" fillId="4" borderId="78" xfId="0" applyFont="1" applyFill="1" applyBorder="1" applyAlignment="1" applyProtection="1">
      <alignment horizontal="center" vertical="center" wrapText="1"/>
      <protection hidden="1"/>
    </xf>
    <xf numFmtId="0" fontId="12" fillId="4" borderId="79" xfId="0" applyFont="1" applyFill="1" applyBorder="1" applyAlignment="1" applyProtection="1">
      <alignment horizontal="center" vertical="center" wrapText="1"/>
      <protection hidden="1"/>
    </xf>
    <xf numFmtId="0" fontId="12" fillId="4" borderId="80" xfId="0" applyFont="1" applyFill="1" applyBorder="1" applyAlignment="1" applyProtection="1">
      <alignment horizontal="center" vertical="center" wrapText="1"/>
      <protection hidden="1"/>
    </xf>
    <xf numFmtId="0" fontId="12" fillId="5" borderId="169" xfId="0" applyFont="1" applyFill="1" applyBorder="1" applyAlignment="1" applyProtection="1">
      <alignment horizontal="center" vertical="center" wrapText="1"/>
      <protection hidden="1"/>
    </xf>
    <xf numFmtId="0" fontId="8" fillId="4" borderId="149" xfId="0" applyFont="1" applyFill="1" applyBorder="1" applyAlignment="1" applyProtection="1">
      <alignment horizontal="center" vertical="center" wrapText="1"/>
      <protection hidden="1"/>
    </xf>
    <xf numFmtId="0" fontId="8" fillId="4" borderId="79" xfId="0" applyFont="1" applyFill="1" applyBorder="1" applyAlignment="1" applyProtection="1">
      <alignment horizontal="center" vertical="center" wrapText="1"/>
      <protection hidden="1"/>
    </xf>
    <xf numFmtId="0" fontId="8" fillId="4" borderId="150" xfId="0" applyFont="1" applyFill="1" applyBorder="1" applyAlignment="1" applyProtection="1">
      <alignment horizontal="center" vertical="center" wrapText="1"/>
      <protection hidden="1"/>
    </xf>
    <xf numFmtId="0" fontId="12" fillId="0" borderId="0" xfId="0" applyFont="1" applyAlignment="1" applyProtection="1">
      <alignment horizontal="left" vertical="center"/>
      <protection hidden="1"/>
    </xf>
    <xf numFmtId="38" fontId="25" fillId="0" borderId="49" xfId="10" applyFont="1" applyFill="1" applyBorder="1" applyAlignment="1" applyProtection="1">
      <alignment vertical="center" shrinkToFit="1"/>
      <protection locked="0"/>
    </xf>
    <xf numFmtId="38" fontId="25" fillId="0" borderId="12" xfId="10" applyFont="1" applyFill="1" applyBorder="1" applyAlignment="1" applyProtection="1">
      <alignment vertical="center" shrinkToFit="1"/>
      <protection locked="0"/>
    </xf>
    <xf numFmtId="38" fontId="25" fillId="0" borderId="92" xfId="10" applyFont="1" applyFill="1" applyBorder="1" applyAlignment="1" applyProtection="1">
      <alignment vertical="center" shrinkToFit="1"/>
      <protection locked="0"/>
    </xf>
    <xf numFmtId="38" fontId="25" fillId="0" borderId="50" xfId="10" applyNumberFormat="1" applyFont="1" applyFill="1" applyBorder="1" applyAlignment="1" applyProtection="1">
      <alignment vertical="center" shrinkToFit="1"/>
      <protection hidden="1"/>
    </xf>
    <xf numFmtId="38" fontId="25" fillId="0" borderId="12" xfId="10" applyNumberFormat="1" applyFont="1" applyFill="1" applyBorder="1" applyAlignment="1" applyProtection="1">
      <alignment vertical="center" shrinkToFit="1"/>
      <protection hidden="1"/>
    </xf>
    <xf numFmtId="38" fontId="25" fillId="0" borderId="51" xfId="10" applyNumberFormat="1" applyFont="1" applyFill="1" applyBorder="1" applyAlignment="1" applyProtection="1">
      <alignment vertical="center" shrinkToFit="1"/>
      <protection hidden="1"/>
    </xf>
    <xf numFmtId="38" fontId="25" fillId="0" borderId="47" xfId="10" applyFont="1" applyFill="1" applyBorder="1" applyAlignment="1" applyProtection="1">
      <alignment vertical="center" shrinkToFit="1"/>
      <protection hidden="1"/>
    </xf>
    <xf numFmtId="38" fontId="25" fillId="0" borderId="13" xfId="10" applyFont="1" applyFill="1" applyBorder="1" applyAlignment="1" applyProtection="1">
      <alignment vertical="center" shrinkToFit="1"/>
      <protection hidden="1"/>
    </xf>
    <xf numFmtId="38" fontId="25" fillId="0" borderId="48" xfId="10" applyFont="1" applyFill="1" applyBorder="1" applyAlignment="1" applyProtection="1">
      <alignment vertical="center" shrinkToFit="1"/>
      <protection hidden="1"/>
    </xf>
    <xf numFmtId="3" fontId="87" fillId="4" borderId="58" xfId="0" applyNumberFormat="1" applyFont="1" applyFill="1" applyBorder="1" applyAlignment="1" applyProtection="1">
      <alignment horizontal="right" vertical="center" shrinkToFit="1"/>
      <protection hidden="1"/>
    </xf>
    <xf numFmtId="3" fontId="87" fillId="4" borderId="39" xfId="0" applyNumberFormat="1" applyFont="1" applyFill="1" applyBorder="1" applyAlignment="1" applyProtection="1">
      <alignment horizontal="right" vertical="center" shrinkToFit="1"/>
      <protection hidden="1"/>
    </xf>
    <xf numFmtId="3" fontId="87" fillId="4" borderId="40" xfId="0" applyNumberFormat="1" applyFont="1" applyFill="1" applyBorder="1" applyAlignment="1" applyProtection="1">
      <alignment horizontal="right" vertical="center" shrinkToFit="1"/>
      <protection hidden="1"/>
    </xf>
    <xf numFmtId="38" fontId="54" fillId="0" borderId="38" xfId="11" applyFont="1" applyFill="1" applyBorder="1" applyAlignment="1" applyProtection="1">
      <alignment horizontal="right" vertical="center" shrinkToFit="1"/>
      <protection hidden="1"/>
    </xf>
    <xf numFmtId="38" fontId="54" fillId="0" borderId="39" xfId="11" applyFont="1" applyFill="1" applyBorder="1" applyAlignment="1" applyProtection="1">
      <alignment horizontal="right" vertical="center" shrinkToFit="1"/>
      <protection hidden="1"/>
    </xf>
    <xf numFmtId="38" fontId="54" fillId="0" borderId="59" xfId="11" applyFont="1" applyFill="1" applyBorder="1" applyAlignment="1" applyProtection="1">
      <alignment horizontal="right" vertical="center" shrinkToFit="1"/>
      <protection hidden="1"/>
    </xf>
    <xf numFmtId="38" fontId="13" fillId="0" borderId="0" xfId="14" applyFont="1" applyFill="1" applyBorder="1" applyAlignment="1" applyProtection="1">
      <alignment horizontal="left" wrapText="1"/>
      <protection hidden="1"/>
    </xf>
    <xf numFmtId="38" fontId="13" fillId="0" borderId="19" xfId="14" applyFont="1" applyFill="1" applyBorder="1" applyAlignment="1" applyProtection="1">
      <alignment horizontal="left" wrapText="1"/>
      <protection hidden="1"/>
    </xf>
    <xf numFmtId="0" fontId="84" fillId="4" borderId="1" xfId="0" applyFont="1" applyFill="1" applyBorder="1" applyAlignment="1" applyProtection="1">
      <alignment horizontal="right" vertical="center"/>
      <protection hidden="1"/>
    </xf>
    <xf numFmtId="179" fontId="50" fillId="0" borderId="22" xfId="10" applyNumberFormat="1" applyFont="1" applyBorder="1" applyAlignment="1" applyProtection="1">
      <alignment vertical="center" shrinkToFit="1"/>
      <protection hidden="1"/>
    </xf>
    <xf numFmtId="179" fontId="50" fillId="0" borderId="7" xfId="10" applyNumberFormat="1" applyFont="1" applyBorder="1" applyAlignment="1" applyProtection="1">
      <alignment vertical="center" shrinkToFit="1"/>
      <protection hidden="1"/>
    </xf>
    <xf numFmtId="179" fontId="50" fillId="0" borderId="23" xfId="10" applyNumberFormat="1" applyFont="1" applyBorder="1" applyAlignment="1" applyProtection="1">
      <alignment vertical="center" shrinkToFit="1"/>
      <protection hidden="1"/>
    </xf>
    <xf numFmtId="0" fontId="92" fillId="0" borderId="142" xfId="0" applyFont="1" applyBorder="1" applyAlignment="1" applyProtection="1">
      <alignment horizontal="center" vertical="center"/>
      <protection hidden="1"/>
    </xf>
    <xf numFmtId="0" fontId="92" fillId="0" borderId="143" xfId="0" applyFont="1" applyBorder="1" applyAlignment="1" applyProtection="1">
      <alignment horizontal="center" vertical="center"/>
      <protection hidden="1"/>
    </xf>
    <xf numFmtId="0" fontId="92" fillId="0" borderId="144" xfId="0" applyFont="1" applyBorder="1" applyAlignment="1" applyProtection="1">
      <alignment horizontal="center" vertical="center"/>
      <protection hidden="1"/>
    </xf>
    <xf numFmtId="38" fontId="50" fillId="0" borderId="1" xfId="10" applyFont="1" applyFill="1" applyBorder="1" applyAlignment="1" applyProtection="1">
      <alignment vertical="center" shrinkToFit="1"/>
      <protection hidden="1"/>
    </xf>
    <xf numFmtId="38" fontId="50" fillId="0" borderId="7" xfId="10" applyFont="1" applyFill="1" applyBorder="1" applyAlignment="1" applyProtection="1">
      <alignment vertical="center" shrinkToFit="1"/>
      <protection hidden="1"/>
    </xf>
    <xf numFmtId="38" fontId="50" fillId="0" borderId="55" xfId="10" applyFont="1" applyFill="1" applyBorder="1" applyAlignment="1" applyProtection="1">
      <alignment vertical="center" shrinkToFit="1"/>
      <protection hidden="1"/>
    </xf>
    <xf numFmtId="0" fontId="51" fillId="0" borderId="141" xfId="0" applyFont="1" applyBorder="1" applyAlignment="1" applyProtection="1">
      <alignment horizontal="center" vertical="center" shrinkToFit="1"/>
      <protection hidden="1"/>
    </xf>
    <xf numFmtId="0" fontId="51" fillId="0" borderId="24" xfId="0" applyFont="1" applyBorder="1" applyAlignment="1" applyProtection="1">
      <alignment horizontal="center" vertical="center" shrinkToFit="1"/>
      <protection hidden="1"/>
    </xf>
    <xf numFmtId="0" fontId="51" fillId="0" borderId="25" xfId="0" applyFont="1" applyBorder="1" applyAlignment="1" applyProtection="1">
      <alignment horizontal="center" vertical="center" shrinkToFit="1"/>
      <protection hidden="1"/>
    </xf>
    <xf numFmtId="0" fontId="84" fillId="5" borderId="25" xfId="0" applyFont="1" applyFill="1" applyBorder="1" applyAlignment="1" applyProtection="1">
      <alignment horizontal="right" vertical="center" wrapText="1" shrinkToFit="1"/>
      <protection hidden="1"/>
    </xf>
    <xf numFmtId="38" fontId="50" fillId="0" borderId="37" xfId="11" applyFont="1" applyFill="1" applyBorder="1" applyAlignment="1" applyProtection="1">
      <alignment vertical="center" shrinkToFit="1"/>
      <protection locked="0"/>
    </xf>
    <xf numFmtId="38" fontId="50" fillId="0" borderId="24" xfId="11" applyFont="1" applyFill="1" applyBorder="1" applyAlignment="1" applyProtection="1">
      <alignment vertical="center" shrinkToFit="1"/>
      <protection locked="0"/>
    </xf>
    <xf numFmtId="38" fontId="50" fillId="0" borderId="136" xfId="11" applyFont="1" applyFill="1" applyBorder="1" applyAlignment="1" applyProtection="1">
      <alignment vertical="center" shrinkToFit="1"/>
      <protection locked="0"/>
    </xf>
    <xf numFmtId="38" fontId="50" fillId="0" borderId="13" xfId="10" applyFont="1" applyFill="1" applyBorder="1" applyAlignment="1" applyProtection="1">
      <alignment vertical="center" shrinkToFit="1"/>
      <protection hidden="1"/>
    </xf>
    <xf numFmtId="38" fontId="50" fillId="0" borderId="48" xfId="10" applyFont="1" applyFill="1" applyBorder="1" applyAlignment="1" applyProtection="1">
      <alignment vertical="center" shrinkToFit="1"/>
      <protection hidden="1"/>
    </xf>
    <xf numFmtId="49" fontId="52" fillId="0" borderId="61" xfId="0" applyNumberFormat="1" applyFont="1" applyBorder="1" applyAlignment="1" applyProtection="1">
      <alignment horizontal="center" vertical="center" shrinkToFit="1"/>
      <protection locked="0"/>
    </xf>
    <xf numFmtId="49" fontId="52" fillId="0" borderId="14" xfId="0" applyNumberFormat="1" applyFont="1" applyBorder="1" applyAlignment="1" applyProtection="1">
      <alignment horizontal="center" vertical="center" shrinkToFit="1"/>
      <protection locked="0"/>
    </xf>
    <xf numFmtId="49" fontId="52" fillId="0" borderId="16" xfId="0" applyNumberFormat="1" applyFont="1" applyBorder="1" applyAlignment="1" applyProtection="1">
      <alignment horizontal="center" vertical="center" shrinkToFit="1"/>
      <protection locked="0"/>
    </xf>
    <xf numFmtId="49" fontId="52" fillId="0" borderId="60" xfId="0" applyNumberFormat="1" applyFont="1" applyBorder="1" applyAlignment="1" applyProtection="1">
      <alignment horizontal="center" vertical="center" shrinkToFit="1"/>
      <protection locked="0"/>
    </xf>
    <xf numFmtId="49" fontId="52" fillId="0" borderId="83" xfId="0" applyNumberFormat="1" applyFont="1" applyBorder="1" applyAlignment="1" applyProtection="1">
      <alignment horizontal="left" vertical="center" shrinkToFit="1"/>
      <protection locked="0"/>
    </xf>
    <xf numFmtId="180" fontId="50" fillId="0" borderId="13" xfId="0" applyNumberFormat="1" applyFont="1" applyBorder="1" applyAlignment="1" applyProtection="1">
      <alignment horizontal="center" vertical="center" shrinkToFit="1"/>
      <protection locked="0"/>
    </xf>
    <xf numFmtId="180" fontId="50" fillId="0" borderId="15" xfId="0" applyNumberFormat="1" applyFont="1" applyBorder="1" applyAlignment="1" applyProtection="1">
      <alignment horizontal="center" vertical="center" shrinkToFit="1"/>
      <protection locked="0"/>
    </xf>
    <xf numFmtId="38" fontId="50" fillId="0" borderId="49" xfId="6" applyFont="1" applyBorder="1" applyAlignment="1" applyProtection="1">
      <alignment vertical="center" shrinkToFit="1"/>
      <protection locked="0"/>
    </xf>
    <xf numFmtId="38" fontId="50" fillId="0" borderId="12" xfId="6" applyFont="1" applyBorder="1" applyAlignment="1" applyProtection="1">
      <alignment vertical="center" shrinkToFit="1"/>
      <protection locked="0"/>
    </xf>
    <xf numFmtId="38" fontId="50" fillId="0" borderId="92" xfId="6" applyFont="1" applyBorder="1" applyAlignment="1" applyProtection="1">
      <alignment vertical="center" shrinkToFit="1"/>
      <protection locked="0"/>
    </xf>
    <xf numFmtId="38" fontId="50" fillId="0" borderId="14" xfId="10" applyFont="1" applyFill="1" applyBorder="1" applyAlignment="1" applyProtection="1">
      <alignment vertical="center" shrinkToFit="1"/>
      <protection hidden="1"/>
    </xf>
    <xf numFmtId="38" fontId="50" fillId="0" borderId="62" xfId="10" applyFont="1" applyFill="1" applyBorder="1" applyAlignment="1" applyProtection="1">
      <alignment vertical="center" shrinkToFit="1"/>
      <protection hidden="1"/>
    </xf>
    <xf numFmtId="49" fontId="52" fillId="0" borderId="47" xfId="0" applyNumberFormat="1" applyFont="1" applyBorder="1" applyAlignment="1" applyProtection="1">
      <alignment horizontal="center" vertical="center" shrinkToFit="1"/>
      <protection locked="0"/>
    </xf>
    <xf numFmtId="38" fontId="50" fillId="0" borderId="46" xfId="6" applyFont="1" applyBorder="1" applyAlignment="1" applyProtection="1">
      <alignment vertical="center" shrinkToFit="1"/>
      <protection locked="0"/>
    </xf>
    <xf numFmtId="38" fontId="50" fillId="0" borderId="13" xfId="6" applyFont="1" applyBorder="1" applyAlignment="1" applyProtection="1">
      <alignment vertical="center" shrinkToFit="1"/>
      <protection locked="0"/>
    </xf>
    <xf numFmtId="38" fontId="50" fillId="0" borderId="81" xfId="6" applyFont="1" applyBorder="1" applyAlignment="1" applyProtection="1">
      <alignment vertical="center" shrinkToFit="1"/>
      <protection locked="0"/>
    </xf>
    <xf numFmtId="38" fontId="50" fillId="0" borderId="72" xfId="6" applyFont="1" applyBorder="1" applyAlignment="1" applyProtection="1">
      <alignment vertical="center" shrinkToFit="1"/>
      <protection locked="0"/>
    </xf>
    <xf numFmtId="38" fontId="50" fillId="0" borderId="0" xfId="6" applyFont="1" applyBorder="1" applyAlignment="1" applyProtection="1">
      <alignment vertical="center" shrinkToFit="1"/>
      <protection locked="0"/>
    </xf>
    <xf numFmtId="38" fontId="50" fillId="0" borderId="10" xfId="6" applyFont="1" applyBorder="1" applyAlignment="1" applyProtection="1">
      <alignment vertical="center" shrinkToFit="1"/>
      <protection locked="0"/>
    </xf>
    <xf numFmtId="0" fontId="51" fillId="5" borderId="169" xfId="0" applyFont="1" applyFill="1" applyBorder="1" applyAlignment="1" applyProtection="1">
      <alignment horizontal="center" vertical="center" wrapText="1"/>
      <protection hidden="1"/>
    </xf>
    <xf numFmtId="0" fontId="51" fillId="4" borderId="79" xfId="0" applyFont="1" applyFill="1" applyBorder="1" applyAlignment="1" applyProtection="1">
      <alignment horizontal="center" vertical="center" wrapText="1"/>
      <protection hidden="1"/>
    </xf>
    <xf numFmtId="0" fontId="51" fillId="4" borderId="150" xfId="0" applyFont="1" applyFill="1" applyBorder="1" applyAlignment="1" applyProtection="1">
      <alignment horizontal="center" vertical="center" wrapText="1"/>
      <protection hidden="1"/>
    </xf>
    <xf numFmtId="0" fontId="51" fillId="0" borderId="68" xfId="0" applyFont="1" applyBorder="1" applyAlignment="1" applyProtection="1">
      <alignment horizontal="center" vertical="center" shrinkToFit="1"/>
      <protection hidden="1"/>
    </xf>
    <xf numFmtId="0" fontId="51" fillId="0" borderId="0" xfId="0" applyFont="1" applyBorder="1" applyAlignment="1" applyProtection="1">
      <alignment horizontal="center" vertical="center" shrinkToFit="1"/>
      <protection hidden="1"/>
    </xf>
    <xf numFmtId="0" fontId="51" fillId="0" borderId="10" xfId="0" applyFont="1" applyBorder="1" applyAlignment="1" applyProtection="1">
      <alignment horizontal="center" vertical="center" shrinkToFit="1"/>
      <protection hidden="1"/>
    </xf>
    <xf numFmtId="0" fontId="51" fillId="0" borderId="69" xfId="0" applyFont="1" applyBorder="1" applyAlignment="1" applyProtection="1">
      <alignment horizontal="center" vertical="center" shrinkToFit="1"/>
      <protection hidden="1"/>
    </xf>
    <xf numFmtId="0" fontId="51" fillId="0" borderId="3" xfId="0" applyFont="1" applyBorder="1" applyAlignment="1" applyProtection="1">
      <alignment horizontal="center" vertical="center" shrinkToFit="1"/>
      <protection hidden="1"/>
    </xf>
    <xf numFmtId="0" fontId="51" fillId="0" borderId="4" xfId="0" applyFont="1" applyBorder="1" applyAlignment="1" applyProtection="1">
      <alignment horizontal="center" vertical="center" shrinkToFit="1"/>
      <protection hidden="1"/>
    </xf>
    <xf numFmtId="49" fontId="52" fillId="0" borderId="50" xfId="0" applyNumberFormat="1" applyFont="1" applyBorder="1" applyAlignment="1" applyProtection="1">
      <alignment horizontal="center" vertical="center" shrinkToFit="1"/>
      <protection locked="0"/>
    </xf>
    <xf numFmtId="49" fontId="52" fillId="0" borderId="148" xfId="0" applyNumberFormat="1" applyFont="1" applyBorder="1" applyAlignment="1" applyProtection="1">
      <alignment horizontal="center" vertical="center" shrinkToFit="1"/>
      <protection locked="0"/>
    </xf>
    <xf numFmtId="49" fontId="52" fillId="0" borderId="49" xfId="0" applyNumberFormat="1" applyFont="1" applyBorder="1" applyAlignment="1" applyProtection="1">
      <alignment horizontal="center" vertical="center" shrinkToFit="1"/>
      <protection locked="0"/>
    </xf>
    <xf numFmtId="180" fontId="50" fillId="0" borderId="12" xfId="0" applyNumberFormat="1" applyFont="1" applyBorder="1" applyAlignment="1" applyProtection="1">
      <alignment horizontal="center" vertical="center" shrinkToFit="1"/>
      <protection locked="0"/>
    </xf>
    <xf numFmtId="180" fontId="50" fillId="0" borderId="148" xfId="0" applyNumberFormat="1" applyFont="1" applyBorder="1" applyAlignment="1" applyProtection="1">
      <alignment horizontal="center" vertical="center" shrinkToFit="1"/>
      <protection locked="0"/>
    </xf>
    <xf numFmtId="38" fontId="50" fillId="0" borderId="12" xfId="10" applyFont="1" applyFill="1" applyBorder="1" applyAlignment="1" applyProtection="1">
      <alignment vertical="center" shrinkToFit="1"/>
      <protection hidden="1"/>
    </xf>
    <xf numFmtId="38" fontId="50" fillId="0" borderId="51" xfId="10" applyFont="1" applyFill="1" applyBorder="1" applyAlignment="1" applyProtection="1">
      <alignment vertical="center" shrinkToFit="1"/>
      <protection hidden="1"/>
    </xf>
    <xf numFmtId="0" fontId="11" fillId="5" borderId="24" xfId="0" applyFont="1" applyFill="1" applyBorder="1" applyAlignment="1" applyProtection="1">
      <alignment horizontal="right" vertical="center" wrapText="1" shrinkToFit="1"/>
      <protection hidden="1"/>
    </xf>
    <xf numFmtId="0" fontId="11" fillId="5" borderId="25" xfId="0" applyFont="1" applyFill="1" applyBorder="1" applyAlignment="1" applyProtection="1">
      <alignment horizontal="right" vertical="center" wrapText="1" shrinkToFit="1"/>
      <protection hidden="1"/>
    </xf>
    <xf numFmtId="38" fontId="25" fillId="0" borderId="37" xfId="11" applyFont="1" applyFill="1" applyBorder="1" applyAlignment="1" applyProtection="1">
      <alignment horizontal="right" vertical="center" shrinkToFit="1"/>
      <protection locked="0"/>
    </xf>
    <xf numFmtId="38" fontId="25" fillId="0" borderId="24" xfId="11" applyFont="1" applyFill="1" applyBorder="1" applyAlignment="1" applyProtection="1">
      <alignment horizontal="right" vertical="center" shrinkToFit="1"/>
      <protection locked="0"/>
    </xf>
    <xf numFmtId="38" fontId="25" fillId="0" borderId="136" xfId="11" applyFont="1" applyFill="1" applyBorder="1" applyAlignment="1" applyProtection="1">
      <alignment horizontal="right" vertical="center" shrinkToFit="1"/>
      <protection locked="0"/>
    </xf>
    <xf numFmtId="3" fontId="22" fillId="4" borderId="58" xfId="0" applyNumberFormat="1" applyFont="1" applyFill="1" applyBorder="1" applyAlignment="1" applyProtection="1">
      <alignment horizontal="right" vertical="center" shrinkToFit="1"/>
      <protection hidden="1"/>
    </xf>
    <xf numFmtId="3" fontId="22" fillId="4" borderId="39" xfId="0" applyNumberFormat="1" applyFont="1" applyFill="1" applyBorder="1" applyAlignment="1" applyProtection="1">
      <alignment horizontal="right" vertical="center" shrinkToFit="1"/>
      <protection hidden="1"/>
    </xf>
    <xf numFmtId="3" fontId="22" fillId="4" borderId="40" xfId="0" applyNumberFormat="1" applyFont="1" applyFill="1" applyBorder="1" applyAlignment="1" applyProtection="1">
      <alignment horizontal="right" vertical="center" shrinkToFit="1"/>
      <protection hidden="1"/>
    </xf>
    <xf numFmtId="38" fontId="39" fillId="0" borderId="38" xfId="11" applyFont="1" applyFill="1" applyBorder="1" applyAlignment="1" applyProtection="1">
      <alignment horizontal="right" vertical="center" shrinkToFit="1"/>
      <protection hidden="1"/>
    </xf>
    <xf numFmtId="38" fontId="39" fillId="0" borderId="39" xfId="11" applyFont="1" applyFill="1" applyBorder="1" applyAlignment="1" applyProtection="1">
      <alignment horizontal="right" vertical="center" shrinkToFit="1"/>
      <protection hidden="1"/>
    </xf>
    <xf numFmtId="38" fontId="39" fillId="0" borderId="59" xfId="11" applyFont="1" applyFill="1" applyBorder="1" applyAlignment="1" applyProtection="1">
      <alignment horizontal="right" vertical="center" shrinkToFit="1"/>
      <protection hidden="1"/>
    </xf>
    <xf numFmtId="0" fontId="88" fillId="7" borderId="33" xfId="0" applyFont="1" applyFill="1" applyBorder="1" applyAlignment="1" applyProtection="1">
      <alignment horizontal="center" vertical="center"/>
      <protection hidden="1"/>
    </xf>
    <xf numFmtId="0" fontId="88" fillId="7" borderId="17" xfId="0" applyFont="1" applyFill="1" applyBorder="1" applyAlignment="1" applyProtection="1">
      <alignment horizontal="center" vertical="center"/>
      <protection hidden="1"/>
    </xf>
    <xf numFmtId="0" fontId="52" fillId="2" borderId="82" xfId="0" applyFont="1" applyFill="1" applyBorder="1" applyAlignment="1" applyProtection="1">
      <alignment horizontal="center" vertical="center" shrinkToFit="1"/>
      <protection hidden="1"/>
    </xf>
    <xf numFmtId="0" fontId="52" fillId="2" borderId="17" xfId="0" applyFont="1" applyFill="1" applyBorder="1" applyAlignment="1" applyProtection="1">
      <alignment horizontal="center" vertical="center" shrinkToFit="1"/>
      <protection hidden="1"/>
    </xf>
    <xf numFmtId="0" fontId="52" fillId="2" borderId="31" xfId="0" applyFont="1" applyFill="1" applyBorder="1" applyAlignment="1" applyProtection="1">
      <alignment horizontal="center" vertical="center" shrinkToFit="1"/>
      <protection hidden="1"/>
    </xf>
    <xf numFmtId="0" fontId="20" fillId="0" borderId="50" xfId="0" applyFont="1" applyBorder="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locked="0"/>
    </xf>
    <xf numFmtId="0" fontId="20" fillId="0" borderId="148" xfId="0" applyFont="1" applyBorder="1" applyAlignment="1" applyProtection="1">
      <alignment horizontal="center" vertical="center" shrinkToFit="1"/>
      <protection locked="0"/>
    </xf>
    <xf numFmtId="0" fontId="20" fillId="0" borderId="75" xfId="0" applyNumberFormat="1" applyFont="1" applyBorder="1" applyAlignment="1" applyProtection="1">
      <alignment horizontal="left" vertical="center" shrinkToFit="1"/>
      <protection hidden="1"/>
    </xf>
    <xf numFmtId="0" fontId="20" fillId="0" borderId="76" xfId="0" applyNumberFormat="1" applyFont="1" applyBorder="1" applyAlignment="1" applyProtection="1">
      <alignment horizontal="left" vertical="center" shrinkToFit="1"/>
      <protection hidden="1"/>
    </xf>
    <xf numFmtId="0" fontId="20" fillId="0" borderId="74" xfId="0" applyNumberFormat="1" applyFont="1" applyBorder="1" applyAlignment="1" applyProtection="1">
      <alignment horizontal="left" vertical="center" shrinkToFit="1"/>
      <protection hidden="1"/>
    </xf>
    <xf numFmtId="178" fontId="25" fillId="0" borderId="75" xfId="11" applyNumberFormat="1" applyFont="1" applyFill="1" applyBorder="1" applyAlignment="1" applyProtection="1">
      <alignment horizontal="right" vertical="center" shrinkToFit="1"/>
      <protection locked="0"/>
    </xf>
    <xf numFmtId="178" fontId="25" fillId="0" borderId="76" xfId="11" applyNumberFormat="1" applyFont="1" applyFill="1" applyBorder="1" applyAlignment="1" applyProtection="1">
      <alignment horizontal="right" vertical="center" shrinkToFit="1"/>
      <protection locked="0"/>
    </xf>
    <xf numFmtId="38" fontId="25" fillId="0" borderId="84" xfId="11" applyFont="1" applyFill="1" applyBorder="1" applyAlignment="1" applyProtection="1">
      <alignment horizontal="right" vertical="center" shrinkToFit="1"/>
      <protection locked="0"/>
    </xf>
    <xf numFmtId="38" fontId="25" fillId="0" borderId="76" xfId="11" applyFont="1" applyFill="1" applyBorder="1" applyAlignment="1" applyProtection="1">
      <alignment horizontal="right" vertical="center" shrinkToFit="1"/>
      <protection locked="0"/>
    </xf>
    <xf numFmtId="38" fontId="25" fillId="0" borderId="85" xfId="11" applyFont="1" applyFill="1" applyBorder="1" applyAlignment="1" applyProtection="1">
      <alignment horizontal="right" vertical="center" shrinkToFit="1"/>
      <protection locked="0"/>
    </xf>
    <xf numFmtId="178" fontId="25" fillId="0" borderId="22" xfId="10" applyNumberFormat="1" applyFont="1" applyBorder="1" applyAlignment="1" applyProtection="1">
      <alignment horizontal="right" vertical="center" shrinkToFit="1"/>
      <protection hidden="1"/>
    </xf>
    <xf numFmtId="178" fontId="25" fillId="0" borderId="7" xfId="10" applyNumberFormat="1" applyFont="1" applyBorder="1" applyAlignment="1" applyProtection="1">
      <alignment horizontal="right" vertical="center" shrinkToFit="1"/>
      <protection hidden="1"/>
    </xf>
    <xf numFmtId="0" fontId="20" fillId="0" borderId="11" xfId="0" applyFont="1" applyBorder="1" applyAlignment="1" applyProtection="1">
      <alignment horizontal="center" vertical="center" shrinkToFit="1"/>
      <protection locked="0"/>
    </xf>
    <xf numFmtId="0" fontId="20" fillId="0" borderId="0" xfId="0" applyFont="1" applyBorder="1" applyAlignment="1" applyProtection="1">
      <alignment horizontal="center" vertical="center" shrinkToFit="1"/>
      <protection locked="0"/>
    </xf>
    <xf numFmtId="0" fontId="20" fillId="0" borderId="73" xfId="0" applyFont="1" applyBorder="1" applyAlignment="1" applyProtection="1">
      <alignment horizontal="center" vertical="center" shrinkToFit="1"/>
      <protection locked="0"/>
    </xf>
    <xf numFmtId="0" fontId="20" fillId="0" borderId="46" xfId="0" applyNumberFormat="1" applyFont="1" applyBorder="1" applyAlignment="1" applyProtection="1">
      <alignment horizontal="left" vertical="center" shrinkToFit="1"/>
      <protection hidden="1"/>
    </xf>
    <xf numFmtId="0" fontId="20" fillId="0" borderId="13" xfId="0" applyNumberFormat="1" applyFont="1" applyBorder="1" applyAlignment="1" applyProtection="1">
      <alignment horizontal="left" vertical="center" shrinkToFit="1"/>
      <protection hidden="1"/>
    </xf>
    <xf numFmtId="0" fontId="20" fillId="0" borderId="15" xfId="0" applyNumberFormat="1" applyFont="1" applyBorder="1" applyAlignment="1" applyProtection="1">
      <alignment horizontal="left" vertical="center" shrinkToFit="1"/>
      <protection hidden="1"/>
    </xf>
    <xf numFmtId="178" fontId="25" fillId="0" borderId="46" xfId="11" applyNumberFormat="1" applyFont="1" applyFill="1" applyBorder="1" applyAlignment="1" applyProtection="1">
      <alignment horizontal="right" vertical="center" shrinkToFit="1"/>
      <protection locked="0"/>
    </xf>
    <xf numFmtId="178" fontId="25" fillId="0" borderId="13" xfId="11" applyNumberFormat="1" applyFont="1" applyFill="1" applyBorder="1" applyAlignment="1" applyProtection="1">
      <alignment horizontal="right" vertical="center" shrinkToFit="1"/>
      <protection locked="0"/>
    </xf>
    <xf numFmtId="38" fontId="25" fillId="0" borderId="47" xfId="11" applyFont="1" applyFill="1" applyBorder="1" applyAlignment="1" applyProtection="1">
      <alignment horizontal="right" vertical="center" shrinkToFit="1"/>
      <protection locked="0"/>
    </xf>
    <xf numFmtId="38" fontId="25" fillId="0" borderId="13" xfId="11" applyFont="1" applyFill="1" applyBorder="1" applyAlignment="1" applyProtection="1">
      <alignment horizontal="right" vertical="center" shrinkToFit="1"/>
      <protection locked="0"/>
    </xf>
    <xf numFmtId="38" fontId="25" fillId="0" borderId="48" xfId="11" applyFont="1" applyFill="1" applyBorder="1" applyAlignment="1" applyProtection="1">
      <alignment horizontal="right" vertical="center" shrinkToFit="1"/>
      <protection locked="0"/>
    </xf>
    <xf numFmtId="0" fontId="20" fillId="0" borderId="47" xfId="0" applyFont="1" applyBorder="1" applyAlignment="1" applyProtection="1">
      <alignment horizontal="center" vertical="center" shrinkToFit="1"/>
      <protection locked="0"/>
    </xf>
    <xf numFmtId="0" fontId="20" fillId="0" borderId="13" xfId="0" applyFont="1" applyBorder="1" applyAlignment="1" applyProtection="1">
      <alignment horizontal="center" vertical="center" shrinkToFit="1"/>
      <protection locked="0"/>
    </xf>
    <xf numFmtId="0" fontId="20" fillId="0" borderId="15" xfId="0" applyFont="1" applyBorder="1" applyAlignment="1" applyProtection="1">
      <alignment horizontal="center" vertical="center" shrinkToFit="1"/>
      <protection locked="0"/>
    </xf>
    <xf numFmtId="0" fontId="20" fillId="0" borderId="49" xfId="0" applyNumberFormat="1" applyFont="1" applyBorder="1" applyAlignment="1" applyProtection="1">
      <alignment horizontal="left" vertical="center" shrinkToFit="1"/>
      <protection hidden="1"/>
    </xf>
    <xf numFmtId="0" fontId="20" fillId="0" borderId="12" xfId="0" applyNumberFormat="1" applyFont="1" applyBorder="1" applyAlignment="1" applyProtection="1">
      <alignment horizontal="left" vertical="center" shrinkToFit="1"/>
      <protection hidden="1"/>
    </xf>
    <xf numFmtId="0" fontId="20" fillId="0" borderId="148" xfId="0" applyNumberFormat="1" applyFont="1" applyBorder="1" applyAlignment="1" applyProtection="1">
      <alignment horizontal="left" vertical="center" shrinkToFit="1"/>
      <protection hidden="1"/>
    </xf>
    <xf numFmtId="178" fontId="25" fillId="0" borderId="49" xfId="11" applyNumberFormat="1" applyFont="1" applyFill="1" applyBorder="1" applyAlignment="1" applyProtection="1">
      <alignment horizontal="right" vertical="center" shrinkToFit="1"/>
      <protection locked="0"/>
    </xf>
    <xf numFmtId="178" fontId="25" fillId="0" borderId="12" xfId="11" applyNumberFormat="1" applyFont="1" applyFill="1" applyBorder="1" applyAlignment="1" applyProtection="1">
      <alignment horizontal="right" vertical="center" shrinkToFit="1"/>
      <protection locked="0"/>
    </xf>
    <xf numFmtId="38" fontId="25" fillId="0" borderId="50" xfId="11" applyFont="1" applyFill="1" applyBorder="1" applyAlignment="1" applyProtection="1">
      <alignment horizontal="right" vertical="center" shrinkToFit="1"/>
      <protection locked="0"/>
    </xf>
    <xf numFmtId="38" fontId="25" fillId="0" borderId="12" xfId="11" applyFont="1" applyFill="1" applyBorder="1" applyAlignment="1" applyProtection="1">
      <alignment horizontal="right" vertical="center" shrinkToFit="1"/>
      <protection locked="0"/>
    </xf>
    <xf numFmtId="38" fontId="25" fillId="0" borderId="51" xfId="11" applyFont="1" applyFill="1" applyBorder="1" applyAlignment="1" applyProtection="1">
      <alignment horizontal="right" vertical="center" shrinkToFit="1"/>
      <protection locked="0"/>
    </xf>
    <xf numFmtId="49" fontId="20" fillId="0" borderId="47" xfId="0" applyNumberFormat="1" applyFont="1" applyBorder="1" applyAlignment="1" applyProtection="1">
      <alignment horizontal="left" vertical="center" shrinkToFit="1"/>
      <protection locked="0"/>
    </xf>
    <xf numFmtId="0" fontId="7" fillId="7" borderId="33" xfId="0" applyFont="1" applyFill="1" applyBorder="1" applyAlignment="1" applyProtection="1">
      <alignment horizontal="center" vertical="center"/>
      <protection hidden="1"/>
    </xf>
    <xf numFmtId="0" fontId="7" fillId="7" borderId="17" xfId="0" applyFont="1" applyFill="1" applyBorder="1" applyAlignment="1" applyProtection="1">
      <alignment horizontal="center" vertical="center"/>
      <protection hidden="1"/>
    </xf>
    <xf numFmtId="0" fontId="20" fillId="2" borderId="82" xfId="0" applyFont="1" applyFill="1" applyBorder="1" applyAlignment="1" applyProtection="1">
      <alignment horizontal="center" vertical="center"/>
      <protection hidden="1"/>
    </xf>
    <xf numFmtId="0" fontId="20" fillId="2" borderId="17" xfId="0" applyFont="1" applyFill="1" applyBorder="1" applyAlignment="1" applyProtection="1">
      <alignment horizontal="center" vertical="center"/>
      <protection hidden="1"/>
    </xf>
    <xf numFmtId="0" fontId="20" fillId="2" borderId="31" xfId="0" applyFont="1" applyFill="1" applyBorder="1" applyAlignment="1" applyProtection="1">
      <alignment horizontal="center" vertical="center"/>
      <protection hidden="1"/>
    </xf>
    <xf numFmtId="0" fontId="12" fillId="5" borderId="169" xfId="0" applyFont="1" applyFill="1" applyBorder="1" applyAlignment="1" applyProtection="1">
      <alignment horizontal="center" vertical="center"/>
      <protection hidden="1"/>
    </xf>
    <xf numFmtId="0" fontId="12" fillId="5" borderId="150" xfId="0" applyFont="1" applyFill="1" applyBorder="1" applyAlignment="1" applyProtection="1">
      <alignment horizontal="center" vertical="center" wrapText="1"/>
      <protection hidden="1"/>
    </xf>
    <xf numFmtId="0" fontId="13" fillId="4" borderId="149" xfId="0" applyFont="1" applyFill="1" applyBorder="1" applyAlignment="1" applyProtection="1">
      <alignment horizontal="center" vertical="center" wrapText="1"/>
      <protection hidden="1"/>
    </xf>
    <xf numFmtId="0" fontId="13" fillId="4" borderId="79" xfId="0" applyFont="1" applyFill="1" applyBorder="1" applyAlignment="1" applyProtection="1">
      <alignment horizontal="center" vertical="center" wrapText="1"/>
      <protection hidden="1"/>
    </xf>
    <xf numFmtId="0" fontId="13" fillId="4" borderId="150" xfId="0" applyFont="1" applyFill="1" applyBorder="1" applyAlignment="1" applyProtection="1">
      <alignment horizontal="center" vertical="center" wrapText="1"/>
      <protection hidden="1"/>
    </xf>
    <xf numFmtId="0" fontId="22" fillId="4" borderId="58" xfId="0" applyFont="1" applyFill="1" applyBorder="1" applyAlignment="1" applyProtection="1">
      <alignment horizontal="right" vertical="center"/>
      <protection hidden="1"/>
    </xf>
    <xf numFmtId="0" fontId="22" fillId="4" borderId="39" xfId="0" applyFont="1" applyFill="1" applyBorder="1" applyAlignment="1" applyProtection="1">
      <alignment horizontal="right" vertical="center"/>
      <protection hidden="1"/>
    </xf>
    <xf numFmtId="0" fontId="22" fillId="4" borderId="40" xfId="0" applyFont="1" applyFill="1" applyBorder="1" applyAlignment="1" applyProtection="1">
      <alignment horizontal="right" vertical="center"/>
      <protection hidden="1"/>
    </xf>
    <xf numFmtId="38" fontId="39" fillId="0" borderId="38" xfId="10" applyFont="1" applyFill="1" applyBorder="1" applyAlignment="1" applyProtection="1">
      <alignment vertical="center" shrinkToFit="1"/>
      <protection hidden="1"/>
    </xf>
    <xf numFmtId="38" fontId="39" fillId="0" borderId="39" xfId="10" applyFont="1" applyFill="1" applyBorder="1" applyAlignment="1" applyProtection="1">
      <alignment vertical="center" shrinkToFit="1"/>
      <protection hidden="1"/>
    </xf>
    <xf numFmtId="38" fontId="39" fillId="0" borderId="59" xfId="10" applyFont="1" applyFill="1" applyBorder="1" applyAlignment="1" applyProtection="1">
      <alignment vertical="center" shrinkToFit="1"/>
      <protection hidden="1"/>
    </xf>
    <xf numFmtId="38" fontId="25" fillId="0" borderId="11" xfId="10" applyFont="1" applyFill="1" applyBorder="1" applyAlignment="1" applyProtection="1">
      <alignment vertical="center" shrinkToFit="1"/>
      <protection hidden="1"/>
    </xf>
    <xf numFmtId="38" fontId="25" fillId="0" borderId="0" xfId="10" applyFont="1" applyFill="1" applyBorder="1" applyAlignment="1" applyProtection="1">
      <alignment vertical="center" shrinkToFit="1"/>
      <protection hidden="1"/>
    </xf>
    <xf numFmtId="38" fontId="25" fillId="0" borderId="57" xfId="10" applyFont="1" applyFill="1" applyBorder="1" applyAlignment="1" applyProtection="1">
      <alignment vertical="center" shrinkToFit="1"/>
      <protection hidden="1"/>
    </xf>
    <xf numFmtId="0" fontId="11" fillId="4" borderId="1" xfId="0" applyFont="1" applyFill="1" applyBorder="1" applyAlignment="1" applyProtection="1">
      <alignment horizontal="right" vertical="center"/>
      <protection hidden="1"/>
    </xf>
    <xf numFmtId="179" fontId="25" fillId="0" borderId="64" xfId="10" applyNumberFormat="1" applyFont="1" applyBorder="1" applyAlignment="1" applyProtection="1">
      <alignment vertical="center" shrinkToFit="1"/>
      <protection hidden="1"/>
    </xf>
    <xf numFmtId="0" fontId="22" fillId="2" borderId="0" xfId="0" applyFont="1" applyFill="1" applyAlignment="1" applyProtection="1">
      <alignment horizontal="left" vertical="center" wrapText="1"/>
      <protection hidden="1"/>
    </xf>
    <xf numFmtId="0" fontId="12" fillId="0" borderId="56" xfId="0" applyFont="1" applyBorder="1" applyAlignment="1" applyProtection="1">
      <alignment horizontal="center" vertical="center" shrinkToFit="1"/>
      <protection hidden="1"/>
    </xf>
    <xf numFmtId="0" fontId="12" fillId="0" borderId="5" xfId="0" applyFont="1" applyBorder="1" applyAlignment="1" applyProtection="1">
      <alignment horizontal="center" vertical="center" shrinkToFit="1"/>
      <protection hidden="1"/>
    </xf>
    <xf numFmtId="0" fontId="12" fillId="0" borderId="6" xfId="0" applyFont="1" applyBorder="1" applyAlignment="1" applyProtection="1">
      <alignment horizontal="center" vertical="center" shrinkToFit="1"/>
      <protection hidden="1"/>
    </xf>
    <xf numFmtId="0" fontId="11" fillId="5" borderId="8" xfId="0" applyFont="1" applyFill="1" applyBorder="1" applyAlignment="1" applyProtection="1">
      <alignment horizontal="right" vertical="center"/>
      <protection hidden="1"/>
    </xf>
    <xf numFmtId="0" fontId="11" fillId="5" borderId="5" xfId="0" applyFont="1" applyFill="1" applyBorder="1" applyAlignment="1" applyProtection="1">
      <alignment horizontal="right" vertical="center"/>
      <protection hidden="1"/>
    </xf>
    <xf numFmtId="0" fontId="11" fillId="5" borderId="6" xfId="0" applyFont="1" applyFill="1" applyBorder="1" applyAlignment="1" applyProtection="1">
      <alignment horizontal="right" vertical="center"/>
      <protection hidden="1"/>
    </xf>
    <xf numFmtId="38" fontId="25" fillId="0" borderId="11" xfId="10" applyFont="1" applyFill="1" applyBorder="1" applyAlignment="1" applyProtection="1">
      <alignment horizontal="right" vertical="center" shrinkToFit="1"/>
      <protection locked="0"/>
    </xf>
    <xf numFmtId="38" fontId="25" fillId="0" borderId="0" xfId="10" applyFont="1" applyFill="1" applyBorder="1" applyAlignment="1" applyProtection="1">
      <alignment horizontal="right" vertical="center" shrinkToFit="1"/>
      <protection locked="0"/>
    </xf>
    <xf numFmtId="38" fontId="25" fillId="0" borderId="57" xfId="10" applyFont="1" applyFill="1" applyBorder="1" applyAlignment="1" applyProtection="1">
      <alignment horizontal="right" vertical="center" shrinkToFit="1"/>
      <protection locked="0"/>
    </xf>
    <xf numFmtId="0" fontId="12" fillId="0" borderId="0" xfId="0" applyFont="1" applyAlignment="1" applyProtection="1">
      <alignment horizontal="center" vertical="center" shrinkToFit="1"/>
      <protection hidden="1"/>
    </xf>
    <xf numFmtId="49" fontId="20" fillId="0" borderId="50" xfId="0" applyNumberFormat="1" applyFont="1" applyBorder="1" applyAlignment="1" applyProtection="1">
      <alignment horizontal="left" vertical="center" shrinkToFit="1"/>
      <protection locked="0"/>
    </xf>
    <xf numFmtId="49" fontId="20" fillId="0" borderId="9" xfId="0" applyNumberFormat="1" applyFont="1" applyBorder="1" applyAlignment="1" applyProtection="1">
      <alignment horizontal="left" vertical="center" shrinkToFit="1"/>
      <protection locked="0"/>
    </xf>
    <xf numFmtId="49" fontId="20" fillId="0" borderId="3" xfId="0" applyNumberFormat="1" applyFont="1" applyBorder="1" applyAlignment="1" applyProtection="1">
      <alignment horizontal="left" vertical="center" shrinkToFit="1"/>
      <protection locked="0"/>
    </xf>
    <xf numFmtId="49" fontId="20" fillId="0" borderId="36" xfId="0" applyNumberFormat="1" applyFont="1" applyBorder="1" applyAlignment="1" applyProtection="1">
      <alignment horizontal="left" vertical="center" shrinkToFit="1"/>
      <protection locked="0"/>
    </xf>
    <xf numFmtId="49" fontId="20" fillId="0" borderId="30" xfId="0" applyNumberFormat="1" applyFont="1" applyBorder="1" applyAlignment="1" applyProtection="1">
      <alignment horizontal="left" vertical="center" shrinkToFit="1"/>
      <protection locked="0"/>
    </xf>
    <xf numFmtId="179" fontId="25" fillId="0" borderId="72" xfId="10" applyNumberFormat="1" applyFont="1" applyFill="1" applyBorder="1" applyAlignment="1" applyProtection="1">
      <alignment vertical="center" shrinkToFit="1"/>
      <protection locked="0"/>
    </xf>
    <xf numFmtId="179" fontId="25" fillId="0" borderId="0" xfId="10" applyNumberFormat="1" applyFont="1" applyFill="1" applyBorder="1" applyAlignment="1" applyProtection="1">
      <alignment vertical="center" shrinkToFit="1"/>
      <protection locked="0"/>
    </xf>
    <xf numFmtId="179" fontId="25" fillId="0" borderId="73" xfId="10" applyNumberFormat="1" applyFont="1" applyFill="1" applyBorder="1" applyAlignment="1" applyProtection="1">
      <alignment vertical="center" shrinkToFit="1"/>
      <protection locked="0"/>
    </xf>
    <xf numFmtId="38" fontId="25" fillId="0" borderId="72" xfId="10" applyFont="1" applyFill="1" applyBorder="1" applyAlignment="1" applyProtection="1">
      <alignment vertical="center" shrinkToFit="1"/>
      <protection locked="0"/>
    </xf>
    <xf numFmtId="38" fontId="25" fillId="0" borderId="0" xfId="10" applyFont="1" applyFill="1" applyBorder="1" applyAlignment="1" applyProtection="1">
      <alignment vertical="center" shrinkToFit="1"/>
      <protection locked="0"/>
    </xf>
    <xf numFmtId="38" fontId="25" fillId="0" borderId="10" xfId="10" applyFont="1" applyFill="1" applyBorder="1" applyAlignment="1" applyProtection="1">
      <alignment vertical="center" shrinkToFit="1"/>
      <protection locked="0"/>
    </xf>
    <xf numFmtId="49" fontId="20" fillId="0" borderId="163" xfId="0" applyNumberFormat="1" applyFont="1" applyBorder="1" applyAlignment="1" applyProtection="1">
      <alignment horizontal="center" vertical="center" shrinkToFit="1"/>
      <protection locked="0"/>
    </xf>
    <xf numFmtId="49" fontId="20" fillId="0" borderId="45" xfId="0" applyNumberFormat="1" applyFont="1" applyBorder="1" applyAlignment="1" applyProtection="1">
      <alignment horizontal="left" vertical="center" shrinkToFit="1"/>
      <protection hidden="1"/>
    </xf>
    <xf numFmtId="49" fontId="20" fillId="0" borderId="46" xfId="0" applyNumberFormat="1" applyFont="1" applyBorder="1" applyAlignment="1" applyProtection="1">
      <alignment horizontal="left" vertical="center" shrinkToFit="1"/>
      <protection hidden="1"/>
    </xf>
    <xf numFmtId="49" fontId="20" fillId="0" borderId="13" xfId="0" applyNumberFormat="1" applyFont="1" applyBorder="1" applyAlignment="1" applyProtection="1">
      <alignment horizontal="left" vertical="center" shrinkToFit="1"/>
      <protection hidden="1"/>
    </xf>
    <xf numFmtId="49" fontId="20" fillId="0" borderId="15" xfId="0" applyNumberFormat="1" applyFont="1" applyBorder="1" applyAlignment="1" applyProtection="1">
      <alignment horizontal="left" vertical="center" shrinkToFit="1"/>
      <protection hidden="1"/>
    </xf>
    <xf numFmtId="0" fontId="20" fillId="0" borderId="45" xfId="0" applyNumberFormat="1" applyFont="1" applyBorder="1" applyAlignment="1" applyProtection="1">
      <alignment horizontal="left" vertical="center" shrinkToFit="1"/>
      <protection hidden="1"/>
    </xf>
    <xf numFmtId="0" fontId="12" fillId="0" borderId="135" xfId="0" applyFont="1" applyBorder="1" applyAlignment="1" applyProtection="1">
      <alignment horizontal="center" vertical="center" shrinkToFit="1"/>
      <protection hidden="1"/>
    </xf>
    <xf numFmtId="0" fontId="11" fillId="4" borderId="99" xfId="0" applyFont="1" applyFill="1" applyBorder="1" applyAlignment="1" applyProtection="1">
      <alignment horizontal="right" vertical="center"/>
      <protection hidden="1"/>
    </xf>
    <xf numFmtId="0" fontId="11" fillId="4" borderId="19" xfId="0" applyFont="1" applyFill="1" applyBorder="1" applyAlignment="1" applyProtection="1">
      <alignment horizontal="right" vertical="center"/>
      <protection hidden="1"/>
    </xf>
    <xf numFmtId="38" fontId="40" fillId="0" borderId="127" xfId="10" applyFont="1" applyFill="1" applyBorder="1" applyAlignment="1" applyProtection="1">
      <alignment horizontal="right" vertical="center" shrinkToFit="1"/>
      <protection hidden="1"/>
    </xf>
    <xf numFmtId="38" fontId="40" fillId="0" borderId="19" xfId="10" applyFont="1" applyFill="1" applyBorder="1" applyAlignment="1" applyProtection="1">
      <alignment horizontal="right" vertical="center" shrinkToFit="1"/>
      <protection hidden="1"/>
    </xf>
    <xf numFmtId="38" fontId="40" fillId="0" borderId="93" xfId="10" applyFont="1" applyFill="1" applyBorder="1" applyAlignment="1" applyProtection="1">
      <alignment horizontal="right" vertical="center" shrinkToFit="1"/>
      <protection hidden="1"/>
    </xf>
    <xf numFmtId="0" fontId="12" fillId="0" borderId="52" xfId="0" applyFont="1" applyBorder="1" applyAlignment="1" applyProtection="1">
      <alignment horizontal="center" vertical="center" wrapText="1" shrinkToFit="1"/>
      <protection hidden="1"/>
    </xf>
    <xf numFmtId="0" fontId="12" fillId="0" borderId="53" xfId="0" applyFont="1" applyBorder="1" applyAlignment="1" applyProtection="1">
      <alignment horizontal="center" vertical="center" wrapText="1" shrinkToFit="1"/>
      <protection hidden="1"/>
    </xf>
    <xf numFmtId="0" fontId="12" fillId="0" borderId="133" xfId="0" applyFont="1" applyBorder="1" applyAlignment="1" applyProtection="1">
      <alignment horizontal="center" vertical="center" wrapText="1" shrinkToFit="1"/>
      <protection hidden="1"/>
    </xf>
    <xf numFmtId="0" fontId="12" fillId="0" borderId="134" xfId="0" applyFont="1" applyBorder="1" applyAlignment="1" applyProtection="1">
      <alignment horizontal="center" vertical="center" wrapText="1" shrinkToFit="1"/>
      <protection hidden="1"/>
    </xf>
    <xf numFmtId="0" fontId="12" fillId="0" borderId="53" xfId="0" applyFont="1" applyBorder="1" applyAlignment="1" applyProtection="1">
      <alignment horizontal="center" vertical="center" shrinkToFit="1"/>
      <protection hidden="1"/>
    </xf>
    <xf numFmtId="0" fontId="12" fillId="0" borderId="54" xfId="0" applyFont="1" applyBorder="1" applyAlignment="1" applyProtection="1">
      <alignment horizontal="center" vertical="center" shrinkToFit="1"/>
      <protection hidden="1"/>
    </xf>
    <xf numFmtId="0" fontId="12" fillId="7" borderId="167" xfId="0" applyFont="1" applyFill="1" applyBorder="1" applyAlignment="1" applyProtection="1">
      <alignment horizontal="center" vertical="center"/>
      <protection hidden="1"/>
    </xf>
    <xf numFmtId="0" fontId="12" fillId="7" borderId="170" xfId="0" applyFont="1" applyFill="1" applyBorder="1" applyAlignment="1" applyProtection="1">
      <alignment horizontal="center" vertical="center"/>
      <protection hidden="1"/>
    </xf>
    <xf numFmtId="0" fontId="12" fillId="5" borderId="166" xfId="0" applyFont="1" applyFill="1" applyBorder="1" applyAlignment="1" applyProtection="1">
      <alignment horizontal="center" vertical="center" wrapText="1"/>
      <protection hidden="1"/>
    </xf>
    <xf numFmtId="0" fontId="12" fillId="4" borderId="166" xfId="0" applyFont="1" applyFill="1" applyBorder="1" applyAlignment="1" applyProtection="1">
      <alignment horizontal="center" vertical="center" wrapText="1"/>
      <protection hidden="1"/>
    </xf>
    <xf numFmtId="49" fontId="20" fillId="0" borderId="171" xfId="0" applyNumberFormat="1" applyFont="1" applyBorder="1" applyAlignment="1" applyProtection="1">
      <alignment horizontal="center" vertical="center" shrinkToFit="1"/>
      <protection locked="0"/>
    </xf>
    <xf numFmtId="49" fontId="20" fillId="0" borderId="165" xfId="0" applyNumberFormat="1" applyFont="1" applyBorder="1" applyAlignment="1" applyProtection="1">
      <alignment horizontal="left" vertical="center" shrinkToFit="1"/>
      <protection hidden="1"/>
    </xf>
    <xf numFmtId="0" fontId="20" fillId="0" borderId="165" xfId="0" applyNumberFormat="1" applyFont="1" applyBorder="1" applyAlignment="1" applyProtection="1">
      <alignment horizontal="left" vertical="center" shrinkToFit="1"/>
      <protection hidden="1"/>
    </xf>
    <xf numFmtId="38" fontId="39" fillId="0" borderId="32" xfId="11" applyFont="1" applyFill="1" applyBorder="1" applyAlignment="1" applyProtection="1">
      <alignment vertical="center" shrinkToFit="1"/>
      <protection hidden="1"/>
    </xf>
    <xf numFmtId="38" fontId="39" fillId="0" borderId="17" xfId="11" applyFont="1" applyFill="1" applyBorder="1" applyAlignment="1" applyProtection="1">
      <alignment vertical="center" shrinkToFit="1"/>
      <protection hidden="1"/>
    </xf>
    <xf numFmtId="38" fontId="39" fillId="0" borderId="31" xfId="11" applyFont="1" applyFill="1" applyBorder="1" applyAlignment="1" applyProtection="1">
      <alignment vertical="center" shrinkToFit="1"/>
      <protection hidden="1"/>
    </xf>
    <xf numFmtId="178" fontId="25" fillId="0" borderId="60" xfId="11" applyNumberFormat="1" applyFont="1" applyFill="1" applyBorder="1" applyAlignment="1" applyProtection="1">
      <alignment horizontal="right" vertical="center" shrinkToFit="1"/>
      <protection locked="0"/>
    </xf>
    <xf numFmtId="178" fontId="25" fillId="0" borderId="14" xfId="11" applyNumberFormat="1" applyFont="1" applyFill="1" applyBorder="1" applyAlignment="1" applyProtection="1">
      <alignment horizontal="right" vertical="center" shrinkToFit="1"/>
      <protection locked="0"/>
    </xf>
    <xf numFmtId="0" fontId="25" fillId="0" borderId="60" xfId="11" applyNumberFormat="1" applyFont="1" applyFill="1" applyBorder="1" applyAlignment="1" applyProtection="1">
      <alignment horizontal="center" vertical="center" shrinkToFit="1"/>
      <protection locked="0"/>
    </xf>
    <xf numFmtId="0" fontId="25" fillId="0" borderId="14" xfId="11" applyNumberFormat="1" applyFont="1" applyFill="1" applyBorder="1" applyAlignment="1" applyProtection="1">
      <alignment horizontal="center" vertical="center" shrinkToFit="1"/>
      <protection locked="0"/>
    </xf>
    <xf numFmtId="0" fontId="25" fillId="0" borderId="16" xfId="11" applyNumberFormat="1" applyFont="1" applyFill="1" applyBorder="1" applyAlignment="1" applyProtection="1">
      <alignment horizontal="center" vertical="center" shrinkToFit="1"/>
      <protection locked="0"/>
    </xf>
    <xf numFmtId="49" fontId="20" fillId="0" borderId="60" xfId="0" applyNumberFormat="1" applyFont="1" applyBorder="1" applyAlignment="1" applyProtection="1">
      <alignment horizontal="center" vertical="center" shrinkToFit="1"/>
      <protection locked="0"/>
    </xf>
    <xf numFmtId="49" fontId="20" fillId="0" borderId="16" xfId="0" applyNumberFormat="1" applyFont="1" applyBorder="1" applyAlignment="1" applyProtection="1">
      <alignment horizontal="center" vertical="center" shrinkToFit="1"/>
      <protection locked="0"/>
    </xf>
    <xf numFmtId="38" fontId="25" fillId="0" borderId="61" xfId="11" applyFont="1" applyFill="1" applyBorder="1" applyAlignment="1" applyProtection="1">
      <alignment horizontal="right" vertical="center" shrinkToFit="1"/>
      <protection locked="0"/>
    </xf>
    <xf numFmtId="38" fontId="25" fillId="0" borderId="14" xfId="11" applyFont="1" applyFill="1" applyBorder="1" applyAlignment="1" applyProtection="1">
      <alignment horizontal="right" vertical="center" shrinkToFit="1"/>
      <protection locked="0"/>
    </xf>
    <xf numFmtId="38" fontId="25" fillId="0" borderId="62" xfId="11" applyFont="1" applyFill="1" applyBorder="1" applyAlignment="1" applyProtection="1">
      <alignment horizontal="right" vertical="center" shrinkToFit="1"/>
      <protection locked="0"/>
    </xf>
    <xf numFmtId="179" fontId="25" fillId="0" borderId="63" xfId="10" applyNumberFormat="1" applyFont="1" applyBorder="1" applyAlignment="1" applyProtection="1">
      <alignment horizontal="center" vertical="center" shrinkToFit="1"/>
      <protection hidden="1"/>
    </xf>
    <xf numFmtId="179" fontId="25" fillId="0" borderId="20" xfId="10" applyNumberFormat="1" applyFont="1" applyBorder="1" applyAlignment="1" applyProtection="1">
      <alignment horizontal="center" vertical="center" shrinkToFit="1"/>
      <protection hidden="1"/>
    </xf>
    <xf numFmtId="179" fontId="25" fillId="0" borderId="64" xfId="10" applyNumberFormat="1" applyFont="1" applyBorder="1" applyAlignment="1" applyProtection="1">
      <alignment horizontal="center" vertical="center" shrinkToFit="1"/>
      <protection hidden="1"/>
    </xf>
    <xf numFmtId="178" fontId="11" fillId="4" borderId="2" xfId="10" applyNumberFormat="1" applyFont="1" applyFill="1" applyBorder="1" applyAlignment="1" applyProtection="1">
      <alignment horizontal="right" vertical="center" shrinkToFit="1"/>
      <protection hidden="1"/>
    </xf>
    <xf numFmtId="178" fontId="11" fillId="4" borderId="20" xfId="10" applyNumberFormat="1" applyFont="1" applyFill="1" applyBorder="1" applyAlignment="1" applyProtection="1">
      <alignment horizontal="right" vertical="center" shrinkToFit="1"/>
      <protection hidden="1"/>
    </xf>
    <xf numFmtId="49" fontId="20" fillId="0" borderId="49" xfId="0" applyNumberFormat="1" applyFont="1" applyBorder="1" applyAlignment="1" applyProtection="1">
      <alignment horizontal="left" vertical="center" shrinkToFit="1"/>
      <protection hidden="1"/>
    </xf>
    <xf numFmtId="49" fontId="20" fillId="0" borderId="12" xfId="0" applyNumberFormat="1" applyFont="1" applyBorder="1" applyAlignment="1" applyProtection="1">
      <alignment horizontal="left" vertical="center" shrinkToFit="1"/>
      <protection hidden="1"/>
    </xf>
    <xf numFmtId="49" fontId="20" fillId="0" borderId="148" xfId="0" applyNumberFormat="1" applyFont="1" applyBorder="1" applyAlignment="1" applyProtection="1">
      <alignment horizontal="left" vertical="center" shrinkToFit="1"/>
      <protection hidden="1"/>
    </xf>
    <xf numFmtId="0" fontId="20" fillId="0" borderId="14" xfId="0" applyFont="1" applyBorder="1" applyAlignment="1" applyProtection="1">
      <alignment horizontal="center" vertical="center" shrinkToFit="1"/>
      <protection locked="0"/>
    </xf>
    <xf numFmtId="0" fontId="20" fillId="0" borderId="16" xfId="0" applyFont="1" applyBorder="1" applyAlignment="1" applyProtection="1">
      <alignment horizontal="center" vertical="center" shrinkToFit="1"/>
      <protection locked="0"/>
    </xf>
    <xf numFmtId="0" fontId="11" fillId="5" borderId="8" xfId="0" applyFont="1" applyFill="1" applyBorder="1" applyAlignment="1" applyProtection="1">
      <alignment horizontal="right" vertical="center" wrapText="1" shrinkToFit="1"/>
      <protection hidden="1"/>
    </xf>
    <xf numFmtId="0" fontId="11" fillId="5" borderId="5" xfId="0" applyFont="1" applyFill="1" applyBorder="1" applyAlignment="1" applyProtection="1">
      <alignment horizontal="right" vertical="center" wrapText="1" shrinkToFit="1"/>
      <protection hidden="1"/>
    </xf>
    <xf numFmtId="0" fontId="11" fillId="5" borderId="6" xfId="0" applyFont="1" applyFill="1" applyBorder="1" applyAlignment="1" applyProtection="1">
      <alignment horizontal="right" vertical="center" wrapText="1" shrinkToFit="1"/>
      <protection hidden="1"/>
    </xf>
    <xf numFmtId="38" fontId="25" fillId="0" borderId="11" xfId="11" applyFont="1" applyFill="1" applyBorder="1" applyAlignment="1" applyProtection="1">
      <alignment horizontal="right" vertical="center" shrinkToFit="1"/>
      <protection locked="0"/>
    </xf>
    <xf numFmtId="38" fontId="25" fillId="0" borderId="0" xfId="11" applyFont="1" applyFill="1" applyBorder="1" applyAlignment="1" applyProtection="1">
      <alignment horizontal="right" vertical="center" shrinkToFit="1"/>
      <protection locked="0"/>
    </xf>
    <xf numFmtId="38" fontId="25" fillId="0" borderId="57" xfId="11" applyFont="1" applyFill="1" applyBorder="1" applyAlignment="1" applyProtection="1">
      <alignment horizontal="right" vertical="center" shrinkToFit="1"/>
      <protection locked="0"/>
    </xf>
    <xf numFmtId="0" fontId="20" fillId="0" borderId="46" xfId="0" applyFont="1" applyBorder="1" applyAlignment="1" applyProtection="1">
      <alignment horizontal="center" vertical="center" shrinkToFit="1"/>
      <protection locked="0"/>
    </xf>
    <xf numFmtId="0" fontId="25" fillId="0" borderId="46" xfId="11" applyNumberFormat="1" applyFont="1" applyFill="1" applyBorder="1" applyAlignment="1" applyProtection="1">
      <alignment horizontal="center" vertical="center" shrinkToFit="1"/>
      <protection locked="0"/>
    </xf>
    <xf numFmtId="0" fontId="25" fillId="0" borderId="13" xfId="11" applyNumberFormat="1" applyFont="1" applyFill="1" applyBorder="1" applyAlignment="1" applyProtection="1">
      <alignment horizontal="center" vertical="center" shrinkToFit="1"/>
      <protection locked="0"/>
    </xf>
    <xf numFmtId="0" fontId="25" fillId="0" borderId="15" xfId="11" applyNumberFormat="1" applyFont="1" applyFill="1" applyBorder="1" applyAlignment="1" applyProtection="1">
      <alignment horizontal="center" vertical="center" shrinkToFit="1"/>
      <protection locked="0"/>
    </xf>
    <xf numFmtId="3" fontId="11" fillId="4" borderId="58" xfId="0" applyNumberFormat="1" applyFont="1" applyFill="1" applyBorder="1" applyAlignment="1" applyProtection="1">
      <alignment horizontal="right" vertical="center" shrinkToFit="1"/>
      <protection hidden="1"/>
    </xf>
    <xf numFmtId="3" fontId="11" fillId="4" borderId="39" xfId="0" applyNumberFormat="1" applyFont="1" applyFill="1" applyBorder="1" applyAlignment="1" applyProtection="1">
      <alignment horizontal="right" vertical="center" shrinkToFit="1"/>
      <protection hidden="1"/>
    </xf>
    <xf numFmtId="38" fontId="40" fillId="0" borderId="38" xfId="11" applyFont="1" applyFill="1" applyBorder="1" applyAlignment="1" applyProtection="1">
      <alignment horizontal="right" vertical="center" shrinkToFit="1"/>
      <protection hidden="1"/>
    </xf>
    <xf numFmtId="38" fontId="40" fillId="0" borderId="39" xfId="11" applyFont="1" applyFill="1" applyBorder="1" applyAlignment="1" applyProtection="1">
      <alignment horizontal="right" vertical="center" shrinkToFit="1"/>
      <protection hidden="1"/>
    </xf>
    <xf numFmtId="38" fontId="40" fillId="0" borderId="59" xfId="11" applyFont="1" applyFill="1" applyBorder="1" applyAlignment="1" applyProtection="1">
      <alignment horizontal="right" vertical="center" shrinkToFit="1"/>
      <protection hidden="1"/>
    </xf>
    <xf numFmtId="179" fontId="25" fillId="0" borderId="46" xfId="0" applyNumberFormat="1" applyFont="1" applyBorder="1" applyAlignment="1" applyProtection="1">
      <alignment horizontal="center" vertical="center" shrinkToFit="1"/>
      <protection locked="0"/>
    </xf>
    <xf numFmtId="179" fontId="25" fillId="0" borderId="13" xfId="0" applyNumberFormat="1" applyFont="1" applyBorder="1" applyAlignment="1" applyProtection="1">
      <alignment horizontal="center" vertical="center" shrinkToFit="1"/>
      <protection locked="0"/>
    </xf>
    <xf numFmtId="179" fontId="25" fillId="0" borderId="15" xfId="0" applyNumberFormat="1" applyFont="1" applyBorder="1" applyAlignment="1" applyProtection="1">
      <alignment horizontal="center" vertical="center" shrinkToFit="1"/>
      <protection locked="0"/>
    </xf>
    <xf numFmtId="0" fontId="20" fillId="0" borderId="60" xfId="0" applyFont="1" applyBorder="1" applyAlignment="1" applyProtection="1">
      <alignment horizontal="center" vertical="center" shrinkToFit="1"/>
      <protection locked="0"/>
    </xf>
    <xf numFmtId="49" fontId="20" fillId="0" borderId="60" xfId="0" applyNumberFormat="1" applyFont="1" applyBorder="1" applyAlignment="1" applyProtection="1">
      <alignment horizontal="left" vertical="center" shrinkToFit="1"/>
      <protection hidden="1"/>
    </xf>
    <xf numFmtId="49" fontId="20" fillId="0" borderId="14" xfId="0" applyNumberFormat="1" applyFont="1" applyBorder="1" applyAlignment="1" applyProtection="1">
      <alignment horizontal="left" vertical="center" shrinkToFit="1"/>
      <protection hidden="1"/>
    </xf>
    <xf numFmtId="49" fontId="20" fillId="0" borderId="16" xfId="0" applyNumberFormat="1" applyFont="1" applyBorder="1" applyAlignment="1" applyProtection="1">
      <alignment horizontal="left" vertical="center" shrinkToFit="1"/>
      <protection hidden="1"/>
    </xf>
    <xf numFmtId="179" fontId="25" fillId="0" borderId="60" xfId="0" applyNumberFormat="1" applyFont="1" applyBorder="1" applyAlignment="1" applyProtection="1">
      <alignment horizontal="center" vertical="center" shrinkToFit="1"/>
      <protection locked="0"/>
    </xf>
    <xf numFmtId="179" fontId="25" fillId="0" borderId="14" xfId="0" applyNumberFormat="1" applyFont="1" applyBorder="1" applyAlignment="1" applyProtection="1">
      <alignment horizontal="center" vertical="center" shrinkToFit="1"/>
      <protection locked="0"/>
    </xf>
    <xf numFmtId="179" fontId="25" fillId="0" borderId="16" xfId="0" applyNumberFormat="1" applyFont="1" applyBorder="1" applyAlignment="1" applyProtection="1">
      <alignment horizontal="center" vertical="center" shrinkToFit="1"/>
      <protection locked="0"/>
    </xf>
    <xf numFmtId="179" fontId="25" fillId="0" borderId="49" xfId="0" applyNumberFormat="1" applyFont="1" applyBorder="1" applyAlignment="1" applyProtection="1">
      <alignment horizontal="center" vertical="center" shrinkToFit="1"/>
      <protection locked="0"/>
    </xf>
    <xf numFmtId="179" fontId="25" fillId="0" borderId="12" xfId="0" applyNumberFormat="1" applyFont="1" applyBorder="1" applyAlignment="1" applyProtection="1">
      <alignment horizontal="center" vertical="center" shrinkToFit="1"/>
      <protection locked="0"/>
    </xf>
    <xf numFmtId="179" fontId="25" fillId="0" borderId="148" xfId="0" applyNumberFormat="1" applyFont="1" applyBorder="1" applyAlignment="1" applyProtection="1">
      <alignment horizontal="center" vertical="center" shrinkToFit="1"/>
      <protection locked="0"/>
    </xf>
    <xf numFmtId="176" fontId="25" fillId="0" borderId="72" xfId="0" applyNumberFormat="1" applyFont="1" applyBorder="1" applyAlignment="1" applyProtection="1">
      <alignment horizontal="center" vertical="center" shrinkToFit="1"/>
      <protection hidden="1"/>
    </xf>
    <xf numFmtId="176" fontId="25" fillId="0" borderId="0" xfId="0" applyNumberFormat="1" applyFont="1" applyAlignment="1" applyProtection="1">
      <alignment horizontal="center" vertical="center" shrinkToFit="1"/>
      <protection hidden="1"/>
    </xf>
    <xf numFmtId="176" fontId="25" fillId="0" borderId="73" xfId="0" applyNumberFormat="1" applyFont="1" applyBorder="1" applyAlignment="1" applyProtection="1">
      <alignment horizontal="center" vertical="center" shrinkToFit="1"/>
      <protection hidden="1"/>
    </xf>
    <xf numFmtId="0" fontId="25" fillId="0" borderId="49" xfId="11" applyNumberFormat="1" applyFont="1" applyFill="1" applyBorder="1" applyAlignment="1" applyProtection="1">
      <alignment horizontal="center" vertical="center" shrinkToFit="1"/>
      <protection locked="0"/>
    </xf>
    <xf numFmtId="0" fontId="25" fillId="0" borderId="12" xfId="11" applyNumberFormat="1" applyFont="1" applyFill="1" applyBorder="1" applyAlignment="1" applyProtection="1">
      <alignment horizontal="center" vertical="center" shrinkToFit="1"/>
      <protection locked="0"/>
    </xf>
    <xf numFmtId="0" fontId="25" fillId="0" borderId="148" xfId="11" applyNumberFormat="1" applyFont="1" applyFill="1" applyBorder="1" applyAlignment="1" applyProtection="1">
      <alignment horizontal="center" vertical="center" shrinkToFit="1"/>
      <protection locked="0"/>
    </xf>
    <xf numFmtId="0" fontId="6" fillId="5" borderId="78" xfId="0" applyFont="1" applyFill="1" applyBorder="1" applyAlignment="1" applyProtection="1">
      <alignment horizontal="center" vertical="center" wrapText="1"/>
      <protection hidden="1"/>
    </xf>
    <xf numFmtId="0" fontId="6" fillId="5" borderId="79" xfId="0" applyFont="1" applyFill="1" applyBorder="1" applyAlignment="1" applyProtection="1">
      <alignment horizontal="center" vertical="center" wrapText="1"/>
      <protection hidden="1"/>
    </xf>
    <xf numFmtId="0" fontId="6" fillId="5" borderId="80" xfId="0" applyFont="1" applyFill="1" applyBorder="1" applyAlignment="1" applyProtection="1">
      <alignment horizontal="center" vertical="center" wrapText="1"/>
      <protection hidden="1"/>
    </xf>
    <xf numFmtId="0" fontId="6" fillId="5" borderId="79" xfId="0" applyFont="1" applyFill="1" applyBorder="1" applyAlignment="1" applyProtection="1">
      <alignment horizontal="center" vertical="center"/>
      <protection hidden="1"/>
    </xf>
    <xf numFmtId="0" fontId="6" fillId="5" borderId="80" xfId="0" applyFont="1" applyFill="1" applyBorder="1" applyAlignment="1" applyProtection="1">
      <alignment horizontal="center" vertical="center"/>
      <protection hidden="1"/>
    </xf>
    <xf numFmtId="0" fontId="13" fillId="4" borderId="78" xfId="0" applyFont="1" applyFill="1" applyBorder="1" applyAlignment="1" applyProtection="1">
      <alignment horizontal="center" vertical="center" wrapText="1"/>
      <protection hidden="1"/>
    </xf>
    <xf numFmtId="0" fontId="13" fillId="4" borderId="79" xfId="0" applyFont="1" applyFill="1" applyBorder="1" applyAlignment="1" applyProtection="1">
      <alignment horizontal="center" vertical="center"/>
      <protection hidden="1"/>
    </xf>
    <xf numFmtId="0" fontId="13" fillId="4" borderId="80" xfId="0" applyFont="1" applyFill="1" applyBorder="1" applyAlignment="1" applyProtection="1">
      <alignment horizontal="center" vertical="center"/>
      <protection hidden="1"/>
    </xf>
    <xf numFmtId="0" fontId="12" fillId="7" borderId="98" xfId="0" applyFont="1" applyFill="1" applyBorder="1" applyAlignment="1" applyProtection="1">
      <alignment horizontal="center" vertical="center"/>
      <protection hidden="1"/>
    </xf>
    <xf numFmtId="0" fontId="12" fillId="7" borderId="12" xfId="0" applyFont="1" applyFill="1" applyBorder="1" applyAlignment="1" applyProtection="1">
      <alignment horizontal="center" vertical="center"/>
      <protection hidden="1"/>
    </xf>
    <xf numFmtId="0" fontId="12" fillId="7" borderId="92" xfId="0" applyFont="1" applyFill="1" applyBorder="1" applyAlignment="1" applyProtection="1">
      <alignment horizontal="center" vertical="center"/>
      <protection hidden="1"/>
    </xf>
    <xf numFmtId="0" fontId="12" fillId="5" borderId="12" xfId="0" applyFont="1" applyFill="1" applyBorder="1" applyAlignment="1" applyProtection="1">
      <alignment horizontal="center" vertical="center" wrapText="1"/>
      <protection hidden="1"/>
    </xf>
    <xf numFmtId="0" fontId="12" fillId="5" borderId="148" xfId="0" applyFont="1" applyFill="1" applyBorder="1" applyAlignment="1" applyProtection="1">
      <alignment horizontal="center" vertical="center" wrapText="1"/>
      <protection hidden="1"/>
    </xf>
    <xf numFmtId="0" fontId="12" fillId="5" borderId="49" xfId="0" applyFont="1" applyFill="1" applyBorder="1" applyAlignment="1" applyProtection="1">
      <alignment horizontal="center" vertical="center" wrapText="1"/>
      <protection hidden="1"/>
    </xf>
    <xf numFmtId="0" fontId="12" fillId="4" borderId="49"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12" fillId="4" borderId="148" xfId="0" applyFont="1" applyFill="1" applyBorder="1" applyAlignment="1" applyProtection="1">
      <alignment horizontal="center" vertical="center" wrapText="1"/>
      <protection hidden="1"/>
    </xf>
    <xf numFmtId="0" fontId="12" fillId="5" borderId="65" xfId="0" applyFont="1" applyFill="1" applyBorder="1" applyAlignment="1" applyProtection="1">
      <alignment horizontal="center" vertical="center" wrapText="1"/>
      <protection hidden="1"/>
    </xf>
    <xf numFmtId="0" fontId="12" fillId="5" borderId="66" xfId="0" applyFont="1" applyFill="1" applyBorder="1" applyAlignment="1" applyProtection="1">
      <alignment horizontal="center" vertical="center" wrapText="1"/>
      <protection hidden="1"/>
    </xf>
    <xf numFmtId="0" fontId="12" fillId="5" borderId="67" xfId="0" applyFont="1" applyFill="1" applyBorder="1" applyAlignment="1" applyProtection="1">
      <alignment horizontal="center" vertical="center" wrapText="1"/>
      <protection hidden="1"/>
    </xf>
    <xf numFmtId="0" fontId="20" fillId="0" borderId="66" xfId="0" applyFont="1" applyBorder="1" applyAlignment="1" applyProtection="1">
      <alignment horizontal="center" vertical="center" shrinkToFit="1"/>
      <protection locked="0"/>
    </xf>
    <xf numFmtId="0" fontId="20" fillId="0" borderId="67" xfId="0" applyFont="1" applyBorder="1" applyAlignment="1" applyProtection="1">
      <alignment horizontal="center" vertical="center" shrinkToFit="1"/>
      <protection locked="0"/>
    </xf>
    <xf numFmtId="0" fontId="12" fillId="5" borderId="66" xfId="0" applyFont="1" applyFill="1" applyBorder="1" applyAlignment="1" applyProtection="1">
      <alignment horizontal="center" vertical="center"/>
      <protection hidden="1"/>
    </xf>
    <xf numFmtId="177" fontId="25" fillId="2" borderId="70" xfId="0" applyNumberFormat="1" applyFont="1" applyFill="1" applyBorder="1" applyAlignment="1" applyProtection="1">
      <alignment horizontal="right" vertical="center" shrinkToFit="1"/>
      <protection locked="0"/>
    </xf>
    <xf numFmtId="177" fontId="25" fillId="2" borderId="66" xfId="0" applyNumberFormat="1" applyFont="1" applyFill="1" applyBorder="1" applyAlignment="1" applyProtection="1">
      <alignment horizontal="right" vertical="center" shrinkToFit="1"/>
      <protection locked="0"/>
    </xf>
    <xf numFmtId="0" fontId="13" fillId="2" borderId="66" xfId="0" applyFont="1" applyFill="1" applyBorder="1" applyAlignment="1" applyProtection="1">
      <alignment horizontal="center" vertical="center"/>
      <protection hidden="1"/>
    </xf>
    <xf numFmtId="0" fontId="13" fillId="2" borderId="71" xfId="0" applyFont="1" applyFill="1" applyBorder="1" applyAlignment="1" applyProtection="1">
      <alignment horizontal="center" vertical="center"/>
      <protection hidden="1"/>
    </xf>
    <xf numFmtId="0" fontId="20" fillId="0" borderId="60" xfId="0" applyNumberFormat="1" applyFont="1" applyBorder="1" applyAlignment="1" applyProtection="1">
      <alignment horizontal="left" vertical="center" shrinkToFit="1"/>
      <protection hidden="1"/>
    </xf>
    <xf numFmtId="0" fontId="20" fillId="0" borderId="14" xfId="0" applyNumberFormat="1" applyFont="1" applyBorder="1" applyAlignment="1" applyProtection="1">
      <alignment horizontal="left" vertical="center" shrinkToFit="1"/>
      <protection hidden="1"/>
    </xf>
    <xf numFmtId="0" fontId="20" fillId="0" borderId="16" xfId="0" applyNumberFormat="1" applyFont="1" applyBorder="1" applyAlignment="1" applyProtection="1">
      <alignment horizontal="left" vertical="center" shrinkToFit="1"/>
      <protection hidden="1"/>
    </xf>
    <xf numFmtId="0" fontId="20" fillId="2" borderId="0" xfId="0" applyFont="1" applyFill="1" applyAlignment="1" applyProtection="1">
      <alignment horizontal="left" vertical="center"/>
      <protection hidden="1"/>
    </xf>
    <xf numFmtId="3" fontId="22" fillId="0" borderId="19" xfId="0" applyNumberFormat="1" applyFont="1" applyBorder="1" applyAlignment="1" applyProtection="1">
      <alignment horizontal="center" vertical="center" shrinkToFit="1"/>
      <protection hidden="1"/>
    </xf>
    <xf numFmtId="177" fontId="43" fillId="0" borderId="19" xfId="0" applyNumberFormat="1" applyFont="1" applyBorder="1" applyAlignment="1" applyProtection="1">
      <alignment horizontal="center" vertical="center" shrinkToFit="1"/>
      <protection locked="0"/>
    </xf>
    <xf numFmtId="3" fontId="15" fillId="0" borderId="19" xfId="0" applyNumberFormat="1" applyFont="1" applyBorder="1" applyAlignment="1" applyProtection="1">
      <alignment horizontal="center" vertical="center" shrinkToFit="1"/>
      <protection hidden="1"/>
    </xf>
    <xf numFmtId="3" fontId="43" fillId="0" borderId="19" xfId="0" applyNumberFormat="1"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hidden="1"/>
    </xf>
    <xf numFmtId="0" fontId="113" fillId="0" borderId="20" xfId="0" applyFont="1" applyBorder="1" applyAlignment="1" applyProtection="1">
      <alignment horizontal="right" vertical="center" shrinkToFit="1"/>
      <protection locked="0"/>
    </xf>
    <xf numFmtId="0" fontId="11" fillId="0" borderId="164"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5" borderId="37" xfId="0" applyFont="1" applyFill="1" applyBorder="1" applyAlignment="1" applyProtection="1">
      <alignment horizontal="right" vertical="center"/>
      <protection hidden="1"/>
    </xf>
    <xf numFmtId="49" fontId="20" fillId="0" borderId="47" xfId="0" applyNumberFormat="1" applyFont="1" applyBorder="1" applyAlignment="1" applyProtection="1">
      <alignment horizontal="center" vertical="center" shrinkToFit="1"/>
      <protection locked="0"/>
    </xf>
    <xf numFmtId="38" fontId="40" fillId="0" borderId="38" xfId="10" applyFont="1" applyFill="1" applyBorder="1" applyAlignment="1" applyProtection="1">
      <alignment vertical="center" shrinkToFit="1"/>
      <protection hidden="1"/>
    </xf>
    <xf numFmtId="38" fontId="40" fillId="0" borderId="39" xfId="10" applyFont="1" applyFill="1" applyBorder="1" applyAlignment="1" applyProtection="1">
      <alignment vertical="center" shrinkToFit="1"/>
      <protection hidden="1"/>
    </xf>
    <xf numFmtId="38" fontId="40" fillId="0" borderId="59" xfId="10" applyFont="1" applyFill="1" applyBorder="1" applyAlignment="1" applyProtection="1">
      <alignment vertical="center" shrinkToFit="1"/>
      <protection hidden="1"/>
    </xf>
    <xf numFmtId="178" fontId="25" fillId="0" borderId="75" xfId="10" applyNumberFormat="1" applyFont="1" applyFill="1" applyBorder="1" applyAlignment="1" applyProtection="1">
      <alignment horizontal="right" vertical="center" shrinkToFit="1"/>
      <protection hidden="1"/>
    </xf>
    <xf numFmtId="178" fontId="25" fillId="0" borderId="76" xfId="10" applyNumberFormat="1" applyFont="1" applyFill="1" applyBorder="1" applyAlignment="1" applyProtection="1">
      <alignment horizontal="right" vertical="center" shrinkToFit="1"/>
      <protection hidden="1"/>
    </xf>
    <xf numFmtId="178" fontId="25" fillId="0" borderId="74" xfId="10" applyNumberFormat="1" applyFont="1" applyFill="1" applyBorder="1" applyAlignment="1" applyProtection="1">
      <alignment horizontal="right" vertical="center" shrinkToFit="1"/>
      <protection hidden="1"/>
    </xf>
    <xf numFmtId="179" fontId="25" fillId="0" borderId="75" xfId="10" applyNumberFormat="1" applyFont="1" applyFill="1" applyBorder="1" applyAlignment="1" applyProtection="1">
      <alignment vertical="center" shrinkToFit="1"/>
      <protection locked="0"/>
    </xf>
    <xf numFmtId="179" fontId="25" fillId="0" borderId="76" xfId="10" applyNumberFormat="1" applyFont="1" applyFill="1" applyBorder="1" applyAlignment="1" applyProtection="1">
      <alignment vertical="center" shrinkToFit="1"/>
      <protection locked="0"/>
    </xf>
    <xf numFmtId="179" fontId="25" fillId="0" borderId="74" xfId="10" applyNumberFormat="1" applyFont="1" applyFill="1" applyBorder="1" applyAlignment="1" applyProtection="1">
      <alignment vertical="center" shrinkToFit="1"/>
      <protection locked="0"/>
    </xf>
    <xf numFmtId="38" fontId="25" fillId="0" borderId="75" xfId="10" applyFont="1" applyFill="1" applyBorder="1" applyAlignment="1" applyProtection="1">
      <alignment vertical="center" shrinkToFit="1"/>
      <protection locked="0"/>
    </xf>
    <xf numFmtId="38" fontId="25" fillId="0" borderId="76" xfId="10" applyFont="1" applyFill="1" applyBorder="1" applyAlignment="1" applyProtection="1">
      <alignment vertical="center" shrinkToFit="1"/>
      <protection locked="0"/>
    </xf>
    <xf numFmtId="38" fontId="25" fillId="0" borderId="88" xfId="10" applyFont="1" applyFill="1" applyBorder="1" applyAlignment="1" applyProtection="1">
      <alignment vertical="center" shrinkToFit="1"/>
      <protection locked="0"/>
    </xf>
    <xf numFmtId="38" fontId="25" fillId="0" borderId="84" xfId="10" applyFont="1" applyFill="1" applyBorder="1" applyAlignment="1" applyProtection="1">
      <alignment vertical="center" shrinkToFit="1"/>
      <protection hidden="1"/>
    </xf>
    <xf numFmtId="38" fontId="25" fillId="0" borderId="76" xfId="10" applyFont="1" applyFill="1" applyBorder="1" applyAlignment="1" applyProtection="1">
      <alignment vertical="center" shrinkToFit="1"/>
      <protection hidden="1"/>
    </xf>
    <xf numFmtId="38" fontId="25" fillId="0" borderId="85" xfId="10" applyFont="1" applyFill="1" applyBorder="1" applyAlignment="1" applyProtection="1">
      <alignment vertical="center" shrinkToFit="1"/>
      <protection hidden="1"/>
    </xf>
    <xf numFmtId="179" fontId="25" fillId="0" borderId="22" xfId="10" applyNumberFormat="1" applyFont="1" applyBorder="1" applyAlignment="1" applyProtection="1">
      <alignment vertical="center" shrinkToFit="1"/>
      <protection hidden="1"/>
    </xf>
    <xf numFmtId="179" fontId="25" fillId="0" borderId="7" xfId="10" applyNumberFormat="1" applyFont="1" applyBorder="1" applyAlignment="1" applyProtection="1">
      <alignment vertical="center" shrinkToFit="1"/>
      <protection hidden="1"/>
    </xf>
    <xf numFmtId="179" fontId="25" fillId="0" borderId="23" xfId="10" applyNumberFormat="1" applyFont="1" applyBorder="1" applyAlignment="1" applyProtection="1">
      <alignment vertical="center" shrinkToFit="1"/>
      <protection hidden="1"/>
    </xf>
    <xf numFmtId="178" fontId="25" fillId="0" borderId="22" xfId="10" applyNumberFormat="1" applyFont="1" applyBorder="1" applyAlignment="1" applyProtection="1">
      <alignment vertical="center" shrinkToFit="1"/>
      <protection hidden="1"/>
    </xf>
    <xf numFmtId="178" fontId="25" fillId="0" borderId="7" xfId="10" applyNumberFormat="1" applyFont="1" applyBorder="1" applyAlignment="1" applyProtection="1">
      <alignment vertical="center" shrinkToFit="1"/>
      <protection hidden="1"/>
    </xf>
    <xf numFmtId="178" fontId="25" fillId="0" borderId="23" xfId="10" applyNumberFormat="1" applyFont="1" applyBorder="1" applyAlignment="1" applyProtection="1">
      <alignment vertical="center" shrinkToFit="1"/>
      <protection hidden="1"/>
    </xf>
    <xf numFmtId="0" fontId="26" fillId="0" borderId="140" xfId="0" applyFont="1" applyBorder="1" applyAlignment="1" applyProtection="1">
      <alignment horizontal="center" vertical="center"/>
      <protection hidden="1"/>
    </xf>
    <xf numFmtId="49" fontId="20" fillId="0" borderId="84" xfId="0" applyNumberFormat="1" applyFont="1" applyBorder="1" applyAlignment="1" applyProtection="1">
      <alignment horizontal="center" vertical="center" shrinkToFit="1"/>
      <protection locked="0"/>
    </xf>
    <xf numFmtId="179" fontId="25" fillId="2" borderId="75" xfId="10" applyNumberFormat="1" applyFont="1" applyFill="1" applyBorder="1" applyAlignment="1" applyProtection="1">
      <alignment vertical="center" shrinkToFit="1"/>
      <protection locked="0"/>
    </xf>
    <xf numFmtId="179" fontId="25" fillId="2" borderId="76" xfId="10" applyNumberFormat="1" applyFont="1" applyFill="1" applyBorder="1" applyAlignment="1" applyProtection="1">
      <alignment vertical="center" shrinkToFit="1"/>
      <protection locked="0"/>
    </xf>
    <xf numFmtId="179" fontId="25" fillId="2" borderId="74" xfId="10" applyNumberFormat="1" applyFont="1" applyFill="1" applyBorder="1" applyAlignment="1" applyProtection="1">
      <alignment vertical="center" shrinkToFit="1"/>
      <protection locked="0"/>
    </xf>
    <xf numFmtId="0" fontId="93" fillId="0" borderId="146" xfId="0" applyFont="1" applyBorder="1" applyAlignment="1" applyProtection="1">
      <alignment horizontal="left" vertical="center" wrapText="1" shrinkToFit="1"/>
      <protection hidden="1"/>
    </xf>
    <xf numFmtId="0" fontId="93" fillId="0" borderId="94" xfId="0" applyFont="1" applyBorder="1" applyAlignment="1" applyProtection="1">
      <alignment horizontal="left" vertical="center" shrinkToFit="1"/>
      <protection hidden="1"/>
    </xf>
    <xf numFmtId="0" fontId="93" fillId="0" borderId="147" xfId="0" applyFont="1" applyBorder="1" applyAlignment="1" applyProtection="1">
      <alignment horizontal="left" vertical="center" shrinkToFit="1"/>
      <protection hidden="1"/>
    </xf>
    <xf numFmtId="0" fontId="56" fillId="0" borderId="20" xfId="0" applyFont="1" applyBorder="1" applyAlignment="1" applyProtection="1">
      <alignment horizontal="right" vertical="center"/>
      <protection locked="0"/>
    </xf>
    <xf numFmtId="0" fontId="56" fillId="0" borderId="20" xfId="0" applyFont="1" applyBorder="1" applyAlignment="1" applyProtection="1">
      <alignment horizontal="right" vertical="center" wrapText="1"/>
      <protection locked="0"/>
    </xf>
    <xf numFmtId="0" fontId="21" fillId="4" borderId="33" xfId="0" applyFont="1" applyFill="1" applyBorder="1" applyAlignment="1" applyProtection="1">
      <alignment vertical="center" wrapText="1"/>
      <protection hidden="1"/>
    </xf>
    <xf numFmtId="0" fontId="21" fillId="4" borderId="17" xfId="0" applyFont="1" applyFill="1" applyBorder="1" applyAlignment="1" applyProtection="1">
      <alignment vertical="center" wrapText="1"/>
      <protection hidden="1"/>
    </xf>
    <xf numFmtId="0" fontId="21" fillId="4" borderId="34" xfId="0" applyFont="1" applyFill="1" applyBorder="1" applyAlignment="1" applyProtection="1">
      <alignment vertical="center" wrapText="1"/>
      <protection hidden="1"/>
    </xf>
    <xf numFmtId="38" fontId="39" fillId="2" borderId="32" xfId="6" applyFont="1" applyFill="1" applyBorder="1" applyAlignment="1" applyProtection="1">
      <alignment horizontal="right" vertical="center"/>
      <protection hidden="1"/>
    </xf>
    <xf numFmtId="38" fontId="39" fillId="2" borderId="17" xfId="6" applyFont="1" applyFill="1" applyBorder="1" applyAlignment="1" applyProtection="1">
      <alignment horizontal="right" vertical="center"/>
      <protection hidden="1"/>
    </xf>
    <xf numFmtId="0" fontId="8" fillId="0" borderId="17" xfId="0" applyFont="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13" fillId="4" borderId="1" xfId="0" applyFont="1" applyFill="1" applyBorder="1" applyAlignment="1" applyProtection="1">
      <alignment horizontal="left" vertical="center" wrapText="1" indent="6"/>
      <protection hidden="1"/>
    </xf>
    <xf numFmtId="0" fontId="13" fillId="4" borderId="7" xfId="0" applyFont="1" applyFill="1" applyBorder="1" applyAlignment="1" applyProtection="1">
      <alignment horizontal="left" vertical="center" wrapText="1" indent="6"/>
      <protection hidden="1"/>
    </xf>
    <xf numFmtId="0" fontId="13" fillId="4" borderId="2" xfId="0" applyFont="1" applyFill="1" applyBorder="1" applyAlignment="1" applyProtection="1">
      <alignment horizontal="left" vertical="center" wrapText="1" indent="6"/>
      <protection hidden="1"/>
    </xf>
    <xf numFmtId="0" fontId="8" fillId="0" borderId="1"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38" fontId="19" fillId="0" borderId="22" xfId="6" applyFont="1" applyBorder="1" applyAlignment="1" applyProtection="1">
      <alignment vertical="center" shrinkToFit="1"/>
      <protection hidden="1"/>
    </xf>
    <xf numFmtId="38" fontId="19" fillId="0" borderId="7" xfId="6" applyFont="1" applyBorder="1" applyAlignment="1" applyProtection="1">
      <alignment vertical="center" shrinkToFit="1"/>
      <protection hidden="1"/>
    </xf>
    <xf numFmtId="0" fontId="8" fillId="0" borderId="7"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13" fillId="0" borderId="41" xfId="0" applyFont="1" applyBorder="1" applyAlignment="1" applyProtection="1">
      <alignment horizontal="center" vertical="center" textRotation="255"/>
      <protection hidden="1"/>
    </xf>
    <xf numFmtId="0" fontId="13" fillId="0" borderId="42" xfId="0" applyFont="1" applyBorder="1" applyAlignment="1" applyProtection="1">
      <alignment horizontal="center" vertical="center" textRotation="255"/>
      <protection hidden="1"/>
    </xf>
    <xf numFmtId="0" fontId="13" fillId="0" borderId="11" xfId="0" applyFont="1" applyBorder="1" applyAlignment="1" applyProtection="1">
      <alignment horizontal="center" vertical="center" textRotation="255"/>
      <protection hidden="1"/>
    </xf>
    <xf numFmtId="0" fontId="13" fillId="0" borderId="10" xfId="0" applyFont="1" applyBorder="1" applyAlignment="1" applyProtection="1">
      <alignment horizontal="center" vertical="center" textRotation="255"/>
      <protection hidden="1"/>
    </xf>
    <xf numFmtId="0" fontId="13" fillId="0" borderId="9" xfId="0" applyFont="1" applyBorder="1" applyAlignment="1" applyProtection="1">
      <alignment horizontal="center" vertical="center" textRotation="255"/>
      <protection hidden="1"/>
    </xf>
    <xf numFmtId="0" fontId="13" fillId="0" borderId="4" xfId="0" applyFont="1" applyBorder="1" applyAlignment="1" applyProtection="1">
      <alignment horizontal="center" vertical="center" textRotation="255"/>
      <protection hidden="1"/>
    </xf>
    <xf numFmtId="0" fontId="13" fillId="4" borderId="41" xfId="0" applyFont="1" applyFill="1" applyBorder="1" applyAlignment="1" applyProtection="1">
      <alignment horizontal="center" vertical="center" textRotation="255"/>
      <protection hidden="1"/>
    </xf>
    <xf numFmtId="0" fontId="13" fillId="4" borderId="42" xfId="0" applyFont="1" applyFill="1" applyBorder="1" applyAlignment="1" applyProtection="1">
      <alignment horizontal="center" vertical="center" textRotation="255"/>
      <protection hidden="1"/>
    </xf>
    <xf numFmtId="0" fontId="13" fillId="4" borderId="11" xfId="0" applyFont="1" applyFill="1" applyBorder="1" applyAlignment="1" applyProtection="1">
      <alignment horizontal="center" vertical="center" textRotation="255"/>
      <protection hidden="1"/>
    </xf>
    <xf numFmtId="0" fontId="13" fillId="4" borderId="10" xfId="0" applyFont="1" applyFill="1" applyBorder="1" applyAlignment="1" applyProtection="1">
      <alignment horizontal="center" vertical="center" textRotation="255"/>
      <protection hidden="1"/>
    </xf>
    <xf numFmtId="0" fontId="13" fillId="4" borderId="9" xfId="0" applyFont="1" applyFill="1" applyBorder="1" applyAlignment="1" applyProtection="1">
      <alignment horizontal="center" vertical="center" textRotation="255"/>
      <protection hidden="1"/>
    </xf>
    <xf numFmtId="0" fontId="13" fillId="4" borderId="4" xfId="0" applyFont="1" applyFill="1" applyBorder="1" applyAlignment="1" applyProtection="1">
      <alignment horizontal="center" vertical="center" textRotation="255"/>
      <protection hidden="1"/>
    </xf>
    <xf numFmtId="0" fontId="13" fillId="0" borderId="26" xfId="0" applyFont="1" applyBorder="1" applyAlignment="1" applyProtection="1">
      <alignment horizontal="left" vertical="center" indent="2"/>
      <protection hidden="1"/>
    </xf>
    <xf numFmtId="0" fontId="13" fillId="0" borderId="29" xfId="0" applyFont="1" applyBorder="1" applyAlignment="1" applyProtection="1">
      <alignment horizontal="left" vertical="center" indent="2"/>
      <protection hidden="1"/>
    </xf>
    <xf numFmtId="0" fontId="13" fillId="0" borderId="35" xfId="0" applyFont="1" applyBorder="1" applyAlignment="1" applyProtection="1">
      <alignment horizontal="left" vertical="center" indent="2"/>
      <protection hidden="1"/>
    </xf>
    <xf numFmtId="0" fontId="8" fillId="0" borderId="26"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38" fontId="19" fillId="0" borderId="28" xfId="6" applyFont="1" applyBorder="1" applyAlignment="1" applyProtection="1">
      <alignment vertical="center" shrinkToFit="1"/>
      <protection locked="0" hidden="1"/>
    </xf>
    <xf numFmtId="38" fontId="19" fillId="0" borderId="29" xfId="6" applyFont="1" applyBorder="1" applyAlignment="1" applyProtection="1">
      <alignment vertical="center" shrinkToFit="1"/>
      <protection locked="0" hidden="1"/>
    </xf>
    <xf numFmtId="0" fontId="8" fillId="0" borderId="29" xfId="0" applyFont="1" applyBorder="1" applyAlignment="1" applyProtection="1">
      <alignment horizontal="center" vertical="center"/>
      <protection hidden="1"/>
    </xf>
    <xf numFmtId="0" fontId="8" fillId="0" borderId="35" xfId="0" applyFont="1" applyBorder="1" applyAlignment="1" applyProtection="1">
      <alignment horizontal="center" vertical="center"/>
      <protection hidden="1"/>
    </xf>
    <xf numFmtId="0" fontId="13" fillId="4" borderId="1" xfId="0" applyFont="1" applyFill="1" applyBorder="1" applyAlignment="1" applyProtection="1">
      <alignment vertical="center" wrapText="1"/>
      <protection hidden="1"/>
    </xf>
    <xf numFmtId="0" fontId="13" fillId="4" borderId="7" xfId="0" applyFont="1" applyFill="1" applyBorder="1" applyAlignment="1" applyProtection="1">
      <alignment vertical="center" wrapText="1"/>
      <protection hidden="1"/>
    </xf>
    <xf numFmtId="0" fontId="13" fillId="4" borderId="2" xfId="0" applyFont="1" applyFill="1" applyBorder="1" applyAlignment="1" applyProtection="1">
      <alignment vertical="center" wrapText="1"/>
      <protection hidden="1"/>
    </xf>
    <xf numFmtId="0" fontId="13" fillId="5" borderId="1" xfId="0" applyFont="1" applyFill="1" applyBorder="1" applyProtection="1">
      <alignment vertical="center"/>
      <protection hidden="1"/>
    </xf>
    <xf numFmtId="0" fontId="13" fillId="5" borderId="7" xfId="0" applyFont="1" applyFill="1" applyBorder="1" applyProtection="1">
      <alignment vertical="center"/>
      <protection hidden="1"/>
    </xf>
    <xf numFmtId="0" fontId="13" fillId="5" borderId="2" xfId="0" applyFont="1" applyFill="1" applyBorder="1" applyProtection="1">
      <alignment vertical="center"/>
      <protection hidden="1"/>
    </xf>
    <xf numFmtId="38" fontId="19" fillId="0" borderId="22" xfId="6" applyFont="1" applyBorder="1" applyAlignment="1" applyProtection="1">
      <alignment vertical="center" shrinkToFit="1"/>
      <protection locked="0"/>
    </xf>
    <xf numFmtId="38" fontId="19" fillId="0" borderId="7" xfId="6" applyFont="1" applyBorder="1" applyAlignment="1" applyProtection="1">
      <alignment vertical="center" shrinkToFit="1"/>
      <protection locked="0"/>
    </xf>
    <xf numFmtId="0" fontId="13" fillId="4" borderId="9" xfId="0" applyFont="1" applyFill="1" applyBorder="1" applyAlignment="1" applyProtection="1">
      <alignment horizontal="left" vertical="center" indent="3"/>
      <protection hidden="1"/>
    </xf>
    <xf numFmtId="0" fontId="13" fillId="4" borderId="3" xfId="0" applyFont="1" applyFill="1" applyBorder="1" applyAlignment="1" applyProtection="1">
      <alignment horizontal="left" vertical="center" indent="3"/>
      <protection hidden="1"/>
    </xf>
    <xf numFmtId="0" fontId="13" fillId="4" borderId="4" xfId="0" applyFont="1" applyFill="1" applyBorder="1" applyAlignment="1" applyProtection="1">
      <alignment horizontal="left" vertical="center" indent="3"/>
      <protection hidden="1"/>
    </xf>
    <xf numFmtId="0" fontId="8" fillId="0" borderId="9" xfId="0" applyFont="1" applyBorder="1" applyAlignment="1" applyProtection="1">
      <alignment horizontal="center" vertical="center"/>
      <protection hidden="1"/>
    </xf>
    <xf numFmtId="0" fontId="8" fillId="0" borderId="36" xfId="0" applyFont="1" applyBorder="1" applyAlignment="1" applyProtection="1">
      <alignment horizontal="center" vertical="center"/>
      <protection hidden="1"/>
    </xf>
    <xf numFmtId="38" fontId="19" fillId="0" borderId="30" xfId="6" applyFont="1" applyBorder="1" applyAlignment="1" applyProtection="1">
      <alignment vertical="center" shrinkToFit="1"/>
      <protection hidden="1"/>
    </xf>
    <xf numFmtId="38" fontId="19" fillId="0" borderId="3" xfId="6" applyFont="1" applyBorder="1" applyAlignment="1" applyProtection="1">
      <alignment vertical="center" shrinkToFit="1"/>
      <protection hidden="1"/>
    </xf>
    <xf numFmtId="0" fontId="8" fillId="0" borderId="3"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13" fillId="5" borderId="1" xfId="0" applyFont="1" applyFill="1" applyBorder="1" applyAlignment="1" applyProtection="1">
      <alignment horizontal="center" vertical="center" textRotation="255"/>
      <protection hidden="1"/>
    </xf>
    <xf numFmtId="0" fontId="13" fillId="5" borderId="2" xfId="0" applyFont="1" applyFill="1" applyBorder="1" applyAlignment="1" applyProtection="1">
      <alignment horizontal="center" vertical="center" textRotation="255"/>
      <protection hidden="1"/>
    </xf>
    <xf numFmtId="0" fontId="13" fillId="0" borderId="1" xfId="0" applyFont="1" applyBorder="1" applyAlignment="1" applyProtection="1">
      <alignment horizontal="left" vertical="center" indent="2"/>
      <protection hidden="1"/>
    </xf>
    <xf numFmtId="0" fontId="13" fillId="0" borderId="7" xfId="0" applyFont="1" applyBorder="1" applyAlignment="1" applyProtection="1">
      <alignment horizontal="left" vertical="center" indent="2"/>
      <protection hidden="1"/>
    </xf>
    <xf numFmtId="0" fontId="13" fillId="0" borderId="2" xfId="0" applyFont="1" applyBorder="1" applyAlignment="1" applyProtection="1">
      <alignment horizontal="left" vertical="center" indent="2"/>
      <protection hidden="1"/>
    </xf>
    <xf numFmtId="38" fontId="19" fillId="0" borderId="22" xfId="6" applyFont="1" applyBorder="1" applyAlignment="1" applyProtection="1">
      <alignment vertical="center" shrinkToFit="1"/>
      <protection locked="0" hidden="1"/>
    </xf>
    <xf numFmtId="38" fontId="19" fillId="0" borderId="7" xfId="6" applyFont="1" applyBorder="1" applyAlignment="1" applyProtection="1">
      <alignment vertical="center" shrinkToFit="1"/>
      <protection locked="0" hidden="1"/>
    </xf>
    <xf numFmtId="0" fontId="13" fillId="0" borderId="8" xfId="0" applyFont="1" applyBorder="1" applyAlignment="1" applyProtection="1">
      <alignment horizontal="left" vertical="center" indent="2"/>
      <protection hidden="1"/>
    </xf>
    <xf numFmtId="0" fontId="13" fillId="0" borderId="5" xfId="0" applyFont="1" applyBorder="1" applyAlignment="1" applyProtection="1">
      <alignment horizontal="left" vertical="center" indent="2"/>
      <protection hidden="1"/>
    </xf>
    <xf numFmtId="0" fontId="13" fillId="0" borderId="6" xfId="0" applyFont="1" applyBorder="1" applyAlignment="1" applyProtection="1">
      <alignment horizontal="left" vertical="center" indent="2"/>
      <protection hidden="1"/>
    </xf>
    <xf numFmtId="0" fontId="8" fillId="0" borderId="8" xfId="0" applyFont="1" applyBorder="1" applyAlignment="1" applyProtection="1">
      <alignment horizontal="center" vertical="center"/>
      <protection hidden="1"/>
    </xf>
    <xf numFmtId="0" fontId="8" fillId="0" borderId="43" xfId="0" applyFont="1" applyBorder="1" applyAlignment="1" applyProtection="1">
      <alignment horizontal="center" vertical="center"/>
      <protection hidden="1"/>
    </xf>
    <xf numFmtId="38" fontId="19" fillId="0" borderId="44" xfId="6" applyFont="1" applyBorder="1" applyAlignment="1" applyProtection="1">
      <alignment vertical="center" shrinkToFit="1"/>
      <protection locked="0" hidden="1"/>
    </xf>
    <xf numFmtId="38" fontId="19" fillId="0" borderId="5" xfId="6" applyFont="1" applyBorder="1" applyAlignment="1" applyProtection="1">
      <alignment vertical="center" shrinkToFit="1"/>
      <protection locked="0" hidden="1"/>
    </xf>
    <xf numFmtId="0" fontId="8" fillId="0" borderId="5"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18" fillId="3" borderId="0" xfId="0" applyFont="1" applyFill="1" applyAlignment="1" applyProtection="1">
      <alignment horizontal="center" vertical="center"/>
      <protection hidden="1"/>
    </xf>
    <xf numFmtId="0" fontId="13" fillId="2" borderId="0" xfId="0" applyFont="1" applyFill="1" applyAlignment="1" applyProtection="1">
      <alignment horizontal="left" vertical="center" indent="2"/>
      <protection hidden="1"/>
    </xf>
    <xf numFmtId="0" fontId="94" fillId="0" borderId="3" xfId="0" applyFont="1" applyBorder="1" applyAlignment="1" applyProtection="1">
      <alignment horizontal="center" vertical="center"/>
      <protection locked="0"/>
    </xf>
    <xf numFmtId="183" fontId="94" fillId="0" borderId="3" xfId="0" applyNumberFormat="1" applyFont="1" applyBorder="1" applyAlignment="1" applyProtection="1">
      <alignment horizontal="center" vertical="center"/>
      <protection locked="0"/>
    </xf>
    <xf numFmtId="0" fontId="45" fillId="0" borderId="0" xfId="0" applyFont="1" applyAlignment="1" applyProtection="1">
      <alignment horizontal="left" vertical="center"/>
      <protection hidden="1"/>
    </xf>
    <xf numFmtId="0" fontId="13" fillId="2" borderId="20" xfId="0" applyFont="1" applyFill="1" applyBorder="1" applyAlignment="1" applyProtection="1">
      <alignment horizontal="center" vertical="center"/>
      <protection locked="0"/>
    </xf>
    <xf numFmtId="0" fontId="13" fillId="7" borderId="37" xfId="0" applyFont="1" applyFill="1" applyBorder="1" applyAlignment="1" applyProtection="1">
      <alignment horizontal="center" vertical="center" wrapText="1"/>
      <protection hidden="1"/>
    </xf>
    <xf numFmtId="0" fontId="13" fillId="7" borderId="24" xfId="0" applyFont="1" applyFill="1" applyBorder="1" applyAlignment="1" applyProtection="1">
      <alignment horizontal="center" vertical="center" wrapText="1"/>
      <protection hidden="1"/>
    </xf>
    <xf numFmtId="0" fontId="13" fillId="7" borderId="25" xfId="0" applyFont="1" applyFill="1" applyBorder="1" applyAlignment="1" applyProtection="1">
      <alignment horizontal="center" vertical="center" wrapText="1"/>
      <protection hidden="1"/>
    </xf>
    <xf numFmtId="0" fontId="104" fillId="41" borderId="0" xfId="0" applyFont="1" applyFill="1" applyAlignment="1" applyProtection="1">
      <alignment horizontal="left" vertical="center"/>
      <protection locked="0"/>
    </xf>
    <xf numFmtId="0" fontId="104" fillId="42" borderId="0" xfId="0" applyFont="1" applyFill="1" applyAlignment="1" applyProtection="1">
      <alignment horizontal="left" vertical="center"/>
      <protection locked="0"/>
    </xf>
    <xf numFmtId="0" fontId="104" fillId="43" borderId="0" xfId="0" applyFont="1" applyFill="1" applyAlignment="1" applyProtection="1">
      <alignment horizontal="left" vertical="center"/>
      <protection locked="0"/>
    </xf>
    <xf numFmtId="0" fontId="102" fillId="0" borderId="0" xfId="0" applyFont="1" applyAlignment="1" applyProtection="1">
      <alignment horizontal="left" vertical="center" wrapText="1"/>
      <protection locked="0"/>
    </xf>
    <xf numFmtId="14" fontId="115" fillId="0" borderId="0" xfId="0" applyNumberFormat="1" applyFont="1" applyAlignment="1" applyProtection="1">
      <alignment horizontal="left" vertical="center"/>
      <protection locked="0"/>
    </xf>
    <xf numFmtId="0" fontId="106" fillId="48" borderId="0" xfId="0" applyFont="1" applyFill="1" applyAlignment="1">
      <alignment horizontal="center" vertical="center" wrapText="1"/>
    </xf>
    <xf numFmtId="0" fontId="104" fillId="44" borderId="0" xfId="0" applyFont="1" applyFill="1" applyAlignment="1" applyProtection="1">
      <alignment horizontal="left" vertical="center"/>
      <protection locked="0"/>
    </xf>
    <xf numFmtId="0" fontId="104" fillId="45" borderId="0" xfId="0" applyFont="1" applyFill="1" applyAlignment="1" applyProtection="1">
      <alignment horizontal="left" vertical="center"/>
      <protection locked="0"/>
    </xf>
    <xf numFmtId="0" fontId="104" fillId="46" borderId="0" xfId="0" applyFont="1" applyFill="1" applyAlignment="1" applyProtection="1">
      <alignment horizontal="left" vertical="center"/>
      <protection locked="0"/>
    </xf>
    <xf numFmtId="0" fontId="106" fillId="47" borderId="0" xfId="0" applyFont="1" applyFill="1" applyAlignment="1">
      <alignment horizontal="center" vertical="center" wrapText="1"/>
    </xf>
  </cellXfs>
  <cellStyles count="142">
    <cellStyle name="20% - アクセント 1" xfId="94" builtinId="30" customBuiltin="1"/>
    <cellStyle name="20% - アクセント 1 2" xfId="122" xr:uid="{31762402-726D-4DA0-A8F5-23E406663D18}"/>
    <cellStyle name="20% - アクセント 2" xfId="98" builtinId="34" customBuiltin="1"/>
    <cellStyle name="20% - アクセント 2 2" xfId="125" xr:uid="{D1164ABB-B3EC-44CA-8117-14DA82FE130A}"/>
    <cellStyle name="20% - アクセント 3" xfId="102" builtinId="38" customBuiltin="1"/>
    <cellStyle name="20% - アクセント 3 2" xfId="128" xr:uid="{6B10C7D9-5868-4031-B869-5C1F493FAA5B}"/>
    <cellStyle name="20% - アクセント 4" xfId="106" builtinId="42" customBuiltin="1"/>
    <cellStyle name="20% - アクセント 4 2" xfId="131" xr:uid="{68BF2066-5AD3-435F-80AB-E977CF0DEEF0}"/>
    <cellStyle name="20% - アクセント 5" xfId="110" builtinId="46" customBuiltin="1"/>
    <cellStyle name="20% - アクセント 5 2" xfId="134" xr:uid="{7AAC146A-41E9-4D59-9D2E-96D656DF7563}"/>
    <cellStyle name="20% - アクセント 6" xfId="114" builtinId="50" customBuiltin="1"/>
    <cellStyle name="20% - アクセント 6 2" xfId="137" xr:uid="{FB2EAFEA-265D-4EB2-AC00-B733827E2D95}"/>
    <cellStyle name="40% - アクセント 1" xfId="95" builtinId="31" customBuiltin="1"/>
    <cellStyle name="40% - アクセント 1 2" xfId="123" xr:uid="{F81D35AA-DCAE-4EFA-9621-27B9ED153FCC}"/>
    <cellStyle name="40% - アクセント 2" xfId="99" builtinId="35" customBuiltin="1"/>
    <cellStyle name="40% - アクセント 2 2" xfId="126" xr:uid="{F106989C-983A-4479-BE4B-72A8EBB6D0CE}"/>
    <cellStyle name="40% - アクセント 3" xfId="103" builtinId="39" customBuiltin="1"/>
    <cellStyle name="40% - アクセント 3 2" xfId="129" xr:uid="{A786E27B-8594-4B90-9002-FADE626218C4}"/>
    <cellStyle name="40% - アクセント 4" xfId="107" builtinId="43" customBuiltin="1"/>
    <cellStyle name="40% - アクセント 4 2" xfId="132" xr:uid="{819961A5-3056-4390-AD35-9315916E9F5E}"/>
    <cellStyle name="40% - アクセント 5" xfId="111" builtinId="47" customBuiltin="1"/>
    <cellStyle name="40% - アクセント 5 2" xfId="135" xr:uid="{74F2700B-53DB-4CBA-9B36-6B8DBC26D73B}"/>
    <cellStyle name="40% - アクセント 6" xfId="115" builtinId="51" customBuiltin="1"/>
    <cellStyle name="40% - アクセント 6 2" xfId="138" xr:uid="{D83B6BB7-347D-45B9-AA31-BC09FF5774F8}"/>
    <cellStyle name="60% - アクセント 1" xfId="96" builtinId="32" customBuiltin="1"/>
    <cellStyle name="60% - アクセント 1 2" xfId="124" xr:uid="{61B5C277-22F2-4E60-A057-97AE7313C903}"/>
    <cellStyle name="60% - アクセント 2" xfId="100" builtinId="36" customBuiltin="1"/>
    <cellStyle name="60% - アクセント 2 2" xfId="127" xr:uid="{932E834D-4054-4BEA-A383-3E082B5FFED1}"/>
    <cellStyle name="60% - アクセント 3" xfId="104" builtinId="40" customBuiltin="1"/>
    <cellStyle name="60% - アクセント 3 2" xfId="130" xr:uid="{4D914BA1-205B-4E40-BE16-8432C902C27F}"/>
    <cellStyle name="60% - アクセント 4" xfId="108" builtinId="44" customBuiltin="1"/>
    <cellStyle name="60% - アクセント 4 2" xfId="133" xr:uid="{A06B21DF-AB1B-44AA-B773-B56BA813668B}"/>
    <cellStyle name="60% - アクセント 5" xfId="112" builtinId="48" customBuiltin="1"/>
    <cellStyle name="60% - アクセント 5 2" xfId="136" xr:uid="{43E6CF15-E1F7-4F57-8301-494E9B8AF4B1}"/>
    <cellStyle name="60% - アクセント 6" xfId="116" builtinId="52" customBuiltin="1"/>
    <cellStyle name="60% - アクセント 6 2" xfId="139" xr:uid="{AC3A144B-6FB9-4C4C-B031-7089F43DBE83}"/>
    <cellStyle name="アクセント 1" xfId="93" builtinId="29" customBuiltin="1"/>
    <cellStyle name="アクセント 2" xfId="97" builtinId="33" customBuiltin="1"/>
    <cellStyle name="アクセント 3" xfId="101" builtinId="37" customBuiltin="1"/>
    <cellStyle name="アクセント 4" xfId="105" builtinId="41" customBuiltin="1"/>
    <cellStyle name="アクセント 5" xfId="109" builtinId="45" customBuiltin="1"/>
    <cellStyle name="アクセント 6" xfId="113" builtinId="49" customBuiltin="1"/>
    <cellStyle name="タイトル" xfId="77" builtinId="15" customBuiltin="1"/>
    <cellStyle name="チェック セル" xfId="89" builtinId="23" customBuiltin="1"/>
    <cellStyle name="どちらでもない" xfId="84" builtinId="28" customBuiltin="1"/>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メモ 2" xfId="119" xr:uid="{96ABF234-4813-4BC5-B2AD-6FD2EE108AFB}"/>
    <cellStyle name="メモ 3" xfId="121" xr:uid="{C98FF4DE-E921-4202-8E13-B34F807B5DF9}"/>
    <cellStyle name="リンク セル" xfId="88" builtinId="24" customBuiltin="1"/>
    <cellStyle name="悪い" xfId="83" builtinId="27" customBuiltin="1"/>
    <cellStyle name="計算" xfId="87" builtinId="22" customBuiltin="1"/>
    <cellStyle name="警告文" xfId="90" builtinId="11" customBuiltin="1"/>
    <cellStyle name="桁区切り" xfId="141" builtinId="6"/>
    <cellStyle name="桁区切り 2" xfId="6" xr:uid="{00000000-0005-0000-0000-000006000000}"/>
    <cellStyle name="桁区切り 2 2" xfId="7" xr:uid="{00000000-0005-0000-0000-000007000000}"/>
    <cellStyle name="桁区切り 2 2 2" xfId="8" xr:uid="{00000000-0005-0000-0000-000008000000}"/>
    <cellStyle name="桁区切り 2 2 3" xfId="73" xr:uid="{00000000-0005-0000-0000-000009000000}"/>
    <cellStyle name="桁区切り 2 3" xfId="9" xr:uid="{00000000-0005-0000-0000-00000A000000}"/>
    <cellStyle name="桁区切り 2 3 2" xfId="10" xr:uid="{00000000-0005-0000-0000-00000B000000}"/>
    <cellStyle name="桁区切り 2 3 2 2" xfId="11" xr:uid="{00000000-0005-0000-0000-00000C000000}"/>
    <cellStyle name="桁区切り 2 4" xfId="12" xr:uid="{00000000-0005-0000-0000-00000D000000}"/>
    <cellStyle name="桁区切り 2 4 2" xfId="13" xr:uid="{00000000-0005-0000-0000-00000E000000}"/>
    <cellStyle name="桁区切り 2 5" xfId="14" xr:uid="{00000000-0005-0000-0000-00000F000000}"/>
    <cellStyle name="桁区切り 2 6" xfId="15" xr:uid="{00000000-0005-0000-0000-000010000000}"/>
    <cellStyle name="桁区切り 3" xfId="16" xr:uid="{00000000-0005-0000-0000-000011000000}"/>
    <cellStyle name="桁区切り 3 2" xfId="17" xr:uid="{00000000-0005-0000-0000-000012000000}"/>
    <cellStyle name="桁区切り 3 2 2" xfId="18" xr:uid="{00000000-0005-0000-0000-000013000000}"/>
    <cellStyle name="桁区切り 3 3" xfId="19" xr:uid="{00000000-0005-0000-0000-000014000000}"/>
    <cellStyle name="桁区切り 3 4" xfId="20" xr:uid="{00000000-0005-0000-0000-000015000000}"/>
    <cellStyle name="桁区切り 4" xfId="76" xr:uid="{2C43C205-2528-45DE-8FC1-1CF39BBBE962}"/>
    <cellStyle name="桁区切り 7" xfId="74" xr:uid="{00000000-0005-0000-0000-000016000000}"/>
    <cellStyle name="見出し 1" xfId="78" builtinId="16" customBuiltin="1"/>
    <cellStyle name="見出し 2" xfId="79" builtinId="17" customBuiltin="1"/>
    <cellStyle name="見出し 3" xfId="80" builtinId="18" customBuiltin="1"/>
    <cellStyle name="見出し 4" xfId="81" builtinId="19" customBuiltin="1"/>
    <cellStyle name="集計" xfId="92" builtinId="25" customBuiltin="1"/>
    <cellStyle name="出力" xfId="86" builtinId="21" customBuiltin="1"/>
    <cellStyle name="説明文" xfId="91" builtinId="53" customBuiltin="1"/>
    <cellStyle name="入力" xfId="85" builtinId="20" customBuiltin="1"/>
    <cellStyle name="標準" xfId="0" builtinId="0"/>
    <cellStyle name="標準 10" xfId="75" xr:uid="{00000000-0005-0000-0000-000018000000}"/>
    <cellStyle name="標準 11" xfId="118" xr:uid="{B7997AEC-A7FA-4F5B-A64E-49854E600E44}"/>
    <cellStyle name="標準 12" xfId="120" xr:uid="{CAA93D6D-57AE-47FB-BA07-9400BA7C747D}"/>
    <cellStyle name="標準 2" xfId="21" xr:uid="{00000000-0005-0000-0000-000019000000}"/>
    <cellStyle name="標準 2 2" xfId="22" xr:uid="{00000000-0005-0000-0000-00001A000000}"/>
    <cellStyle name="標準 2 2 2" xfId="23" xr:uid="{00000000-0005-0000-0000-00001B000000}"/>
    <cellStyle name="標準 2 2 2 2" xfId="24" xr:uid="{00000000-0005-0000-0000-00001C000000}"/>
    <cellStyle name="標準 2 2 2 2 2" xfId="25" xr:uid="{00000000-0005-0000-0000-00001D000000}"/>
    <cellStyle name="標準 2 2 2_【H26建材(補正)】申請書式（個人集合）0325" xfId="26" xr:uid="{00000000-0005-0000-0000-00001E000000}"/>
    <cellStyle name="標準 2 2 3" xfId="27" xr:uid="{00000000-0005-0000-0000-00001F000000}"/>
    <cellStyle name="標準 2 2 3 2" xfId="28" xr:uid="{00000000-0005-0000-0000-000020000000}"/>
    <cellStyle name="標準 2 2 3 3" xfId="29" xr:uid="{00000000-0005-0000-0000-000021000000}"/>
    <cellStyle name="標準 2 2 3_【H26建材(補正)】申請書式（個人集合）0325" xfId="30" xr:uid="{00000000-0005-0000-0000-000022000000}"/>
    <cellStyle name="標準 2 2 4" xfId="31" xr:uid="{00000000-0005-0000-0000-000023000000}"/>
    <cellStyle name="標準 2 2 4 2" xfId="32" xr:uid="{00000000-0005-0000-0000-000024000000}"/>
    <cellStyle name="標準 2 2_(見本)【ガラス】対象製品申請リスト_20130624" xfId="33" xr:uid="{00000000-0005-0000-0000-000025000000}"/>
    <cellStyle name="標準 2 3" xfId="34" xr:uid="{00000000-0005-0000-0000-000026000000}"/>
    <cellStyle name="標準 2 3 2" xfId="35" xr:uid="{00000000-0005-0000-0000-000027000000}"/>
    <cellStyle name="標準 2 3 3" xfId="36" xr:uid="{00000000-0005-0000-0000-000028000000}"/>
    <cellStyle name="標準 2 3 3 2" xfId="37" xr:uid="{00000000-0005-0000-0000-000029000000}"/>
    <cellStyle name="標準 2 3_【H26建材(補正)】申請書式（個人集合）0325" xfId="38" xr:uid="{00000000-0005-0000-0000-00002A000000}"/>
    <cellStyle name="標準 2 4" xfId="39" xr:uid="{00000000-0005-0000-0000-00002B000000}"/>
    <cellStyle name="標準 2 4 2" xfId="40" xr:uid="{00000000-0005-0000-0000-00002C000000}"/>
    <cellStyle name="標準 2 4 2 2" xfId="41" xr:uid="{00000000-0005-0000-0000-00002D000000}"/>
    <cellStyle name="標準 2 4_【H26建材(補正)】申請書式（個人集合）0325" xfId="42" xr:uid="{00000000-0005-0000-0000-00002E000000}"/>
    <cellStyle name="標準 2 5" xfId="43" xr:uid="{00000000-0005-0000-0000-00002F000000}"/>
    <cellStyle name="標準 2 5 2" xfId="44" xr:uid="{00000000-0005-0000-0000-000030000000}"/>
    <cellStyle name="標準 2 5 2 2" xfId="45" xr:uid="{00000000-0005-0000-0000-000031000000}"/>
    <cellStyle name="標準 2 5 2 3" xfId="46" xr:uid="{00000000-0005-0000-0000-000032000000}"/>
    <cellStyle name="標準 2 5 2_【H26建材(補正)】申請書式（個人集合）0325" xfId="47" xr:uid="{00000000-0005-0000-0000-000033000000}"/>
    <cellStyle name="標準 2 5 3" xfId="48" xr:uid="{00000000-0005-0000-0000-000034000000}"/>
    <cellStyle name="標準 2 5 4" xfId="49" xr:uid="{00000000-0005-0000-0000-000035000000}"/>
    <cellStyle name="標準 2 5 5" xfId="50" xr:uid="{00000000-0005-0000-0000-000036000000}"/>
    <cellStyle name="標準 2 5_【H26建材(補正)】申請書式（個人集合）0325" xfId="51" xr:uid="{00000000-0005-0000-0000-000037000000}"/>
    <cellStyle name="標準 2 6" xfId="52" xr:uid="{00000000-0005-0000-0000-000038000000}"/>
    <cellStyle name="標準 2_【H26建材(補正)】申請書式（個人集合）0325" xfId="53" xr:uid="{00000000-0005-0000-0000-000039000000}"/>
    <cellStyle name="標準 3" xfId="54" xr:uid="{00000000-0005-0000-0000-00003A000000}"/>
    <cellStyle name="標準 3 2" xfId="55" xr:uid="{00000000-0005-0000-0000-00003B000000}"/>
    <cellStyle name="標準 3 2 2" xfId="56" xr:uid="{00000000-0005-0000-0000-00003C000000}"/>
    <cellStyle name="標準 3 2_【H26建材(補正)】申請書式（個人集合）0325" xfId="57" xr:uid="{00000000-0005-0000-0000-00003D000000}"/>
    <cellStyle name="標準 3_【H26建材(補正)】申請書式（個人集合）0325" xfId="58" xr:uid="{00000000-0005-0000-0000-00003E000000}"/>
    <cellStyle name="標準 4" xfId="59" xr:uid="{00000000-0005-0000-0000-00003F000000}"/>
    <cellStyle name="標準 4 2" xfId="60" xr:uid="{00000000-0005-0000-0000-000040000000}"/>
    <cellStyle name="標準 4 3" xfId="61" xr:uid="{00000000-0005-0000-0000-000041000000}"/>
    <cellStyle name="標準 4_【H26建材(補正)】申請書式（個人集合）0325" xfId="62" xr:uid="{00000000-0005-0000-0000-000042000000}"/>
    <cellStyle name="標準 5" xfId="63" xr:uid="{00000000-0005-0000-0000-000043000000}"/>
    <cellStyle name="標準 5 2" xfId="64" xr:uid="{00000000-0005-0000-0000-000044000000}"/>
    <cellStyle name="標準 5 3" xfId="65" xr:uid="{00000000-0005-0000-0000-000045000000}"/>
    <cellStyle name="標準 5_【H26建材(補正)】申請書式（個人集合）0325" xfId="66" xr:uid="{00000000-0005-0000-0000-000046000000}"/>
    <cellStyle name="標準 6" xfId="67" xr:uid="{00000000-0005-0000-0000-000047000000}"/>
    <cellStyle name="標準 7" xfId="68" xr:uid="{00000000-0005-0000-0000-000048000000}"/>
    <cellStyle name="標準 7 2" xfId="69" xr:uid="{00000000-0005-0000-0000-000049000000}"/>
    <cellStyle name="標準 7 2 2" xfId="72" xr:uid="{00000000-0005-0000-0000-00004A000000}"/>
    <cellStyle name="標準 7_【H26建材(補正)】申請書式（個人集合）0325" xfId="70" xr:uid="{00000000-0005-0000-0000-00004B000000}"/>
    <cellStyle name="標準 8" xfId="71" xr:uid="{00000000-0005-0000-0000-00004C000000}"/>
    <cellStyle name="標準 9" xfId="117" xr:uid="{47D27602-0D48-42EB-9FB0-288CA0A3AEE6}"/>
    <cellStyle name="標準_新築・既築" xfId="140" xr:uid="{D9CD3783-3764-4A55-AEFA-C940174D3112}"/>
    <cellStyle name="良い" xfId="82" builtinId="26" customBuiltin="1"/>
  </cellStyles>
  <dxfs count="92">
    <dxf>
      <font>
        <color rgb="FFFF0000"/>
      </font>
      <fill>
        <patternFill>
          <bgColor rgb="FFFFFFCC"/>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fill>
        <patternFill>
          <bgColor rgb="FFFFFFCC"/>
        </patternFill>
      </fill>
    </dxf>
    <dxf>
      <font>
        <color rgb="FFFF0000"/>
      </font>
      <fill>
        <patternFill>
          <bgColor rgb="FFFFFFCC"/>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ill>
        <patternFill>
          <fgColor auto="1"/>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0000FF"/>
      <color rgb="FFFFFFCC"/>
      <color rgb="FFFFFF99"/>
      <color rgb="FF8064A2"/>
      <color rgb="FF685865"/>
      <color rgb="FF9BBB59"/>
      <color rgb="FFCCECF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58</xdr:col>
      <xdr:colOff>740230</xdr:colOff>
      <xdr:row>60</xdr:row>
      <xdr:rowOff>92111</xdr:rowOff>
    </xdr:from>
    <xdr:ext cx="5529942" cy="325730"/>
    <xdr:sp macro="" textlink="">
      <xdr:nvSpPr>
        <xdr:cNvPr id="2" name="吹き出し: 四角形 1">
          <a:extLst>
            <a:ext uri="{FF2B5EF4-FFF2-40B4-BE49-F238E27FC236}">
              <a16:creationId xmlns:a16="http://schemas.microsoft.com/office/drawing/2014/main" id="{1E08B41A-F305-4B3C-92C1-0CD7ECAB15F1}"/>
            </a:ext>
          </a:extLst>
        </xdr:cNvPr>
        <xdr:cNvSpPr/>
      </xdr:nvSpPr>
      <xdr:spPr>
        <a:xfrm>
          <a:off x="14608630" y="13579511"/>
          <a:ext cx="5529942" cy="325730"/>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・誓約書の内容を確認の上、日付と氏名を記入してください。</a:t>
          </a:r>
        </a:p>
      </xdr:txBody>
    </xdr:sp>
    <xdr:clientData/>
  </xdr:oneCellAnchor>
  <xdr:oneCellAnchor>
    <xdr:from>
      <xdr:col>58</xdr:col>
      <xdr:colOff>774700</xdr:colOff>
      <xdr:row>2</xdr:row>
      <xdr:rowOff>76200</xdr:rowOff>
    </xdr:from>
    <xdr:ext cx="6972300" cy="1610581"/>
    <xdr:sp macro="" textlink="">
      <xdr:nvSpPr>
        <xdr:cNvPr id="3" name="吹き出し: 四角形 2">
          <a:extLst>
            <a:ext uri="{FF2B5EF4-FFF2-40B4-BE49-F238E27FC236}">
              <a16:creationId xmlns:a16="http://schemas.microsoft.com/office/drawing/2014/main" id="{D92E010B-94E3-480E-95D4-E255CBA7335D}"/>
            </a:ext>
          </a:extLst>
        </xdr:cNvPr>
        <xdr:cNvSpPr/>
      </xdr:nvSpPr>
      <xdr:spPr>
        <a:xfrm>
          <a:off x="10767786" y="794657"/>
          <a:ext cx="6972300" cy="1610581"/>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・誓約書の内容を確認した上、</a:t>
          </a:r>
          <a:r>
            <a:rPr kumimoji="1" lang="ja-JP" altLang="en-US" sz="1600" b="1" u="sng">
              <a:solidFill>
                <a:srgbClr val="FF0000"/>
              </a:solidFill>
              <a:latin typeface="HGｺﾞｼｯｸM" panose="020B0609000000000000" pitchFamily="49" charset="-128"/>
              <a:ea typeface="HGｺﾞｼｯｸM" panose="020B0609000000000000" pitchFamily="49" charset="-128"/>
            </a:rPr>
            <a:t>ページ下部の記名欄にご記入ください。</a:t>
          </a:r>
          <a:endParaRPr kumimoji="1" lang="en-US" altLang="ja-JP" sz="1600" b="1" u="sng">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・手続代行者がいる場合は、誓約書の内容を申請者に必ず提示し、　</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ja-JP" altLang="en-US" sz="1600" b="1" u="sng">
              <a:solidFill>
                <a:srgbClr val="FF0000"/>
              </a:solidFill>
              <a:latin typeface="HGｺﾞｼｯｸM" panose="020B0609000000000000" pitchFamily="49" charset="-128"/>
              <a:ea typeface="HGｺﾞｼｯｸM" panose="020B0609000000000000" pitchFamily="49" charset="-128"/>
            </a:rPr>
            <a:t>ページ下部の記名欄にご記入ください。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15</xdr:col>
      <xdr:colOff>97971</xdr:colOff>
      <xdr:row>51</xdr:row>
      <xdr:rowOff>8164</xdr:rowOff>
    </xdr:from>
    <xdr:to>
      <xdr:col>22</xdr:col>
      <xdr:colOff>54428</xdr:colOff>
      <xdr:row>51</xdr:row>
      <xdr:rowOff>195942</xdr:rowOff>
    </xdr:to>
    <xdr:sp macro="" textlink="">
      <xdr:nvSpPr>
        <xdr:cNvPr id="2" name="正方形/長方形 1">
          <a:extLst>
            <a:ext uri="{FF2B5EF4-FFF2-40B4-BE49-F238E27FC236}">
              <a16:creationId xmlns:a16="http://schemas.microsoft.com/office/drawing/2014/main" id="{20BB82C7-CB07-4DBA-878B-3A8D3C5688E5}"/>
            </a:ext>
          </a:extLst>
        </xdr:cNvPr>
        <xdr:cNvSpPr/>
      </xdr:nvSpPr>
      <xdr:spPr>
        <a:xfrm>
          <a:off x="1567542" y="17882507"/>
          <a:ext cx="642257" cy="1877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都道府県</a:t>
          </a:r>
        </a:p>
      </xdr:txBody>
    </xdr:sp>
    <xdr:clientData/>
  </xdr:twoCellAnchor>
  <xdr:twoCellAnchor>
    <xdr:from>
      <xdr:col>38</xdr:col>
      <xdr:colOff>21774</xdr:colOff>
      <xdr:row>51</xdr:row>
      <xdr:rowOff>10886</xdr:rowOff>
    </xdr:from>
    <xdr:to>
      <xdr:col>45</xdr:col>
      <xdr:colOff>54431</xdr:colOff>
      <xdr:row>51</xdr:row>
      <xdr:rowOff>185057</xdr:rowOff>
    </xdr:to>
    <xdr:sp macro="" textlink="">
      <xdr:nvSpPr>
        <xdr:cNvPr id="3" name="正方形/長方形 2">
          <a:extLst>
            <a:ext uri="{FF2B5EF4-FFF2-40B4-BE49-F238E27FC236}">
              <a16:creationId xmlns:a16="http://schemas.microsoft.com/office/drawing/2014/main" id="{63781158-44A3-4434-886A-ECCE6F2AB033}"/>
            </a:ext>
          </a:extLst>
        </xdr:cNvPr>
        <xdr:cNvSpPr/>
      </xdr:nvSpPr>
      <xdr:spPr>
        <a:xfrm>
          <a:off x="3744688" y="17885229"/>
          <a:ext cx="718457" cy="1741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市区町村</a:t>
          </a:r>
        </a:p>
      </xdr:txBody>
    </xdr:sp>
    <xdr:clientData/>
  </xdr:twoCellAnchor>
  <xdr:twoCellAnchor>
    <xdr:from>
      <xdr:col>69</xdr:col>
      <xdr:colOff>11908</xdr:colOff>
      <xdr:row>51</xdr:row>
      <xdr:rowOff>320</xdr:rowOff>
    </xdr:from>
    <xdr:to>
      <xdr:col>78</xdr:col>
      <xdr:colOff>21774</xdr:colOff>
      <xdr:row>51</xdr:row>
      <xdr:rowOff>185057</xdr:rowOff>
    </xdr:to>
    <xdr:sp macro="" textlink="">
      <xdr:nvSpPr>
        <xdr:cNvPr id="4" name="正方形/長方形 3">
          <a:extLst>
            <a:ext uri="{FF2B5EF4-FFF2-40B4-BE49-F238E27FC236}">
              <a16:creationId xmlns:a16="http://schemas.microsoft.com/office/drawing/2014/main" id="{EA6E015B-64FC-497C-B294-435018BE422D}"/>
            </a:ext>
          </a:extLst>
        </xdr:cNvPr>
        <xdr:cNvSpPr/>
      </xdr:nvSpPr>
      <xdr:spPr>
        <a:xfrm>
          <a:off x="6771937" y="17874663"/>
          <a:ext cx="891608" cy="1847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丁目・番地・号</a:t>
          </a:r>
        </a:p>
      </xdr:txBody>
    </xdr:sp>
    <xdr:clientData/>
  </xdr:twoCellAnchor>
  <xdr:twoCellAnchor>
    <xdr:from>
      <xdr:col>16</xdr:col>
      <xdr:colOff>32658</xdr:colOff>
      <xdr:row>22</xdr:row>
      <xdr:rowOff>280308</xdr:rowOff>
    </xdr:from>
    <xdr:to>
      <xdr:col>22</xdr:col>
      <xdr:colOff>54430</xdr:colOff>
      <xdr:row>23</xdr:row>
      <xdr:rowOff>174171</xdr:rowOff>
    </xdr:to>
    <xdr:sp macro="" textlink="">
      <xdr:nvSpPr>
        <xdr:cNvPr id="5" name="正方形/長方形 4">
          <a:extLst>
            <a:ext uri="{FF2B5EF4-FFF2-40B4-BE49-F238E27FC236}">
              <a16:creationId xmlns:a16="http://schemas.microsoft.com/office/drawing/2014/main" id="{D62F0748-A101-4474-8DCF-9DB981C8BADF}"/>
            </a:ext>
          </a:extLst>
        </xdr:cNvPr>
        <xdr:cNvSpPr/>
      </xdr:nvSpPr>
      <xdr:spPr>
        <a:xfrm>
          <a:off x="1600201" y="6452508"/>
          <a:ext cx="609600" cy="1768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都道府県</a:t>
          </a:r>
        </a:p>
      </xdr:txBody>
    </xdr:sp>
    <xdr:clientData/>
  </xdr:twoCellAnchor>
  <xdr:twoCellAnchor>
    <xdr:from>
      <xdr:col>38</xdr:col>
      <xdr:colOff>54430</xdr:colOff>
      <xdr:row>23</xdr:row>
      <xdr:rowOff>0</xdr:rowOff>
    </xdr:from>
    <xdr:to>
      <xdr:col>45</xdr:col>
      <xdr:colOff>43544</xdr:colOff>
      <xdr:row>23</xdr:row>
      <xdr:rowOff>185057</xdr:rowOff>
    </xdr:to>
    <xdr:sp macro="" textlink="">
      <xdr:nvSpPr>
        <xdr:cNvPr id="6" name="正方形/長方形 5">
          <a:extLst>
            <a:ext uri="{FF2B5EF4-FFF2-40B4-BE49-F238E27FC236}">
              <a16:creationId xmlns:a16="http://schemas.microsoft.com/office/drawing/2014/main" id="{4F748674-2F8C-4CE1-9E79-73449AC623BC}"/>
            </a:ext>
          </a:extLst>
        </xdr:cNvPr>
        <xdr:cNvSpPr/>
      </xdr:nvSpPr>
      <xdr:spPr>
        <a:xfrm>
          <a:off x="3777344" y="6455229"/>
          <a:ext cx="674914" cy="1850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市区町村</a:t>
          </a:r>
        </a:p>
      </xdr:txBody>
    </xdr:sp>
    <xdr:clientData/>
  </xdr:twoCellAnchor>
  <xdr:twoCellAnchor>
    <xdr:from>
      <xdr:col>68</xdr:col>
      <xdr:colOff>77218</xdr:colOff>
      <xdr:row>23</xdr:row>
      <xdr:rowOff>320</xdr:rowOff>
    </xdr:from>
    <xdr:to>
      <xdr:col>78</xdr:col>
      <xdr:colOff>32655</xdr:colOff>
      <xdr:row>23</xdr:row>
      <xdr:rowOff>185056</xdr:rowOff>
    </xdr:to>
    <xdr:sp macro="" textlink="">
      <xdr:nvSpPr>
        <xdr:cNvPr id="7" name="正方形/長方形 6">
          <a:extLst>
            <a:ext uri="{FF2B5EF4-FFF2-40B4-BE49-F238E27FC236}">
              <a16:creationId xmlns:a16="http://schemas.microsoft.com/office/drawing/2014/main" id="{A82D4F06-50E7-449F-8D4A-3B82F79E9238}"/>
            </a:ext>
          </a:extLst>
        </xdr:cNvPr>
        <xdr:cNvSpPr/>
      </xdr:nvSpPr>
      <xdr:spPr>
        <a:xfrm>
          <a:off x="6739275" y="6455549"/>
          <a:ext cx="935151" cy="1847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丁目・番地・号</a:t>
          </a:r>
        </a:p>
      </xdr:txBody>
    </xdr:sp>
    <xdr:clientData/>
  </xdr:twoCellAnchor>
  <xdr:twoCellAnchor>
    <xdr:from>
      <xdr:col>46</xdr:col>
      <xdr:colOff>10887</xdr:colOff>
      <xdr:row>54</xdr:row>
      <xdr:rowOff>76199</xdr:rowOff>
    </xdr:from>
    <xdr:to>
      <xdr:col>91</xdr:col>
      <xdr:colOff>10887</xdr:colOff>
      <xdr:row>56</xdr:row>
      <xdr:rowOff>195944</xdr:rowOff>
    </xdr:to>
    <xdr:sp macro="" textlink="">
      <xdr:nvSpPr>
        <xdr:cNvPr id="8" name="大かっこ 7">
          <a:extLst>
            <a:ext uri="{FF2B5EF4-FFF2-40B4-BE49-F238E27FC236}">
              <a16:creationId xmlns:a16="http://schemas.microsoft.com/office/drawing/2014/main" id="{CD04127D-BD3C-4A7C-97A9-C98164E64557}"/>
            </a:ext>
          </a:extLst>
        </xdr:cNvPr>
        <xdr:cNvSpPr/>
      </xdr:nvSpPr>
      <xdr:spPr>
        <a:xfrm>
          <a:off x="4567647" y="19781519"/>
          <a:ext cx="4457700" cy="683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87086</xdr:colOff>
      <xdr:row>37</xdr:row>
      <xdr:rowOff>8164</xdr:rowOff>
    </xdr:from>
    <xdr:to>
      <xdr:col>23</xdr:col>
      <xdr:colOff>10885</xdr:colOff>
      <xdr:row>37</xdr:row>
      <xdr:rowOff>195942</xdr:rowOff>
    </xdr:to>
    <xdr:sp macro="" textlink="">
      <xdr:nvSpPr>
        <xdr:cNvPr id="9" name="正方形/長方形 8">
          <a:extLst>
            <a:ext uri="{FF2B5EF4-FFF2-40B4-BE49-F238E27FC236}">
              <a16:creationId xmlns:a16="http://schemas.microsoft.com/office/drawing/2014/main" id="{23C1FD20-387C-4E1F-AED2-0F60BCA2703F}"/>
            </a:ext>
          </a:extLst>
        </xdr:cNvPr>
        <xdr:cNvSpPr/>
      </xdr:nvSpPr>
      <xdr:spPr>
        <a:xfrm>
          <a:off x="1556657" y="12624707"/>
          <a:ext cx="707571" cy="1877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都道府県</a:t>
          </a:r>
        </a:p>
      </xdr:txBody>
    </xdr:sp>
    <xdr:clientData/>
  </xdr:twoCellAnchor>
  <xdr:twoCellAnchor>
    <xdr:from>
      <xdr:col>38</xdr:col>
      <xdr:colOff>54427</xdr:colOff>
      <xdr:row>37</xdr:row>
      <xdr:rowOff>0</xdr:rowOff>
    </xdr:from>
    <xdr:to>
      <xdr:col>45</xdr:col>
      <xdr:colOff>97970</xdr:colOff>
      <xdr:row>37</xdr:row>
      <xdr:rowOff>185057</xdr:rowOff>
    </xdr:to>
    <xdr:sp macro="" textlink="">
      <xdr:nvSpPr>
        <xdr:cNvPr id="10" name="正方形/長方形 9">
          <a:extLst>
            <a:ext uri="{FF2B5EF4-FFF2-40B4-BE49-F238E27FC236}">
              <a16:creationId xmlns:a16="http://schemas.microsoft.com/office/drawing/2014/main" id="{E7E43638-C1BC-45D4-B911-51B5C0236386}"/>
            </a:ext>
          </a:extLst>
        </xdr:cNvPr>
        <xdr:cNvSpPr/>
      </xdr:nvSpPr>
      <xdr:spPr>
        <a:xfrm>
          <a:off x="3777341" y="12616543"/>
          <a:ext cx="729343" cy="1850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市区町村</a:t>
          </a:r>
        </a:p>
      </xdr:txBody>
    </xdr:sp>
    <xdr:clientData/>
  </xdr:twoCellAnchor>
  <xdr:twoCellAnchor>
    <xdr:from>
      <xdr:col>68</xdr:col>
      <xdr:colOff>77220</xdr:colOff>
      <xdr:row>37</xdr:row>
      <xdr:rowOff>320</xdr:rowOff>
    </xdr:from>
    <xdr:to>
      <xdr:col>78</xdr:col>
      <xdr:colOff>43543</xdr:colOff>
      <xdr:row>37</xdr:row>
      <xdr:rowOff>185056</xdr:rowOff>
    </xdr:to>
    <xdr:sp macro="" textlink="">
      <xdr:nvSpPr>
        <xdr:cNvPr id="11" name="正方形/長方形 10">
          <a:extLst>
            <a:ext uri="{FF2B5EF4-FFF2-40B4-BE49-F238E27FC236}">
              <a16:creationId xmlns:a16="http://schemas.microsoft.com/office/drawing/2014/main" id="{BB8907F2-0413-4D84-A6D7-AA25763E445C}"/>
            </a:ext>
          </a:extLst>
        </xdr:cNvPr>
        <xdr:cNvSpPr/>
      </xdr:nvSpPr>
      <xdr:spPr>
        <a:xfrm>
          <a:off x="6739277" y="12616863"/>
          <a:ext cx="946037" cy="1847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丁目・番地・号</a:t>
          </a:r>
        </a:p>
      </xdr:txBody>
    </xdr:sp>
    <xdr:clientData/>
  </xdr:twoCellAnchor>
  <xdr:twoCellAnchor>
    <xdr:from>
      <xdr:col>11</xdr:col>
      <xdr:colOff>17960</xdr:colOff>
      <xdr:row>29</xdr:row>
      <xdr:rowOff>468086</xdr:rowOff>
    </xdr:from>
    <xdr:to>
      <xdr:col>13</xdr:col>
      <xdr:colOff>32657</xdr:colOff>
      <xdr:row>30</xdr:row>
      <xdr:rowOff>185057</xdr:rowOff>
    </xdr:to>
    <xdr:sp macro="" textlink="">
      <xdr:nvSpPr>
        <xdr:cNvPr id="12" name="正方形/長方形 11">
          <a:extLst>
            <a:ext uri="{FF2B5EF4-FFF2-40B4-BE49-F238E27FC236}">
              <a16:creationId xmlns:a16="http://schemas.microsoft.com/office/drawing/2014/main" id="{467122BD-0B17-4EB8-9B2F-A54F92E7DEFC}"/>
            </a:ext>
          </a:extLst>
        </xdr:cNvPr>
        <xdr:cNvSpPr/>
      </xdr:nvSpPr>
      <xdr:spPr>
        <a:xfrm>
          <a:off x="1095646" y="9764486"/>
          <a:ext cx="210640" cy="2177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氏</a:t>
          </a:r>
        </a:p>
      </xdr:txBody>
    </xdr:sp>
    <xdr:clientData/>
  </xdr:twoCellAnchor>
  <xdr:twoCellAnchor>
    <xdr:from>
      <xdr:col>29</xdr:col>
      <xdr:colOff>9800</xdr:colOff>
      <xdr:row>29</xdr:row>
      <xdr:rowOff>500742</xdr:rowOff>
    </xdr:from>
    <xdr:to>
      <xdr:col>31</xdr:col>
      <xdr:colOff>21772</xdr:colOff>
      <xdr:row>30</xdr:row>
      <xdr:rowOff>174171</xdr:rowOff>
    </xdr:to>
    <xdr:sp macro="" textlink="">
      <xdr:nvSpPr>
        <xdr:cNvPr id="13" name="正方形/長方形 12">
          <a:extLst>
            <a:ext uri="{FF2B5EF4-FFF2-40B4-BE49-F238E27FC236}">
              <a16:creationId xmlns:a16="http://schemas.microsoft.com/office/drawing/2014/main" id="{D4BAAEDC-0D90-45BE-8D36-020B95549AF5}"/>
            </a:ext>
          </a:extLst>
        </xdr:cNvPr>
        <xdr:cNvSpPr/>
      </xdr:nvSpPr>
      <xdr:spPr>
        <a:xfrm>
          <a:off x="2850971" y="9797142"/>
          <a:ext cx="207915" cy="1741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名</a:t>
          </a:r>
        </a:p>
      </xdr:txBody>
    </xdr:sp>
    <xdr:clientData/>
  </xdr:twoCellAnchor>
  <xdr:twoCellAnchor>
    <xdr:from>
      <xdr:col>10</xdr:col>
      <xdr:colOff>94160</xdr:colOff>
      <xdr:row>34</xdr:row>
      <xdr:rowOff>0</xdr:rowOff>
    </xdr:from>
    <xdr:to>
      <xdr:col>13</xdr:col>
      <xdr:colOff>21771</xdr:colOff>
      <xdr:row>34</xdr:row>
      <xdr:rowOff>185058</xdr:rowOff>
    </xdr:to>
    <xdr:sp macro="" textlink="">
      <xdr:nvSpPr>
        <xdr:cNvPr id="14" name="正方形/長方形 13">
          <a:extLst>
            <a:ext uri="{FF2B5EF4-FFF2-40B4-BE49-F238E27FC236}">
              <a16:creationId xmlns:a16="http://schemas.microsoft.com/office/drawing/2014/main" id="{64C60650-F453-4CF6-8238-005C628174CF}"/>
            </a:ext>
          </a:extLst>
        </xdr:cNvPr>
        <xdr:cNvSpPr/>
      </xdr:nvSpPr>
      <xdr:spPr>
        <a:xfrm>
          <a:off x="1073874" y="11582400"/>
          <a:ext cx="221526" cy="1850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氏</a:t>
          </a:r>
        </a:p>
      </xdr:txBody>
    </xdr:sp>
    <xdr:clientData/>
  </xdr:twoCellAnchor>
  <xdr:twoCellAnchor>
    <xdr:from>
      <xdr:col>16</xdr:col>
      <xdr:colOff>43542</xdr:colOff>
      <xdr:row>32</xdr:row>
      <xdr:rowOff>19050</xdr:rowOff>
    </xdr:from>
    <xdr:to>
      <xdr:col>22</xdr:col>
      <xdr:colOff>87085</xdr:colOff>
      <xdr:row>32</xdr:row>
      <xdr:rowOff>185057</xdr:rowOff>
    </xdr:to>
    <xdr:sp macro="" textlink="">
      <xdr:nvSpPr>
        <xdr:cNvPr id="15" name="正方形/長方形 14">
          <a:extLst>
            <a:ext uri="{FF2B5EF4-FFF2-40B4-BE49-F238E27FC236}">
              <a16:creationId xmlns:a16="http://schemas.microsoft.com/office/drawing/2014/main" id="{D2FF4A5D-A237-4454-A06A-C47CC5F7E438}"/>
            </a:ext>
          </a:extLst>
        </xdr:cNvPr>
        <xdr:cNvSpPr/>
      </xdr:nvSpPr>
      <xdr:spPr>
        <a:xfrm>
          <a:off x="1611085" y="10599964"/>
          <a:ext cx="631371" cy="166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都道府県</a:t>
          </a:r>
        </a:p>
      </xdr:txBody>
    </xdr:sp>
    <xdr:clientData/>
  </xdr:twoCellAnchor>
  <xdr:twoCellAnchor>
    <xdr:from>
      <xdr:col>39</xdr:col>
      <xdr:colOff>1</xdr:colOff>
      <xdr:row>32</xdr:row>
      <xdr:rowOff>21772</xdr:rowOff>
    </xdr:from>
    <xdr:to>
      <xdr:col>46</xdr:col>
      <xdr:colOff>1</xdr:colOff>
      <xdr:row>32</xdr:row>
      <xdr:rowOff>185057</xdr:rowOff>
    </xdr:to>
    <xdr:sp macro="" textlink="">
      <xdr:nvSpPr>
        <xdr:cNvPr id="16" name="正方形/長方形 15">
          <a:extLst>
            <a:ext uri="{FF2B5EF4-FFF2-40B4-BE49-F238E27FC236}">
              <a16:creationId xmlns:a16="http://schemas.microsoft.com/office/drawing/2014/main" id="{656693AB-2086-49DB-B0FF-92257E1BFAEF}"/>
            </a:ext>
          </a:extLst>
        </xdr:cNvPr>
        <xdr:cNvSpPr/>
      </xdr:nvSpPr>
      <xdr:spPr>
        <a:xfrm>
          <a:off x="3820887" y="10602686"/>
          <a:ext cx="685800" cy="1632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市区町村</a:t>
          </a:r>
        </a:p>
      </xdr:txBody>
    </xdr:sp>
    <xdr:clientData/>
  </xdr:twoCellAnchor>
  <xdr:twoCellAnchor>
    <xdr:from>
      <xdr:col>68</xdr:col>
      <xdr:colOff>76200</xdr:colOff>
      <xdr:row>32</xdr:row>
      <xdr:rowOff>10886</xdr:rowOff>
    </xdr:from>
    <xdr:to>
      <xdr:col>79</xdr:col>
      <xdr:colOff>10885</xdr:colOff>
      <xdr:row>32</xdr:row>
      <xdr:rowOff>185058</xdr:rowOff>
    </xdr:to>
    <xdr:sp macro="" textlink="">
      <xdr:nvSpPr>
        <xdr:cNvPr id="17" name="正方形/長方形 16">
          <a:extLst>
            <a:ext uri="{FF2B5EF4-FFF2-40B4-BE49-F238E27FC236}">
              <a16:creationId xmlns:a16="http://schemas.microsoft.com/office/drawing/2014/main" id="{15115B20-BCDC-495E-ADAB-86DCED9E649D}"/>
            </a:ext>
          </a:extLst>
        </xdr:cNvPr>
        <xdr:cNvSpPr/>
      </xdr:nvSpPr>
      <xdr:spPr>
        <a:xfrm>
          <a:off x="6738257" y="10591800"/>
          <a:ext cx="1012371" cy="1741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丁目・番地・号</a:t>
          </a:r>
        </a:p>
      </xdr:txBody>
    </xdr:sp>
    <xdr:clientData/>
  </xdr:twoCellAnchor>
  <xdr:twoCellAnchor>
    <xdr:from>
      <xdr:col>28</xdr:col>
      <xdr:colOff>96886</xdr:colOff>
      <xdr:row>33</xdr:row>
      <xdr:rowOff>478971</xdr:rowOff>
    </xdr:from>
    <xdr:to>
      <xdr:col>31</xdr:col>
      <xdr:colOff>43544</xdr:colOff>
      <xdr:row>34</xdr:row>
      <xdr:rowOff>174171</xdr:rowOff>
    </xdr:to>
    <xdr:sp macro="" textlink="">
      <xdr:nvSpPr>
        <xdr:cNvPr id="18" name="正方形/長方形 17">
          <a:extLst>
            <a:ext uri="{FF2B5EF4-FFF2-40B4-BE49-F238E27FC236}">
              <a16:creationId xmlns:a16="http://schemas.microsoft.com/office/drawing/2014/main" id="{2AE202E9-A6B8-4D0E-9394-A61BDA3D32CB}"/>
            </a:ext>
          </a:extLst>
        </xdr:cNvPr>
        <xdr:cNvSpPr/>
      </xdr:nvSpPr>
      <xdr:spPr>
        <a:xfrm>
          <a:off x="2840086" y="11560628"/>
          <a:ext cx="240572" cy="1959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名</a:t>
          </a:r>
          <a:endParaRPr kumimoji="1" lang="en-US" altLang="ja-JP" sz="1000">
            <a:solidFill>
              <a:schemeClr val="bg1">
                <a:lumMod val="50000"/>
              </a:schemeClr>
            </a:solidFill>
          </a:endParaRPr>
        </a:p>
      </xdr:txBody>
    </xdr:sp>
    <xdr:clientData/>
  </xdr:twoCellAnchor>
  <xdr:twoCellAnchor>
    <xdr:from>
      <xdr:col>11</xdr:col>
      <xdr:colOff>35378</xdr:colOff>
      <xdr:row>21</xdr:row>
      <xdr:rowOff>9526</xdr:rowOff>
    </xdr:from>
    <xdr:to>
      <xdr:col>13</xdr:col>
      <xdr:colOff>32656</xdr:colOff>
      <xdr:row>21</xdr:row>
      <xdr:rowOff>185058</xdr:rowOff>
    </xdr:to>
    <xdr:sp macro="" textlink="">
      <xdr:nvSpPr>
        <xdr:cNvPr id="19" name="正方形/長方形 18">
          <a:extLst>
            <a:ext uri="{FF2B5EF4-FFF2-40B4-BE49-F238E27FC236}">
              <a16:creationId xmlns:a16="http://schemas.microsoft.com/office/drawing/2014/main" id="{985FFC2A-9FE0-4EA4-A577-1D8F810AD5DF}"/>
            </a:ext>
          </a:extLst>
        </xdr:cNvPr>
        <xdr:cNvSpPr/>
      </xdr:nvSpPr>
      <xdr:spPr>
        <a:xfrm>
          <a:off x="1113064" y="5615669"/>
          <a:ext cx="193221" cy="1755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氏</a:t>
          </a:r>
        </a:p>
      </xdr:txBody>
    </xdr:sp>
    <xdr:clientData/>
  </xdr:twoCellAnchor>
  <xdr:twoCellAnchor>
    <xdr:from>
      <xdr:col>33</xdr:col>
      <xdr:colOff>27211</xdr:colOff>
      <xdr:row>20</xdr:row>
      <xdr:rowOff>269421</xdr:rowOff>
    </xdr:from>
    <xdr:to>
      <xdr:col>35</xdr:col>
      <xdr:colOff>10885</xdr:colOff>
      <xdr:row>21</xdr:row>
      <xdr:rowOff>174171</xdr:rowOff>
    </xdr:to>
    <xdr:sp macro="" textlink="">
      <xdr:nvSpPr>
        <xdr:cNvPr id="20" name="正方形/長方形 19">
          <a:extLst>
            <a:ext uri="{FF2B5EF4-FFF2-40B4-BE49-F238E27FC236}">
              <a16:creationId xmlns:a16="http://schemas.microsoft.com/office/drawing/2014/main" id="{4CE2B008-0164-4A17-A9EF-A8381DF0AD8C}"/>
            </a:ext>
          </a:extLst>
        </xdr:cNvPr>
        <xdr:cNvSpPr/>
      </xdr:nvSpPr>
      <xdr:spPr>
        <a:xfrm>
          <a:off x="3260268" y="5603421"/>
          <a:ext cx="179617"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名</a:t>
          </a:r>
        </a:p>
      </xdr:txBody>
    </xdr:sp>
    <xdr:clientData/>
  </xdr:twoCellAnchor>
  <xdr:twoCellAnchor>
    <xdr:from>
      <xdr:col>83</xdr:col>
      <xdr:colOff>65314</xdr:colOff>
      <xdr:row>2</xdr:row>
      <xdr:rowOff>32657</xdr:rowOff>
    </xdr:from>
    <xdr:to>
      <xdr:col>91</xdr:col>
      <xdr:colOff>43659</xdr:colOff>
      <xdr:row>2</xdr:row>
      <xdr:rowOff>346950</xdr:rowOff>
    </xdr:to>
    <xdr:sp macro="" textlink="">
      <xdr:nvSpPr>
        <xdr:cNvPr id="21" name="角丸四角形 58">
          <a:extLst>
            <a:ext uri="{FF2B5EF4-FFF2-40B4-BE49-F238E27FC236}">
              <a16:creationId xmlns:a16="http://schemas.microsoft.com/office/drawing/2014/main" id="{C1EB828C-5099-406F-A97F-164EA7B04E63}"/>
            </a:ext>
          </a:extLst>
        </xdr:cNvPr>
        <xdr:cNvSpPr/>
      </xdr:nvSpPr>
      <xdr:spPr>
        <a:xfrm>
          <a:off x="8287294" y="1320437"/>
          <a:ext cx="770825" cy="314293"/>
        </a:xfrm>
        <a:prstGeom prst="roundRect">
          <a:avLst/>
        </a:prstGeom>
        <a:solidFill>
          <a:srgbClr val="8064A2"/>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twoCellAnchor>
    <xdr:from>
      <xdr:col>96</xdr:col>
      <xdr:colOff>555285</xdr:colOff>
      <xdr:row>2</xdr:row>
      <xdr:rowOff>108857</xdr:rowOff>
    </xdr:from>
    <xdr:to>
      <xdr:col>119</xdr:col>
      <xdr:colOff>41957</xdr:colOff>
      <xdr:row>6</xdr:row>
      <xdr:rowOff>121595</xdr:rowOff>
    </xdr:to>
    <xdr:sp macro="" textlink="">
      <xdr:nvSpPr>
        <xdr:cNvPr id="22" name="吹き出し: 四角形 21">
          <a:extLst>
            <a:ext uri="{FF2B5EF4-FFF2-40B4-BE49-F238E27FC236}">
              <a16:creationId xmlns:a16="http://schemas.microsoft.com/office/drawing/2014/main" id="{F853917E-060C-4830-8196-F8C2CEC61746}"/>
            </a:ext>
          </a:extLst>
        </xdr:cNvPr>
        <xdr:cNvSpPr/>
      </xdr:nvSpPr>
      <xdr:spPr>
        <a:xfrm>
          <a:off x="13443971" y="1393371"/>
          <a:ext cx="5060157" cy="840053"/>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p>
      </xdr:txBody>
    </xdr:sp>
    <xdr:clientData/>
  </xdr:twoCellAnchor>
  <xdr:oneCellAnchor>
    <xdr:from>
      <xdr:col>96</xdr:col>
      <xdr:colOff>511629</xdr:colOff>
      <xdr:row>21</xdr:row>
      <xdr:rowOff>97965</xdr:rowOff>
    </xdr:from>
    <xdr:ext cx="5734844" cy="792525"/>
    <xdr:sp macro="" textlink="">
      <xdr:nvSpPr>
        <xdr:cNvPr id="23" name="吹き出し: 四角形 22">
          <a:extLst>
            <a:ext uri="{FF2B5EF4-FFF2-40B4-BE49-F238E27FC236}">
              <a16:creationId xmlns:a16="http://schemas.microsoft.com/office/drawing/2014/main" id="{41F39375-BFA6-4F53-8A71-7B7E4C0E417D}"/>
            </a:ext>
          </a:extLst>
        </xdr:cNvPr>
        <xdr:cNvSpPr/>
      </xdr:nvSpPr>
      <xdr:spPr>
        <a:xfrm>
          <a:off x="9525000" y="5704108"/>
          <a:ext cx="5734844" cy="792525"/>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・氏名は本人確認書類のとおりに記入してください。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p>
      </xdr:txBody>
    </xdr:sp>
    <xdr:clientData/>
  </xdr:oneCellAnchor>
  <xdr:oneCellAnchor>
    <xdr:from>
      <xdr:col>96</xdr:col>
      <xdr:colOff>532795</xdr:colOff>
      <xdr:row>27</xdr:row>
      <xdr:rowOff>590277</xdr:rowOff>
    </xdr:from>
    <xdr:ext cx="5737491" cy="1259319"/>
    <xdr:sp macro="" textlink="">
      <xdr:nvSpPr>
        <xdr:cNvPr id="24" name="吹き出し: 四角形 23">
          <a:extLst>
            <a:ext uri="{FF2B5EF4-FFF2-40B4-BE49-F238E27FC236}">
              <a16:creationId xmlns:a16="http://schemas.microsoft.com/office/drawing/2014/main" id="{9C166F4F-448B-4B65-A09F-7D031053631B}"/>
            </a:ext>
          </a:extLst>
        </xdr:cNvPr>
        <xdr:cNvSpPr/>
      </xdr:nvSpPr>
      <xdr:spPr>
        <a:xfrm>
          <a:off x="9546166" y="9048477"/>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・代表者氏名と役職名を記入してください。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533400</xdr:colOff>
      <xdr:row>43</xdr:row>
      <xdr:rowOff>39205</xdr:rowOff>
    </xdr:from>
    <xdr:ext cx="5779067" cy="325730"/>
    <xdr:sp macro="" textlink="">
      <xdr:nvSpPr>
        <xdr:cNvPr id="25" name="吹き出し: 四角形 24">
          <a:extLst>
            <a:ext uri="{FF2B5EF4-FFF2-40B4-BE49-F238E27FC236}">
              <a16:creationId xmlns:a16="http://schemas.microsoft.com/office/drawing/2014/main" id="{E99B1359-7EDA-4C0F-9388-0D8A6E37C7CE}"/>
            </a:ext>
          </a:extLst>
        </xdr:cNvPr>
        <xdr:cNvSpPr/>
      </xdr:nvSpPr>
      <xdr:spPr>
        <a:xfrm>
          <a:off x="9546771" y="14996176"/>
          <a:ext cx="5779067" cy="325730"/>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・工事対象住宅の情報を記入してください。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533400</xdr:colOff>
      <xdr:row>48</xdr:row>
      <xdr:rowOff>476250</xdr:rowOff>
    </xdr:from>
    <xdr:ext cx="5779068" cy="792525"/>
    <xdr:sp macro="" textlink="">
      <xdr:nvSpPr>
        <xdr:cNvPr id="26" name="吹き出し: 四角形 25">
          <a:extLst>
            <a:ext uri="{FF2B5EF4-FFF2-40B4-BE49-F238E27FC236}">
              <a16:creationId xmlns:a16="http://schemas.microsoft.com/office/drawing/2014/main" id="{5499666E-7BC9-413B-ACF6-DA91356DFB98}"/>
            </a:ext>
          </a:extLst>
        </xdr:cNvPr>
        <xdr:cNvSpPr/>
      </xdr:nvSpPr>
      <xdr:spPr>
        <a:xfrm>
          <a:off x="9296400" y="17403536"/>
          <a:ext cx="5779068" cy="792525"/>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・居住区分が居住の場合（申請時の住宅と工事対象住宅が同じ場合）</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は記入不要です。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500743</xdr:colOff>
      <xdr:row>17</xdr:row>
      <xdr:rowOff>16945</xdr:rowOff>
    </xdr:from>
    <xdr:ext cx="5734844" cy="325730"/>
    <xdr:sp macro="" textlink="">
      <xdr:nvSpPr>
        <xdr:cNvPr id="27" name="吹き出し: 四角形 26">
          <a:extLst>
            <a:ext uri="{FF2B5EF4-FFF2-40B4-BE49-F238E27FC236}">
              <a16:creationId xmlns:a16="http://schemas.microsoft.com/office/drawing/2014/main" id="{144B6390-3996-4A91-BDB7-A245BE394661}"/>
            </a:ext>
          </a:extLst>
        </xdr:cNvPr>
        <xdr:cNvSpPr/>
      </xdr:nvSpPr>
      <xdr:spPr>
        <a:xfrm>
          <a:off x="9514114" y="4719574"/>
          <a:ext cx="5734844" cy="325730"/>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・外張り断熱の申請は、個人申請のみとなります。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511628</xdr:colOff>
      <xdr:row>24</xdr:row>
      <xdr:rowOff>222521</xdr:rowOff>
    </xdr:from>
    <xdr:ext cx="5779067" cy="1025922"/>
    <xdr:sp macro="" textlink="">
      <xdr:nvSpPr>
        <xdr:cNvPr id="28" name="吹き出し: 四角形 27">
          <a:extLst>
            <a:ext uri="{FF2B5EF4-FFF2-40B4-BE49-F238E27FC236}">
              <a16:creationId xmlns:a16="http://schemas.microsoft.com/office/drawing/2014/main" id="{7843EA0F-E5FB-4898-8128-8A2425413611}"/>
            </a:ext>
          </a:extLst>
        </xdr:cNvPr>
        <xdr:cNvSpPr/>
      </xdr:nvSpPr>
      <xdr:spPr>
        <a:xfrm>
          <a:off x="9524999" y="7178492"/>
          <a:ext cx="5779067" cy="102592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ja-JP" altLang="en-US" sz="1400" b="1">
              <a:solidFill>
                <a:srgbClr val="FF0000"/>
              </a:solidFill>
              <a:latin typeface="HGｺﾞｼｯｸM" panose="020B0609000000000000" pitchFamily="49" charset="-128"/>
              <a:ea typeface="HGｺﾞｼｯｸM" panose="020B0609000000000000" pitchFamily="49" charset="-128"/>
            </a:rPr>
            <a:t>補助金交付決定通知書等重要な通知の送付先となりますので、</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　記入した</a:t>
          </a:r>
          <a:r>
            <a:rPr kumimoji="1" lang="en-US" altLang="ja-JP" sz="1400" b="1">
              <a:solidFill>
                <a:srgbClr val="FF0000"/>
              </a:solidFill>
              <a:latin typeface="HGｺﾞｼｯｸM" panose="020B0609000000000000" pitchFamily="49" charset="-128"/>
              <a:ea typeface="HGｺﾞｼｯｸM" panose="020B0609000000000000" pitchFamily="49" charset="-128"/>
            </a:rPr>
            <a:t>E-mail</a:t>
          </a:r>
          <a:r>
            <a:rPr kumimoji="1" lang="ja-JP" altLang="en-US" sz="1400" b="1">
              <a:solidFill>
                <a:srgbClr val="FF0000"/>
              </a:solidFill>
              <a:latin typeface="HGｺﾞｼｯｸM" panose="020B0609000000000000" pitchFamily="49" charset="-128"/>
              <a:ea typeface="HGｺﾞｼｯｸM" panose="020B0609000000000000" pitchFamily="49" charset="-128"/>
            </a:rPr>
            <a:t>アドレスが正しいことを必ず確認してください。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p>
      </xdr:txBody>
    </xdr:sp>
    <xdr:clientData/>
  </xdr:oneCellAnchor>
  <xdr:oneCellAnchor>
    <xdr:from>
      <xdr:col>96</xdr:col>
      <xdr:colOff>522514</xdr:colOff>
      <xdr:row>59</xdr:row>
      <xdr:rowOff>118990</xdr:rowOff>
    </xdr:from>
    <xdr:ext cx="5819889" cy="559127"/>
    <xdr:sp macro="" textlink="">
      <xdr:nvSpPr>
        <xdr:cNvPr id="31" name="吹き出し: 四角形 30">
          <a:extLst>
            <a:ext uri="{FF2B5EF4-FFF2-40B4-BE49-F238E27FC236}">
              <a16:creationId xmlns:a16="http://schemas.microsoft.com/office/drawing/2014/main" id="{6C85699C-1B18-4F78-9B24-EE43C4FD5FD2}"/>
            </a:ext>
          </a:extLst>
        </xdr:cNvPr>
        <xdr:cNvSpPr/>
      </xdr:nvSpPr>
      <xdr:spPr>
        <a:xfrm>
          <a:off x="9535885" y="20192247"/>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・補助金交付申請額は総括表の補助金交付申請額（</a:t>
          </a:r>
          <a:r>
            <a:rPr kumimoji="1" lang="en-US" altLang="ja-JP" sz="1400">
              <a:solidFill>
                <a:srgbClr val="FF0000"/>
              </a:solidFill>
              <a:latin typeface="HGｺﾞｼｯｸM" panose="020B0609000000000000" pitchFamily="49" charset="-128"/>
              <a:ea typeface="HGｺﾞｼｯｸM" panose="020B0609000000000000" pitchFamily="49" charset="-128"/>
            </a:rPr>
            <a:t>C</a:t>
          </a:r>
          <a:r>
            <a:rPr kumimoji="1" lang="ja-JP" altLang="en-US" sz="1400">
              <a:solidFill>
                <a:srgbClr val="FF0000"/>
              </a:solidFill>
              <a:latin typeface="HGｺﾞｼｯｸM" panose="020B0609000000000000" pitchFamily="49" charset="-128"/>
              <a:ea typeface="HGｺﾞｼｯｸM" panose="020B0609000000000000" pitchFamily="49" charset="-128"/>
            </a:rPr>
            <a:t>）から</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自動計算で転記されます。</a:t>
          </a:r>
        </a:p>
      </xdr:txBody>
    </xdr:sp>
    <xdr:clientData/>
  </xdr:oneCellAnchor>
  <xdr:oneCellAnchor>
    <xdr:from>
      <xdr:col>96</xdr:col>
      <xdr:colOff>546327</xdr:colOff>
      <xdr:row>53</xdr:row>
      <xdr:rowOff>283027</xdr:rowOff>
    </xdr:from>
    <xdr:ext cx="5779068" cy="559127"/>
    <xdr:sp macro="" textlink="">
      <xdr:nvSpPr>
        <xdr:cNvPr id="32" name="吹き出し: 四角形 31">
          <a:extLst>
            <a:ext uri="{FF2B5EF4-FFF2-40B4-BE49-F238E27FC236}">
              <a16:creationId xmlns:a16="http://schemas.microsoft.com/office/drawing/2014/main" id="{F4CA59FF-D529-42A0-A2CE-678FA2E69013}"/>
            </a:ext>
          </a:extLst>
        </xdr:cNvPr>
        <xdr:cNvSpPr/>
      </xdr:nvSpPr>
      <xdr:spPr>
        <a:xfrm>
          <a:off x="9559698" y="18658113"/>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・他の補助金への申請がある場合は、その補助金名称を記入して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534421</xdr:colOff>
      <xdr:row>62</xdr:row>
      <xdr:rowOff>103116</xdr:rowOff>
    </xdr:from>
    <xdr:ext cx="5860711" cy="559127"/>
    <xdr:sp macro="" textlink="">
      <xdr:nvSpPr>
        <xdr:cNvPr id="33" name="吹き出し: 四角形 32">
          <a:extLst>
            <a:ext uri="{FF2B5EF4-FFF2-40B4-BE49-F238E27FC236}">
              <a16:creationId xmlns:a16="http://schemas.microsoft.com/office/drawing/2014/main" id="{39582519-B156-48D0-9DCD-D234A6504162}"/>
            </a:ext>
          </a:extLst>
        </xdr:cNvPr>
        <xdr:cNvSpPr/>
      </xdr:nvSpPr>
      <xdr:spPr>
        <a:xfrm>
          <a:off x="9547792" y="21330259"/>
          <a:ext cx="586071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566057</xdr:colOff>
      <xdr:row>32</xdr:row>
      <xdr:rowOff>346589</xdr:rowOff>
    </xdr:from>
    <xdr:ext cx="5955960" cy="2426305"/>
    <xdr:sp macro="" textlink="">
      <xdr:nvSpPr>
        <xdr:cNvPr id="34" name="吹き出し: 四角形 33">
          <a:extLst>
            <a:ext uri="{FF2B5EF4-FFF2-40B4-BE49-F238E27FC236}">
              <a16:creationId xmlns:a16="http://schemas.microsoft.com/office/drawing/2014/main" id="{378C7DB5-0BAF-4A2E-B945-4348A317F634}"/>
            </a:ext>
          </a:extLst>
        </xdr:cNvPr>
        <xdr:cNvSpPr/>
      </xdr:nvSpPr>
      <xdr:spPr>
        <a:xfrm>
          <a:off x="9579428" y="10927503"/>
          <a:ext cx="5955960" cy="242630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ja-JP" altLang="en-US"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・担当者住所が代表者住所と同一の場合は「□→■」を</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選択してください。</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担当者住所の入力は不要です。</a:t>
          </a:r>
          <a:r>
            <a:rPr kumimoji="1" lang="en-US" altLang="ja-JP" sz="1400">
              <a:solidFill>
                <a:srgbClr val="FF0000"/>
              </a:solidFill>
              <a:latin typeface="HGｺﾞｼｯｸM" panose="020B0609000000000000" pitchFamily="49" charset="-128"/>
              <a:ea typeface="HGｺﾞｼｯｸM" panose="020B0609000000000000" pitchFamily="49" charset="-128"/>
            </a:rPr>
            <a:t>)</a:t>
          </a:r>
          <a:endParaRPr kumimoji="1" lang="ja-JP" altLang="en-US"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544286</xdr:colOff>
      <xdr:row>78</xdr:row>
      <xdr:rowOff>119742</xdr:rowOff>
    </xdr:from>
    <xdr:ext cx="6023997" cy="559127"/>
    <xdr:sp macro="" textlink="">
      <xdr:nvSpPr>
        <xdr:cNvPr id="35" name="吹き出し: 四角形 34">
          <a:extLst>
            <a:ext uri="{FF2B5EF4-FFF2-40B4-BE49-F238E27FC236}">
              <a16:creationId xmlns:a16="http://schemas.microsoft.com/office/drawing/2014/main" id="{8600DDA8-494F-4A4B-9E55-003DD770A1EF}"/>
            </a:ext>
          </a:extLst>
        </xdr:cNvPr>
        <xdr:cNvSpPr/>
      </xdr:nvSpPr>
      <xdr:spPr>
        <a:xfrm>
          <a:off x="9557657" y="25113342"/>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・申請書の提出をもって同意したとみなしますので、誓約内容に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51</xdr:col>
      <xdr:colOff>127000</xdr:colOff>
      <xdr:row>1</xdr:row>
      <xdr:rowOff>31750</xdr:rowOff>
    </xdr:from>
    <xdr:to>
      <xdr:col>54</xdr:col>
      <xdr:colOff>217921</xdr:colOff>
      <xdr:row>1</xdr:row>
      <xdr:rowOff>346837</xdr:rowOff>
    </xdr:to>
    <xdr:sp macro="" textlink="">
      <xdr:nvSpPr>
        <xdr:cNvPr id="3" name="角丸四角形 58">
          <a:extLst>
            <a:ext uri="{FF2B5EF4-FFF2-40B4-BE49-F238E27FC236}">
              <a16:creationId xmlns:a16="http://schemas.microsoft.com/office/drawing/2014/main" id="{6283D37B-DC7B-42C2-9DC5-BA2B728A30AD}"/>
            </a:ext>
          </a:extLst>
        </xdr:cNvPr>
        <xdr:cNvSpPr/>
      </xdr:nvSpPr>
      <xdr:spPr>
        <a:xfrm>
          <a:off x="12684760" y="458470"/>
          <a:ext cx="845301" cy="315087"/>
        </a:xfrm>
        <a:prstGeom prst="roundRect">
          <a:avLst/>
        </a:prstGeom>
        <a:solidFill>
          <a:srgbClr val="8064A2"/>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oneCellAnchor>
    <xdr:from>
      <xdr:col>59</xdr:col>
      <xdr:colOff>685800</xdr:colOff>
      <xdr:row>5</xdr:row>
      <xdr:rowOff>60960</xdr:rowOff>
    </xdr:from>
    <xdr:ext cx="9594415" cy="4094198"/>
    <xdr:sp macro="" textlink="">
      <xdr:nvSpPr>
        <xdr:cNvPr id="4" name="吹き出し: 四角形 3">
          <a:extLst>
            <a:ext uri="{FF2B5EF4-FFF2-40B4-BE49-F238E27FC236}">
              <a16:creationId xmlns:a16="http://schemas.microsoft.com/office/drawing/2014/main" id="{23AE66B9-764A-4C94-93FF-9238EC9F6C54}"/>
            </a:ext>
          </a:extLst>
        </xdr:cNvPr>
        <xdr:cNvSpPr/>
      </xdr:nvSpPr>
      <xdr:spPr>
        <a:xfrm>
          <a:off x="14935200" y="1676400"/>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・構成を選択してください。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・メーカー名、製品名を記入してください。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・工事費は補助対象製品の施工に必要な諸経費の内、補助対象となる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50</xdr:col>
      <xdr:colOff>137160</xdr:colOff>
      <xdr:row>1</xdr:row>
      <xdr:rowOff>45720</xdr:rowOff>
    </xdr:from>
    <xdr:to>
      <xdr:col>54</xdr:col>
      <xdr:colOff>198987</xdr:colOff>
      <xdr:row>1</xdr:row>
      <xdr:rowOff>360807</xdr:rowOff>
    </xdr:to>
    <xdr:sp macro="" textlink="">
      <xdr:nvSpPr>
        <xdr:cNvPr id="7" name="角丸四角形 58">
          <a:extLst>
            <a:ext uri="{FF2B5EF4-FFF2-40B4-BE49-F238E27FC236}">
              <a16:creationId xmlns:a16="http://schemas.microsoft.com/office/drawing/2014/main" id="{45855949-FCAB-450C-823C-7D1FCD794D6F}"/>
            </a:ext>
          </a:extLst>
        </xdr:cNvPr>
        <xdr:cNvSpPr/>
      </xdr:nvSpPr>
      <xdr:spPr>
        <a:xfrm>
          <a:off x="14279880" y="243840"/>
          <a:ext cx="839067" cy="315087"/>
        </a:xfrm>
        <a:prstGeom prst="roundRect">
          <a:avLst/>
        </a:prstGeom>
        <a:solidFill>
          <a:schemeClr val="accent4"/>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oneCellAnchor>
    <xdr:from>
      <xdr:col>64</xdr:col>
      <xdr:colOff>60960</xdr:colOff>
      <xdr:row>7</xdr:row>
      <xdr:rowOff>30480</xdr:rowOff>
    </xdr:from>
    <xdr:ext cx="9594415" cy="2760243"/>
    <xdr:sp macro="" textlink="">
      <xdr:nvSpPr>
        <xdr:cNvPr id="3" name="吹き出し: 四角形 2">
          <a:extLst>
            <a:ext uri="{FF2B5EF4-FFF2-40B4-BE49-F238E27FC236}">
              <a16:creationId xmlns:a16="http://schemas.microsoft.com/office/drawing/2014/main" id="{BF301FBD-6061-4910-890F-ED78EDDEC5FA}"/>
            </a:ext>
          </a:extLst>
        </xdr:cNvPr>
        <xdr:cNvSpPr/>
      </xdr:nvSpPr>
      <xdr:spPr>
        <a:xfrm>
          <a:off x="15560040" y="2042160"/>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・使用する窓（カバー工法・外窓交換）の情報を記入してください。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・メーカー名、製品名を記入してください。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51</xdr:col>
      <xdr:colOff>143773</xdr:colOff>
      <xdr:row>1</xdr:row>
      <xdr:rowOff>35943</xdr:rowOff>
    </xdr:from>
    <xdr:to>
      <xdr:col>54</xdr:col>
      <xdr:colOff>217621</xdr:colOff>
      <xdr:row>1</xdr:row>
      <xdr:rowOff>351030</xdr:rowOff>
    </xdr:to>
    <xdr:sp macro="" textlink="">
      <xdr:nvSpPr>
        <xdr:cNvPr id="4" name="角丸四角形 58">
          <a:extLst>
            <a:ext uri="{FF2B5EF4-FFF2-40B4-BE49-F238E27FC236}">
              <a16:creationId xmlns:a16="http://schemas.microsoft.com/office/drawing/2014/main" id="{54314499-EF91-4791-89D5-D9080B9FA908}"/>
            </a:ext>
          </a:extLst>
        </xdr:cNvPr>
        <xdr:cNvSpPr/>
      </xdr:nvSpPr>
      <xdr:spPr>
        <a:xfrm>
          <a:off x="13951213" y="508383"/>
          <a:ext cx="843468" cy="315087"/>
        </a:xfrm>
        <a:prstGeom prst="roundRect">
          <a:avLst/>
        </a:prstGeom>
        <a:solidFill>
          <a:schemeClr val="accent4"/>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oneCellAnchor>
    <xdr:from>
      <xdr:col>59</xdr:col>
      <xdr:colOff>670560</xdr:colOff>
      <xdr:row>8</xdr:row>
      <xdr:rowOff>106680</xdr:rowOff>
    </xdr:from>
    <xdr:ext cx="9594415" cy="2093265"/>
    <xdr:sp macro="" textlink="">
      <xdr:nvSpPr>
        <xdr:cNvPr id="3" name="吹き出し: 四角形 2">
          <a:extLst>
            <a:ext uri="{FF2B5EF4-FFF2-40B4-BE49-F238E27FC236}">
              <a16:creationId xmlns:a16="http://schemas.microsoft.com/office/drawing/2014/main" id="{9018D197-41FB-4309-8017-335967F46151}"/>
            </a:ext>
          </a:extLst>
        </xdr:cNvPr>
        <xdr:cNvSpPr/>
      </xdr:nvSpPr>
      <xdr:spPr>
        <a:xfrm>
          <a:off x="15788640" y="2362200"/>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・使用する玄関ドアの情報を記入してください。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・メーカー名、製品名を記入してください。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688532</xdr:colOff>
      <xdr:row>19</xdr:row>
      <xdr:rowOff>15240</xdr:rowOff>
    </xdr:from>
    <xdr:ext cx="9594415" cy="3093732"/>
    <xdr:sp macro="" textlink="">
      <xdr:nvSpPr>
        <xdr:cNvPr id="5" name="吹き出し: 四角形 4">
          <a:extLst>
            <a:ext uri="{FF2B5EF4-FFF2-40B4-BE49-F238E27FC236}">
              <a16:creationId xmlns:a16="http://schemas.microsoft.com/office/drawing/2014/main" id="{60D5C849-5630-4584-A1D6-F794A5DC4096}"/>
            </a:ext>
          </a:extLst>
        </xdr:cNvPr>
        <xdr:cNvSpPr/>
      </xdr:nvSpPr>
      <xdr:spPr>
        <a:xfrm>
          <a:off x="15806612" y="6720840"/>
          <a:ext cx="9594415" cy="309373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・使用する調湿建材の情報を記入してください。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br>
            <a:rPr kumimoji="1" lang="en-US" altLang="ja-JP" sz="2000">
              <a:solidFill>
                <a:srgbClr val="FF0000"/>
              </a:solidFill>
              <a:latin typeface="HGｺﾞｼｯｸM" panose="020B0609000000000000" pitchFamily="49" charset="-128"/>
              <a:ea typeface="HGｺﾞｼｯｸM" panose="020B0609000000000000" pitchFamily="49" charset="-128"/>
            </a:rPr>
          </a:br>
          <a:r>
            <a:rPr kumimoji="1" lang="ja-JP" altLang="en-US" sz="2000">
              <a:solidFill>
                <a:srgbClr val="FF0000"/>
              </a:solidFill>
              <a:latin typeface="HGｺﾞｼｯｸM" panose="020B0609000000000000" pitchFamily="49" charset="-128"/>
              <a:ea typeface="HGｺﾞｼｯｸM" panose="020B0609000000000000" pitchFamily="49" charset="-128"/>
            </a:rPr>
            <a:t>　メーカー名、製品名は自動で入力されます。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701040</xdr:colOff>
      <xdr:row>47</xdr:row>
      <xdr:rowOff>218581</xdr:rowOff>
    </xdr:from>
    <xdr:ext cx="9594415" cy="2093265"/>
    <xdr:sp macro="" textlink="">
      <xdr:nvSpPr>
        <xdr:cNvPr id="6" name="吹き出し: 四角形 5">
          <a:extLst>
            <a:ext uri="{FF2B5EF4-FFF2-40B4-BE49-F238E27FC236}">
              <a16:creationId xmlns:a16="http://schemas.microsoft.com/office/drawing/2014/main" id="{B7FD75ED-9C1D-4A17-8B80-AB63F9912160}"/>
            </a:ext>
          </a:extLst>
        </xdr:cNvPr>
        <xdr:cNvSpPr/>
      </xdr:nvSpPr>
      <xdr:spPr>
        <a:xfrm>
          <a:off x="15819120" y="17074021"/>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・設置する高効率換気システムの情報を記入してください。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・設置する居室名、製品型番、メーカー名、製品名を記入してください。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・工事費は補助対象製品の設置に必要な経費の内、補助対象となる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51</xdr:col>
      <xdr:colOff>155864</xdr:colOff>
      <xdr:row>1</xdr:row>
      <xdr:rowOff>34636</xdr:rowOff>
    </xdr:from>
    <xdr:to>
      <xdr:col>54</xdr:col>
      <xdr:colOff>225137</xdr:colOff>
      <xdr:row>1</xdr:row>
      <xdr:rowOff>349723</xdr:rowOff>
    </xdr:to>
    <xdr:sp macro="" textlink="">
      <xdr:nvSpPr>
        <xdr:cNvPr id="3" name="角丸四角形 58">
          <a:extLst>
            <a:ext uri="{FF2B5EF4-FFF2-40B4-BE49-F238E27FC236}">
              <a16:creationId xmlns:a16="http://schemas.microsoft.com/office/drawing/2014/main" id="{633A1A4E-AF9F-422C-87FF-CA2623D096B4}"/>
            </a:ext>
          </a:extLst>
        </xdr:cNvPr>
        <xdr:cNvSpPr/>
      </xdr:nvSpPr>
      <xdr:spPr>
        <a:xfrm>
          <a:off x="12751724" y="461356"/>
          <a:ext cx="823653" cy="315087"/>
        </a:xfrm>
        <a:prstGeom prst="roundRect">
          <a:avLst/>
        </a:prstGeom>
        <a:solidFill>
          <a:schemeClr val="accent4"/>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oneCellAnchor>
    <xdr:from>
      <xdr:col>59</xdr:col>
      <xdr:colOff>670560</xdr:colOff>
      <xdr:row>7</xdr:row>
      <xdr:rowOff>30480</xdr:rowOff>
    </xdr:from>
    <xdr:ext cx="9594415" cy="3093732"/>
    <xdr:sp macro="" textlink="">
      <xdr:nvSpPr>
        <xdr:cNvPr id="4" name="吹き出し: 四角形 3">
          <a:extLst>
            <a:ext uri="{FF2B5EF4-FFF2-40B4-BE49-F238E27FC236}">
              <a16:creationId xmlns:a16="http://schemas.microsoft.com/office/drawing/2014/main" id="{8E7FB391-C921-4212-B3ED-1A2700750F4A}"/>
            </a:ext>
          </a:extLst>
        </xdr:cNvPr>
        <xdr:cNvSpPr/>
      </xdr:nvSpPr>
      <xdr:spPr>
        <a:xfrm>
          <a:off x="14645640" y="2042160"/>
          <a:ext cx="9594415" cy="309373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・使用する断熱パネルの情報を記入してください。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メーカー名、製品名は自動で入力されます。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51</xdr:col>
      <xdr:colOff>173182</xdr:colOff>
      <xdr:row>1</xdr:row>
      <xdr:rowOff>34636</xdr:rowOff>
    </xdr:from>
    <xdr:to>
      <xdr:col>54</xdr:col>
      <xdr:colOff>242455</xdr:colOff>
      <xdr:row>1</xdr:row>
      <xdr:rowOff>349723</xdr:rowOff>
    </xdr:to>
    <xdr:sp macro="" textlink="">
      <xdr:nvSpPr>
        <xdr:cNvPr id="4" name="角丸四角形 58">
          <a:extLst>
            <a:ext uri="{FF2B5EF4-FFF2-40B4-BE49-F238E27FC236}">
              <a16:creationId xmlns:a16="http://schemas.microsoft.com/office/drawing/2014/main" id="{C821C693-0B00-40B5-AE59-1D1E11C42FED}"/>
            </a:ext>
          </a:extLst>
        </xdr:cNvPr>
        <xdr:cNvSpPr/>
      </xdr:nvSpPr>
      <xdr:spPr>
        <a:xfrm>
          <a:off x="12997642" y="461356"/>
          <a:ext cx="823653" cy="315087"/>
        </a:xfrm>
        <a:prstGeom prst="roundRect">
          <a:avLst/>
        </a:prstGeom>
        <a:solidFill>
          <a:schemeClr val="accent4"/>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oneCellAnchor>
    <xdr:from>
      <xdr:col>59</xdr:col>
      <xdr:colOff>672638</xdr:colOff>
      <xdr:row>4</xdr:row>
      <xdr:rowOff>121920</xdr:rowOff>
    </xdr:from>
    <xdr:ext cx="9594415" cy="1426288"/>
    <xdr:sp macro="" textlink="">
      <xdr:nvSpPr>
        <xdr:cNvPr id="3" name="吹き出し: 四角形 2">
          <a:extLst>
            <a:ext uri="{FF2B5EF4-FFF2-40B4-BE49-F238E27FC236}">
              <a16:creationId xmlns:a16="http://schemas.microsoft.com/office/drawing/2014/main" id="{246C9929-DC23-4B91-9621-CD26A06CC867}"/>
            </a:ext>
          </a:extLst>
        </xdr:cNvPr>
        <xdr:cNvSpPr/>
      </xdr:nvSpPr>
      <xdr:spPr>
        <a:xfrm>
          <a:off x="14922038" y="990600"/>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・全館空調の有無を記入してください。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・全館空調「有」の場合、「延床面積」を記入し、「延床面積あたりの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蓄熱量」が８０ｋＪ／㎡以上であることを確認してください。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655320</xdr:colOff>
      <xdr:row>13</xdr:row>
      <xdr:rowOff>262228</xdr:rowOff>
    </xdr:from>
    <xdr:ext cx="10607040" cy="3760709"/>
    <xdr:sp macro="" textlink="">
      <xdr:nvSpPr>
        <xdr:cNvPr id="5" name="吹き出し: 四角形 4">
          <a:extLst>
            <a:ext uri="{FF2B5EF4-FFF2-40B4-BE49-F238E27FC236}">
              <a16:creationId xmlns:a16="http://schemas.microsoft.com/office/drawing/2014/main" id="{F88CE1E4-797F-4C02-A7BE-D7BC3F807301}"/>
            </a:ext>
          </a:extLst>
        </xdr:cNvPr>
        <xdr:cNvSpPr/>
      </xdr:nvSpPr>
      <xdr:spPr>
        <a:xfrm>
          <a:off x="14904720" y="3599788"/>
          <a:ext cx="10607040"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・使用する潜熱蓄熱建材の情報を居室ごとに記入してください。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登録型番、蓄熱量、利用方法は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メーカー名、製品名は自動で入力されます。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・床面積あたりの蓄熱量が１９２ｋＪ／㎡であることを確認してください。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51</xdr:col>
      <xdr:colOff>143773</xdr:colOff>
      <xdr:row>1</xdr:row>
      <xdr:rowOff>35943</xdr:rowOff>
    </xdr:from>
    <xdr:to>
      <xdr:col>54</xdr:col>
      <xdr:colOff>217621</xdr:colOff>
      <xdr:row>1</xdr:row>
      <xdr:rowOff>351030</xdr:rowOff>
    </xdr:to>
    <xdr:sp macro="" textlink="">
      <xdr:nvSpPr>
        <xdr:cNvPr id="3" name="角丸四角形 58">
          <a:extLst>
            <a:ext uri="{FF2B5EF4-FFF2-40B4-BE49-F238E27FC236}">
              <a16:creationId xmlns:a16="http://schemas.microsoft.com/office/drawing/2014/main" id="{E8149D4D-04B1-4637-AD83-61F59CD60F89}"/>
            </a:ext>
          </a:extLst>
        </xdr:cNvPr>
        <xdr:cNvSpPr/>
      </xdr:nvSpPr>
      <xdr:spPr>
        <a:xfrm>
          <a:off x="13951213" y="508383"/>
          <a:ext cx="843468" cy="315087"/>
        </a:xfrm>
        <a:prstGeom prst="roundRect">
          <a:avLst/>
        </a:prstGeom>
        <a:solidFill>
          <a:schemeClr val="accent4"/>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oneCellAnchor>
    <xdr:from>
      <xdr:col>59</xdr:col>
      <xdr:colOff>762000</xdr:colOff>
      <xdr:row>8</xdr:row>
      <xdr:rowOff>91440</xdr:rowOff>
    </xdr:from>
    <xdr:ext cx="9594415" cy="3093732"/>
    <xdr:sp macro="" textlink="">
      <xdr:nvSpPr>
        <xdr:cNvPr id="4" name="吹き出し: 四角形 3">
          <a:extLst>
            <a:ext uri="{FF2B5EF4-FFF2-40B4-BE49-F238E27FC236}">
              <a16:creationId xmlns:a16="http://schemas.microsoft.com/office/drawing/2014/main" id="{312F0E06-68D8-4682-A69F-405564916CA9}"/>
            </a:ext>
          </a:extLst>
        </xdr:cNvPr>
        <xdr:cNvSpPr/>
      </xdr:nvSpPr>
      <xdr:spPr>
        <a:xfrm>
          <a:off x="15880080" y="3017520"/>
          <a:ext cx="9594415" cy="309373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・使用する窓（内窓取付）の情報を記入してください。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メーカー名、製品名は自動で入力されます。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38</xdr:col>
      <xdr:colOff>136072</xdr:colOff>
      <xdr:row>1</xdr:row>
      <xdr:rowOff>40822</xdr:rowOff>
    </xdr:from>
    <xdr:to>
      <xdr:col>41</xdr:col>
      <xdr:colOff>220190</xdr:colOff>
      <xdr:row>1</xdr:row>
      <xdr:rowOff>355909</xdr:rowOff>
    </xdr:to>
    <xdr:sp macro="" textlink="">
      <xdr:nvSpPr>
        <xdr:cNvPr id="5" name="角丸四角形 58">
          <a:extLst>
            <a:ext uri="{FF2B5EF4-FFF2-40B4-BE49-F238E27FC236}">
              <a16:creationId xmlns:a16="http://schemas.microsoft.com/office/drawing/2014/main" id="{E2D53EF9-FD82-4A3A-A772-106C6CB7E1D9}"/>
            </a:ext>
          </a:extLst>
        </xdr:cNvPr>
        <xdr:cNvSpPr/>
      </xdr:nvSpPr>
      <xdr:spPr>
        <a:xfrm>
          <a:off x="9417232" y="467542"/>
          <a:ext cx="792778" cy="315087"/>
        </a:xfrm>
        <a:prstGeom prst="roundRect">
          <a:avLst/>
        </a:prstGeom>
        <a:solidFill>
          <a:schemeClr val="accent4"/>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oneCellAnchor>
    <xdr:from>
      <xdr:col>46</xdr:col>
      <xdr:colOff>749844</xdr:colOff>
      <xdr:row>19</xdr:row>
      <xdr:rowOff>106131</xdr:rowOff>
    </xdr:from>
    <xdr:ext cx="8454921" cy="1159292"/>
    <xdr:sp macro="" textlink="">
      <xdr:nvSpPr>
        <xdr:cNvPr id="3" name="吹き出し: 四角形 2">
          <a:extLst>
            <a:ext uri="{FF2B5EF4-FFF2-40B4-BE49-F238E27FC236}">
              <a16:creationId xmlns:a16="http://schemas.microsoft.com/office/drawing/2014/main" id="{558F1A8A-B75D-4A38-9A2E-6B95B38647DF}"/>
            </a:ext>
          </a:extLst>
        </xdr:cNvPr>
        <xdr:cNvSpPr/>
      </xdr:nvSpPr>
      <xdr:spPr>
        <a:xfrm>
          <a:off x="11138444" y="4119331"/>
          <a:ext cx="8454921" cy="115929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・材工費は明細書で算出された導入製品ごとの補助対象経費が自動計算で</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転記されます。</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・設計費は各項目ごとに見積書による経費を記入してください。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46</xdr:col>
      <xdr:colOff>736600</xdr:colOff>
      <xdr:row>2</xdr:row>
      <xdr:rowOff>88861</xdr:rowOff>
    </xdr:from>
    <xdr:ext cx="8454921" cy="1692771"/>
    <xdr:sp macro="" textlink="">
      <xdr:nvSpPr>
        <xdr:cNvPr id="4" name="吹き出し: 四角形 3">
          <a:extLst>
            <a:ext uri="{FF2B5EF4-FFF2-40B4-BE49-F238E27FC236}">
              <a16:creationId xmlns:a16="http://schemas.microsoft.com/office/drawing/2014/main" id="{769A5A30-CB37-4E9A-A470-F16F3C542720}"/>
            </a:ext>
          </a:extLst>
        </xdr:cNvPr>
        <xdr:cNvSpPr/>
      </xdr:nvSpPr>
      <xdr:spPr>
        <a:xfrm>
          <a:off x="11125200" y="673061"/>
          <a:ext cx="8454921" cy="1692771"/>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・延べ床面積を記入してください。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・該当する地域区分を記入してください。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・外皮平均熱貫流率（</a:t>
          </a:r>
          <a:r>
            <a:rPr kumimoji="1" lang="en-US" altLang="ja-JP" sz="1600">
              <a:solidFill>
                <a:srgbClr val="FF0000"/>
              </a:solidFill>
              <a:latin typeface="HGｺﾞｼｯｸM" panose="020B0609000000000000" pitchFamily="49" charset="-128"/>
              <a:ea typeface="HGｺﾞｼｯｸM" panose="020B0609000000000000" pitchFamily="49" charset="-128"/>
            </a:rPr>
            <a:t>U</a:t>
          </a:r>
          <a:r>
            <a:rPr kumimoji="1" lang="en-US" altLang="ja-JP" sz="1200">
              <a:solidFill>
                <a:srgbClr val="FF0000"/>
              </a:solidFill>
              <a:latin typeface="HGｺﾞｼｯｸM" panose="020B0609000000000000" pitchFamily="49" charset="-128"/>
              <a:ea typeface="HGｺﾞｼｯｸM" panose="020B0609000000000000" pitchFamily="49" charset="-128"/>
            </a:rPr>
            <a:t>A</a:t>
          </a:r>
          <a:r>
            <a:rPr kumimoji="1" lang="ja-JP" altLang="en-US" sz="1600">
              <a:solidFill>
                <a:srgbClr val="FF0000"/>
              </a:solidFill>
              <a:latin typeface="HGｺﾞｼｯｸM" panose="020B0609000000000000" pitchFamily="49" charset="-128"/>
              <a:ea typeface="HGｺﾞｼｯｸM" panose="020B0609000000000000" pitchFamily="49" charset="-128"/>
            </a:rPr>
            <a:t>値）は提出書類の外皮計算書で算出した数値を</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小数点第</a:t>
          </a:r>
          <a:r>
            <a:rPr kumimoji="1" lang="en-US" altLang="ja-JP" sz="1600">
              <a:solidFill>
                <a:srgbClr val="FF0000"/>
              </a:solidFill>
              <a:latin typeface="HGｺﾞｼｯｸM" panose="020B0609000000000000" pitchFamily="49" charset="-128"/>
              <a:ea typeface="HGｺﾞｼｯｸM" panose="020B0609000000000000" pitchFamily="49" charset="-128"/>
            </a:rPr>
            <a:t>2</a:t>
          </a:r>
          <a:r>
            <a:rPr kumimoji="1" lang="ja-JP" altLang="en-US" sz="1600">
              <a:solidFill>
                <a:srgbClr val="FF0000"/>
              </a:solidFill>
              <a:latin typeface="HGｺﾞｼｯｸM" panose="020B0609000000000000" pitchFamily="49" charset="-128"/>
              <a:ea typeface="HGｺﾞｼｯｸM" panose="020B0609000000000000" pitchFamily="49" charset="-128"/>
            </a:rPr>
            <a:t>位まで、</a:t>
          </a:r>
          <a:r>
            <a:rPr kumimoji="1" lang="en-US" altLang="ja-JP" sz="1600">
              <a:solidFill>
                <a:srgbClr val="FF0000"/>
              </a:solidFill>
              <a:latin typeface="HGｺﾞｼｯｸM" panose="020B0609000000000000" pitchFamily="49" charset="-128"/>
              <a:ea typeface="HGｺﾞｼｯｸM" panose="020B0609000000000000" pitchFamily="49" charset="-128"/>
            </a:rPr>
            <a:t>3</a:t>
          </a:r>
          <a:r>
            <a:rPr kumimoji="1" lang="ja-JP" altLang="en-US" sz="1600">
              <a:solidFill>
                <a:srgbClr val="FF0000"/>
              </a:solidFill>
              <a:latin typeface="HGｺﾞｼｯｸM" panose="020B0609000000000000" pitchFamily="49" charset="-128"/>
              <a:ea typeface="HGｺﾞｼｯｸM" panose="020B0609000000000000" pitchFamily="49" charset="-128"/>
            </a:rPr>
            <a:t>位切上げで記入してください。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46</xdr:col>
      <xdr:colOff>724444</xdr:colOff>
      <xdr:row>36</xdr:row>
      <xdr:rowOff>301163</xdr:rowOff>
    </xdr:from>
    <xdr:ext cx="8454921" cy="1159292"/>
    <xdr:sp macro="" textlink="">
      <xdr:nvSpPr>
        <xdr:cNvPr id="6" name="吹き出し: 四角形 5">
          <a:extLst>
            <a:ext uri="{FF2B5EF4-FFF2-40B4-BE49-F238E27FC236}">
              <a16:creationId xmlns:a16="http://schemas.microsoft.com/office/drawing/2014/main" id="{5A75BB0D-F5BB-4D09-84B2-D31EF49EC588}"/>
            </a:ext>
          </a:extLst>
        </xdr:cNvPr>
        <xdr:cNvSpPr/>
      </xdr:nvSpPr>
      <xdr:spPr>
        <a:xfrm>
          <a:off x="11113044" y="12416963"/>
          <a:ext cx="8454921" cy="115929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・見積書による補助対象</a:t>
          </a:r>
          <a:r>
            <a:rPr kumimoji="1" lang="ja-JP" altLang="en-US" sz="1600" u="none">
              <a:solidFill>
                <a:srgbClr val="FF0000"/>
              </a:solidFill>
              <a:latin typeface="HGｺﾞｼｯｸM" panose="020B0609000000000000" pitchFamily="49" charset="-128"/>
              <a:ea typeface="HGｺﾞｼｯｸM" panose="020B0609000000000000" pitchFamily="49" charset="-128"/>
            </a:rPr>
            <a:t>外</a:t>
          </a:r>
          <a:r>
            <a:rPr kumimoji="1" lang="ja-JP" altLang="en-US" sz="1600">
              <a:solidFill>
                <a:srgbClr val="FF0000"/>
              </a:solidFill>
              <a:latin typeface="HGｺﾞｼｯｸM" panose="020B0609000000000000" pitchFamily="49" charset="-128"/>
              <a:ea typeface="HGｺﾞｼｯｸM" panose="020B0609000000000000" pitchFamily="49" charset="-128"/>
            </a:rPr>
            <a:t>経費の合計をその他工事費用・諸経費（</a:t>
          </a:r>
          <a:r>
            <a:rPr kumimoji="1" lang="en-US" altLang="ja-JP" sz="1600">
              <a:solidFill>
                <a:srgbClr val="FF0000"/>
              </a:solidFill>
              <a:latin typeface="HGｺﾞｼｯｸM" panose="020B0609000000000000" pitchFamily="49" charset="-128"/>
              <a:ea typeface="HGｺﾞｼｯｸM" panose="020B0609000000000000" pitchFamily="49" charset="-128"/>
            </a:rPr>
            <a:t>D)</a:t>
          </a:r>
          <a:r>
            <a:rPr kumimoji="1" lang="ja-JP" altLang="en-US" sz="1600">
              <a:solidFill>
                <a:srgbClr val="FF0000"/>
              </a:solidFill>
              <a:latin typeface="HGｺﾞｼｯｸM" panose="020B0609000000000000" pitchFamily="49" charset="-128"/>
              <a:ea typeface="HGｺﾞｼｯｸM" panose="020B0609000000000000" pitchFamily="49" charset="-128"/>
            </a:rPr>
            <a:t>へ</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・見積書の合計金額（</a:t>
          </a:r>
          <a:r>
            <a:rPr kumimoji="1" lang="en-US" altLang="ja-JP" sz="1600">
              <a:solidFill>
                <a:srgbClr val="FF0000"/>
              </a:solidFill>
              <a:latin typeface="HGｺﾞｼｯｸM" panose="020B0609000000000000" pitchFamily="49" charset="-128"/>
              <a:ea typeface="HGｺﾞｼｯｸM" panose="020B0609000000000000" pitchFamily="49" charset="-128"/>
            </a:rPr>
            <a:t>F</a:t>
          </a:r>
          <a:r>
            <a:rPr kumimoji="1" lang="ja-JP" altLang="en-US" sz="1600">
              <a:solidFill>
                <a:srgbClr val="FF0000"/>
              </a:solidFill>
              <a:latin typeface="HGｺﾞｼｯｸM" panose="020B0609000000000000" pitchFamily="49" charset="-128"/>
              <a:ea typeface="HGｺﾞｼｯｸM" panose="020B0609000000000000" pitchFamily="49" charset="-128"/>
            </a:rPr>
            <a:t>）は見積書の合計金額と一致させてください。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B5C4A-AD20-4762-8A46-3B6658727097}">
  <sheetPr codeName="Sheet10">
    <pageSetUpPr fitToPage="1"/>
  </sheetPr>
  <dimension ref="A1:BG64"/>
  <sheetViews>
    <sheetView showGridLines="0" tabSelected="1" view="pageBreakPreview" zoomScale="70" zoomScaleNormal="60" zoomScaleSheetLayoutView="70" workbookViewId="0"/>
  </sheetViews>
  <sheetFormatPr defaultColWidth="3" defaultRowHeight="18" customHeight="1" x14ac:dyDescent="0.2"/>
  <cols>
    <col min="1" max="3" width="2.6640625" style="73" customWidth="1"/>
    <col min="4" max="5" width="2.6640625" style="76" customWidth="1"/>
    <col min="6" max="7" width="2.6640625" style="75" customWidth="1"/>
    <col min="8" max="54" width="2.6640625" style="73" customWidth="1"/>
    <col min="55" max="56" width="2.6640625" style="73" hidden="1" customWidth="1"/>
    <col min="57" max="57" width="4.77734375" style="304" hidden="1" customWidth="1"/>
    <col min="58" max="58" width="51.77734375" style="302" hidden="1" customWidth="1"/>
    <col min="59" max="59" width="51.77734375" style="73" customWidth="1"/>
    <col min="60" max="16384" width="3" style="73"/>
  </cols>
  <sheetData>
    <row r="1" spans="1:59" ht="28.5" customHeight="1" x14ac:dyDescent="0.2">
      <c r="A1" s="115"/>
      <c r="B1" s="103"/>
      <c r="C1" s="103"/>
      <c r="D1" s="114"/>
      <c r="E1" s="114"/>
      <c r="F1" s="113"/>
      <c r="G1" s="11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78"/>
      <c r="AU1" s="103"/>
      <c r="AV1" s="491"/>
      <c r="AW1" s="491"/>
      <c r="AX1" s="112"/>
      <c r="AY1" s="491"/>
      <c r="AZ1" s="491"/>
      <c r="BA1" s="103"/>
      <c r="BB1" s="103"/>
      <c r="BC1" s="103"/>
      <c r="BD1" s="103"/>
      <c r="BE1" s="303"/>
      <c r="BF1" s="301"/>
      <c r="BG1" s="77"/>
    </row>
    <row r="2" spans="1:59" ht="28.5" customHeight="1" x14ac:dyDescent="0.2">
      <c r="A2" s="78"/>
      <c r="B2" s="78"/>
      <c r="C2" s="78"/>
      <c r="D2" s="111"/>
      <c r="E2" s="111"/>
      <c r="F2" s="110"/>
      <c r="G2" s="110"/>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109"/>
      <c r="AU2" s="109"/>
      <c r="AV2" s="109"/>
      <c r="AW2" s="109"/>
      <c r="AX2" s="109"/>
      <c r="AY2" s="109"/>
      <c r="AZ2" s="109"/>
      <c r="BA2" s="109"/>
      <c r="BB2" s="109"/>
      <c r="BC2" s="109"/>
      <c r="BD2" s="109"/>
      <c r="BG2" s="77"/>
    </row>
    <row r="3" spans="1:59" ht="30" customHeight="1" x14ac:dyDescent="0.2">
      <c r="A3" s="108" t="s">
        <v>18</v>
      </c>
      <c r="B3" s="107"/>
      <c r="C3" s="107"/>
      <c r="D3" s="107"/>
      <c r="E3" s="107"/>
      <c r="F3" s="107"/>
      <c r="G3" s="107"/>
      <c r="H3" s="107"/>
      <c r="I3" s="106"/>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5"/>
      <c r="AX3" s="103"/>
      <c r="AY3" s="103"/>
      <c r="AZ3" s="105"/>
      <c r="BA3" s="103"/>
      <c r="BB3" s="103"/>
      <c r="BC3" s="103"/>
      <c r="BD3" s="103"/>
      <c r="BE3" s="303"/>
      <c r="BG3" s="77"/>
    </row>
    <row r="4" spans="1:59" ht="30" customHeight="1" x14ac:dyDescent="0.2">
      <c r="A4" s="490" t="s">
        <v>108</v>
      </c>
      <c r="B4" s="490"/>
      <c r="C4" s="490"/>
      <c r="D4" s="490"/>
      <c r="E4" s="490"/>
      <c r="F4" s="490"/>
      <c r="G4" s="490"/>
      <c r="H4" s="490"/>
      <c r="I4" s="490"/>
      <c r="J4" s="490"/>
      <c r="K4" s="490"/>
      <c r="L4" s="490"/>
      <c r="M4" s="490"/>
      <c r="N4" s="490"/>
      <c r="O4" s="490"/>
      <c r="P4" s="490"/>
      <c r="Q4" s="104"/>
      <c r="R4" s="104"/>
      <c r="S4" s="104"/>
      <c r="T4" s="104"/>
      <c r="U4" s="104"/>
      <c r="V4" s="104"/>
      <c r="W4" s="104"/>
      <c r="X4" s="104"/>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303"/>
      <c r="BG4" s="77"/>
    </row>
    <row r="5" spans="1:59" ht="30" customHeight="1" x14ac:dyDescent="0.2">
      <c r="A5" s="492" t="s">
        <v>109</v>
      </c>
      <c r="B5" s="492"/>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c r="BA5" s="492"/>
      <c r="BB5" s="492"/>
      <c r="BC5" s="334"/>
      <c r="BD5" s="334"/>
      <c r="BE5" s="287"/>
      <c r="BG5" s="77"/>
    </row>
    <row r="6" spans="1:59" ht="30" customHeight="1" x14ac:dyDescent="0.2">
      <c r="A6" s="492"/>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492"/>
      <c r="AZ6" s="492"/>
      <c r="BA6" s="492"/>
      <c r="BB6" s="492"/>
      <c r="BC6" s="334"/>
      <c r="BD6" s="334"/>
      <c r="BE6" s="287"/>
      <c r="BG6" s="77"/>
    </row>
    <row r="7" spans="1:59" ht="30" customHeight="1" x14ac:dyDescent="0.2">
      <c r="A7" s="492"/>
      <c r="B7" s="492"/>
      <c r="C7" s="492"/>
      <c r="D7" s="492"/>
      <c r="E7" s="492"/>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492"/>
      <c r="AP7" s="492"/>
      <c r="AQ7" s="492"/>
      <c r="AR7" s="492"/>
      <c r="AS7" s="492"/>
      <c r="AT7" s="492"/>
      <c r="AU7" s="492"/>
      <c r="AV7" s="492"/>
      <c r="AW7" s="492"/>
      <c r="AX7" s="492"/>
      <c r="AY7" s="492"/>
      <c r="AZ7" s="492"/>
      <c r="BA7" s="492"/>
      <c r="BB7" s="492"/>
      <c r="BC7" s="334"/>
      <c r="BD7" s="334"/>
      <c r="BE7" s="287"/>
      <c r="BG7" s="77"/>
    </row>
    <row r="8" spans="1:59" ht="30" customHeight="1" x14ac:dyDescent="0.2">
      <c r="A8" s="215"/>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334"/>
      <c r="BD8" s="334"/>
      <c r="BE8" s="287"/>
      <c r="BG8" s="77"/>
    </row>
    <row r="9" spans="1:59" ht="60" customHeight="1" x14ac:dyDescent="0.2">
      <c r="A9" s="493" t="s">
        <v>107</v>
      </c>
      <c r="B9" s="493"/>
      <c r="C9" s="493"/>
      <c r="D9" s="493"/>
      <c r="E9" s="493"/>
      <c r="F9" s="493"/>
      <c r="G9" s="493"/>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493"/>
      <c r="AJ9" s="493"/>
      <c r="AK9" s="493"/>
      <c r="AL9" s="493"/>
      <c r="AM9" s="493"/>
      <c r="AN9" s="493"/>
      <c r="AO9" s="493"/>
      <c r="AP9" s="493"/>
      <c r="AQ9" s="493"/>
      <c r="AR9" s="493"/>
      <c r="AS9" s="493"/>
      <c r="AT9" s="493"/>
      <c r="AU9" s="493"/>
      <c r="AV9" s="493"/>
      <c r="AW9" s="493"/>
      <c r="AX9" s="493"/>
      <c r="AY9" s="493"/>
      <c r="AZ9" s="493"/>
      <c r="BA9" s="493"/>
      <c r="BB9" s="493"/>
      <c r="BC9" s="335"/>
      <c r="BD9" s="335"/>
      <c r="BE9" s="288"/>
      <c r="BG9" s="77"/>
    </row>
    <row r="10" spans="1:59" ht="13.5" customHeight="1" x14ac:dyDescent="0.2">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288"/>
      <c r="BG10" s="77"/>
    </row>
    <row r="11" spans="1:59" s="95" customFormat="1" ht="17.25" customHeight="1" x14ac:dyDescent="0.2">
      <c r="A11" s="216" t="s">
        <v>106</v>
      </c>
      <c r="B11" s="216"/>
      <c r="C11" s="100" t="s">
        <v>105</v>
      </c>
      <c r="D11" s="216"/>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305"/>
      <c r="BF11" s="302"/>
      <c r="BG11" s="96"/>
    </row>
    <row r="12" spans="1:59" s="95" customFormat="1" ht="17.25" customHeight="1" x14ac:dyDescent="0.2">
      <c r="A12" s="216"/>
      <c r="B12" s="216"/>
      <c r="C12" s="489" t="s">
        <v>208</v>
      </c>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89"/>
      <c r="BC12" s="333"/>
      <c r="BD12" s="333"/>
      <c r="BE12" s="306"/>
      <c r="BF12" s="302"/>
      <c r="BG12" s="96"/>
    </row>
    <row r="13" spans="1:59" s="95" customFormat="1" ht="17.25" customHeight="1" x14ac:dyDescent="0.2">
      <c r="A13" s="216"/>
      <c r="B13" s="216"/>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89"/>
      <c r="AN13" s="489"/>
      <c r="AO13" s="489"/>
      <c r="AP13" s="489"/>
      <c r="AQ13" s="489"/>
      <c r="AR13" s="489"/>
      <c r="AS13" s="489"/>
      <c r="AT13" s="489"/>
      <c r="AU13" s="489"/>
      <c r="AV13" s="489"/>
      <c r="AW13" s="489"/>
      <c r="AX13" s="489"/>
      <c r="AY13" s="489"/>
      <c r="AZ13" s="489"/>
      <c r="BA13" s="489"/>
      <c r="BB13" s="489"/>
      <c r="BC13" s="333"/>
      <c r="BD13" s="333"/>
      <c r="BE13" s="306"/>
      <c r="BF13" s="302"/>
      <c r="BG13" s="96"/>
    </row>
    <row r="14" spans="1:59" s="95" customFormat="1" ht="17.25" customHeight="1" x14ac:dyDescent="0.2">
      <c r="A14" s="101"/>
      <c r="B14" s="216"/>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89"/>
      <c r="AN14" s="489"/>
      <c r="AO14" s="489"/>
      <c r="AP14" s="489"/>
      <c r="AQ14" s="489"/>
      <c r="AR14" s="489"/>
      <c r="AS14" s="489"/>
      <c r="AT14" s="489"/>
      <c r="AU14" s="489"/>
      <c r="AV14" s="489"/>
      <c r="AW14" s="489"/>
      <c r="AX14" s="489"/>
      <c r="AY14" s="489"/>
      <c r="AZ14" s="489"/>
      <c r="BA14" s="489"/>
      <c r="BB14" s="489"/>
      <c r="BC14" s="333"/>
      <c r="BD14" s="333"/>
      <c r="BE14" s="306"/>
      <c r="BF14" s="302"/>
      <c r="BG14" s="96"/>
    </row>
    <row r="15" spans="1:59" s="95" customFormat="1" ht="7.5" customHeight="1" x14ac:dyDescent="0.2">
      <c r="A15" s="101"/>
      <c r="B15" s="216"/>
      <c r="C15" s="216"/>
      <c r="D15" s="216"/>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305"/>
      <c r="BF15" s="302"/>
      <c r="BG15" s="96"/>
    </row>
    <row r="16" spans="1:59" s="95" customFormat="1" ht="17.25" customHeight="1" x14ac:dyDescent="0.2">
      <c r="A16" s="216" t="s">
        <v>104</v>
      </c>
      <c r="B16" s="216"/>
      <c r="C16" s="100" t="s">
        <v>103</v>
      </c>
      <c r="D16" s="216"/>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305"/>
      <c r="BF16" s="302"/>
      <c r="BG16" s="96"/>
    </row>
    <row r="17" spans="1:59" s="95" customFormat="1" ht="17.25" customHeight="1" x14ac:dyDescent="0.2">
      <c r="A17" s="101"/>
      <c r="B17" s="216"/>
      <c r="C17" s="496" t="s">
        <v>102</v>
      </c>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496"/>
      <c r="AY17" s="496"/>
      <c r="AZ17" s="496"/>
      <c r="BA17" s="496"/>
      <c r="BB17" s="496"/>
      <c r="BC17" s="331"/>
      <c r="BD17" s="331"/>
      <c r="BE17" s="305"/>
      <c r="BF17" s="302"/>
      <c r="BG17" s="96"/>
    </row>
    <row r="18" spans="1:59" s="95" customFormat="1" ht="7.5" customHeight="1" x14ac:dyDescent="0.2">
      <c r="A18" s="101"/>
      <c r="B18" s="216"/>
      <c r="C18" s="216"/>
      <c r="D18" s="216"/>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305"/>
      <c r="BF18" s="302"/>
      <c r="BG18" s="96"/>
    </row>
    <row r="19" spans="1:59" s="95" customFormat="1" ht="17.25" customHeight="1" x14ac:dyDescent="0.2">
      <c r="A19" s="216" t="s">
        <v>101</v>
      </c>
      <c r="B19" s="216"/>
      <c r="C19" s="100" t="s">
        <v>100</v>
      </c>
      <c r="D19" s="216"/>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305"/>
      <c r="BF19" s="302"/>
      <c r="BG19" s="96"/>
    </row>
    <row r="20" spans="1:59" s="95" customFormat="1" ht="17.25" customHeight="1" x14ac:dyDescent="0.2">
      <c r="A20" s="101"/>
      <c r="B20" s="216"/>
      <c r="C20" s="496" t="s">
        <v>99</v>
      </c>
      <c r="D20" s="496"/>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6"/>
      <c r="AO20" s="496"/>
      <c r="AP20" s="496"/>
      <c r="AQ20" s="496"/>
      <c r="AR20" s="496"/>
      <c r="AS20" s="496"/>
      <c r="AT20" s="496"/>
      <c r="AU20" s="496"/>
      <c r="AV20" s="496"/>
      <c r="AW20" s="496"/>
      <c r="AX20" s="496"/>
      <c r="AY20" s="496"/>
      <c r="AZ20" s="496"/>
      <c r="BA20" s="496"/>
      <c r="BB20" s="496"/>
      <c r="BC20" s="331"/>
      <c r="BD20" s="331"/>
      <c r="BE20" s="305"/>
      <c r="BF20" s="302"/>
      <c r="BG20" s="96"/>
    </row>
    <row r="21" spans="1:59" s="95" customFormat="1" ht="7.5" customHeight="1" x14ac:dyDescent="0.2">
      <c r="A21" s="101"/>
      <c r="B21" s="216"/>
      <c r="C21" s="216"/>
      <c r="D21" s="216"/>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305"/>
      <c r="BF21" s="302"/>
      <c r="BG21" s="96"/>
    </row>
    <row r="22" spans="1:59" s="95" customFormat="1" ht="17.25" customHeight="1" x14ac:dyDescent="0.2">
      <c r="A22" s="216" t="s">
        <v>98</v>
      </c>
      <c r="B22" s="216"/>
      <c r="C22" s="100" t="s">
        <v>97</v>
      </c>
      <c r="D22" s="216"/>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305"/>
      <c r="BF22" s="302"/>
      <c r="BG22" s="96"/>
    </row>
    <row r="23" spans="1:59" s="95" customFormat="1" ht="17.25" customHeight="1" x14ac:dyDescent="0.2">
      <c r="A23" s="101"/>
      <c r="B23" s="216"/>
      <c r="C23" s="496" t="s">
        <v>96</v>
      </c>
      <c r="D23" s="496"/>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6"/>
      <c r="AM23" s="496"/>
      <c r="AN23" s="496"/>
      <c r="AO23" s="496"/>
      <c r="AP23" s="496"/>
      <c r="AQ23" s="496"/>
      <c r="AR23" s="496"/>
      <c r="AS23" s="496"/>
      <c r="AT23" s="496"/>
      <c r="AU23" s="496"/>
      <c r="AV23" s="496"/>
      <c r="AW23" s="496"/>
      <c r="AX23" s="496"/>
      <c r="AY23" s="496"/>
      <c r="AZ23" s="496"/>
      <c r="BA23" s="496"/>
      <c r="BB23" s="496"/>
      <c r="BC23" s="331"/>
      <c r="BD23" s="331"/>
      <c r="BE23" s="305"/>
      <c r="BF23" s="302"/>
      <c r="BG23" s="96"/>
    </row>
    <row r="24" spans="1:59" s="95" customFormat="1" ht="7.5" customHeight="1" x14ac:dyDescent="0.2">
      <c r="A24" s="101"/>
      <c r="B24" s="216"/>
      <c r="C24" s="216"/>
      <c r="D24" s="216"/>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305"/>
      <c r="BF24" s="302"/>
      <c r="BG24" s="96"/>
    </row>
    <row r="25" spans="1:59" s="95" customFormat="1" ht="17.25" customHeight="1" x14ac:dyDescent="0.2">
      <c r="A25" s="216" t="s">
        <v>95</v>
      </c>
      <c r="B25" s="216"/>
      <c r="C25" s="100" t="s">
        <v>94</v>
      </c>
      <c r="D25" s="216"/>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305"/>
      <c r="BF25" s="302"/>
      <c r="BG25" s="96"/>
    </row>
    <row r="26" spans="1:59" s="95" customFormat="1" ht="17.25" customHeight="1" x14ac:dyDescent="0.2">
      <c r="A26" s="101"/>
      <c r="B26" s="216"/>
      <c r="C26" s="495" t="s">
        <v>93</v>
      </c>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c r="AM26" s="495"/>
      <c r="AN26" s="495"/>
      <c r="AO26" s="495"/>
      <c r="AP26" s="495"/>
      <c r="AQ26" s="495"/>
      <c r="AR26" s="495"/>
      <c r="AS26" s="495"/>
      <c r="AT26" s="495"/>
      <c r="AU26" s="495"/>
      <c r="AV26" s="495"/>
      <c r="AW26" s="495"/>
      <c r="AX26" s="495"/>
      <c r="AY26" s="495"/>
      <c r="AZ26" s="495"/>
      <c r="BA26" s="495"/>
      <c r="BB26" s="495"/>
      <c r="BC26" s="330"/>
      <c r="BD26" s="330"/>
      <c r="BE26" s="307"/>
      <c r="BF26" s="302"/>
      <c r="BG26" s="96"/>
    </row>
    <row r="27" spans="1:59" s="95" customFormat="1" ht="17.25" customHeight="1" x14ac:dyDescent="0.2">
      <c r="A27" s="101"/>
      <c r="B27" s="216"/>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495"/>
      <c r="AM27" s="495"/>
      <c r="AN27" s="495"/>
      <c r="AO27" s="495"/>
      <c r="AP27" s="495"/>
      <c r="AQ27" s="495"/>
      <c r="AR27" s="495"/>
      <c r="AS27" s="495"/>
      <c r="AT27" s="495"/>
      <c r="AU27" s="495"/>
      <c r="AV27" s="495"/>
      <c r="AW27" s="495"/>
      <c r="AX27" s="495"/>
      <c r="AY27" s="495"/>
      <c r="AZ27" s="495"/>
      <c r="BA27" s="495"/>
      <c r="BB27" s="495"/>
      <c r="BC27" s="330"/>
      <c r="BD27" s="330"/>
      <c r="BE27" s="307"/>
      <c r="BF27" s="302"/>
      <c r="BG27" s="96"/>
    </row>
    <row r="28" spans="1:59" s="95" customFormat="1" ht="7.5" customHeight="1" x14ac:dyDescent="0.2">
      <c r="A28" s="101"/>
      <c r="B28" s="216"/>
      <c r="C28" s="216"/>
      <c r="D28" s="216"/>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305"/>
      <c r="BF28" s="302"/>
      <c r="BG28" s="96"/>
    </row>
    <row r="29" spans="1:59" s="95" customFormat="1" ht="17.25" customHeight="1" x14ac:dyDescent="0.2">
      <c r="A29" s="216" t="s">
        <v>92</v>
      </c>
      <c r="B29" s="216"/>
      <c r="C29" s="100" t="s">
        <v>91</v>
      </c>
      <c r="D29" s="216"/>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305"/>
      <c r="BF29" s="302"/>
      <c r="BG29" s="96"/>
    </row>
    <row r="30" spans="1:59" s="95" customFormat="1" ht="17.25" customHeight="1" x14ac:dyDescent="0.2">
      <c r="A30" s="101"/>
      <c r="B30" s="216"/>
      <c r="C30" s="495" t="s">
        <v>90</v>
      </c>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5"/>
      <c r="AO30" s="495"/>
      <c r="AP30" s="495"/>
      <c r="AQ30" s="495"/>
      <c r="AR30" s="495"/>
      <c r="AS30" s="495"/>
      <c r="AT30" s="495"/>
      <c r="AU30" s="495"/>
      <c r="AV30" s="495"/>
      <c r="AW30" s="495"/>
      <c r="AX30" s="495"/>
      <c r="AY30" s="495"/>
      <c r="AZ30" s="495"/>
      <c r="BA30" s="495"/>
      <c r="BB30" s="495"/>
      <c r="BC30" s="330"/>
      <c r="BD30" s="330"/>
      <c r="BE30" s="307"/>
      <c r="BF30" s="302"/>
      <c r="BG30" s="96"/>
    </row>
    <row r="31" spans="1:59" s="95" customFormat="1" ht="17.25" customHeight="1" x14ac:dyDescent="0.2">
      <c r="A31" s="101"/>
      <c r="B31" s="216"/>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5"/>
      <c r="AM31" s="495"/>
      <c r="AN31" s="495"/>
      <c r="AO31" s="495"/>
      <c r="AP31" s="495"/>
      <c r="AQ31" s="495"/>
      <c r="AR31" s="495"/>
      <c r="AS31" s="495"/>
      <c r="AT31" s="495"/>
      <c r="AU31" s="495"/>
      <c r="AV31" s="495"/>
      <c r="AW31" s="495"/>
      <c r="AX31" s="495"/>
      <c r="AY31" s="495"/>
      <c r="AZ31" s="495"/>
      <c r="BA31" s="495"/>
      <c r="BB31" s="495"/>
      <c r="BC31" s="330"/>
      <c r="BD31" s="330"/>
      <c r="BE31" s="307"/>
      <c r="BF31" s="302"/>
      <c r="BG31" s="96"/>
    </row>
    <row r="32" spans="1:59" s="95" customFormat="1" ht="17.25" customHeight="1" x14ac:dyDescent="0.2">
      <c r="A32" s="101"/>
      <c r="B32" s="216"/>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5"/>
      <c r="AP32" s="495"/>
      <c r="AQ32" s="495"/>
      <c r="AR32" s="495"/>
      <c r="AS32" s="495"/>
      <c r="AT32" s="495"/>
      <c r="AU32" s="495"/>
      <c r="AV32" s="495"/>
      <c r="AW32" s="495"/>
      <c r="AX32" s="495"/>
      <c r="AY32" s="495"/>
      <c r="AZ32" s="495"/>
      <c r="BA32" s="495"/>
      <c r="BB32" s="495"/>
      <c r="BC32" s="330"/>
      <c r="BD32" s="330"/>
      <c r="BE32" s="307"/>
      <c r="BF32" s="302"/>
      <c r="BG32" s="96"/>
    </row>
    <row r="33" spans="1:59" s="95" customFormat="1" ht="17.25" customHeight="1" x14ac:dyDescent="0.2">
      <c r="A33" s="101"/>
      <c r="B33" s="216"/>
      <c r="C33" s="495"/>
      <c r="D33" s="495"/>
      <c r="E33" s="495"/>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5"/>
      <c r="AK33" s="495"/>
      <c r="AL33" s="495"/>
      <c r="AM33" s="495"/>
      <c r="AN33" s="495"/>
      <c r="AO33" s="495"/>
      <c r="AP33" s="495"/>
      <c r="AQ33" s="495"/>
      <c r="AR33" s="495"/>
      <c r="AS33" s="495"/>
      <c r="AT33" s="495"/>
      <c r="AU33" s="495"/>
      <c r="AV33" s="495"/>
      <c r="AW33" s="495"/>
      <c r="AX33" s="495"/>
      <c r="AY33" s="495"/>
      <c r="AZ33" s="495"/>
      <c r="BA33" s="495"/>
      <c r="BB33" s="495"/>
      <c r="BC33" s="330"/>
      <c r="BD33" s="330"/>
      <c r="BE33" s="307"/>
      <c r="BF33" s="302"/>
      <c r="BG33" s="96"/>
    </row>
    <row r="34" spans="1:59" s="95" customFormat="1" ht="7.5" customHeight="1" x14ac:dyDescent="0.2">
      <c r="A34" s="101"/>
      <c r="B34" s="216"/>
      <c r="C34" s="216"/>
      <c r="D34" s="216"/>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305"/>
      <c r="BF34" s="301"/>
      <c r="BG34" s="96"/>
    </row>
    <row r="35" spans="1:59" s="95" customFormat="1" ht="17.25" customHeight="1" x14ac:dyDescent="0.2">
      <c r="A35" s="216" t="s">
        <v>244</v>
      </c>
      <c r="B35" s="216"/>
      <c r="C35" s="100" t="s">
        <v>88</v>
      </c>
      <c r="D35" s="216"/>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305"/>
      <c r="BF35" s="302"/>
      <c r="BG35" s="96"/>
    </row>
    <row r="36" spans="1:59" s="95" customFormat="1" ht="17.25" customHeight="1" x14ac:dyDescent="0.2">
      <c r="A36" s="101"/>
      <c r="B36" s="216"/>
      <c r="C36" s="495" t="s">
        <v>87</v>
      </c>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5"/>
      <c r="AW36" s="495"/>
      <c r="AX36" s="495"/>
      <c r="AY36" s="495"/>
      <c r="AZ36" s="495"/>
      <c r="BA36" s="495"/>
      <c r="BB36" s="495"/>
      <c r="BC36" s="330"/>
      <c r="BD36" s="330"/>
      <c r="BE36" s="307"/>
      <c r="BF36" s="302"/>
      <c r="BG36" s="96"/>
    </row>
    <row r="37" spans="1:59" s="95" customFormat="1" ht="17.25" customHeight="1" x14ac:dyDescent="0.2">
      <c r="A37" s="101"/>
      <c r="B37" s="216"/>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495"/>
      <c r="BC37" s="330"/>
      <c r="BD37" s="330"/>
      <c r="BE37" s="307"/>
      <c r="BF37" s="302"/>
      <c r="BG37" s="96"/>
    </row>
    <row r="38" spans="1:59" s="95" customFormat="1" ht="30.6" customHeight="1" x14ac:dyDescent="0.2">
      <c r="A38" s="101"/>
      <c r="B38" s="216"/>
      <c r="C38" s="495"/>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495"/>
      <c r="AM38" s="495"/>
      <c r="AN38" s="495"/>
      <c r="AO38" s="495"/>
      <c r="AP38" s="495"/>
      <c r="AQ38" s="495"/>
      <c r="AR38" s="495"/>
      <c r="AS38" s="495"/>
      <c r="AT38" s="495"/>
      <c r="AU38" s="495"/>
      <c r="AV38" s="495"/>
      <c r="AW38" s="495"/>
      <c r="AX38" s="495"/>
      <c r="AY38" s="495"/>
      <c r="AZ38" s="495"/>
      <c r="BA38" s="495"/>
      <c r="BB38" s="495"/>
      <c r="BC38" s="330"/>
      <c r="BD38" s="330"/>
      <c r="BE38" s="307"/>
      <c r="BF38" s="302"/>
      <c r="BG38" s="96"/>
    </row>
    <row r="39" spans="1:59" s="95" customFormat="1" ht="17.25" customHeight="1" x14ac:dyDescent="0.2">
      <c r="A39" s="216" t="s">
        <v>89</v>
      </c>
      <c r="B39" s="216"/>
      <c r="C39" s="100" t="s">
        <v>85</v>
      </c>
      <c r="D39" s="216"/>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305"/>
      <c r="BF39" s="302"/>
      <c r="BG39" s="96"/>
    </row>
    <row r="40" spans="1:59" s="95" customFormat="1" ht="17.25" customHeight="1" x14ac:dyDescent="0.2">
      <c r="A40" s="101"/>
      <c r="B40" s="216"/>
      <c r="C40" s="496" t="s">
        <v>84</v>
      </c>
      <c r="D40" s="496"/>
      <c r="E40" s="496"/>
      <c r="F40" s="496"/>
      <c r="G40" s="496"/>
      <c r="H40" s="496"/>
      <c r="I40" s="496"/>
      <c r="J40" s="496"/>
      <c r="K40" s="496"/>
      <c r="L40" s="496"/>
      <c r="M40" s="496"/>
      <c r="N40" s="496"/>
      <c r="O40" s="496"/>
      <c r="P40" s="496"/>
      <c r="Q40" s="496"/>
      <c r="R40" s="496"/>
      <c r="S40" s="496"/>
      <c r="T40" s="496"/>
      <c r="U40" s="496"/>
      <c r="V40" s="496"/>
      <c r="W40" s="496"/>
      <c r="X40" s="496"/>
      <c r="Y40" s="496"/>
      <c r="Z40" s="496"/>
      <c r="AA40" s="496"/>
      <c r="AB40" s="496"/>
      <c r="AC40" s="496"/>
      <c r="AD40" s="496"/>
      <c r="AE40" s="496"/>
      <c r="AF40" s="496"/>
      <c r="AG40" s="496"/>
      <c r="AH40" s="496"/>
      <c r="AI40" s="496"/>
      <c r="AJ40" s="496"/>
      <c r="AK40" s="496"/>
      <c r="AL40" s="496"/>
      <c r="AM40" s="496"/>
      <c r="AN40" s="496"/>
      <c r="AO40" s="496"/>
      <c r="AP40" s="496"/>
      <c r="AQ40" s="496"/>
      <c r="AR40" s="496"/>
      <c r="AS40" s="496"/>
      <c r="AT40" s="496"/>
      <c r="AU40" s="496"/>
      <c r="AV40" s="496"/>
      <c r="AW40" s="496"/>
      <c r="AX40" s="496"/>
      <c r="AY40" s="496"/>
      <c r="AZ40" s="496"/>
      <c r="BA40" s="496"/>
      <c r="BB40" s="496"/>
      <c r="BC40" s="331"/>
      <c r="BD40" s="331"/>
      <c r="BE40" s="305"/>
      <c r="BF40" s="302"/>
      <c r="BG40" s="96"/>
    </row>
    <row r="41" spans="1:59" s="95" customFormat="1" ht="7.5" customHeight="1" x14ac:dyDescent="0.2">
      <c r="A41" s="101"/>
      <c r="B41" s="216"/>
      <c r="C41" s="216"/>
      <c r="D41" s="216"/>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305"/>
      <c r="BF41" s="302"/>
      <c r="BG41" s="96"/>
    </row>
    <row r="42" spans="1:59" s="95" customFormat="1" ht="17.25" customHeight="1" x14ac:dyDescent="0.2">
      <c r="A42" s="216" t="s">
        <v>86</v>
      </c>
      <c r="B42" s="216"/>
      <c r="C42" s="100" t="s">
        <v>83</v>
      </c>
      <c r="D42" s="216"/>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305"/>
      <c r="BF42" s="302"/>
      <c r="BG42" s="96"/>
    </row>
    <row r="43" spans="1:59" s="95" customFormat="1" ht="17.25" customHeight="1" x14ac:dyDescent="0.2">
      <c r="A43" s="101"/>
      <c r="B43" s="216"/>
      <c r="C43" s="495" t="s">
        <v>82</v>
      </c>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5"/>
      <c r="AN43" s="495"/>
      <c r="AO43" s="495"/>
      <c r="AP43" s="495"/>
      <c r="AQ43" s="495"/>
      <c r="AR43" s="495"/>
      <c r="AS43" s="495"/>
      <c r="AT43" s="495"/>
      <c r="AU43" s="495"/>
      <c r="AV43" s="495"/>
      <c r="AW43" s="495"/>
      <c r="AX43" s="495"/>
      <c r="AY43" s="495"/>
      <c r="AZ43" s="495"/>
      <c r="BA43" s="495"/>
      <c r="BB43" s="495"/>
      <c r="BC43" s="330"/>
      <c r="BD43" s="330"/>
      <c r="BE43" s="307"/>
      <c r="BF43" s="302"/>
      <c r="BG43" s="96"/>
    </row>
    <row r="44" spans="1:59" s="95" customFormat="1" ht="17.25" customHeight="1" x14ac:dyDescent="0.2">
      <c r="A44" s="101"/>
      <c r="B44" s="216"/>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c r="AL44" s="495"/>
      <c r="AM44" s="495"/>
      <c r="AN44" s="495"/>
      <c r="AO44" s="495"/>
      <c r="AP44" s="495"/>
      <c r="AQ44" s="495"/>
      <c r="AR44" s="495"/>
      <c r="AS44" s="495"/>
      <c r="AT44" s="495"/>
      <c r="AU44" s="495"/>
      <c r="AV44" s="495"/>
      <c r="AW44" s="495"/>
      <c r="AX44" s="495"/>
      <c r="AY44" s="495"/>
      <c r="AZ44" s="495"/>
      <c r="BA44" s="495"/>
      <c r="BB44" s="495"/>
      <c r="BC44" s="330"/>
      <c r="BD44" s="330"/>
      <c r="BE44" s="307"/>
      <c r="BF44" s="302"/>
      <c r="BG44" s="96"/>
    </row>
    <row r="45" spans="1:59" s="95" customFormat="1" ht="7.5" customHeight="1" x14ac:dyDescent="0.2">
      <c r="A45" s="101"/>
      <c r="B45" s="216"/>
      <c r="C45" s="216"/>
      <c r="D45" s="216"/>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305"/>
      <c r="BF45" s="302"/>
      <c r="BG45" s="96"/>
    </row>
    <row r="46" spans="1:59" s="95" customFormat="1" ht="17.25" customHeight="1" x14ac:dyDescent="0.2">
      <c r="A46" s="216" t="s">
        <v>245</v>
      </c>
      <c r="B46" s="216"/>
      <c r="C46" s="100" t="s">
        <v>80</v>
      </c>
      <c r="D46" s="216"/>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305"/>
      <c r="BF46" s="302"/>
      <c r="BG46" s="96"/>
    </row>
    <row r="47" spans="1:59" s="95" customFormat="1" ht="17.25" customHeight="1" x14ac:dyDescent="0.2">
      <c r="A47" s="101"/>
      <c r="B47" s="216"/>
      <c r="C47" s="495" t="s">
        <v>1523</v>
      </c>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c r="AL47" s="495"/>
      <c r="AM47" s="495"/>
      <c r="AN47" s="495"/>
      <c r="AO47" s="495"/>
      <c r="AP47" s="495"/>
      <c r="AQ47" s="495"/>
      <c r="AR47" s="495"/>
      <c r="AS47" s="495"/>
      <c r="AT47" s="495"/>
      <c r="AU47" s="495"/>
      <c r="AV47" s="495"/>
      <c r="AW47" s="495"/>
      <c r="AX47" s="495"/>
      <c r="AY47" s="495"/>
      <c r="AZ47" s="495"/>
      <c r="BA47" s="495"/>
      <c r="BB47" s="495"/>
      <c r="BC47" s="330"/>
      <c r="BD47" s="330"/>
      <c r="BE47" s="307"/>
      <c r="BF47" s="302"/>
      <c r="BG47" s="96"/>
    </row>
    <row r="48" spans="1:59" s="95" customFormat="1" ht="17.25" customHeight="1" x14ac:dyDescent="0.2">
      <c r="A48" s="487"/>
      <c r="B48" s="487"/>
      <c r="C48" s="495"/>
      <c r="D48" s="495"/>
      <c r="E48" s="495"/>
      <c r="F48" s="495"/>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5"/>
      <c r="AI48" s="495"/>
      <c r="AJ48" s="495"/>
      <c r="AK48" s="495"/>
      <c r="AL48" s="495"/>
      <c r="AM48" s="495"/>
      <c r="AN48" s="495"/>
      <c r="AO48" s="495"/>
      <c r="AP48" s="495"/>
      <c r="AQ48" s="495"/>
      <c r="AR48" s="495"/>
      <c r="AS48" s="495"/>
      <c r="AT48" s="495"/>
      <c r="AU48" s="495"/>
      <c r="AV48" s="495"/>
      <c r="AW48" s="495"/>
      <c r="AX48" s="495"/>
      <c r="AY48" s="495"/>
      <c r="AZ48" s="495"/>
      <c r="BA48" s="495"/>
      <c r="BB48" s="495"/>
      <c r="BC48" s="99"/>
      <c r="BD48" s="99"/>
      <c r="BE48" s="305"/>
      <c r="BF48" s="302"/>
      <c r="BG48" s="96"/>
    </row>
    <row r="49" spans="1:59" s="95" customFormat="1" ht="17.25" customHeight="1" x14ac:dyDescent="0.2">
      <c r="A49" s="101"/>
      <c r="B49" s="216"/>
      <c r="C49" s="495"/>
      <c r="D49" s="495"/>
      <c r="E49" s="495"/>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5"/>
      <c r="AM49" s="495"/>
      <c r="AN49" s="495"/>
      <c r="AO49" s="495"/>
      <c r="AP49" s="495"/>
      <c r="AQ49" s="495"/>
      <c r="AR49" s="495"/>
      <c r="AS49" s="495"/>
      <c r="AT49" s="495"/>
      <c r="AU49" s="495"/>
      <c r="AV49" s="495"/>
      <c r="AW49" s="495"/>
      <c r="AX49" s="495"/>
      <c r="AY49" s="495"/>
      <c r="AZ49" s="495"/>
      <c r="BA49" s="495"/>
      <c r="BB49" s="495"/>
      <c r="BC49" s="330"/>
      <c r="BD49" s="330"/>
      <c r="BE49" s="307"/>
      <c r="BF49" s="302"/>
      <c r="BG49" s="96"/>
    </row>
    <row r="50" spans="1:59" s="95" customFormat="1" ht="7.5" customHeight="1" x14ac:dyDescent="0.2">
      <c r="A50" s="216"/>
      <c r="B50" s="216"/>
      <c r="C50" s="216"/>
      <c r="D50" s="216"/>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305"/>
      <c r="BF50" s="302"/>
      <c r="BG50" s="96"/>
    </row>
    <row r="51" spans="1:59" s="95" customFormat="1" ht="17.25" customHeight="1" x14ac:dyDescent="0.2">
      <c r="A51" s="216"/>
      <c r="B51" s="216"/>
      <c r="C51" s="100"/>
      <c r="D51" s="216"/>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305"/>
      <c r="BF51" s="302"/>
      <c r="BG51" s="96"/>
    </row>
    <row r="52" spans="1:59" s="95" customFormat="1" ht="17.25" customHeight="1" x14ac:dyDescent="0.2">
      <c r="A52" s="487" t="s">
        <v>81</v>
      </c>
      <c r="B52" s="487"/>
      <c r="C52" s="100" t="s">
        <v>79</v>
      </c>
      <c r="D52" s="487"/>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305"/>
      <c r="BF52" s="302"/>
      <c r="BG52" s="96"/>
    </row>
    <row r="53" spans="1:59" s="95" customFormat="1" ht="17.25" customHeight="1" x14ac:dyDescent="0.2">
      <c r="A53" s="487"/>
      <c r="B53" s="487"/>
      <c r="C53" s="487" t="s">
        <v>78</v>
      </c>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487"/>
      <c r="AD53" s="487"/>
      <c r="AE53" s="487"/>
      <c r="AF53" s="487"/>
      <c r="AG53" s="487"/>
      <c r="AH53" s="487"/>
      <c r="AI53" s="487"/>
      <c r="AJ53" s="487"/>
      <c r="AK53" s="487"/>
      <c r="AL53" s="487"/>
      <c r="AM53" s="487"/>
      <c r="AN53" s="487"/>
      <c r="AO53" s="487"/>
      <c r="AP53" s="487"/>
      <c r="AQ53" s="487"/>
      <c r="AR53" s="487"/>
      <c r="AS53" s="487"/>
      <c r="AT53" s="487"/>
      <c r="AU53" s="487"/>
      <c r="AV53" s="487"/>
      <c r="AW53" s="487"/>
      <c r="AX53" s="487"/>
      <c r="AY53" s="487"/>
      <c r="AZ53" s="487"/>
      <c r="BA53" s="487"/>
      <c r="BB53" s="487"/>
      <c r="BC53" s="487"/>
      <c r="BD53" s="487"/>
      <c r="BE53" s="305"/>
      <c r="BF53" s="302"/>
      <c r="BG53" s="96"/>
    </row>
    <row r="54" spans="1:59" s="95" customFormat="1" ht="16.5" customHeight="1" x14ac:dyDescent="0.2">
      <c r="A54" s="98"/>
      <c r="B54" s="98"/>
      <c r="C54" s="98"/>
      <c r="D54" s="98"/>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308"/>
      <c r="BF54" s="302"/>
      <c r="BG54" s="96"/>
    </row>
    <row r="55" spans="1:59" s="95" customFormat="1" ht="16.5" customHeight="1" x14ac:dyDescent="0.2">
      <c r="A55" s="98"/>
      <c r="B55" s="98"/>
      <c r="C55" s="98"/>
      <c r="D55" s="98"/>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308"/>
      <c r="BF55" s="302"/>
      <c r="BG55" s="96"/>
    </row>
    <row r="56" spans="1:59" s="95" customFormat="1" ht="16.5" customHeight="1" x14ac:dyDescent="0.2">
      <c r="A56" s="98"/>
      <c r="B56" s="98"/>
      <c r="C56" s="98"/>
      <c r="D56" s="98"/>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308"/>
      <c r="BF56" s="302"/>
      <c r="BG56" s="96"/>
    </row>
    <row r="57" spans="1:59" ht="16.2" x14ac:dyDescent="0.2">
      <c r="A57" s="488" t="s">
        <v>243</v>
      </c>
      <c r="B57" s="488"/>
      <c r="C57" s="488"/>
      <c r="D57" s="488"/>
      <c r="E57" s="488"/>
      <c r="F57" s="488"/>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8"/>
      <c r="AO57" s="488"/>
      <c r="AP57" s="488"/>
      <c r="AQ57" s="488"/>
      <c r="AR57" s="488"/>
      <c r="AS57" s="488"/>
      <c r="AT57" s="488"/>
      <c r="AU57" s="488"/>
      <c r="AV57" s="488"/>
      <c r="AW57" s="488"/>
      <c r="AX57" s="488"/>
      <c r="AY57" s="488"/>
      <c r="AZ57" s="488"/>
      <c r="BA57" s="488"/>
      <c r="BB57" s="488"/>
      <c r="BC57" s="488"/>
      <c r="BD57" s="488"/>
      <c r="BE57" s="309"/>
      <c r="BG57" s="77"/>
    </row>
    <row r="58" spans="1:59" ht="16.5" customHeight="1" x14ac:dyDescent="0.2">
      <c r="A58" s="217"/>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332"/>
      <c r="BD58" s="332"/>
      <c r="BE58" s="309"/>
      <c r="BG58" s="77"/>
    </row>
    <row r="59" spans="1:59" ht="16.5" customHeight="1" x14ac:dyDescent="0.2">
      <c r="A59" s="217"/>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332"/>
      <c r="BD59" s="332"/>
      <c r="BE59" s="309"/>
      <c r="BG59" s="77"/>
    </row>
    <row r="60" spans="1:59" ht="16.5" customHeight="1" x14ac:dyDescent="0.2">
      <c r="A60" s="217"/>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332"/>
      <c r="BD60" s="332"/>
      <c r="BE60" s="310" t="s">
        <v>657</v>
      </c>
      <c r="BF60" s="283" t="s">
        <v>206</v>
      </c>
      <c r="BG60" s="77"/>
    </row>
    <row r="61" spans="1:59" ht="30" customHeight="1" x14ac:dyDescent="0.2">
      <c r="A61" s="93"/>
      <c r="B61" s="92"/>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78"/>
      <c r="AN61" s="89"/>
      <c r="AO61" s="94"/>
      <c r="AP61" s="499"/>
      <c r="AQ61" s="499"/>
      <c r="AR61" s="499"/>
      <c r="AS61" s="499"/>
      <c r="AT61" s="275" t="s">
        <v>6</v>
      </c>
      <c r="AU61" s="500"/>
      <c r="AV61" s="500"/>
      <c r="AW61" s="275" t="s">
        <v>5</v>
      </c>
      <c r="AX61" s="501"/>
      <c r="AY61" s="501"/>
      <c r="AZ61" s="275" t="s">
        <v>77</v>
      </c>
      <c r="BA61" s="78"/>
      <c r="BB61" s="78"/>
      <c r="BC61" s="78"/>
      <c r="BD61" s="78"/>
      <c r="BE61" s="311">
        <v>1</v>
      </c>
      <c r="BF61" s="298"/>
      <c r="BG61" s="77"/>
    </row>
    <row r="62" spans="1:59" ht="19.5" customHeight="1" x14ac:dyDescent="0.2">
      <c r="A62" s="93"/>
      <c r="B62" s="92"/>
      <c r="C62" s="91"/>
      <c r="D62" s="91"/>
      <c r="E62" s="91"/>
      <c r="F62" s="91"/>
      <c r="G62" s="91"/>
      <c r="H62" s="91"/>
      <c r="I62" s="91"/>
      <c r="J62" s="91"/>
      <c r="K62" s="91"/>
      <c r="L62" s="91"/>
      <c r="M62" s="91"/>
      <c r="N62" s="91"/>
      <c r="O62" s="91"/>
      <c r="P62" s="91"/>
      <c r="Q62" s="91"/>
      <c r="R62" s="91"/>
      <c r="S62" s="91"/>
      <c r="T62" s="91"/>
      <c r="U62" s="91"/>
      <c r="V62" s="91"/>
      <c r="W62" s="91"/>
      <c r="X62" s="91"/>
      <c r="Y62" s="91"/>
      <c r="Z62" s="497"/>
      <c r="AA62" s="497"/>
      <c r="AB62" s="497"/>
      <c r="AC62" s="497"/>
      <c r="AD62" s="91"/>
      <c r="AE62" s="91"/>
      <c r="AF62" s="91"/>
      <c r="AG62" s="91"/>
      <c r="AH62" s="91"/>
      <c r="AI62" s="91"/>
      <c r="AJ62" s="91"/>
      <c r="AK62" s="91"/>
      <c r="AL62" s="91"/>
      <c r="AM62" s="89"/>
      <c r="AN62" s="89"/>
      <c r="AO62" s="90"/>
      <c r="AP62" s="90"/>
      <c r="AQ62" s="90"/>
      <c r="AR62" s="89"/>
      <c r="AS62" s="90"/>
      <c r="AT62" s="90"/>
      <c r="AU62" s="90"/>
      <c r="AV62" s="89"/>
      <c r="AW62" s="90"/>
      <c r="AX62" s="90"/>
      <c r="AY62" s="90"/>
      <c r="AZ62" s="89"/>
      <c r="BA62" s="78"/>
      <c r="BB62" s="78"/>
      <c r="BC62" s="78"/>
      <c r="BD62" s="78"/>
      <c r="BE62" s="312"/>
      <c r="BF62" s="297"/>
      <c r="BG62" s="77"/>
    </row>
    <row r="63" spans="1:59" s="74" customFormat="1" ht="30" customHeight="1" x14ac:dyDescent="0.2">
      <c r="A63" s="87"/>
      <c r="B63" s="86"/>
      <c r="C63" s="86"/>
      <c r="D63" s="86"/>
      <c r="E63" s="80"/>
      <c r="F63" s="80"/>
      <c r="G63" s="80"/>
      <c r="H63" s="80"/>
      <c r="I63" s="88"/>
      <c r="J63" s="88"/>
      <c r="K63" s="88"/>
      <c r="L63" s="88"/>
      <c r="M63" s="88"/>
      <c r="N63" s="88"/>
      <c r="O63" s="88"/>
      <c r="P63" s="498" t="s">
        <v>76</v>
      </c>
      <c r="Q63" s="498"/>
      <c r="R63" s="498"/>
      <c r="S63" s="498"/>
      <c r="T63" s="498"/>
      <c r="U63" s="498"/>
      <c r="V63" s="498"/>
      <c r="W63" s="498"/>
      <c r="X63" s="498"/>
      <c r="Y63" s="88"/>
      <c r="Z63" s="494"/>
      <c r="AA63" s="494"/>
      <c r="AB63" s="494"/>
      <c r="AC63" s="494"/>
      <c r="AD63" s="494"/>
      <c r="AE63" s="494"/>
      <c r="AF63" s="494"/>
      <c r="AG63" s="494"/>
      <c r="AH63" s="494"/>
      <c r="AI63" s="494"/>
      <c r="AJ63" s="494"/>
      <c r="AK63" s="494"/>
      <c r="AL63" s="494"/>
      <c r="AM63" s="494"/>
      <c r="AN63" s="494"/>
      <c r="AO63" s="494"/>
      <c r="AP63" s="494"/>
      <c r="AQ63" s="494"/>
      <c r="AR63" s="494"/>
      <c r="AS63" s="494"/>
      <c r="AT63" s="494"/>
      <c r="AU63" s="494"/>
      <c r="AV63" s="494"/>
      <c r="AW63" s="494"/>
      <c r="AX63" s="494"/>
      <c r="AY63" s="494"/>
      <c r="AZ63" s="78"/>
      <c r="BA63" s="78"/>
      <c r="BB63" s="78"/>
      <c r="BC63" s="78"/>
      <c r="BD63" s="78"/>
      <c r="BE63" s="311">
        <v>2</v>
      </c>
      <c r="BF63" s="298"/>
      <c r="BG63" s="77"/>
    </row>
    <row r="64" spans="1:59" s="74" customFormat="1" ht="27" customHeight="1" x14ac:dyDescent="0.2">
      <c r="A64" s="87"/>
      <c r="B64" s="86"/>
      <c r="C64" s="86"/>
      <c r="D64" s="86"/>
      <c r="E64" s="85"/>
      <c r="F64" s="84"/>
      <c r="G64" s="84"/>
      <c r="H64" s="83"/>
      <c r="I64" s="81"/>
      <c r="J64" s="81"/>
      <c r="K64" s="81"/>
      <c r="L64" s="81"/>
      <c r="M64" s="81"/>
      <c r="N64" s="81"/>
      <c r="O64" s="81"/>
      <c r="P64" s="81"/>
      <c r="Q64" s="81"/>
      <c r="R64" s="81"/>
      <c r="S64" s="81"/>
      <c r="T64" s="81"/>
      <c r="U64" s="81"/>
      <c r="V64" s="81"/>
      <c r="W64" s="81"/>
      <c r="X64" s="82"/>
      <c r="Y64" s="81"/>
      <c r="Z64" s="80"/>
      <c r="AA64" s="80"/>
      <c r="AB64" s="80"/>
      <c r="AC64" s="80"/>
      <c r="AD64" s="80"/>
      <c r="AE64" s="80"/>
      <c r="AF64" s="80"/>
      <c r="AG64" s="80"/>
      <c r="AH64" s="80"/>
      <c r="AI64" s="80"/>
      <c r="AJ64" s="80"/>
      <c r="AK64" s="80"/>
      <c r="AL64" s="80"/>
      <c r="AM64" s="80"/>
      <c r="AN64" s="80"/>
      <c r="AO64" s="80"/>
      <c r="AP64" s="80"/>
      <c r="AQ64" s="80"/>
      <c r="AR64" s="80"/>
      <c r="AS64" s="80"/>
      <c r="AT64" s="80"/>
      <c r="AU64" s="80"/>
      <c r="AV64" s="79"/>
      <c r="AW64" s="79"/>
      <c r="AX64" s="79"/>
      <c r="AY64" s="79"/>
      <c r="AZ64" s="78"/>
      <c r="BA64" s="78"/>
      <c r="BB64" s="78"/>
      <c r="BC64" s="78"/>
      <c r="BD64" s="78"/>
      <c r="BE64" s="303"/>
      <c r="BF64" s="302"/>
      <c r="BG64" s="77"/>
    </row>
  </sheetData>
  <sheetProtection algorithmName="SHA-512" hashValue="3sC/G11ggWdDdu3RreyMWCZhRGx7htstSXpZf7JQ/3a2mi2dyIopkyt+NOM5zEpwjTWNiVpBMOeSY6GCOAce0Q==" saltValue="08JfuXKJK6izhGs3u+Dufg==" spinCount="100000" sheet="1" objects="1" formatColumns="0"/>
  <mergeCells count="21">
    <mergeCell ref="Z63:AY63"/>
    <mergeCell ref="C36:BB38"/>
    <mergeCell ref="C17:BB17"/>
    <mergeCell ref="C20:BB20"/>
    <mergeCell ref="C23:BB23"/>
    <mergeCell ref="Z62:AC62"/>
    <mergeCell ref="P63:X63"/>
    <mergeCell ref="C40:BB40"/>
    <mergeCell ref="C43:BB44"/>
    <mergeCell ref="C47:BB49"/>
    <mergeCell ref="AP61:AS61"/>
    <mergeCell ref="AU61:AV61"/>
    <mergeCell ref="C30:BB33"/>
    <mergeCell ref="AX61:AY61"/>
    <mergeCell ref="C26:BB27"/>
    <mergeCell ref="C12:BB14"/>
    <mergeCell ref="A4:P4"/>
    <mergeCell ref="AV1:AW1"/>
    <mergeCell ref="AY1:AZ1"/>
    <mergeCell ref="A5:BB7"/>
    <mergeCell ref="A9:BB9"/>
  </mergeCells>
  <phoneticPr fontId="47"/>
  <conditionalFormatting sqref="A34:BF34">
    <cfRule type="expression" priority="11">
      <formula>CELL("protect",A34)=0</formula>
    </cfRule>
  </conditionalFormatting>
  <conditionalFormatting sqref="Z62">
    <cfRule type="expression" priority="10">
      <formula>CELL("protect",Z62)=0</formula>
    </cfRule>
  </conditionalFormatting>
  <conditionalFormatting sqref="AU61:AV61">
    <cfRule type="expression" dxfId="91" priority="8">
      <formula>$AU$61=""</formula>
    </cfRule>
  </conditionalFormatting>
  <conditionalFormatting sqref="AX61:AY61">
    <cfRule type="expression" dxfId="90" priority="7">
      <formula>$AX$61=""</formula>
    </cfRule>
  </conditionalFormatting>
  <conditionalFormatting sqref="Z63:AY63">
    <cfRule type="expression" dxfId="89" priority="6">
      <formula>$Z$63=""</formula>
    </cfRule>
  </conditionalFormatting>
  <conditionalFormatting sqref="AP61:AS61">
    <cfRule type="expression" dxfId="88" priority="5">
      <formula>$AP$61=""</formula>
    </cfRule>
  </conditionalFormatting>
  <conditionalFormatting sqref="BF61:BF1048576 BF1:BF47 BF49:BF59">
    <cfRule type="notContainsBlanks" dxfId="87" priority="4">
      <formula>LEN(TRIM(BF1))&gt;0</formula>
    </cfRule>
  </conditionalFormatting>
  <conditionalFormatting sqref="BF61:BF1048576 BF1:BF47 BF49:BF59">
    <cfRule type="notContainsBlanks" dxfId="86" priority="3">
      <formula>LEN(TRIM(BF1))&gt;0</formula>
    </cfRule>
  </conditionalFormatting>
  <conditionalFormatting sqref="BF48">
    <cfRule type="notContainsBlanks" dxfId="85" priority="2">
      <formula>LEN(TRIM(BF48))&gt;0</formula>
    </cfRule>
  </conditionalFormatting>
  <conditionalFormatting sqref="BF48">
    <cfRule type="notContainsBlanks" dxfId="84" priority="1">
      <formula>LEN(TRIM(BF48))&gt;0</formula>
    </cfRule>
  </conditionalFormatting>
  <dataValidations count="4">
    <dataValidation type="custom" imeMode="disabled" allowBlank="1" showInputMessage="1" showErrorMessage="1" error="日付をご確認ください。" sqref="AX61:AY61" xr:uid="{3143DFDE-F6F4-42C5-92C0-6ADCE734A300}">
      <formula1>DATE(AP61,AU61,AX61)&lt;=EOMONTH(DATE(AP61,AU61,1), 0)</formula1>
    </dataValidation>
    <dataValidation type="custom" imeMode="disabled" allowBlank="1" showInputMessage="1" showErrorMessage="1" sqref="AU61:AV61" xr:uid="{63552A0E-FCEB-4CA3-9C4D-3F02984DA430}">
      <formula1>OR(AU61=1,AU61=2,AU61=3,AU61=4,AU61=5,AU61=6,AU61=7,AU61=8,AU61=9,AU61=10,AU61=11,AU61=12)</formula1>
    </dataValidation>
    <dataValidation imeMode="disabled" allowBlank="1" showInputMessage="1" showErrorMessage="1" sqref="AS62 AO61:AO62 AW62" xr:uid="{551132C8-E5A7-49CF-AC55-7F99D43972C6}"/>
    <dataValidation type="textLength" imeMode="disabled" operator="equal" allowBlank="1" showInputMessage="1" showErrorMessage="1" error="西暦4桁で入力してください。" sqref="AP61:AS61" xr:uid="{B78B26C0-BB73-4F91-885F-885993B7AFA5}">
      <formula1>4</formula1>
    </dataValidation>
  </dataValidations>
  <printOptions horizontalCentered="1"/>
  <pageMargins left="0.62992125984251968" right="0.62992125984251968" top="0.43307086614173229" bottom="0.39370078740157483" header="0.31496062992125984" footer="0.31496062992125984"/>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428B7-D776-43C3-9FD5-E79E83B3E0C6}">
  <sheetPr>
    <tabColor rgb="FFFF0000"/>
  </sheetPr>
  <dimension ref="A1:W1000"/>
  <sheetViews>
    <sheetView zoomScale="50" zoomScaleNormal="50" workbookViewId="0">
      <selection sqref="A1:XFD1048576"/>
    </sheetView>
  </sheetViews>
  <sheetFormatPr defaultRowHeight="12" x14ac:dyDescent="0.2"/>
  <cols>
    <col min="1" max="1" width="11.21875" style="271" bestFit="1" customWidth="1"/>
    <col min="2" max="2" width="33.5546875" style="271" bestFit="1" customWidth="1"/>
    <col min="3" max="3" width="63.109375" style="271" bestFit="1" customWidth="1"/>
    <col min="4" max="4" width="11.21875" style="271" bestFit="1" customWidth="1"/>
    <col min="5" max="5" width="24.109375" style="271" bestFit="1" customWidth="1"/>
    <col min="6" max="6" width="37.33203125" style="271" bestFit="1" customWidth="1"/>
    <col min="7" max="7" width="11.21875" style="271" bestFit="1" customWidth="1"/>
    <col min="8" max="8" width="25.21875" style="271" bestFit="1" customWidth="1"/>
    <col min="9" max="9" width="38.5546875" style="271" bestFit="1" customWidth="1"/>
    <col min="10" max="10" width="9.109375" style="271" bestFit="1" customWidth="1"/>
    <col min="11" max="11" width="20.33203125" style="268" customWidth="1"/>
    <col min="12" max="12" width="22" style="268" customWidth="1"/>
    <col min="13" max="13" width="11.77734375" style="271" bestFit="1" customWidth="1"/>
    <col min="14" max="14" width="9.5546875" style="271" bestFit="1" customWidth="1"/>
    <col min="15" max="15" width="32.88671875" style="271" customWidth="1"/>
    <col min="16" max="16" width="25.5546875" style="271" bestFit="1" customWidth="1"/>
    <col min="17" max="17" width="57.88671875" style="271" bestFit="1" customWidth="1"/>
    <col min="18" max="18" width="11.21875" style="271" bestFit="1" customWidth="1"/>
    <col min="19" max="19" width="24.44140625" style="271" bestFit="1" customWidth="1"/>
    <col min="20" max="20" width="74.88671875" style="271" bestFit="1" customWidth="1"/>
    <col min="21" max="21" width="11.77734375" style="271" bestFit="1" customWidth="1"/>
    <col min="22" max="22" width="32.6640625" style="271" bestFit="1" customWidth="1"/>
    <col min="23" max="23" width="78.88671875" style="271" bestFit="1" customWidth="1"/>
    <col min="24" max="16384" width="8.88671875" style="271"/>
  </cols>
  <sheetData>
    <row r="1" spans="1:23" ht="57.6" customHeight="1" x14ac:dyDescent="0.2">
      <c r="A1" s="1370" t="s">
        <v>1223</v>
      </c>
      <c r="B1" s="1370"/>
      <c r="C1" s="1370"/>
      <c r="D1" s="1371">
        <v>44839</v>
      </c>
      <c r="E1" s="1371"/>
      <c r="F1" s="446"/>
      <c r="G1" s="446"/>
      <c r="H1" s="446"/>
      <c r="I1" s="446"/>
      <c r="J1" s="446"/>
      <c r="K1" s="446"/>
      <c r="L1" s="446"/>
      <c r="M1" s="446"/>
      <c r="N1" s="446"/>
      <c r="O1" s="446"/>
      <c r="P1" s="446"/>
    </row>
    <row r="2" spans="1:23" ht="16.8" customHeight="1" x14ac:dyDescent="0.2">
      <c r="A2" s="1367" t="s">
        <v>662</v>
      </c>
      <c r="B2" s="1367"/>
      <c r="C2" s="1367"/>
      <c r="D2" s="1368" t="s">
        <v>663</v>
      </c>
      <c r="E2" s="1368"/>
      <c r="F2" s="1368"/>
      <c r="G2" s="1369" t="s">
        <v>664</v>
      </c>
      <c r="H2" s="1369"/>
      <c r="I2" s="1369"/>
      <c r="J2" s="1369"/>
      <c r="K2" s="1376" t="s">
        <v>1091</v>
      </c>
      <c r="L2" s="1372" t="s">
        <v>1093</v>
      </c>
      <c r="M2" s="1373" t="s">
        <v>665</v>
      </c>
      <c r="N2" s="1373"/>
      <c r="O2" s="1373"/>
      <c r="P2" s="1373"/>
      <c r="Q2" s="1373"/>
      <c r="R2" s="1374" t="s">
        <v>666</v>
      </c>
      <c r="S2" s="1374"/>
      <c r="T2" s="1374"/>
      <c r="U2" s="1375" t="s">
        <v>667</v>
      </c>
      <c r="V2" s="1375"/>
      <c r="W2" s="1375"/>
    </row>
    <row r="3" spans="1:23" ht="18" customHeight="1" x14ac:dyDescent="0.2">
      <c r="A3" s="272" t="s">
        <v>255</v>
      </c>
      <c r="B3" s="272" t="s">
        <v>256</v>
      </c>
      <c r="C3" s="272" t="s">
        <v>257</v>
      </c>
      <c r="D3" s="272" t="s">
        <v>255</v>
      </c>
      <c r="E3" s="272" t="s">
        <v>256</v>
      </c>
      <c r="F3" s="272" t="s">
        <v>257</v>
      </c>
      <c r="G3" s="272" t="s">
        <v>255</v>
      </c>
      <c r="H3" s="272" t="s">
        <v>256</v>
      </c>
      <c r="I3" s="272" t="s">
        <v>257</v>
      </c>
      <c r="J3" s="272" t="s">
        <v>668</v>
      </c>
      <c r="K3" s="1376"/>
      <c r="L3" s="1372"/>
      <c r="M3" s="273" t="s">
        <v>255</v>
      </c>
      <c r="N3" s="273" t="s">
        <v>669</v>
      </c>
      <c r="O3" s="273" t="s">
        <v>198</v>
      </c>
      <c r="P3" s="273" t="s">
        <v>256</v>
      </c>
      <c r="Q3" s="273" t="s">
        <v>257</v>
      </c>
      <c r="R3" s="272" t="s">
        <v>255</v>
      </c>
      <c r="S3" s="272" t="s">
        <v>256</v>
      </c>
      <c r="T3" s="272" t="s">
        <v>257</v>
      </c>
      <c r="U3" s="273" t="s">
        <v>255</v>
      </c>
      <c r="V3" s="273" t="s">
        <v>256</v>
      </c>
      <c r="W3" s="273" t="s">
        <v>257</v>
      </c>
    </row>
    <row r="4" spans="1:23" ht="13.2" x14ac:dyDescent="0.2">
      <c r="A4" s="271" t="s">
        <v>1224</v>
      </c>
      <c r="B4" s="271" t="s">
        <v>312</v>
      </c>
      <c r="C4" s="271" t="s">
        <v>313</v>
      </c>
      <c r="D4" s="271" t="s">
        <v>1219</v>
      </c>
      <c r="E4" s="271" t="s">
        <v>258</v>
      </c>
      <c r="F4" s="271" t="s">
        <v>1220</v>
      </c>
      <c r="G4" s="271" t="s">
        <v>1226</v>
      </c>
      <c r="H4" s="271" t="s">
        <v>337</v>
      </c>
      <c r="I4" s="271" t="s">
        <v>674</v>
      </c>
      <c r="J4" s="271">
        <v>2.1000000000000001E-2</v>
      </c>
      <c r="K4" s="290" t="str">
        <f>M4&amp;O4</f>
        <v>JW011001Aカバー工法</v>
      </c>
      <c r="L4" s="291" t="str">
        <f>M4&amp;O4&amp;(IF(M4&lt;&gt;"", RIGHT(M4,1),""))</f>
        <v>JW011001Aカバー工法A</v>
      </c>
      <c r="M4" s="274" t="s">
        <v>1094</v>
      </c>
      <c r="N4" s="274" t="s">
        <v>670</v>
      </c>
      <c r="O4" s="274" t="s">
        <v>831</v>
      </c>
      <c r="P4" s="274" t="s">
        <v>599</v>
      </c>
      <c r="Q4" s="274" t="s">
        <v>832</v>
      </c>
      <c r="R4" s="271" t="s">
        <v>1227</v>
      </c>
      <c r="S4" s="271" t="s">
        <v>599</v>
      </c>
      <c r="T4" s="271" t="s">
        <v>671</v>
      </c>
      <c r="U4" s="274" t="s">
        <v>1228</v>
      </c>
      <c r="V4" s="274" t="s">
        <v>258</v>
      </c>
      <c r="W4" s="274" t="s">
        <v>259</v>
      </c>
    </row>
    <row r="5" spans="1:23" ht="13.2" x14ac:dyDescent="0.2">
      <c r="A5" s="271" t="s">
        <v>1229</v>
      </c>
      <c r="B5" s="271" t="s">
        <v>312</v>
      </c>
      <c r="C5" s="271" t="s">
        <v>314</v>
      </c>
      <c r="D5" s="271" t="s">
        <v>1221</v>
      </c>
      <c r="E5" s="271" t="s">
        <v>258</v>
      </c>
      <c r="F5" s="271" t="s">
        <v>1222</v>
      </c>
      <c r="G5" s="271" t="s">
        <v>677</v>
      </c>
      <c r="H5" s="271" t="s">
        <v>337</v>
      </c>
      <c r="I5" s="271" t="s">
        <v>678</v>
      </c>
      <c r="J5" s="271">
        <v>2.1000000000000001E-2</v>
      </c>
      <c r="K5" s="290" t="str">
        <f t="shared" ref="K5:K68" si="0">M5&amp;O5</f>
        <v>JW021132Aカバー工法</v>
      </c>
      <c r="L5" s="291" t="str">
        <f t="shared" ref="L5:L68" si="1">M5&amp;O5&amp;(IF(M5&lt;&gt;"", RIGHT(M5,1),""))</f>
        <v>JW021132Aカバー工法A</v>
      </c>
      <c r="M5" s="274" t="s">
        <v>978</v>
      </c>
      <c r="N5" s="274" t="s">
        <v>670</v>
      </c>
      <c r="O5" s="274" t="s">
        <v>831</v>
      </c>
      <c r="P5" s="274" t="s">
        <v>312</v>
      </c>
      <c r="Q5" s="274" t="s">
        <v>846</v>
      </c>
      <c r="R5" s="271" t="s">
        <v>1231</v>
      </c>
      <c r="S5" s="271" t="s">
        <v>599</v>
      </c>
      <c r="T5" s="271" t="s">
        <v>672</v>
      </c>
      <c r="U5" s="274" t="s">
        <v>260</v>
      </c>
      <c r="V5" s="274" t="s">
        <v>258</v>
      </c>
      <c r="W5" s="274" t="s">
        <v>261</v>
      </c>
    </row>
    <row r="6" spans="1:23" ht="13.2" x14ac:dyDescent="0.2">
      <c r="A6" s="271" t="s">
        <v>1232</v>
      </c>
      <c r="B6" s="271" t="s">
        <v>315</v>
      </c>
      <c r="C6" s="271" t="s">
        <v>316</v>
      </c>
      <c r="D6" s="271" t="s">
        <v>1225</v>
      </c>
      <c r="E6" s="271" t="s">
        <v>542</v>
      </c>
      <c r="F6" s="271" t="s">
        <v>543</v>
      </c>
      <c r="G6" s="271" t="s">
        <v>681</v>
      </c>
      <c r="H6" s="271" t="s">
        <v>337</v>
      </c>
      <c r="I6" s="271" t="s">
        <v>682</v>
      </c>
      <c r="J6" s="271">
        <v>2.1000000000000001E-2</v>
      </c>
      <c r="K6" s="290" t="str">
        <f t="shared" si="0"/>
        <v>JW021133Aカバー工法</v>
      </c>
      <c r="L6" s="291" t="str">
        <f t="shared" si="1"/>
        <v>JW021133Aカバー工法A</v>
      </c>
      <c r="M6" s="274" t="s">
        <v>979</v>
      </c>
      <c r="N6" s="274" t="s">
        <v>670</v>
      </c>
      <c r="O6" s="274" t="s">
        <v>831</v>
      </c>
      <c r="P6" s="274" t="s">
        <v>312</v>
      </c>
      <c r="Q6" s="274" t="s">
        <v>847</v>
      </c>
      <c r="R6" s="271" t="s">
        <v>1234</v>
      </c>
      <c r="S6" s="271" t="s">
        <v>599</v>
      </c>
      <c r="T6" s="271" t="s">
        <v>673</v>
      </c>
      <c r="U6" s="274" t="s">
        <v>262</v>
      </c>
      <c r="V6" s="274" t="s">
        <v>258</v>
      </c>
      <c r="W6" s="274" t="s">
        <v>263</v>
      </c>
    </row>
    <row r="7" spans="1:23" ht="13.2" x14ac:dyDescent="0.2">
      <c r="A7" s="271" t="s">
        <v>317</v>
      </c>
      <c r="B7" s="271" t="s">
        <v>315</v>
      </c>
      <c r="C7" s="271" t="s">
        <v>318</v>
      </c>
      <c r="D7" s="271" t="s">
        <v>1230</v>
      </c>
      <c r="E7" s="271" t="s">
        <v>542</v>
      </c>
      <c r="F7" s="271" t="s">
        <v>544</v>
      </c>
      <c r="G7" s="271" t="s">
        <v>685</v>
      </c>
      <c r="H7" s="271" t="s">
        <v>337</v>
      </c>
      <c r="I7" s="271" t="s">
        <v>686</v>
      </c>
      <c r="J7" s="271">
        <v>2.1000000000000001E-2</v>
      </c>
      <c r="K7" s="290" t="str">
        <f t="shared" si="0"/>
        <v>JW021142Aカバー工法</v>
      </c>
      <c r="L7" s="291" t="str">
        <f t="shared" si="1"/>
        <v>JW021142Aカバー工法A</v>
      </c>
      <c r="M7" s="274" t="s">
        <v>980</v>
      </c>
      <c r="N7" s="274" t="s">
        <v>670</v>
      </c>
      <c r="O7" s="274" t="s">
        <v>831</v>
      </c>
      <c r="P7" s="274" t="s">
        <v>312</v>
      </c>
      <c r="Q7" s="274" t="s">
        <v>848</v>
      </c>
      <c r="R7" s="271" t="s">
        <v>675</v>
      </c>
      <c r="S7" s="271" t="s">
        <v>312</v>
      </c>
      <c r="T7" s="271" t="s">
        <v>676</v>
      </c>
      <c r="U7" s="274" t="s">
        <v>264</v>
      </c>
      <c r="V7" s="274" t="s">
        <v>258</v>
      </c>
      <c r="W7" s="274" t="s">
        <v>265</v>
      </c>
    </row>
    <row r="8" spans="1:23" ht="13.2" x14ac:dyDescent="0.2">
      <c r="A8" s="271" t="s">
        <v>319</v>
      </c>
      <c r="B8" s="271" t="s">
        <v>315</v>
      </c>
      <c r="C8" s="271" t="s">
        <v>320</v>
      </c>
      <c r="D8" s="271" t="s">
        <v>1233</v>
      </c>
      <c r="E8" s="271" t="s">
        <v>542</v>
      </c>
      <c r="F8" s="271" t="s">
        <v>545</v>
      </c>
      <c r="G8" s="271" t="s">
        <v>689</v>
      </c>
      <c r="H8" s="271" t="s">
        <v>337</v>
      </c>
      <c r="I8" s="271" t="s">
        <v>690</v>
      </c>
      <c r="J8" s="271">
        <v>1.7999999999999999E-2</v>
      </c>
      <c r="K8" s="290" t="str">
        <f t="shared" si="0"/>
        <v>JW021143Sカバー工法</v>
      </c>
      <c r="L8" s="291" t="str">
        <f t="shared" si="1"/>
        <v>JW021143Sカバー工法S</v>
      </c>
      <c r="M8" s="274" t="s">
        <v>1112</v>
      </c>
      <c r="N8" s="274" t="s">
        <v>670</v>
      </c>
      <c r="O8" s="274" t="s">
        <v>831</v>
      </c>
      <c r="P8" s="274" t="s">
        <v>312</v>
      </c>
      <c r="Q8" s="274" t="s">
        <v>849</v>
      </c>
      <c r="R8" s="271" t="s">
        <v>679</v>
      </c>
      <c r="S8" s="271" t="s">
        <v>312</v>
      </c>
      <c r="T8" s="271" t="s">
        <v>680</v>
      </c>
      <c r="U8" s="274" t="s">
        <v>1236</v>
      </c>
      <c r="V8" s="274" t="s">
        <v>258</v>
      </c>
      <c r="W8" s="274" t="s">
        <v>833</v>
      </c>
    </row>
    <row r="9" spans="1:23" ht="13.2" x14ac:dyDescent="0.2">
      <c r="A9" s="271" t="s">
        <v>321</v>
      </c>
      <c r="B9" s="271" t="s">
        <v>315</v>
      </c>
      <c r="C9" s="271" t="s">
        <v>322</v>
      </c>
      <c r="D9" s="271" t="s">
        <v>1235</v>
      </c>
      <c r="E9" s="271" t="s">
        <v>546</v>
      </c>
      <c r="F9" s="271" t="s">
        <v>547</v>
      </c>
      <c r="G9" s="271" t="s">
        <v>693</v>
      </c>
      <c r="H9" s="271" t="s">
        <v>315</v>
      </c>
      <c r="I9" s="271" t="s">
        <v>694</v>
      </c>
      <c r="J9" s="271">
        <v>0.02</v>
      </c>
      <c r="K9" s="290" t="str">
        <f t="shared" si="0"/>
        <v>JW021221Aカバー工法</v>
      </c>
      <c r="L9" s="291" t="str">
        <f t="shared" si="1"/>
        <v>JW021221Aカバー工法A</v>
      </c>
      <c r="M9" s="274" t="s">
        <v>981</v>
      </c>
      <c r="N9" s="274" t="s">
        <v>670</v>
      </c>
      <c r="O9" s="274" t="s">
        <v>831</v>
      </c>
      <c r="P9" s="274" t="s">
        <v>312</v>
      </c>
      <c r="Q9" s="274" t="s">
        <v>850</v>
      </c>
      <c r="R9" s="271" t="s">
        <v>683</v>
      </c>
      <c r="S9" s="271" t="s">
        <v>312</v>
      </c>
      <c r="T9" s="271" t="s">
        <v>684</v>
      </c>
      <c r="U9" s="274" t="s">
        <v>834</v>
      </c>
      <c r="V9" s="274" t="s">
        <v>258</v>
      </c>
      <c r="W9" s="274" t="s">
        <v>266</v>
      </c>
    </row>
    <row r="10" spans="1:23" ht="13.2" x14ac:dyDescent="0.2">
      <c r="A10" s="271" t="s">
        <v>323</v>
      </c>
      <c r="B10" s="271" t="s">
        <v>315</v>
      </c>
      <c r="C10" s="271" t="s">
        <v>324</v>
      </c>
      <c r="D10" s="271" t="s">
        <v>548</v>
      </c>
      <c r="E10" s="271" t="s">
        <v>546</v>
      </c>
      <c r="F10" s="271" t="s">
        <v>549</v>
      </c>
      <c r="G10" s="271" t="s">
        <v>695</v>
      </c>
      <c r="H10" s="271" t="s">
        <v>315</v>
      </c>
      <c r="I10" s="271" t="s">
        <v>696</v>
      </c>
      <c r="J10" s="271">
        <v>1.7999999999999999E-2</v>
      </c>
      <c r="K10" s="290" t="str">
        <f t="shared" si="0"/>
        <v>JW021222Aカバー工法</v>
      </c>
      <c r="L10" s="291" t="str">
        <f t="shared" si="1"/>
        <v>JW021222Aカバー工法A</v>
      </c>
      <c r="M10" s="274" t="s">
        <v>982</v>
      </c>
      <c r="N10" s="274" t="s">
        <v>670</v>
      </c>
      <c r="O10" s="274" t="s">
        <v>831</v>
      </c>
      <c r="P10" s="274" t="s">
        <v>312</v>
      </c>
      <c r="Q10" s="274" t="s">
        <v>851</v>
      </c>
      <c r="R10" s="271" t="s">
        <v>687</v>
      </c>
      <c r="S10" s="271" t="s">
        <v>312</v>
      </c>
      <c r="T10" s="271" t="s">
        <v>688</v>
      </c>
      <c r="U10" s="274" t="s">
        <v>267</v>
      </c>
      <c r="V10" s="274" t="s">
        <v>258</v>
      </c>
      <c r="W10" s="274" t="s">
        <v>268</v>
      </c>
    </row>
    <row r="11" spans="1:23" ht="13.2" x14ac:dyDescent="0.2">
      <c r="A11" s="271" t="s">
        <v>325</v>
      </c>
      <c r="B11" s="271" t="s">
        <v>315</v>
      </c>
      <c r="C11" s="271" t="s">
        <v>326</v>
      </c>
      <c r="D11" s="271" t="s">
        <v>550</v>
      </c>
      <c r="E11" s="271" t="s">
        <v>546</v>
      </c>
      <c r="F11" s="271" t="s">
        <v>551</v>
      </c>
      <c r="G11" s="271" t="s">
        <v>701</v>
      </c>
      <c r="H11" s="271" t="s">
        <v>702</v>
      </c>
      <c r="I11" s="271" t="s">
        <v>703</v>
      </c>
      <c r="J11" s="271">
        <v>2.1000000000000001E-2</v>
      </c>
      <c r="K11" s="290" t="str">
        <f t="shared" si="0"/>
        <v>JW021421Aカバー工法</v>
      </c>
      <c r="L11" s="291" t="str">
        <f t="shared" si="1"/>
        <v>JW021421Aカバー工法A</v>
      </c>
      <c r="M11" s="274" t="s">
        <v>983</v>
      </c>
      <c r="N11" s="274" t="s">
        <v>670</v>
      </c>
      <c r="O11" s="274" t="s">
        <v>831</v>
      </c>
      <c r="P11" s="274" t="s">
        <v>312</v>
      </c>
      <c r="Q11" s="274" t="s">
        <v>853</v>
      </c>
      <c r="R11" s="271" t="s">
        <v>691</v>
      </c>
      <c r="S11" s="271" t="s">
        <v>312</v>
      </c>
      <c r="T11" s="271" t="s">
        <v>692</v>
      </c>
      <c r="U11" s="274" t="s">
        <v>269</v>
      </c>
      <c r="V11" s="274" t="s">
        <v>258</v>
      </c>
      <c r="W11" s="274" t="s">
        <v>270</v>
      </c>
    </row>
    <row r="12" spans="1:23" ht="13.2" x14ac:dyDescent="0.2">
      <c r="A12" s="271" t="s">
        <v>327</v>
      </c>
      <c r="B12" s="271" t="s">
        <v>315</v>
      </c>
      <c r="C12" s="271" t="s">
        <v>328</v>
      </c>
      <c r="D12" s="271" t="s">
        <v>552</v>
      </c>
      <c r="E12" s="271" t="s">
        <v>546</v>
      </c>
      <c r="F12" s="271" t="s">
        <v>553</v>
      </c>
      <c r="G12" s="271" t="s">
        <v>705</v>
      </c>
      <c r="H12" s="271" t="s">
        <v>433</v>
      </c>
      <c r="I12" s="271" t="s">
        <v>706</v>
      </c>
      <c r="J12" s="271">
        <v>2.1999999999999999E-2</v>
      </c>
      <c r="K12" s="290" t="str">
        <f t="shared" si="0"/>
        <v>JW021601Aカバー工法</v>
      </c>
      <c r="L12" s="291" t="str">
        <f t="shared" si="1"/>
        <v>JW021601Aカバー工法A</v>
      </c>
      <c r="M12" s="274" t="s">
        <v>1452</v>
      </c>
      <c r="N12" s="274" t="s">
        <v>670</v>
      </c>
      <c r="O12" s="274" t="s">
        <v>831</v>
      </c>
      <c r="P12" s="274" t="s">
        <v>312</v>
      </c>
      <c r="Q12" s="274" t="s">
        <v>1472</v>
      </c>
      <c r="R12" s="271" t="s">
        <v>697</v>
      </c>
      <c r="S12" s="271" t="s">
        <v>312</v>
      </c>
      <c r="T12" s="271" t="s">
        <v>698</v>
      </c>
      <c r="U12" s="274" t="s">
        <v>271</v>
      </c>
      <c r="V12" s="274" t="s">
        <v>272</v>
      </c>
      <c r="W12" s="274" t="s">
        <v>273</v>
      </c>
    </row>
    <row r="13" spans="1:23" ht="13.2" x14ac:dyDescent="0.2">
      <c r="A13" s="271" t="s">
        <v>329</v>
      </c>
      <c r="B13" s="271" t="s">
        <v>315</v>
      </c>
      <c r="C13" s="271" t="s">
        <v>330</v>
      </c>
      <c r="D13" s="271" t="s">
        <v>554</v>
      </c>
      <c r="E13" s="271" t="s">
        <v>546</v>
      </c>
      <c r="F13" s="271" t="s">
        <v>555</v>
      </c>
      <c r="G13" s="271" t="s">
        <v>709</v>
      </c>
      <c r="H13" s="271" t="s">
        <v>351</v>
      </c>
      <c r="I13" s="271" t="s">
        <v>710</v>
      </c>
      <c r="J13" s="271">
        <v>2.1999999999999999E-2</v>
      </c>
      <c r="K13" s="290" t="str">
        <f t="shared" si="0"/>
        <v>JW021602Aカバー工法</v>
      </c>
      <c r="L13" s="291" t="str">
        <f t="shared" si="1"/>
        <v>JW021602Aカバー工法A</v>
      </c>
      <c r="M13" s="274" t="s">
        <v>1453</v>
      </c>
      <c r="N13" s="274" t="s">
        <v>670</v>
      </c>
      <c r="O13" s="274" t="s">
        <v>831</v>
      </c>
      <c r="P13" s="274" t="s">
        <v>312</v>
      </c>
      <c r="Q13" s="274" t="s">
        <v>1473</v>
      </c>
      <c r="R13" s="271" t="s">
        <v>699</v>
      </c>
      <c r="S13" s="271" t="s">
        <v>312</v>
      </c>
      <c r="T13" s="271" t="s">
        <v>700</v>
      </c>
      <c r="U13" s="274" t="s">
        <v>274</v>
      </c>
      <c r="V13" s="274" t="s">
        <v>272</v>
      </c>
      <c r="W13" s="274" t="s">
        <v>273</v>
      </c>
    </row>
    <row r="14" spans="1:23" ht="13.2" x14ac:dyDescent="0.2">
      <c r="A14" s="271" t="s">
        <v>331</v>
      </c>
      <c r="B14" s="271" t="s">
        <v>315</v>
      </c>
      <c r="C14" s="271" t="s">
        <v>332</v>
      </c>
      <c r="D14" s="271" t="s">
        <v>556</v>
      </c>
      <c r="E14" s="271" t="s">
        <v>546</v>
      </c>
      <c r="F14" s="271" t="s">
        <v>557</v>
      </c>
      <c r="G14" s="271" t="s">
        <v>713</v>
      </c>
      <c r="H14" s="271" t="s">
        <v>539</v>
      </c>
      <c r="I14" s="271" t="s">
        <v>714</v>
      </c>
      <c r="J14" s="271">
        <v>1.9E-2</v>
      </c>
      <c r="K14" s="290" t="str">
        <f t="shared" si="0"/>
        <v>JW021603Aカバー工法</v>
      </c>
      <c r="L14" s="291" t="str">
        <f t="shared" si="1"/>
        <v>JW021603Aカバー工法A</v>
      </c>
      <c r="M14" s="274" t="s">
        <v>1454</v>
      </c>
      <c r="N14" s="274" t="s">
        <v>670</v>
      </c>
      <c r="O14" s="274" t="s">
        <v>831</v>
      </c>
      <c r="P14" s="274" t="s">
        <v>312</v>
      </c>
      <c r="Q14" s="274" t="s">
        <v>1474</v>
      </c>
      <c r="R14" s="271" t="s">
        <v>1238</v>
      </c>
      <c r="S14" s="271" t="s">
        <v>312</v>
      </c>
      <c r="T14" s="271" t="s">
        <v>704</v>
      </c>
      <c r="U14" s="274" t="s">
        <v>275</v>
      </c>
      <c r="V14" s="274" t="s">
        <v>272</v>
      </c>
      <c r="W14" s="274" t="s">
        <v>276</v>
      </c>
    </row>
    <row r="15" spans="1:23" ht="13.2" x14ac:dyDescent="0.2">
      <c r="A15" s="271" t="s">
        <v>333</v>
      </c>
      <c r="B15" s="271" t="s">
        <v>334</v>
      </c>
      <c r="C15" s="271" t="s">
        <v>335</v>
      </c>
      <c r="D15" s="271" t="s">
        <v>558</v>
      </c>
      <c r="E15" s="271" t="s">
        <v>546</v>
      </c>
      <c r="F15" s="271" t="s">
        <v>559</v>
      </c>
      <c r="G15" s="271" t="s">
        <v>717</v>
      </c>
      <c r="H15" s="271" t="s">
        <v>539</v>
      </c>
      <c r="I15" s="271" t="s">
        <v>718</v>
      </c>
      <c r="J15" s="271">
        <v>1.9E-2</v>
      </c>
      <c r="K15" s="290" t="str">
        <f t="shared" si="0"/>
        <v>JW021604Aカバー工法</v>
      </c>
      <c r="L15" s="291" t="str">
        <f t="shared" si="1"/>
        <v>JW021604Aカバー工法A</v>
      </c>
      <c r="M15" s="274" t="s">
        <v>1455</v>
      </c>
      <c r="N15" s="274" t="s">
        <v>670</v>
      </c>
      <c r="O15" s="274" t="s">
        <v>831</v>
      </c>
      <c r="P15" s="274" t="s">
        <v>312</v>
      </c>
      <c r="Q15" s="274" t="s">
        <v>1475</v>
      </c>
      <c r="R15" s="271" t="s">
        <v>707</v>
      </c>
      <c r="S15" s="271" t="s">
        <v>312</v>
      </c>
      <c r="T15" s="271" t="s">
        <v>708</v>
      </c>
      <c r="U15" s="274" t="s">
        <v>277</v>
      </c>
      <c r="V15" s="274" t="s">
        <v>272</v>
      </c>
      <c r="W15" s="274" t="s">
        <v>278</v>
      </c>
    </row>
    <row r="16" spans="1:23" ht="13.2" x14ac:dyDescent="0.2">
      <c r="A16" s="271" t="s">
        <v>336</v>
      </c>
      <c r="B16" s="271" t="s">
        <v>337</v>
      </c>
      <c r="C16" s="271" t="s">
        <v>338</v>
      </c>
      <c r="D16" s="271" t="s">
        <v>560</v>
      </c>
      <c r="E16" s="271" t="s">
        <v>546</v>
      </c>
      <c r="F16" s="271" t="s">
        <v>561</v>
      </c>
      <c r="G16" s="271" t="s">
        <v>721</v>
      </c>
      <c r="H16" s="271" t="s">
        <v>539</v>
      </c>
      <c r="I16" s="271" t="s">
        <v>722</v>
      </c>
      <c r="J16" s="271">
        <v>1.9E-2</v>
      </c>
      <c r="K16" s="290" t="str">
        <f t="shared" si="0"/>
        <v>JW032101Aカバー工法</v>
      </c>
      <c r="L16" s="291" t="str">
        <f t="shared" si="1"/>
        <v>JW032101Aカバー工法A</v>
      </c>
      <c r="M16" s="274" t="s">
        <v>1004</v>
      </c>
      <c r="N16" s="274" t="s">
        <v>670</v>
      </c>
      <c r="O16" s="274" t="s">
        <v>831</v>
      </c>
      <c r="P16" s="274" t="s">
        <v>616</v>
      </c>
      <c r="Q16" s="274" t="s">
        <v>875</v>
      </c>
      <c r="R16" s="271" t="s">
        <v>711</v>
      </c>
      <c r="S16" s="271" t="s">
        <v>312</v>
      </c>
      <c r="T16" s="271" t="s">
        <v>712</v>
      </c>
      <c r="U16" s="274" t="s">
        <v>279</v>
      </c>
      <c r="V16" s="274" t="s">
        <v>272</v>
      </c>
      <c r="W16" s="274" t="s">
        <v>278</v>
      </c>
    </row>
    <row r="17" spans="1:23" ht="13.2" x14ac:dyDescent="0.2">
      <c r="A17" s="271" t="s">
        <v>339</v>
      </c>
      <c r="B17" s="271" t="s">
        <v>340</v>
      </c>
      <c r="C17" s="271" t="s">
        <v>341</v>
      </c>
      <c r="D17" s="271" t="s">
        <v>562</v>
      </c>
      <c r="E17" s="271" t="s">
        <v>546</v>
      </c>
      <c r="F17" s="271" t="s">
        <v>563</v>
      </c>
      <c r="G17" s="271" t="s">
        <v>725</v>
      </c>
      <c r="H17" s="271" t="s">
        <v>312</v>
      </c>
      <c r="I17" s="271" t="s">
        <v>726</v>
      </c>
      <c r="J17" s="271">
        <v>1.9E-2</v>
      </c>
      <c r="K17" s="290" t="str">
        <f t="shared" si="0"/>
        <v>JW032102Aカバー工法</v>
      </c>
      <c r="L17" s="291" t="str">
        <f t="shared" si="1"/>
        <v>JW032102Aカバー工法A</v>
      </c>
      <c r="M17" s="274" t="s">
        <v>1005</v>
      </c>
      <c r="N17" s="274" t="s">
        <v>670</v>
      </c>
      <c r="O17" s="274" t="s">
        <v>831</v>
      </c>
      <c r="P17" s="274" t="s">
        <v>616</v>
      </c>
      <c r="Q17" s="274" t="s">
        <v>877</v>
      </c>
      <c r="R17" s="271" t="s">
        <v>715</v>
      </c>
      <c r="S17" s="271" t="s">
        <v>312</v>
      </c>
      <c r="T17" s="271" t="s">
        <v>716</v>
      </c>
      <c r="U17" s="274" t="s">
        <v>280</v>
      </c>
      <c r="V17" s="274" t="s">
        <v>281</v>
      </c>
      <c r="W17" s="274" t="s">
        <v>282</v>
      </c>
    </row>
    <row r="18" spans="1:23" ht="13.2" x14ac:dyDescent="0.2">
      <c r="A18" s="271" t="s">
        <v>342</v>
      </c>
      <c r="B18" s="271" t="s">
        <v>340</v>
      </c>
      <c r="C18" s="271" t="s">
        <v>343</v>
      </c>
      <c r="D18" s="271" t="s">
        <v>564</v>
      </c>
      <c r="E18" s="271" t="s">
        <v>546</v>
      </c>
      <c r="F18" s="271" t="s">
        <v>565</v>
      </c>
      <c r="G18" s="271" t="s">
        <v>729</v>
      </c>
      <c r="H18" s="271" t="s">
        <v>364</v>
      </c>
      <c r="I18" s="271" t="s">
        <v>730</v>
      </c>
      <c r="J18" s="271">
        <v>2.1999999999999999E-2</v>
      </c>
      <c r="K18" s="290" t="str">
        <f t="shared" si="0"/>
        <v>JW032105Sカバー工法</v>
      </c>
      <c r="L18" s="291" t="str">
        <f t="shared" si="1"/>
        <v>JW032105Sカバー工法S</v>
      </c>
      <c r="M18" s="274" t="s">
        <v>1006</v>
      </c>
      <c r="N18" s="274" t="s">
        <v>670</v>
      </c>
      <c r="O18" s="274" t="s">
        <v>831</v>
      </c>
      <c r="P18" s="274" t="s">
        <v>616</v>
      </c>
      <c r="Q18" s="274" t="s">
        <v>879</v>
      </c>
      <c r="R18" s="271" t="s">
        <v>719</v>
      </c>
      <c r="S18" s="271" t="s">
        <v>312</v>
      </c>
      <c r="T18" s="271" t="s">
        <v>720</v>
      </c>
      <c r="U18" s="274" t="s">
        <v>1239</v>
      </c>
      <c r="V18" s="274" t="s">
        <v>283</v>
      </c>
      <c r="W18" s="274" t="s">
        <v>284</v>
      </c>
    </row>
    <row r="19" spans="1:23" ht="13.2" x14ac:dyDescent="0.2">
      <c r="A19" s="271" t="s">
        <v>845</v>
      </c>
      <c r="B19" s="271" t="s">
        <v>340</v>
      </c>
      <c r="C19" s="271" t="s">
        <v>344</v>
      </c>
      <c r="D19" s="271" t="s">
        <v>566</v>
      </c>
      <c r="E19" s="271" t="s">
        <v>546</v>
      </c>
      <c r="F19" s="271" t="s">
        <v>567</v>
      </c>
      <c r="G19" s="271" t="s">
        <v>733</v>
      </c>
      <c r="H19" s="271" t="s">
        <v>734</v>
      </c>
      <c r="I19" s="271" t="s">
        <v>735</v>
      </c>
      <c r="J19" s="271">
        <v>0.02</v>
      </c>
      <c r="K19" s="290" t="str">
        <f t="shared" si="0"/>
        <v>JW032106Sカバー工法</v>
      </c>
      <c r="L19" s="291" t="str">
        <f t="shared" si="1"/>
        <v>JW032106Sカバー工法S</v>
      </c>
      <c r="M19" s="274" t="s">
        <v>1007</v>
      </c>
      <c r="N19" s="274" t="s">
        <v>670</v>
      </c>
      <c r="O19" s="274" t="s">
        <v>831</v>
      </c>
      <c r="P19" s="274" t="s">
        <v>616</v>
      </c>
      <c r="Q19" s="274" t="s">
        <v>881</v>
      </c>
      <c r="R19" s="271" t="s">
        <v>723</v>
      </c>
      <c r="S19" s="271" t="s">
        <v>312</v>
      </c>
      <c r="T19" s="271" t="s">
        <v>724</v>
      </c>
      <c r="U19" s="274" t="s">
        <v>285</v>
      </c>
      <c r="V19" s="274" t="s">
        <v>286</v>
      </c>
      <c r="W19" s="274" t="s">
        <v>287</v>
      </c>
    </row>
    <row r="20" spans="1:23" ht="13.2" x14ac:dyDescent="0.2">
      <c r="A20" s="271" t="s">
        <v>345</v>
      </c>
      <c r="B20" s="271" t="s">
        <v>340</v>
      </c>
      <c r="C20" s="271" t="s">
        <v>346</v>
      </c>
      <c r="D20" s="271" t="s">
        <v>568</v>
      </c>
      <c r="E20" s="271" t="s">
        <v>569</v>
      </c>
      <c r="F20" s="271" t="s">
        <v>570</v>
      </c>
      <c r="G20" s="271" t="s">
        <v>738</v>
      </c>
      <c r="H20" s="271" t="s">
        <v>734</v>
      </c>
      <c r="I20" s="271" t="s">
        <v>739</v>
      </c>
      <c r="J20" s="271">
        <v>0.02</v>
      </c>
      <c r="K20" s="290" t="str">
        <f t="shared" si="0"/>
        <v>JW032107Sカバー工法</v>
      </c>
      <c r="L20" s="291" t="str">
        <f t="shared" si="1"/>
        <v>JW032107Sカバー工法S</v>
      </c>
      <c r="M20" s="274" t="s">
        <v>1008</v>
      </c>
      <c r="N20" s="274" t="s">
        <v>670</v>
      </c>
      <c r="O20" s="274" t="s">
        <v>831</v>
      </c>
      <c r="P20" s="274" t="s">
        <v>616</v>
      </c>
      <c r="Q20" s="274" t="s">
        <v>883</v>
      </c>
      <c r="R20" s="271" t="s">
        <v>727</v>
      </c>
      <c r="S20" s="271" t="s">
        <v>312</v>
      </c>
      <c r="T20" s="271" t="s">
        <v>728</v>
      </c>
      <c r="U20" s="274" t="s">
        <v>288</v>
      </c>
      <c r="V20" s="274" t="s">
        <v>289</v>
      </c>
      <c r="W20" s="274" t="s">
        <v>290</v>
      </c>
    </row>
    <row r="21" spans="1:23" ht="13.2" x14ac:dyDescent="0.2">
      <c r="A21" s="271" t="s">
        <v>347</v>
      </c>
      <c r="B21" s="271" t="s">
        <v>340</v>
      </c>
      <c r="C21" s="271" t="s">
        <v>348</v>
      </c>
      <c r="D21" s="271" t="s">
        <v>571</v>
      </c>
      <c r="E21" s="271" t="s">
        <v>569</v>
      </c>
      <c r="F21" s="271" t="s">
        <v>572</v>
      </c>
      <c r="G21" s="271" t="s">
        <v>742</v>
      </c>
      <c r="H21" s="271" t="s">
        <v>734</v>
      </c>
      <c r="I21" s="271" t="s">
        <v>743</v>
      </c>
      <c r="J21" s="271">
        <v>0.02</v>
      </c>
      <c r="K21" s="290" t="str">
        <f t="shared" si="0"/>
        <v>JW032108Sカバー工法</v>
      </c>
      <c r="L21" s="291" t="str">
        <f t="shared" si="1"/>
        <v>JW032108Sカバー工法S</v>
      </c>
      <c r="M21" s="274" t="s">
        <v>1009</v>
      </c>
      <c r="N21" s="274" t="s">
        <v>670</v>
      </c>
      <c r="O21" s="274" t="s">
        <v>831</v>
      </c>
      <c r="P21" s="274" t="s">
        <v>616</v>
      </c>
      <c r="Q21" s="274" t="s">
        <v>884</v>
      </c>
      <c r="R21" s="271" t="s">
        <v>731</v>
      </c>
      <c r="S21" s="271" t="s">
        <v>312</v>
      </c>
      <c r="T21" s="271" t="s">
        <v>732</v>
      </c>
      <c r="U21" s="274" t="s">
        <v>291</v>
      </c>
      <c r="V21" s="274" t="s">
        <v>292</v>
      </c>
      <c r="W21" s="274" t="s">
        <v>293</v>
      </c>
    </row>
    <row r="22" spans="1:23" ht="13.2" x14ac:dyDescent="0.2">
      <c r="A22" s="271" t="s">
        <v>349</v>
      </c>
      <c r="B22" s="271" t="s">
        <v>340</v>
      </c>
      <c r="C22" s="271" t="s">
        <v>350</v>
      </c>
      <c r="D22" s="271" t="s">
        <v>573</v>
      </c>
      <c r="E22" s="271" t="s">
        <v>569</v>
      </c>
      <c r="F22" s="271" t="s">
        <v>574</v>
      </c>
      <c r="G22" s="271" t="s">
        <v>746</v>
      </c>
      <c r="H22" s="271" t="s">
        <v>734</v>
      </c>
      <c r="I22" s="271" t="s">
        <v>747</v>
      </c>
      <c r="J22" s="271">
        <v>0.02</v>
      </c>
      <c r="K22" s="290" t="str">
        <f t="shared" si="0"/>
        <v>JW032109Sカバー工法</v>
      </c>
      <c r="L22" s="291" t="str">
        <f t="shared" si="1"/>
        <v>JW032109Sカバー工法S</v>
      </c>
      <c r="M22" s="274" t="s">
        <v>1010</v>
      </c>
      <c r="N22" s="274" t="s">
        <v>670</v>
      </c>
      <c r="O22" s="274" t="s">
        <v>831</v>
      </c>
      <c r="P22" s="274" t="s">
        <v>616</v>
      </c>
      <c r="Q22" s="274" t="s">
        <v>885</v>
      </c>
      <c r="R22" s="271" t="s">
        <v>736</v>
      </c>
      <c r="S22" s="271" t="s">
        <v>312</v>
      </c>
      <c r="T22" s="271" t="s">
        <v>737</v>
      </c>
      <c r="U22" s="274" t="s">
        <v>294</v>
      </c>
      <c r="V22" s="274" t="s">
        <v>292</v>
      </c>
      <c r="W22" s="274" t="s">
        <v>295</v>
      </c>
    </row>
    <row r="23" spans="1:23" ht="13.2" x14ac:dyDescent="0.2">
      <c r="A23" s="271" t="s">
        <v>1241</v>
      </c>
      <c r="B23" s="271" t="s">
        <v>351</v>
      </c>
      <c r="C23" s="271" t="s">
        <v>352</v>
      </c>
      <c r="D23" s="271" t="s">
        <v>575</v>
      </c>
      <c r="E23" s="271" t="s">
        <v>569</v>
      </c>
      <c r="F23" s="271" t="s">
        <v>576</v>
      </c>
      <c r="G23" s="271" t="s">
        <v>750</v>
      </c>
      <c r="H23" s="271" t="s">
        <v>734</v>
      </c>
      <c r="I23" s="271" t="s">
        <v>751</v>
      </c>
      <c r="J23" s="271">
        <v>0.02</v>
      </c>
      <c r="K23" s="290" t="str">
        <f t="shared" si="0"/>
        <v>JW032110Sカバー工法</v>
      </c>
      <c r="L23" s="291" t="str">
        <f t="shared" si="1"/>
        <v>JW032110Sカバー工法S</v>
      </c>
      <c r="M23" s="274" t="s">
        <v>1011</v>
      </c>
      <c r="N23" s="274" t="s">
        <v>670</v>
      </c>
      <c r="O23" s="274" t="s">
        <v>831</v>
      </c>
      <c r="P23" s="274" t="s">
        <v>616</v>
      </c>
      <c r="Q23" s="274" t="s">
        <v>886</v>
      </c>
      <c r="R23" s="271" t="s">
        <v>740</v>
      </c>
      <c r="S23" s="271" t="s">
        <v>312</v>
      </c>
      <c r="T23" s="271" t="s">
        <v>741</v>
      </c>
      <c r="U23" s="274" t="s">
        <v>296</v>
      </c>
      <c r="V23" s="274" t="s">
        <v>292</v>
      </c>
      <c r="W23" s="274" t="s">
        <v>297</v>
      </c>
    </row>
    <row r="24" spans="1:23" ht="13.2" x14ac:dyDescent="0.2">
      <c r="A24" s="271" t="s">
        <v>353</v>
      </c>
      <c r="B24" s="271" t="s">
        <v>351</v>
      </c>
      <c r="C24" s="271" t="s">
        <v>354</v>
      </c>
      <c r="D24" s="271" t="s">
        <v>577</v>
      </c>
      <c r="E24" s="271" t="s">
        <v>578</v>
      </c>
      <c r="F24" s="271" t="s">
        <v>579</v>
      </c>
      <c r="G24" s="271" t="s">
        <v>754</v>
      </c>
      <c r="H24" s="271" t="s">
        <v>734</v>
      </c>
      <c r="I24" s="271" t="s">
        <v>755</v>
      </c>
      <c r="J24" s="271">
        <v>0.02</v>
      </c>
      <c r="K24" s="290" t="str">
        <f t="shared" si="0"/>
        <v>JW032111Sカバー工法</v>
      </c>
      <c r="L24" s="291" t="str">
        <f t="shared" si="1"/>
        <v>JW032111Sカバー工法S</v>
      </c>
      <c r="M24" s="274" t="s">
        <v>1012</v>
      </c>
      <c r="N24" s="274" t="s">
        <v>670</v>
      </c>
      <c r="O24" s="274" t="s">
        <v>831</v>
      </c>
      <c r="P24" s="274" t="s">
        <v>616</v>
      </c>
      <c r="Q24" s="274" t="s">
        <v>887</v>
      </c>
      <c r="R24" s="271" t="s">
        <v>744</v>
      </c>
      <c r="S24" s="271" t="s">
        <v>312</v>
      </c>
      <c r="T24" s="271" t="s">
        <v>745</v>
      </c>
      <c r="U24" s="274" t="s">
        <v>298</v>
      </c>
      <c r="V24" s="274" t="s">
        <v>292</v>
      </c>
      <c r="W24" s="274" t="s">
        <v>299</v>
      </c>
    </row>
    <row r="25" spans="1:23" ht="13.2" x14ac:dyDescent="0.2">
      <c r="A25" s="271" t="s">
        <v>355</v>
      </c>
      <c r="B25" s="271" t="s">
        <v>351</v>
      </c>
      <c r="C25" s="271" t="s">
        <v>356</v>
      </c>
      <c r="D25" s="271" t="s">
        <v>1242</v>
      </c>
      <c r="E25" s="271" t="s">
        <v>578</v>
      </c>
      <c r="F25" s="271" t="s">
        <v>580</v>
      </c>
      <c r="G25" s="271" t="s">
        <v>758</v>
      </c>
      <c r="H25" s="271" t="s">
        <v>734</v>
      </c>
      <c r="I25" s="271" t="s">
        <v>759</v>
      </c>
      <c r="J25" s="271">
        <v>0.02</v>
      </c>
      <c r="K25" s="290" t="str">
        <f t="shared" si="0"/>
        <v>JW032112Sカバー工法</v>
      </c>
      <c r="L25" s="291" t="str">
        <f t="shared" si="1"/>
        <v>JW032112Sカバー工法S</v>
      </c>
      <c r="M25" s="274" t="s">
        <v>1013</v>
      </c>
      <c r="N25" s="274" t="s">
        <v>670</v>
      </c>
      <c r="O25" s="274" t="s">
        <v>831</v>
      </c>
      <c r="P25" s="274" t="s">
        <v>616</v>
      </c>
      <c r="Q25" s="274" t="s">
        <v>888</v>
      </c>
      <c r="R25" s="271" t="s">
        <v>748</v>
      </c>
      <c r="S25" s="271" t="s">
        <v>312</v>
      </c>
      <c r="T25" s="271" t="s">
        <v>749</v>
      </c>
      <c r="U25" s="274" t="s">
        <v>300</v>
      </c>
      <c r="V25" s="274" t="s">
        <v>292</v>
      </c>
      <c r="W25" s="274" t="s">
        <v>301</v>
      </c>
    </row>
    <row r="26" spans="1:23" ht="13.2" x14ac:dyDescent="0.2">
      <c r="A26" s="271" t="s">
        <v>357</v>
      </c>
      <c r="B26" s="271" t="s">
        <v>351</v>
      </c>
      <c r="C26" s="271" t="s">
        <v>358</v>
      </c>
      <c r="D26" s="271" t="s">
        <v>581</v>
      </c>
      <c r="E26" s="271" t="s">
        <v>578</v>
      </c>
      <c r="F26" s="271" t="s">
        <v>582</v>
      </c>
      <c r="G26" s="271" t="s">
        <v>762</v>
      </c>
      <c r="H26" s="271" t="s">
        <v>734</v>
      </c>
      <c r="I26" s="271" t="s">
        <v>763</v>
      </c>
      <c r="J26" s="271">
        <v>0.02</v>
      </c>
      <c r="K26" s="290" t="str">
        <f t="shared" si="0"/>
        <v>JW032113Sカバー工法</v>
      </c>
      <c r="L26" s="291" t="str">
        <f t="shared" si="1"/>
        <v>JW032113Sカバー工法S</v>
      </c>
      <c r="M26" s="274" t="s">
        <v>1014</v>
      </c>
      <c r="N26" s="274" t="s">
        <v>670</v>
      </c>
      <c r="O26" s="274" t="s">
        <v>831</v>
      </c>
      <c r="P26" s="274" t="s">
        <v>616</v>
      </c>
      <c r="Q26" s="274" t="s">
        <v>889</v>
      </c>
      <c r="R26" s="271" t="s">
        <v>752</v>
      </c>
      <c r="S26" s="271" t="s">
        <v>312</v>
      </c>
      <c r="T26" s="271" t="s">
        <v>753</v>
      </c>
      <c r="U26" s="274" t="s">
        <v>302</v>
      </c>
      <c r="V26" s="274" t="s">
        <v>292</v>
      </c>
      <c r="W26" s="274" t="s">
        <v>303</v>
      </c>
    </row>
    <row r="27" spans="1:23" ht="13.2" x14ac:dyDescent="0.2">
      <c r="A27" s="271" t="s">
        <v>359</v>
      </c>
      <c r="B27" s="271" t="s">
        <v>351</v>
      </c>
      <c r="C27" s="271" t="s">
        <v>360</v>
      </c>
      <c r="D27" s="271" t="s">
        <v>583</v>
      </c>
      <c r="E27" s="271" t="s">
        <v>578</v>
      </c>
      <c r="F27" s="271" t="s">
        <v>584</v>
      </c>
      <c r="G27" s="271" t="s">
        <v>766</v>
      </c>
      <c r="H27" s="271" t="s">
        <v>734</v>
      </c>
      <c r="I27" s="271" t="s">
        <v>767</v>
      </c>
      <c r="J27" s="271">
        <v>0.02</v>
      </c>
      <c r="K27" s="290" t="str">
        <f t="shared" si="0"/>
        <v>JW032114Aカバー工法</v>
      </c>
      <c r="L27" s="291" t="str">
        <f t="shared" si="1"/>
        <v>JW032114Aカバー工法A</v>
      </c>
      <c r="M27" s="274" t="s">
        <v>1015</v>
      </c>
      <c r="N27" s="274" t="s">
        <v>670</v>
      </c>
      <c r="O27" s="274" t="s">
        <v>831</v>
      </c>
      <c r="P27" s="274" t="s">
        <v>616</v>
      </c>
      <c r="Q27" s="274" t="s">
        <v>890</v>
      </c>
      <c r="R27" s="271" t="s">
        <v>756</v>
      </c>
      <c r="S27" s="271" t="s">
        <v>312</v>
      </c>
      <c r="T27" s="271" t="s">
        <v>757</v>
      </c>
      <c r="U27" s="274" t="s">
        <v>304</v>
      </c>
      <c r="V27" s="274" t="s">
        <v>305</v>
      </c>
      <c r="W27" s="274" t="s">
        <v>306</v>
      </c>
    </row>
    <row r="28" spans="1:23" ht="13.2" x14ac:dyDescent="0.2">
      <c r="A28" s="271" t="s">
        <v>361</v>
      </c>
      <c r="B28" s="271" t="s">
        <v>351</v>
      </c>
      <c r="C28" s="271" t="s">
        <v>362</v>
      </c>
      <c r="D28" s="271" t="s">
        <v>585</v>
      </c>
      <c r="E28" s="271" t="s">
        <v>578</v>
      </c>
      <c r="F28" s="271" t="s">
        <v>586</v>
      </c>
      <c r="G28" s="271" t="s">
        <v>770</v>
      </c>
      <c r="H28" s="271" t="s">
        <v>734</v>
      </c>
      <c r="I28" s="271" t="s">
        <v>771</v>
      </c>
      <c r="J28" s="271">
        <v>2.1999999999999999E-2</v>
      </c>
      <c r="K28" s="290" t="str">
        <f t="shared" si="0"/>
        <v>JW032115Aカバー工法</v>
      </c>
      <c r="L28" s="291" t="str">
        <f t="shared" si="1"/>
        <v>JW032115Aカバー工法A</v>
      </c>
      <c r="M28" s="274" t="s">
        <v>1016</v>
      </c>
      <c r="N28" s="274" t="s">
        <v>670</v>
      </c>
      <c r="O28" s="274" t="s">
        <v>831</v>
      </c>
      <c r="P28" s="274" t="s">
        <v>616</v>
      </c>
      <c r="Q28" s="274" t="s">
        <v>891</v>
      </c>
      <c r="R28" s="271" t="s">
        <v>760</v>
      </c>
      <c r="S28" s="271" t="s">
        <v>312</v>
      </c>
      <c r="T28" s="271" t="s">
        <v>761</v>
      </c>
      <c r="U28" s="274" t="s">
        <v>307</v>
      </c>
      <c r="V28" s="274" t="s">
        <v>305</v>
      </c>
      <c r="W28" s="274" t="s">
        <v>308</v>
      </c>
    </row>
    <row r="29" spans="1:23" ht="13.2" x14ac:dyDescent="0.2">
      <c r="A29" s="271" t="s">
        <v>363</v>
      </c>
      <c r="B29" s="271" t="s">
        <v>364</v>
      </c>
      <c r="C29" s="271" t="s">
        <v>365</v>
      </c>
      <c r="D29" s="271" t="s">
        <v>587</v>
      </c>
      <c r="E29" s="271" t="s">
        <v>578</v>
      </c>
      <c r="F29" s="271" t="s">
        <v>588</v>
      </c>
      <c r="G29" s="271" t="s">
        <v>774</v>
      </c>
      <c r="H29" s="271" t="s">
        <v>734</v>
      </c>
      <c r="I29" s="271" t="s">
        <v>775</v>
      </c>
      <c r="J29" s="271">
        <v>0.02</v>
      </c>
      <c r="K29" s="290" t="str">
        <f t="shared" si="0"/>
        <v>JW040001Aカバー工法</v>
      </c>
      <c r="L29" s="291" t="str">
        <f t="shared" si="1"/>
        <v>JW040001Aカバー工法A</v>
      </c>
      <c r="M29" s="274" t="s">
        <v>1038</v>
      </c>
      <c r="N29" s="274" t="s">
        <v>670</v>
      </c>
      <c r="O29" s="274" t="s">
        <v>831</v>
      </c>
      <c r="P29" s="274" t="s">
        <v>914</v>
      </c>
      <c r="Q29" s="274" t="s">
        <v>915</v>
      </c>
      <c r="R29" s="271" t="s">
        <v>764</v>
      </c>
      <c r="S29" s="271" t="s">
        <v>312</v>
      </c>
      <c r="T29" s="271" t="s">
        <v>765</v>
      </c>
      <c r="U29" s="274"/>
      <c r="V29" s="274"/>
      <c r="W29" s="274"/>
    </row>
    <row r="30" spans="1:23" ht="13.2" x14ac:dyDescent="0.2">
      <c r="A30" s="271" t="s">
        <v>366</v>
      </c>
      <c r="B30" s="271" t="s">
        <v>364</v>
      </c>
      <c r="C30" s="271" t="s">
        <v>367</v>
      </c>
      <c r="D30" s="271" t="s">
        <v>589</v>
      </c>
      <c r="E30" s="271" t="s">
        <v>578</v>
      </c>
      <c r="F30" s="271" t="s">
        <v>590</v>
      </c>
      <c r="K30" s="290" t="str">
        <f t="shared" si="0"/>
        <v>JW040102Aカバー工法</v>
      </c>
      <c r="L30" s="291" t="str">
        <f t="shared" si="1"/>
        <v>JW040102Aカバー工法A</v>
      </c>
      <c r="M30" s="274" t="s">
        <v>1039</v>
      </c>
      <c r="N30" s="274" t="s">
        <v>670</v>
      </c>
      <c r="O30" s="274" t="s">
        <v>831</v>
      </c>
      <c r="P30" s="274" t="s">
        <v>914</v>
      </c>
      <c r="Q30" s="274" t="s">
        <v>916</v>
      </c>
      <c r="R30" s="271" t="s">
        <v>768</v>
      </c>
      <c r="S30" s="271" t="s">
        <v>312</v>
      </c>
      <c r="T30" s="271" t="s">
        <v>769</v>
      </c>
      <c r="U30" s="274"/>
      <c r="V30" s="274"/>
      <c r="W30" s="274"/>
    </row>
    <row r="31" spans="1:23" ht="13.2" x14ac:dyDescent="0.2">
      <c r="A31" s="271" t="s">
        <v>368</v>
      </c>
      <c r="B31" s="271" t="s">
        <v>364</v>
      </c>
      <c r="C31" s="271" t="s">
        <v>369</v>
      </c>
      <c r="D31" s="271" t="s">
        <v>591</v>
      </c>
      <c r="E31" s="271" t="s">
        <v>578</v>
      </c>
      <c r="F31" s="271" t="s">
        <v>592</v>
      </c>
      <c r="K31" s="290" t="str">
        <f t="shared" si="0"/>
        <v>JW040201Aカバー工法</v>
      </c>
      <c r="L31" s="291" t="str">
        <f t="shared" si="1"/>
        <v>JW040201Aカバー工法A</v>
      </c>
      <c r="M31" s="274" t="s">
        <v>1040</v>
      </c>
      <c r="N31" s="274" t="s">
        <v>670</v>
      </c>
      <c r="O31" s="274" t="s">
        <v>831</v>
      </c>
      <c r="P31" s="274" t="s">
        <v>914</v>
      </c>
      <c r="Q31" s="274" t="s">
        <v>917</v>
      </c>
      <c r="R31" s="271" t="s">
        <v>772</v>
      </c>
      <c r="S31" s="271" t="s">
        <v>312</v>
      </c>
      <c r="T31" s="271" t="s">
        <v>773</v>
      </c>
      <c r="U31" s="274"/>
      <c r="V31" s="274"/>
      <c r="W31" s="274"/>
    </row>
    <row r="32" spans="1:23" ht="13.2" x14ac:dyDescent="0.2">
      <c r="A32" s="271" t="s">
        <v>370</v>
      </c>
      <c r="B32" s="271" t="s">
        <v>364</v>
      </c>
      <c r="C32" s="271" t="s">
        <v>371</v>
      </c>
      <c r="D32" s="271" t="s">
        <v>593</v>
      </c>
      <c r="E32" s="271" t="s">
        <v>305</v>
      </c>
      <c r="F32" s="271" t="s">
        <v>594</v>
      </c>
      <c r="K32" s="290" t="str">
        <f t="shared" si="0"/>
        <v>JW040301Aカバー工法</v>
      </c>
      <c r="L32" s="291" t="str">
        <f t="shared" si="1"/>
        <v>JW040301Aカバー工法A</v>
      </c>
      <c r="M32" s="274" t="s">
        <v>1041</v>
      </c>
      <c r="N32" s="274" t="s">
        <v>670</v>
      </c>
      <c r="O32" s="274" t="s">
        <v>831</v>
      </c>
      <c r="P32" s="274" t="s">
        <v>914</v>
      </c>
      <c r="Q32" s="274" t="s">
        <v>918</v>
      </c>
      <c r="R32" s="271" t="s">
        <v>776</v>
      </c>
      <c r="S32" s="271" t="s">
        <v>312</v>
      </c>
      <c r="T32" s="271" t="s">
        <v>777</v>
      </c>
      <c r="U32" s="274"/>
      <c r="V32" s="274"/>
      <c r="W32" s="274"/>
    </row>
    <row r="33" spans="1:20" ht="13.2" x14ac:dyDescent="0.2">
      <c r="A33" s="271" t="s">
        <v>372</v>
      </c>
      <c r="B33" s="271" t="s">
        <v>364</v>
      </c>
      <c r="C33" s="271" t="s">
        <v>373</v>
      </c>
      <c r="D33" s="271" t="s">
        <v>595</v>
      </c>
      <c r="E33" s="271" t="s">
        <v>305</v>
      </c>
      <c r="F33" s="271" t="s">
        <v>596</v>
      </c>
      <c r="K33" s="290" t="str">
        <f t="shared" si="0"/>
        <v>JW040402Sカバー工法</v>
      </c>
      <c r="L33" s="291" t="str">
        <f t="shared" si="1"/>
        <v>JW040402Sカバー工法S</v>
      </c>
      <c r="M33" s="274" t="s">
        <v>1042</v>
      </c>
      <c r="N33" s="274" t="s">
        <v>670</v>
      </c>
      <c r="O33" s="274" t="s">
        <v>831</v>
      </c>
      <c r="P33" s="274" t="s">
        <v>914</v>
      </c>
      <c r="Q33" s="274" t="s">
        <v>919</v>
      </c>
      <c r="R33" s="271" t="s">
        <v>778</v>
      </c>
      <c r="S33" s="271" t="s">
        <v>312</v>
      </c>
      <c r="T33" s="271" t="s">
        <v>779</v>
      </c>
    </row>
    <row r="34" spans="1:20" ht="13.2" x14ac:dyDescent="0.2">
      <c r="A34" s="271" t="s">
        <v>374</v>
      </c>
      <c r="B34" s="271" t="s">
        <v>364</v>
      </c>
      <c r="C34" s="271" t="s">
        <v>375</v>
      </c>
      <c r="D34" s="271" t="s">
        <v>852</v>
      </c>
      <c r="E34" s="271" t="s">
        <v>364</v>
      </c>
      <c r="F34" s="271" t="s">
        <v>597</v>
      </c>
      <c r="K34" s="290" t="str">
        <f t="shared" si="0"/>
        <v>JW040502Sカバー工法</v>
      </c>
      <c r="L34" s="291" t="str">
        <f t="shared" si="1"/>
        <v>JW040502Sカバー工法S</v>
      </c>
      <c r="M34" s="274" t="s">
        <v>1043</v>
      </c>
      <c r="N34" s="274" t="s">
        <v>670</v>
      </c>
      <c r="O34" s="274" t="s">
        <v>831</v>
      </c>
      <c r="P34" s="274" t="s">
        <v>914</v>
      </c>
      <c r="Q34" s="274" t="s">
        <v>920</v>
      </c>
      <c r="R34" s="271" t="s">
        <v>780</v>
      </c>
      <c r="S34" s="271" t="s">
        <v>312</v>
      </c>
      <c r="T34" s="271" t="s">
        <v>781</v>
      </c>
    </row>
    <row r="35" spans="1:20" ht="13.2" x14ac:dyDescent="0.2">
      <c r="A35" s="271" t="s">
        <v>376</v>
      </c>
      <c r="B35" s="271" t="s">
        <v>364</v>
      </c>
      <c r="C35" s="271" t="s">
        <v>377</v>
      </c>
      <c r="D35" s="271" t="s">
        <v>1513</v>
      </c>
      <c r="E35" s="271" t="s">
        <v>578</v>
      </c>
      <c r="F35" s="271" t="s">
        <v>1514</v>
      </c>
      <c r="K35" s="290" t="str">
        <f t="shared" si="0"/>
        <v>JW040901Aカバー工法</v>
      </c>
      <c r="L35" s="291" t="str">
        <f t="shared" si="1"/>
        <v>JW040901Aカバー工法A</v>
      </c>
      <c r="M35" s="274" t="s">
        <v>1047</v>
      </c>
      <c r="N35" s="274" t="s">
        <v>670</v>
      </c>
      <c r="O35" s="274" t="s">
        <v>831</v>
      </c>
      <c r="P35" s="274" t="s">
        <v>914</v>
      </c>
      <c r="Q35" s="274" t="s">
        <v>924</v>
      </c>
      <c r="R35" s="271" t="s">
        <v>782</v>
      </c>
      <c r="S35" s="271" t="s">
        <v>312</v>
      </c>
      <c r="T35" s="271" t="s">
        <v>783</v>
      </c>
    </row>
    <row r="36" spans="1:20" ht="13.2" x14ac:dyDescent="0.2">
      <c r="A36" s="271" t="s">
        <v>378</v>
      </c>
      <c r="B36" s="271" t="s">
        <v>364</v>
      </c>
      <c r="C36" s="271" t="s">
        <v>379</v>
      </c>
      <c r="K36" s="290" t="str">
        <f t="shared" si="0"/>
        <v>JW113021Aカバー工法</v>
      </c>
      <c r="L36" s="291" t="str">
        <f t="shared" si="1"/>
        <v>JW113021Aカバー工法A</v>
      </c>
      <c r="M36" s="274" t="s">
        <v>1068</v>
      </c>
      <c r="N36" s="274" t="s">
        <v>670</v>
      </c>
      <c r="O36" s="274" t="s">
        <v>831</v>
      </c>
      <c r="P36" s="274" t="s">
        <v>635</v>
      </c>
      <c r="Q36" s="274" t="s">
        <v>935</v>
      </c>
      <c r="R36" s="271" t="s">
        <v>784</v>
      </c>
      <c r="S36" s="271" t="s">
        <v>312</v>
      </c>
      <c r="T36" s="271" t="s">
        <v>785</v>
      </c>
    </row>
    <row r="37" spans="1:20" ht="13.2" x14ac:dyDescent="0.2">
      <c r="A37" s="271" t="s">
        <v>380</v>
      </c>
      <c r="B37" s="271" t="s">
        <v>364</v>
      </c>
      <c r="C37" s="271" t="s">
        <v>381</v>
      </c>
      <c r="K37" s="290" t="str">
        <f t="shared" si="0"/>
        <v>JW113022Aカバー工法</v>
      </c>
      <c r="L37" s="291" t="str">
        <f t="shared" si="1"/>
        <v>JW113022Aカバー工法A</v>
      </c>
      <c r="M37" s="274" t="s">
        <v>1069</v>
      </c>
      <c r="N37" s="274" t="s">
        <v>670</v>
      </c>
      <c r="O37" s="274" t="s">
        <v>831</v>
      </c>
      <c r="P37" s="274" t="s">
        <v>635</v>
      </c>
      <c r="Q37" s="274" t="s">
        <v>936</v>
      </c>
      <c r="R37" s="271" t="s">
        <v>786</v>
      </c>
      <c r="S37" s="271" t="s">
        <v>312</v>
      </c>
      <c r="T37" s="271" t="s">
        <v>787</v>
      </c>
    </row>
    <row r="38" spans="1:20" ht="13.2" x14ac:dyDescent="0.2">
      <c r="A38" s="271" t="s">
        <v>382</v>
      </c>
      <c r="B38" s="271" t="s">
        <v>364</v>
      </c>
      <c r="C38" s="271" t="s">
        <v>383</v>
      </c>
      <c r="K38" s="290" t="str">
        <f t="shared" si="0"/>
        <v>JW113023Aカバー工法</v>
      </c>
      <c r="L38" s="291" t="str">
        <f t="shared" si="1"/>
        <v>JW113023Aカバー工法A</v>
      </c>
      <c r="M38" s="274" t="s">
        <v>1070</v>
      </c>
      <c r="N38" s="274" t="s">
        <v>670</v>
      </c>
      <c r="O38" s="274" t="s">
        <v>831</v>
      </c>
      <c r="P38" s="274" t="s">
        <v>635</v>
      </c>
      <c r="Q38" s="274" t="s">
        <v>937</v>
      </c>
      <c r="R38" s="271" t="s">
        <v>788</v>
      </c>
      <c r="S38" s="271" t="s">
        <v>312</v>
      </c>
      <c r="T38" s="271" t="s">
        <v>789</v>
      </c>
    </row>
    <row r="39" spans="1:20" ht="13.2" x14ac:dyDescent="0.2">
      <c r="A39" s="271" t="s">
        <v>384</v>
      </c>
      <c r="B39" s="271" t="s">
        <v>364</v>
      </c>
      <c r="C39" s="271" t="s">
        <v>385</v>
      </c>
      <c r="K39" s="290" t="str">
        <f t="shared" si="0"/>
        <v>JW113031Aカバー工法</v>
      </c>
      <c r="L39" s="291" t="str">
        <f t="shared" si="1"/>
        <v>JW113031Aカバー工法A</v>
      </c>
      <c r="M39" s="274" t="s">
        <v>1071</v>
      </c>
      <c r="N39" s="274" t="s">
        <v>670</v>
      </c>
      <c r="O39" s="274" t="s">
        <v>831</v>
      </c>
      <c r="P39" s="274" t="s">
        <v>635</v>
      </c>
      <c r="Q39" s="274" t="s">
        <v>938</v>
      </c>
      <c r="R39" s="271" t="s">
        <v>790</v>
      </c>
      <c r="S39" s="271" t="s">
        <v>312</v>
      </c>
      <c r="T39" s="271" t="s">
        <v>791</v>
      </c>
    </row>
    <row r="40" spans="1:20" ht="13.2" x14ac:dyDescent="0.2">
      <c r="A40" s="271" t="s">
        <v>386</v>
      </c>
      <c r="B40" s="271" t="s">
        <v>364</v>
      </c>
      <c r="C40" s="271" t="s">
        <v>387</v>
      </c>
      <c r="K40" s="290" t="str">
        <f t="shared" si="0"/>
        <v>JW113032Sカバー工法</v>
      </c>
      <c r="L40" s="291" t="str">
        <f t="shared" si="1"/>
        <v>JW113032Sカバー工法S</v>
      </c>
      <c r="M40" s="274" t="s">
        <v>1072</v>
      </c>
      <c r="N40" s="274" t="s">
        <v>670</v>
      </c>
      <c r="O40" s="274" t="s">
        <v>831</v>
      </c>
      <c r="P40" s="274" t="s">
        <v>635</v>
      </c>
      <c r="Q40" s="274" t="s">
        <v>939</v>
      </c>
      <c r="R40" s="271" t="s">
        <v>792</v>
      </c>
      <c r="S40" s="271" t="s">
        <v>312</v>
      </c>
      <c r="T40" s="271" t="s">
        <v>793</v>
      </c>
    </row>
    <row r="41" spans="1:20" ht="13.2" x14ac:dyDescent="0.2">
      <c r="A41" s="271" t="s">
        <v>388</v>
      </c>
      <c r="B41" s="271" t="s">
        <v>364</v>
      </c>
      <c r="C41" s="271" t="s">
        <v>389</v>
      </c>
      <c r="K41" s="290" t="str">
        <f t="shared" si="0"/>
        <v>JW113033Sカバー工法</v>
      </c>
      <c r="L41" s="291" t="str">
        <f t="shared" si="1"/>
        <v>JW113033Sカバー工法S</v>
      </c>
      <c r="M41" s="274" t="s">
        <v>1073</v>
      </c>
      <c r="N41" s="274" t="s">
        <v>670</v>
      </c>
      <c r="O41" s="274" t="s">
        <v>831</v>
      </c>
      <c r="P41" s="274" t="s">
        <v>635</v>
      </c>
      <c r="Q41" s="274" t="s">
        <v>940</v>
      </c>
      <c r="R41" s="271" t="s">
        <v>794</v>
      </c>
      <c r="S41" s="271" t="s">
        <v>312</v>
      </c>
      <c r="T41" s="271" t="s">
        <v>795</v>
      </c>
    </row>
    <row r="42" spans="1:20" ht="13.2" x14ac:dyDescent="0.2">
      <c r="A42" s="271" t="s">
        <v>390</v>
      </c>
      <c r="B42" s="271" t="s">
        <v>364</v>
      </c>
      <c r="C42" s="271" t="s">
        <v>391</v>
      </c>
      <c r="K42" s="290" t="str">
        <f t="shared" si="0"/>
        <v>JW113231Sカバー工法</v>
      </c>
      <c r="L42" s="291" t="str">
        <f t="shared" si="1"/>
        <v>JW113231Sカバー工法S</v>
      </c>
      <c r="M42" s="274" t="s">
        <v>1074</v>
      </c>
      <c r="N42" s="274" t="s">
        <v>670</v>
      </c>
      <c r="O42" s="274" t="s">
        <v>831</v>
      </c>
      <c r="P42" s="274" t="s">
        <v>635</v>
      </c>
      <c r="Q42" s="274" t="s">
        <v>941</v>
      </c>
      <c r="R42" s="271" t="s">
        <v>796</v>
      </c>
      <c r="S42" s="271" t="s">
        <v>312</v>
      </c>
      <c r="T42" s="271" t="s">
        <v>797</v>
      </c>
    </row>
    <row r="43" spans="1:20" ht="13.2" x14ac:dyDescent="0.2">
      <c r="A43" s="271" t="s">
        <v>392</v>
      </c>
      <c r="B43" s="271" t="s">
        <v>364</v>
      </c>
      <c r="C43" s="271" t="s">
        <v>393</v>
      </c>
      <c r="K43" s="290" t="str">
        <f t="shared" si="0"/>
        <v>JW113232Sカバー工法</v>
      </c>
      <c r="L43" s="291" t="str">
        <f t="shared" si="1"/>
        <v>JW113232Sカバー工法S</v>
      </c>
      <c r="M43" s="274" t="s">
        <v>1075</v>
      </c>
      <c r="N43" s="274" t="s">
        <v>670</v>
      </c>
      <c r="O43" s="274" t="s">
        <v>831</v>
      </c>
      <c r="P43" s="274" t="s">
        <v>635</v>
      </c>
      <c r="Q43" s="274" t="s">
        <v>942</v>
      </c>
      <c r="R43" s="271" t="s">
        <v>798</v>
      </c>
      <c r="S43" s="271" t="s">
        <v>312</v>
      </c>
      <c r="T43" s="271" t="s">
        <v>799</v>
      </c>
    </row>
    <row r="44" spans="1:20" ht="13.2" x14ac:dyDescent="0.2">
      <c r="A44" s="271" t="s">
        <v>394</v>
      </c>
      <c r="B44" s="271" t="s">
        <v>364</v>
      </c>
      <c r="C44" s="271" t="s">
        <v>395</v>
      </c>
      <c r="K44" s="290" t="str">
        <f t="shared" si="0"/>
        <v>JW113233Sカバー工法</v>
      </c>
      <c r="L44" s="291" t="str">
        <f t="shared" si="1"/>
        <v>JW113233Sカバー工法S</v>
      </c>
      <c r="M44" s="274" t="s">
        <v>1076</v>
      </c>
      <c r="N44" s="274" t="s">
        <v>670</v>
      </c>
      <c r="O44" s="274" t="s">
        <v>831</v>
      </c>
      <c r="P44" s="274" t="s">
        <v>635</v>
      </c>
      <c r="Q44" s="274" t="s">
        <v>943</v>
      </c>
      <c r="R44" s="271" t="s">
        <v>800</v>
      </c>
      <c r="S44" s="271" t="s">
        <v>312</v>
      </c>
      <c r="T44" s="271" t="s">
        <v>801</v>
      </c>
    </row>
    <row r="45" spans="1:20" ht="13.2" x14ac:dyDescent="0.2">
      <c r="A45" s="271" t="s">
        <v>396</v>
      </c>
      <c r="B45" s="271" t="s">
        <v>364</v>
      </c>
      <c r="C45" s="271" t="s">
        <v>397</v>
      </c>
      <c r="K45" s="290" t="str">
        <f t="shared" si="0"/>
        <v>JW122101Aカバー工法</v>
      </c>
      <c r="L45" s="291" t="str">
        <f t="shared" si="1"/>
        <v>JW122101Aカバー工法A</v>
      </c>
      <c r="M45" s="274" t="s">
        <v>1077</v>
      </c>
      <c r="N45" s="274" t="s">
        <v>670</v>
      </c>
      <c r="O45" s="274" t="s">
        <v>831</v>
      </c>
      <c r="P45" s="274" t="s">
        <v>642</v>
      </c>
      <c r="Q45" s="274" t="s">
        <v>946</v>
      </c>
      <c r="R45" s="271" t="s">
        <v>802</v>
      </c>
      <c r="S45" s="271" t="s">
        <v>312</v>
      </c>
      <c r="T45" s="271" t="s">
        <v>803</v>
      </c>
    </row>
    <row r="46" spans="1:20" ht="13.2" x14ac:dyDescent="0.2">
      <c r="A46" s="271" t="s">
        <v>398</v>
      </c>
      <c r="B46" s="271" t="s">
        <v>364</v>
      </c>
      <c r="C46" s="271" t="s">
        <v>399</v>
      </c>
      <c r="K46" s="290" t="str">
        <f t="shared" si="0"/>
        <v>JW122102Sカバー工法</v>
      </c>
      <c r="L46" s="291" t="str">
        <f t="shared" si="1"/>
        <v>JW122102Sカバー工法S</v>
      </c>
      <c r="M46" s="274" t="s">
        <v>1078</v>
      </c>
      <c r="N46" s="274" t="s">
        <v>670</v>
      </c>
      <c r="O46" s="274" t="s">
        <v>831</v>
      </c>
      <c r="P46" s="274" t="s">
        <v>642</v>
      </c>
      <c r="Q46" s="274" t="s">
        <v>947</v>
      </c>
      <c r="R46" s="271" t="s">
        <v>804</v>
      </c>
      <c r="S46" s="271" t="s">
        <v>312</v>
      </c>
      <c r="T46" s="271" t="s">
        <v>805</v>
      </c>
    </row>
    <row r="47" spans="1:20" ht="13.2" x14ac:dyDescent="0.2">
      <c r="A47" s="271" t="s">
        <v>400</v>
      </c>
      <c r="B47" s="271" t="s">
        <v>364</v>
      </c>
      <c r="C47" s="271" t="s">
        <v>401</v>
      </c>
      <c r="K47" s="290" t="str">
        <f t="shared" si="0"/>
        <v>JW123201Sカバー工法</v>
      </c>
      <c r="L47" s="291" t="str">
        <f t="shared" si="1"/>
        <v>JW123201Sカバー工法S</v>
      </c>
      <c r="M47" s="274" t="s">
        <v>1080</v>
      </c>
      <c r="N47" s="274" t="s">
        <v>670</v>
      </c>
      <c r="O47" s="274" t="s">
        <v>831</v>
      </c>
      <c r="P47" s="274" t="s">
        <v>642</v>
      </c>
      <c r="Q47" s="274" t="s">
        <v>950</v>
      </c>
      <c r="R47" s="271" t="s">
        <v>806</v>
      </c>
      <c r="S47" s="271" t="s">
        <v>312</v>
      </c>
      <c r="T47" s="271" t="s">
        <v>807</v>
      </c>
    </row>
    <row r="48" spans="1:20" x14ac:dyDescent="0.2">
      <c r="A48" s="271" t="s">
        <v>402</v>
      </c>
      <c r="B48" s="271" t="s">
        <v>364</v>
      </c>
      <c r="C48" s="271" t="s">
        <v>403</v>
      </c>
      <c r="K48" s="290" t="str">
        <f t="shared" si="0"/>
        <v>JW123202Sカバー工法</v>
      </c>
      <c r="L48" s="291" t="str">
        <f t="shared" si="1"/>
        <v>JW123202Sカバー工法S</v>
      </c>
      <c r="M48" s="271" t="s">
        <v>1203</v>
      </c>
      <c r="N48" s="271" t="s">
        <v>670</v>
      </c>
      <c r="O48" s="271" t="s">
        <v>831</v>
      </c>
      <c r="P48" s="271" t="s">
        <v>642</v>
      </c>
      <c r="Q48" s="271" t="s">
        <v>951</v>
      </c>
      <c r="R48" s="271" t="s">
        <v>808</v>
      </c>
      <c r="S48" s="271" t="s">
        <v>312</v>
      </c>
      <c r="T48" s="271" t="s">
        <v>809</v>
      </c>
    </row>
    <row r="49" spans="1:20" x14ac:dyDescent="0.2">
      <c r="A49" s="271" t="s">
        <v>404</v>
      </c>
      <c r="B49" s="271" t="s">
        <v>364</v>
      </c>
      <c r="C49" s="271" t="s">
        <v>405</v>
      </c>
      <c r="K49" s="290" t="str">
        <f t="shared" si="0"/>
        <v>JW123203Sカバー工法</v>
      </c>
      <c r="L49" s="291" t="str">
        <f t="shared" si="1"/>
        <v>JW123203Sカバー工法S</v>
      </c>
      <c r="M49" s="271" t="s">
        <v>1081</v>
      </c>
      <c r="N49" s="271" t="s">
        <v>670</v>
      </c>
      <c r="O49" s="271" t="s">
        <v>831</v>
      </c>
      <c r="P49" s="271" t="s">
        <v>642</v>
      </c>
      <c r="Q49" s="271" t="s">
        <v>952</v>
      </c>
      <c r="R49" s="271" t="s">
        <v>810</v>
      </c>
      <c r="S49" s="271" t="s">
        <v>312</v>
      </c>
      <c r="T49" s="271" t="s">
        <v>811</v>
      </c>
    </row>
    <row r="50" spans="1:20" x14ac:dyDescent="0.2">
      <c r="A50" s="271" t="s">
        <v>406</v>
      </c>
      <c r="B50" s="271" t="s">
        <v>364</v>
      </c>
      <c r="C50" s="271" t="s">
        <v>407</v>
      </c>
      <c r="K50" s="290" t="str">
        <f t="shared" si="0"/>
        <v>JW123204Sカバー工法</v>
      </c>
      <c r="L50" s="291" t="str">
        <f t="shared" si="1"/>
        <v>JW123204Sカバー工法S</v>
      </c>
      <c r="M50" s="271" t="s">
        <v>1082</v>
      </c>
      <c r="N50" s="271" t="s">
        <v>670</v>
      </c>
      <c r="O50" s="271" t="s">
        <v>831</v>
      </c>
      <c r="P50" s="271" t="s">
        <v>642</v>
      </c>
      <c r="Q50" s="271" t="s">
        <v>953</v>
      </c>
      <c r="R50" s="271" t="s">
        <v>812</v>
      </c>
      <c r="S50" s="271" t="s">
        <v>312</v>
      </c>
      <c r="T50" s="271" t="s">
        <v>813</v>
      </c>
    </row>
    <row r="51" spans="1:20" x14ac:dyDescent="0.2">
      <c r="A51" s="271" t="s">
        <v>408</v>
      </c>
      <c r="B51" s="271" t="s">
        <v>364</v>
      </c>
      <c r="C51" s="271" t="s">
        <v>409</v>
      </c>
      <c r="K51" s="290" t="str">
        <f t="shared" si="0"/>
        <v>JW011501A外窓交換（防火・防風・防犯仕様）</v>
      </c>
      <c r="L51" s="291" t="str">
        <f t="shared" si="1"/>
        <v>JW011501A外窓交換（防火・防風・防犯仕様）A</v>
      </c>
      <c r="M51" s="271" t="s">
        <v>972</v>
      </c>
      <c r="N51" s="271" t="s">
        <v>670</v>
      </c>
      <c r="O51" s="271" t="s">
        <v>835</v>
      </c>
      <c r="P51" s="271" t="s">
        <v>599</v>
      </c>
      <c r="Q51" s="271" t="s">
        <v>836</v>
      </c>
      <c r="R51" s="271" t="s">
        <v>814</v>
      </c>
      <c r="S51" s="271" t="s">
        <v>616</v>
      </c>
      <c r="T51" s="271" t="s">
        <v>815</v>
      </c>
    </row>
    <row r="52" spans="1:20" x14ac:dyDescent="0.2">
      <c r="A52" s="271" t="s">
        <v>410</v>
      </c>
      <c r="B52" s="271" t="s">
        <v>364</v>
      </c>
      <c r="C52" s="271" t="s">
        <v>411</v>
      </c>
      <c r="K52" s="290" t="str">
        <f t="shared" si="0"/>
        <v>JW011502A外窓交換（防火・防風・防犯仕様）</v>
      </c>
      <c r="L52" s="291" t="str">
        <f t="shared" si="1"/>
        <v>JW011502A外窓交換（防火・防風・防犯仕様）A</v>
      </c>
      <c r="M52" s="271" t="s">
        <v>1237</v>
      </c>
      <c r="N52" s="271" t="s">
        <v>670</v>
      </c>
      <c r="O52" s="271" t="s">
        <v>835</v>
      </c>
      <c r="P52" s="271" t="s">
        <v>599</v>
      </c>
      <c r="Q52" s="271" t="s">
        <v>837</v>
      </c>
      <c r="R52" s="271" t="s">
        <v>816</v>
      </c>
      <c r="S52" s="271" t="s">
        <v>616</v>
      </c>
      <c r="T52" s="271" t="s">
        <v>817</v>
      </c>
    </row>
    <row r="53" spans="1:20" x14ac:dyDescent="0.2">
      <c r="A53" s="271" t="s">
        <v>412</v>
      </c>
      <c r="B53" s="271" t="s">
        <v>364</v>
      </c>
      <c r="C53" s="271" t="s">
        <v>413</v>
      </c>
      <c r="K53" s="290" t="str">
        <f t="shared" si="0"/>
        <v>JW011503A外窓交換（防火・防風・防犯仕様）</v>
      </c>
      <c r="L53" s="291" t="str">
        <f t="shared" si="1"/>
        <v>JW011503A外窓交換（防火・防風・防犯仕様）A</v>
      </c>
      <c r="M53" s="271" t="s">
        <v>973</v>
      </c>
      <c r="N53" s="271" t="s">
        <v>670</v>
      </c>
      <c r="O53" s="271" t="s">
        <v>835</v>
      </c>
      <c r="P53" s="271" t="s">
        <v>599</v>
      </c>
      <c r="Q53" s="271" t="s">
        <v>838</v>
      </c>
      <c r="R53" s="271" t="s">
        <v>818</v>
      </c>
      <c r="S53" s="271" t="s">
        <v>616</v>
      </c>
      <c r="T53" s="271" t="s">
        <v>819</v>
      </c>
    </row>
    <row r="54" spans="1:20" x14ac:dyDescent="0.2">
      <c r="A54" s="271" t="s">
        <v>414</v>
      </c>
      <c r="B54" s="271" t="s">
        <v>364</v>
      </c>
      <c r="C54" s="271" t="s">
        <v>415</v>
      </c>
      <c r="K54" s="290" t="str">
        <f t="shared" si="0"/>
        <v>JW011504A外窓交換（防火・防風・防犯仕様）</v>
      </c>
      <c r="L54" s="291" t="str">
        <f t="shared" si="1"/>
        <v>JW011504A外窓交換（防火・防風・防犯仕様）A</v>
      </c>
      <c r="M54" s="271" t="s">
        <v>974</v>
      </c>
      <c r="N54" s="271" t="s">
        <v>670</v>
      </c>
      <c r="O54" s="271" t="s">
        <v>835</v>
      </c>
      <c r="P54" s="271" t="s">
        <v>599</v>
      </c>
      <c r="Q54" s="271" t="s">
        <v>839</v>
      </c>
      <c r="R54" s="271" t="s">
        <v>820</v>
      </c>
      <c r="S54" s="271" t="s">
        <v>616</v>
      </c>
      <c r="T54" s="271" t="s">
        <v>821</v>
      </c>
    </row>
    <row r="55" spans="1:20" x14ac:dyDescent="0.2">
      <c r="A55" s="271" t="s">
        <v>416</v>
      </c>
      <c r="B55" s="271" t="s">
        <v>364</v>
      </c>
      <c r="C55" s="271" t="s">
        <v>417</v>
      </c>
      <c r="K55" s="290" t="str">
        <f t="shared" si="0"/>
        <v>JW011505A外窓交換（防火・防風・防犯仕様）</v>
      </c>
      <c r="L55" s="291" t="str">
        <f t="shared" si="1"/>
        <v>JW011505A外窓交換（防火・防風・防犯仕様）A</v>
      </c>
      <c r="M55" s="271" t="s">
        <v>975</v>
      </c>
      <c r="N55" s="271" t="s">
        <v>670</v>
      </c>
      <c r="O55" s="271" t="s">
        <v>835</v>
      </c>
      <c r="P55" s="271" t="s">
        <v>599</v>
      </c>
      <c r="Q55" s="271" t="s">
        <v>840</v>
      </c>
      <c r="R55" s="271" t="s">
        <v>822</v>
      </c>
      <c r="S55" s="271" t="s">
        <v>616</v>
      </c>
      <c r="T55" s="271" t="s">
        <v>823</v>
      </c>
    </row>
    <row r="56" spans="1:20" x14ac:dyDescent="0.2">
      <c r="A56" s="271" t="s">
        <v>418</v>
      </c>
      <c r="B56" s="271" t="s">
        <v>364</v>
      </c>
      <c r="C56" s="271" t="s">
        <v>419</v>
      </c>
      <c r="K56" s="290" t="str">
        <f t="shared" si="0"/>
        <v>JW011506A外窓交換（防火・防風・防犯仕様）</v>
      </c>
      <c r="L56" s="291" t="str">
        <f t="shared" si="1"/>
        <v>JW011506A外窓交換（防火・防風・防犯仕様）A</v>
      </c>
      <c r="M56" s="271" t="s">
        <v>976</v>
      </c>
      <c r="N56" s="271" t="s">
        <v>670</v>
      </c>
      <c r="O56" s="271" t="s">
        <v>835</v>
      </c>
      <c r="P56" s="271" t="s">
        <v>599</v>
      </c>
      <c r="Q56" s="271" t="s">
        <v>841</v>
      </c>
      <c r="R56" s="271" t="s">
        <v>824</v>
      </c>
      <c r="S56" s="271" t="s">
        <v>616</v>
      </c>
      <c r="T56" s="271" t="s">
        <v>825</v>
      </c>
    </row>
    <row r="57" spans="1:20" x14ac:dyDescent="0.2">
      <c r="A57" s="271" t="s">
        <v>420</v>
      </c>
      <c r="B57" s="271" t="s">
        <v>364</v>
      </c>
      <c r="C57" s="271" t="s">
        <v>867</v>
      </c>
      <c r="K57" s="290" t="str">
        <f t="shared" si="0"/>
        <v>JW011601A外窓交換（防火・防風・防犯仕様）</v>
      </c>
      <c r="L57" s="291" t="str">
        <f t="shared" si="1"/>
        <v>JW011601A外窓交換（防火・防風・防犯仕様）A</v>
      </c>
      <c r="M57" s="271" t="s">
        <v>977</v>
      </c>
      <c r="N57" s="271" t="s">
        <v>670</v>
      </c>
      <c r="O57" s="271" t="s">
        <v>835</v>
      </c>
      <c r="P57" s="271" t="s">
        <v>599</v>
      </c>
      <c r="Q57" s="271" t="s">
        <v>842</v>
      </c>
      <c r="R57" s="271" t="s">
        <v>1471</v>
      </c>
      <c r="S57" s="271" t="s">
        <v>616</v>
      </c>
      <c r="T57" s="271" t="s">
        <v>826</v>
      </c>
    </row>
    <row r="58" spans="1:20" x14ac:dyDescent="0.2">
      <c r="A58" s="271" t="s">
        <v>421</v>
      </c>
      <c r="B58" s="271" t="s">
        <v>364</v>
      </c>
      <c r="C58" s="271" t="s">
        <v>868</v>
      </c>
      <c r="K58" s="290" t="str">
        <f t="shared" si="0"/>
        <v>JW013001A外窓交換（防火・防風・防犯仕様）</v>
      </c>
      <c r="L58" s="291" t="str">
        <f t="shared" si="1"/>
        <v>JW013001A外窓交換（防火・防風・防犯仕様）A</v>
      </c>
      <c r="M58" s="271" t="s">
        <v>1303</v>
      </c>
      <c r="N58" s="271" t="s">
        <v>670</v>
      </c>
      <c r="O58" s="271" t="s">
        <v>835</v>
      </c>
      <c r="P58" s="271" t="s">
        <v>599</v>
      </c>
      <c r="Q58" s="271" t="s">
        <v>1304</v>
      </c>
      <c r="R58" s="271" t="s">
        <v>827</v>
      </c>
      <c r="S58" s="271" t="s">
        <v>647</v>
      </c>
      <c r="T58" s="271" t="s">
        <v>828</v>
      </c>
    </row>
    <row r="59" spans="1:20" x14ac:dyDescent="0.2">
      <c r="A59" s="271" t="s">
        <v>422</v>
      </c>
      <c r="B59" s="271" t="s">
        <v>364</v>
      </c>
      <c r="C59" s="271" t="s">
        <v>869</v>
      </c>
      <c r="K59" s="290" t="str">
        <f t="shared" si="0"/>
        <v>JW013002A外窓交換（防火・防風・防犯仕様）</v>
      </c>
      <c r="L59" s="291" t="str">
        <f t="shared" si="1"/>
        <v>JW013002A外窓交換（防火・防風・防犯仕様）A</v>
      </c>
      <c r="M59" s="271" t="s">
        <v>1305</v>
      </c>
      <c r="N59" s="271" t="s">
        <v>670</v>
      </c>
      <c r="O59" s="271" t="s">
        <v>835</v>
      </c>
      <c r="P59" s="271" t="s">
        <v>599</v>
      </c>
      <c r="Q59" s="271" t="s">
        <v>1306</v>
      </c>
    </row>
    <row r="60" spans="1:20" x14ac:dyDescent="0.2">
      <c r="A60" s="271" t="s">
        <v>423</v>
      </c>
      <c r="B60" s="271" t="s">
        <v>364</v>
      </c>
      <c r="C60" s="271" t="s">
        <v>870</v>
      </c>
      <c r="K60" s="290" t="str">
        <f t="shared" si="0"/>
        <v>JW013003A外窓交換（防火・防風・防犯仕様）</v>
      </c>
      <c r="L60" s="291" t="str">
        <f t="shared" si="1"/>
        <v>JW013003A外窓交換（防火・防風・防犯仕様）A</v>
      </c>
      <c r="M60" s="271" t="s">
        <v>1307</v>
      </c>
      <c r="N60" s="271" t="s">
        <v>670</v>
      </c>
      <c r="O60" s="271" t="s">
        <v>835</v>
      </c>
      <c r="P60" s="271" t="s">
        <v>599</v>
      </c>
      <c r="Q60" s="271" t="s">
        <v>1308</v>
      </c>
    </row>
    <row r="61" spans="1:20" x14ac:dyDescent="0.2">
      <c r="A61" s="271" t="s">
        <v>424</v>
      </c>
      <c r="B61" s="271" t="s">
        <v>364</v>
      </c>
      <c r="C61" s="271" t="s">
        <v>871</v>
      </c>
      <c r="K61" s="290" t="str">
        <f t="shared" si="0"/>
        <v>JW013011S外窓交換（防火・防風・防犯仕様）</v>
      </c>
      <c r="L61" s="291" t="str">
        <f t="shared" si="1"/>
        <v>JW013011S外窓交換（防火・防風・防犯仕様）S</v>
      </c>
      <c r="M61" s="271" t="s">
        <v>1309</v>
      </c>
      <c r="N61" s="271" t="s">
        <v>670</v>
      </c>
      <c r="O61" s="271" t="s">
        <v>835</v>
      </c>
      <c r="P61" s="271" t="s">
        <v>599</v>
      </c>
      <c r="Q61" s="271" t="s">
        <v>1310</v>
      </c>
    </row>
    <row r="62" spans="1:20" x14ac:dyDescent="0.2">
      <c r="A62" s="271" t="s">
        <v>425</v>
      </c>
      <c r="B62" s="271" t="s">
        <v>364</v>
      </c>
      <c r="C62" s="271" t="s">
        <v>872</v>
      </c>
      <c r="K62" s="290" t="str">
        <f t="shared" si="0"/>
        <v>JW013012S外窓交換（防火・防風・防犯仕様）</v>
      </c>
      <c r="L62" s="291" t="str">
        <f t="shared" si="1"/>
        <v>JW013012S外窓交換（防火・防風・防犯仕様）S</v>
      </c>
      <c r="M62" s="271" t="s">
        <v>1311</v>
      </c>
      <c r="N62" s="271" t="s">
        <v>670</v>
      </c>
      <c r="O62" s="271" t="s">
        <v>835</v>
      </c>
      <c r="P62" s="271" t="s">
        <v>599</v>
      </c>
      <c r="Q62" s="271" t="s">
        <v>1312</v>
      </c>
    </row>
    <row r="63" spans="1:20" x14ac:dyDescent="0.2">
      <c r="A63" s="271" t="s">
        <v>426</v>
      </c>
      <c r="B63" s="271" t="s">
        <v>364</v>
      </c>
      <c r="C63" s="271" t="s">
        <v>873</v>
      </c>
      <c r="K63" s="290" t="str">
        <f t="shared" si="0"/>
        <v>JW013013S外窓交換（防火・防風・防犯仕様）</v>
      </c>
      <c r="L63" s="291" t="str">
        <f t="shared" si="1"/>
        <v>JW013013S外窓交換（防火・防風・防犯仕様）S</v>
      </c>
      <c r="M63" s="271" t="s">
        <v>1313</v>
      </c>
      <c r="N63" s="271" t="s">
        <v>670</v>
      </c>
      <c r="O63" s="271" t="s">
        <v>835</v>
      </c>
      <c r="P63" s="271" t="s">
        <v>599</v>
      </c>
      <c r="Q63" s="271" t="s">
        <v>1314</v>
      </c>
    </row>
    <row r="64" spans="1:20" x14ac:dyDescent="0.2">
      <c r="A64" s="271" t="s">
        <v>427</v>
      </c>
      <c r="B64" s="271" t="s">
        <v>364</v>
      </c>
      <c r="C64" s="271" t="s">
        <v>874</v>
      </c>
      <c r="K64" s="290" t="str">
        <f t="shared" si="0"/>
        <v>JW013021A外窓交換（防火・防風・防犯仕様）</v>
      </c>
      <c r="L64" s="291" t="str">
        <f t="shared" si="1"/>
        <v>JW013021A外窓交換（防火・防風・防犯仕様）A</v>
      </c>
      <c r="M64" s="271" t="s">
        <v>1315</v>
      </c>
      <c r="N64" s="271" t="s">
        <v>670</v>
      </c>
      <c r="O64" s="271" t="s">
        <v>835</v>
      </c>
      <c r="P64" s="271" t="s">
        <v>599</v>
      </c>
      <c r="Q64" s="271" t="s">
        <v>1316</v>
      </c>
    </row>
    <row r="65" spans="1:17" x14ac:dyDescent="0.2">
      <c r="A65" s="271" t="s">
        <v>428</v>
      </c>
      <c r="B65" s="271" t="s">
        <v>364</v>
      </c>
      <c r="C65" s="271" t="s">
        <v>876</v>
      </c>
      <c r="K65" s="290" t="str">
        <f t="shared" si="0"/>
        <v>JW013022A外窓交換（防火・防風・防犯仕様）</v>
      </c>
      <c r="L65" s="291" t="str">
        <f t="shared" si="1"/>
        <v>JW013022A外窓交換（防火・防風・防犯仕様）A</v>
      </c>
      <c r="M65" s="271" t="s">
        <v>1317</v>
      </c>
      <c r="N65" s="271" t="s">
        <v>670</v>
      </c>
      <c r="O65" s="271" t="s">
        <v>835</v>
      </c>
      <c r="P65" s="271" t="s">
        <v>599</v>
      </c>
      <c r="Q65" s="271" t="s">
        <v>1318</v>
      </c>
    </row>
    <row r="66" spans="1:17" x14ac:dyDescent="0.2">
      <c r="A66" s="271" t="s">
        <v>429</v>
      </c>
      <c r="B66" s="271" t="s">
        <v>364</v>
      </c>
      <c r="C66" s="271" t="s">
        <v>878</v>
      </c>
      <c r="K66" s="290" t="str">
        <f t="shared" si="0"/>
        <v>JW013023A外窓交換（防火・防風・防犯仕様）</v>
      </c>
      <c r="L66" s="291" t="str">
        <f t="shared" si="1"/>
        <v>JW013023A外窓交換（防火・防風・防犯仕様）A</v>
      </c>
      <c r="M66" s="271" t="s">
        <v>1319</v>
      </c>
      <c r="N66" s="271" t="s">
        <v>670</v>
      </c>
      <c r="O66" s="271" t="s">
        <v>835</v>
      </c>
      <c r="P66" s="271" t="s">
        <v>599</v>
      </c>
      <c r="Q66" s="271" t="s">
        <v>1320</v>
      </c>
    </row>
    <row r="67" spans="1:17" x14ac:dyDescent="0.2">
      <c r="A67" s="271" t="s">
        <v>430</v>
      </c>
      <c r="B67" s="271" t="s">
        <v>364</v>
      </c>
      <c r="C67" s="271" t="s">
        <v>880</v>
      </c>
      <c r="K67" s="290" t="str">
        <f t="shared" si="0"/>
        <v>JW013031S外窓交換（防火・防風・防犯仕様）</v>
      </c>
      <c r="L67" s="291" t="str">
        <f t="shared" si="1"/>
        <v>JW013031S外窓交換（防火・防風・防犯仕様）S</v>
      </c>
      <c r="M67" s="271" t="s">
        <v>1321</v>
      </c>
      <c r="N67" s="271" t="s">
        <v>670</v>
      </c>
      <c r="O67" s="271" t="s">
        <v>835</v>
      </c>
      <c r="P67" s="271" t="s">
        <v>599</v>
      </c>
      <c r="Q67" s="271" t="s">
        <v>1322</v>
      </c>
    </row>
    <row r="68" spans="1:17" x14ac:dyDescent="0.2">
      <c r="A68" s="271" t="s">
        <v>431</v>
      </c>
      <c r="B68" s="271" t="s">
        <v>364</v>
      </c>
      <c r="C68" s="271" t="s">
        <v>882</v>
      </c>
      <c r="K68" s="290" t="str">
        <f t="shared" si="0"/>
        <v>JW013032S外窓交換（防火・防風・防犯仕様）</v>
      </c>
      <c r="L68" s="291" t="str">
        <f t="shared" si="1"/>
        <v>JW013032S外窓交換（防火・防風・防犯仕様）S</v>
      </c>
      <c r="M68" s="271" t="s">
        <v>1323</v>
      </c>
      <c r="N68" s="271" t="s">
        <v>670</v>
      </c>
      <c r="O68" s="271" t="s">
        <v>835</v>
      </c>
      <c r="P68" s="271" t="s">
        <v>599</v>
      </c>
      <c r="Q68" s="271" t="s">
        <v>1324</v>
      </c>
    </row>
    <row r="69" spans="1:17" x14ac:dyDescent="0.2">
      <c r="A69" s="271" t="s">
        <v>432</v>
      </c>
      <c r="B69" s="271" t="s">
        <v>433</v>
      </c>
      <c r="C69" s="271" t="s">
        <v>434</v>
      </c>
      <c r="K69" s="290" t="str">
        <f t="shared" ref="K69:K132" si="2">M69&amp;O69</f>
        <v>JW013033S外窓交換（防火・防風・防犯仕様）</v>
      </c>
      <c r="L69" s="291" t="str">
        <f t="shared" ref="L69:L132" si="3">M69&amp;O69&amp;(IF(M69&lt;&gt;"", RIGHT(M69,1),""))</f>
        <v>JW013033S外窓交換（防火・防風・防犯仕様）S</v>
      </c>
      <c r="M69" s="271" t="s">
        <v>1325</v>
      </c>
      <c r="N69" s="271" t="s">
        <v>670</v>
      </c>
      <c r="O69" s="271" t="s">
        <v>835</v>
      </c>
      <c r="P69" s="271" t="s">
        <v>599</v>
      </c>
      <c r="Q69" s="271" t="s">
        <v>1326</v>
      </c>
    </row>
    <row r="70" spans="1:17" x14ac:dyDescent="0.2">
      <c r="A70" s="271" t="s">
        <v>435</v>
      </c>
      <c r="B70" s="271" t="s">
        <v>433</v>
      </c>
      <c r="C70" s="271" t="s">
        <v>436</v>
      </c>
      <c r="K70" s="290" t="str">
        <f t="shared" si="2"/>
        <v>JW013041S外窓交換（防火・防風・防犯仕様）</v>
      </c>
      <c r="L70" s="291" t="str">
        <f t="shared" si="3"/>
        <v>JW013041S外窓交換（防火・防風・防犯仕様）S</v>
      </c>
      <c r="M70" s="271" t="s">
        <v>1327</v>
      </c>
      <c r="N70" s="271" t="s">
        <v>670</v>
      </c>
      <c r="O70" s="271" t="s">
        <v>835</v>
      </c>
      <c r="P70" s="271" t="s">
        <v>599</v>
      </c>
      <c r="Q70" s="271" t="s">
        <v>1328</v>
      </c>
    </row>
    <row r="71" spans="1:17" x14ac:dyDescent="0.2">
      <c r="A71" s="271" t="s">
        <v>437</v>
      </c>
      <c r="B71" s="271" t="s">
        <v>433</v>
      </c>
      <c r="C71" s="271" t="s">
        <v>438</v>
      </c>
      <c r="K71" s="290" t="str">
        <f t="shared" si="2"/>
        <v>JW013042S外窓交換（防火・防風・防犯仕様）</v>
      </c>
      <c r="L71" s="291" t="str">
        <f t="shared" si="3"/>
        <v>JW013042S外窓交換（防火・防風・防犯仕様）S</v>
      </c>
      <c r="M71" s="271" t="s">
        <v>1329</v>
      </c>
      <c r="N71" s="271" t="s">
        <v>670</v>
      </c>
      <c r="O71" s="271" t="s">
        <v>835</v>
      </c>
      <c r="P71" s="271" t="s">
        <v>599</v>
      </c>
      <c r="Q71" s="271" t="s">
        <v>1330</v>
      </c>
    </row>
    <row r="72" spans="1:17" x14ac:dyDescent="0.2">
      <c r="A72" s="271" t="s">
        <v>439</v>
      </c>
      <c r="B72" s="271" t="s">
        <v>433</v>
      </c>
      <c r="C72" s="271" t="s">
        <v>440</v>
      </c>
      <c r="K72" s="290" t="str">
        <f t="shared" si="2"/>
        <v>JW013043S外窓交換（防火・防風・防犯仕様）</v>
      </c>
      <c r="L72" s="291" t="str">
        <f t="shared" si="3"/>
        <v>JW013043S外窓交換（防火・防風・防犯仕様）S</v>
      </c>
      <c r="M72" s="271" t="s">
        <v>1331</v>
      </c>
      <c r="N72" s="271" t="s">
        <v>670</v>
      </c>
      <c r="O72" s="271" t="s">
        <v>835</v>
      </c>
      <c r="P72" s="271" t="s">
        <v>599</v>
      </c>
      <c r="Q72" s="271" t="s">
        <v>1332</v>
      </c>
    </row>
    <row r="73" spans="1:17" x14ac:dyDescent="0.2">
      <c r="A73" s="271" t="s">
        <v>441</v>
      </c>
      <c r="B73" s="271" t="s">
        <v>433</v>
      </c>
      <c r="C73" s="271" t="s">
        <v>442</v>
      </c>
      <c r="K73" s="290" t="str">
        <f t="shared" si="2"/>
        <v>JW013051S外窓交換（防火・防風・防犯仕様）</v>
      </c>
      <c r="L73" s="291" t="str">
        <f t="shared" si="3"/>
        <v>JW013051S外窓交換（防火・防風・防犯仕様）S</v>
      </c>
      <c r="M73" s="271" t="s">
        <v>1333</v>
      </c>
      <c r="N73" s="271" t="s">
        <v>670</v>
      </c>
      <c r="O73" s="271" t="s">
        <v>835</v>
      </c>
      <c r="P73" s="271" t="s">
        <v>599</v>
      </c>
      <c r="Q73" s="271" t="s">
        <v>1334</v>
      </c>
    </row>
    <row r="74" spans="1:17" x14ac:dyDescent="0.2">
      <c r="A74" s="271" t="s">
        <v>443</v>
      </c>
      <c r="B74" s="271" t="s">
        <v>433</v>
      </c>
      <c r="C74" s="271" t="s">
        <v>444</v>
      </c>
      <c r="K74" s="290" t="str">
        <f t="shared" si="2"/>
        <v>JW013052S外窓交換（防火・防風・防犯仕様）</v>
      </c>
      <c r="L74" s="291" t="str">
        <f t="shared" si="3"/>
        <v>JW013052S外窓交換（防火・防風・防犯仕様）S</v>
      </c>
      <c r="M74" s="271" t="s">
        <v>1335</v>
      </c>
      <c r="N74" s="271" t="s">
        <v>670</v>
      </c>
      <c r="O74" s="271" t="s">
        <v>835</v>
      </c>
      <c r="P74" s="271" t="s">
        <v>599</v>
      </c>
      <c r="Q74" s="271" t="s">
        <v>1336</v>
      </c>
    </row>
    <row r="75" spans="1:17" x14ac:dyDescent="0.2">
      <c r="A75" s="271" t="s">
        <v>445</v>
      </c>
      <c r="B75" s="271" t="s">
        <v>433</v>
      </c>
      <c r="C75" s="271" t="s">
        <v>446</v>
      </c>
      <c r="K75" s="290" t="str">
        <f t="shared" si="2"/>
        <v>JW013053S外窓交換（防火・防風・防犯仕様）</v>
      </c>
      <c r="L75" s="291" t="str">
        <f t="shared" si="3"/>
        <v>JW013053S外窓交換（防火・防風・防犯仕様）S</v>
      </c>
      <c r="M75" s="271" t="s">
        <v>1337</v>
      </c>
      <c r="N75" s="271" t="s">
        <v>670</v>
      </c>
      <c r="O75" s="271" t="s">
        <v>835</v>
      </c>
      <c r="P75" s="271" t="s">
        <v>599</v>
      </c>
      <c r="Q75" s="271" t="s">
        <v>1338</v>
      </c>
    </row>
    <row r="76" spans="1:17" x14ac:dyDescent="0.2">
      <c r="A76" s="271" t="s">
        <v>447</v>
      </c>
      <c r="B76" s="271" t="s">
        <v>433</v>
      </c>
      <c r="C76" s="271" t="s">
        <v>448</v>
      </c>
      <c r="K76" s="290" t="str">
        <f t="shared" si="2"/>
        <v>JW013101A外窓交換（防火・防風・防犯仕様）</v>
      </c>
      <c r="L76" s="291" t="str">
        <f t="shared" si="3"/>
        <v>JW013101A外窓交換（防火・防風・防犯仕様）A</v>
      </c>
      <c r="M76" s="271" t="s">
        <v>1339</v>
      </c>
      <c r="N76" s="271" t="s">
        <v>670</v>
      </c>
      <c r="O76" s="271" t="s">
        <v>835</v>
      </c>
      <c r="P76" s="271" t="s">
        <v>599</v>
      </c>
      <c r="Q76" s="271" t="s">
        <v>1340</v>
      </c>
    </row>
    <row r="77" spans="1:17" x14ac:dyDescent="0.2">
      <c r="A77" s="271" t="s">
        <v>449</v>
      </c>
      <c r="B77" s="271" t="s">
        <v>433</v>
      </c>
      <c r="C77" s="271" t="s">
        <v>450</v>
      </c>
      <c r="K77" s="290" t="str">
        <f t="shared" si="2"/>
        <v>JW013102A外窓交換（防火・防風・防犯仕様）</v>
      </c>
      <c r="L77" s="291" t="str">
        <f t="shared" si="3"/>
        <v>JW013102A外窓交換（防火・防風・防犯仕様）A</v>
      </c>
      <c r="M77" s="271" t="s">
        <v>1341</v>
      </c>
      <c r="N77" s="271" t="s">
        <v>670</v>
      </c>
      <c r="O77" s="271" t="s">
        <v>835</v>
      </c>
      <c r="P77" s="271" t="s">
        <v>599</v>
      </c>
      <c r="Q77" s="271" t="s">
        <v>1342</v>
      </c>
    </row>
    <row r="78" spans="1:17" x14ac:dyDescent="0.2">
      <c r="A78" s="271" t="s">
        <v>451</v>
      </c>
      <c r="B78" s="271" t="s">
        <v>433</v>
      </c>
      <c r="C78" s="271" t="s">
        <v>452</v>
      </c>
      <c r="K78" s="290" t="str">
        <f t="shared" si="2"/>
        <v>JW013103A外窓交換（防火・防風・防犯仕様）</v>
      </c>
      <c r="L78" s="291" t="str">
        <f t="shared" si="3"/>
        <v>JW013103A外窓交換（防火・防風・防犯仕様）A</v>
      </c>
      <c r="M78" s="271" t="s">
        <v>1343</v>
      </c>
      <c r="N78" s="271" t="s">
        <v>670</v>
      </c>
      <c r="O78" s="271" t="s">
        <v>835</v>
      </c>
      <c r="P78" s="271" t="s">
        <v>599</v>
      </c>
      <c r="Q78" s="271" t="s">
        <v>1344</v>
      </c>
    </row>
    <row r="79" spans="1:17" x14ac:dyDescent="0.2">
      <c r="A79" s="271" t="s">
        <v>453</v>
      </c>
      <c r="B79" s="271" t="s">
        <v>433</v>
      </c>
      <c r="C79" s="271" t="s">
        <v>454</v>
      </c>
      <c r="K79" s="290" t="str">
        <f t="shared" si="2"/>
        <v>JW013104A外窓交換（防火・防風・防犯仕様）</v>
      </c>
      <c r="L79" s="291" t="str">
        <f t="shared" si="3"/>
        <v>JW013104A外窓交換（防火・防風・防犯仕様）A</v>
      </c>
      <c r="M79" s="271" t="s">
        <v>1345</v>
      </c>
      <c r="N79" s="271" t="s">
        <v>670</v>
      </c>
      <c r="O79" s="271" t="s">
        <v>835</v>
      </c>
      <c r="P79" s="271" t="s">
        <v>599</v>
      </c>
      <c r="Q79" s="271" t="s">
        <v>1346</v>
      </c>
    </row>
    <row r="80" spans="1:17" x14ac:dyDescent="0.2">
      <c r="A80" s="271" t="s">
        <v>455</v>
      </c>
      <c r="B80" s="271" t="s">
        <v>433</v>
      </c>
      <c r="C80" s="271" t="s">
        <v>456</v>
      </c>
      <c r="K80" s="290" t="str">
        <f t="shared" si="2"/>
        <v>JW013105S外窓交換（防火・防風・防犯仕様）</v>
      </c>
      <c r="L80" s="291" t="str">
        <f t="shared" si="3"/>
        <v>JW013105S外窓交換（防火・防風・防犯仕様）S</v>
      </c>
      <c r="M80" s="271" t="s">
        <v>1444</v>
      </c>
      <c r="N80" s="271" t="s">
        <v>670</v>
      </c>
      <c r="O80" s="271" t="s">
        <v>835</v>
      </c>
      <c r="P80" s="271" t="s">
        <v>599</v>
      </c>
      <c r="Q80" s="271" t="s">
        <v>1445</v>
      </c>
    </row>
    <row r="81" spans="1:17" x14ac:dyDescent="0.2">
      <c r="A81" s="271" t="s">
        <v>457</v>
      </c>
      <c r="B81" s="271" t="s">
        <v>433</v>
      </c>
      <c r="C81" s="271" t="s">
        <v>458</v>
      </c>
      <c r="K81" s="290" t="str">
        <f t="shared" si="2"/>
        <v>JW013106S外窓交換（防火・防風・防犯仕様）</v>
      </c>
      <c r="L81" s="291" t="str">
        <f t="shared" si="3"/>
        <v>JW013106S外窓交換（防火・防風・防犯仕様）S</v>
      </c>
      <c r="M81" s="271" t="s">
        <v>1446</v>
      </c>
      <c r="N81" s="271" t="s">
        <v>670</v>
      </c>
      <c r="O81" s="271" t="s">
        <v>835</v>
      </c>
      <c r="P81" s="271" t="s">
        <v>599</v>
      </c>
      <c r="Q81" s="271" t="s">
        <v>1447</v>
      </c>
    </row>
    <row r="82" spans="1:17" x14ac:dyDescent="0.2">
      <c r="A82" s="271" t="s">
        <v>459</v>
      </c>
      <c r="B82" s="271" t="s">
        <v>433</v>
      </c>
      <c r="C82" s="271" t="s">
        <v>460</v>
      </c>
      <c r="K82" s="290" t="str">
        <f t="shared" si="2"/>
        <v>JW013107S外窓交換（防火・防風・防犯仕様）</v>
      </c>
      <c r="L82" s="291" t="str">
        <f t="shared" si="3"/>
        <v>JW013107S外窓交換（防火・防風・防犯仕様）S</v>
      </c>
      <c r="M82" s="271" t="s">
        <v>1448</v>
      </c>
      <c r="N82" s="271" t="s">
        <v>670</v>
      </c>
      <c r="O82" s="271" t="s">
        <v>835</v>
      </c>
      <c r="P82" s="271" t="s">
        <v>599</v>
      </c>
      <c r="Q82" s="271" t="s">
        <v>1449</v>
      </c>
    </row>
    <row r="83" spans="1:17" x14ac:dyDescent="0.2">
      <c r="A83" s="271" t="s">
        <v>461</v>
      </c>
      <c r="B83" s="271" t="s">
        <v>433</v>
      </c>
      <c r="C83" s="271" t="s">
        <v>462</v>
      </c>
      <c r="K83" s="290" t="str">
        <f t="shared" si="2"/>
        <v>JW013108S外窓交換（防火・防風・防犯仕様）</v>
      </c>
      <c r="L83" s="291" t="str">
        <f t="shared" si="3"/>
        <v>JW013108S外窓交換（防火・防風・防犯仕様）S</v>
      </c>
      <c r="M83" s="271" t="s">
        <v>1450</v>
      </c>
      <c r="N83" s="271" t="s">
        <v>670</v>
      </c>
      <c r="O83" s="271" t="s">
        <v>835</v>
      </c>
      <c r="P83" s="271" t="s">
        <v>599</v>
      </c>
      <c r="Q83" s="271" t="s">
        <v>1451</v>
      </c>
    </row>
    <row r="84" spans="1:17" x14ac:dyDescent="0.2">
      <c r="A84" s="271" t="s">
        <v>463</v>
      </c>
      <c r="B84" s="271" t="s">
        <v>433</v>
      </c>
      <c r="C84" s="271" t="s">
        <v>464</v>
      </c>
      <c r="K84" s="290" t="str">
        <f t="shared" si="2"/>
        <v>JW013201A外窓交換（防火・防風・防犯仕様）</v>
      </c>
      <c r="L84" s="291" t="str">
        <f t="shared" si="3"/>
        <v>JW013201A外窓交換（防火・防風・防犯仕様）A</v>
      </c>
      <c r="M84" s="271" t="s">
        <v>1347</v>
      </c>
      <c r="N84" s="271" t="s">
        <v>670</v>
      </c>
      <c r="O84" s="271" t="s">
        <v>835</v>
      </c>
      <c r="P84" s="271" t="s">
        <v>599</v>
      </c>
      <c r="Q84" s="271" t="s">
        <v>1348</v>
      </c>
    </row>
    <row r="85" spans="1:17" x14ac:dyDescent="0.2">
      <c r="A85" s="271" t="s">
        <v>465</v>
      </c>
      <c r="B85" s="271" t="s">
        <v>433</v>
      </c>
      <c r="C85" s="271" t="s">
        <v>466</v>
      </c>
      <c r="K85" s="290" t="str">
        <f t="shared" si="2"/>
        <v>JW013202A外窓交換（防火・防風・防犯仕様）</v>
      </c>
      <c r="L85" s="291" t="str">
        <f t="shared" si="3"/>
        <v>JW013202A外窓交換（防火・防風・防犯仕様）A</v>
      </c>
      <c r="M85" s="271" t="s">
        <v>1349</v>
      </c>
      <c r="N85" s="271" t="s">
        <v>670</v>
      </c>
      <c r="O85" s="271" t="s">
        <v>835</v>
      </c>
      <c r="P85" s="271" t="s">
        <v>599</v>
      </c>
      <c r="Q85" s="271" t="s">
        <v>1350</v>
      </c>
    </row>
    <row r="86" spans="1:17" x14ac:dyDescent="0.2">
      <c r="A86" s="271" t="s">
        <v>467</v>
      </c>
      <c r="B86" s="271" t="s">
        <v>433</v>
      </c>
      <c r="C86" s="271" t="s">
        <v>468</v>
      </c>
      <c r="K86" s="290" t="str">
        <f t="shared" si="2"/>
        <v>JW013203A外窓交換（防火・防風・防犯仕様）</v>
      </c>
      <c r="L86" s="291" t="str">
        <f t="shared" si="3"/>
        <v>JW013203A外窓交換（防火・防風・防犯仕様）A</v>
      </c>
      <c r="M86" s="271" t="s">
        <v>1351</v>
      </c>
      <c r="N86" s="271" t="s">
        <v>670</v>
      </c>
      <c r="O86" s="271" t="s">
        <v>835</v>
      </c>
      <c r="P86" s="271" t="s">
        <v>599</v>
      </c>
      <c r="Q86" s="271" t="s">
        <v>1352</v>
      </c>
    </row>
    <row r="87" spans="1:17" x14ac:dyDescent="0.2">
      <c r="A87" s="271" t="s">
        <v>469</v>
      </c>
      <c r="B87" s="271" t="s">
        <v>433</v>
      </c>
      <c r="C87" s="271" t="s">
        <v>470</v>
      </c>
      <c r="K87" s="290" t="str">
        <f t="shared" si="2"/>
        <v>JW023101A外窓交換（防火・防風・防犯仕様）</v>
      </c>
      <c r="L87" s="291" t="str">
        <f t="shared" si="3"/>
        <v>JW023101A外窓交換（防火・防風・防犯仕様）A</v>
      </c>
      <c r="M87" s="271" t="s">
        <v>992</v>
      </c>
      <c r="N87" s="271" t="s">
        <v>670</v>
      </c>
      <c r="O87" s="271" t="s">
        <v>835</v>
      </c>
      <c r="P87" s="271" t="s">
        <v>312</v>
      </c>
      <c r="Q87" s="271" t="s">
        <v>854</v>
      </c>
    </row>
    <row r="88" spans="1:17" x14ac:dyDescent="0.2">
      <c r="A88" s="271" t="s">
        <v>471</v>
      </c>
      <c r="B88" s="271" t="s">
        <v>433</v>
      </c>
      <c r="C88" s="271" t="s">
        <v>472</v>
      </c>
      <c r="K88" s="290" t="str">
        <f t="shared" si="2"/>
        <v>JW024101A外窓交換（防火・防風・防犯仕様）</v>
      </c>
      <c r="L88" s="291" t="str">
        <f t="shared" si="3"/>
        <v>JW024101A外窓交換（防火・防風・防犯仕様）A</v>
      </c>
      <c r="M88" s="271" t="s">
        <v>993</v>
      </c>
      <c r="N88" s="271" t="s">
        <v>670</v>
      </c>
      <c r="O88" s="271" t="s">
        <v>835</v>
      </c>
      <c r="P88" s="271" t="s">
        <v>312</v>
      </c>
      <c r="Q88" s="271" t="s">
        <v>855</v>
      </c>
    </row>
    <row r="89" spans="1:17" x14ac:dyDescent="0.2">
      <c r="A89" s="271" t="s">
        <v>473</v>
      </c>
      <c r="B89" s="271" t="s">
        <v>433</v>
      </c>
      <c r="C89" s="271" t="s">
        <v>474</v>
      </c>
      <c r="K89" s="290" t="str">
        <f t="shared" si="2"/>
        <v>JW024102A外窓交換（防火・防風・防犯仕様）</v>
      </c>
      <c r="L89" s="291" t="str">
        <f t="shared" si="3"/>
        <v>JW024102A外窓交換（防火・防風・防犯仕様）A</v>
      </c>
      <c r="M89" s="271" t="s">
        <v>1246</v>
      </c>
      <c r="N89" s="271" t="s">
        <v>670</v>
      </c>
      <c r="O89" s="271" t="s">
        <v>835</v>
      </c>
      <c r="P89" s="271" t="s">
        <v>312</v>
      </c>
      <c r="Q89" s="271" t="s">
        <v>856</v>
      </c>
    </row>
    <row r="90" spans="1:17" x14ac:dyDescent="0.2">
      <c r="A90" s="271" t="s">
        <v>475</v>
      </c>
      <c r="B90" s="271" t="s">
        <v>433</v>
      </c>
      <c r="C90" s="271" t="s">
        <v>476</v>
      </c>
      <c r="K90" s="290" t="str">
        <f t="shared" si="2"/>
        <v>JW024201S外窓交換（防火・防風・防犯仕様）</v>
      </c>
      <c r="L90" s="291" t="str">
        <f t="shared" si="3"/>
        <v>JW024201S外窓交換（防火・防風・防犯仕様）S</v>
      </c>
      <c r="M90" s="271" t="s">
        <v>1353</v>
      </c>
      <c r="N90" s="271" t="s">
        <v>670</v>
      </c>
      <c r="O90" s="271" t="s">
        <v>835</v>
      </c>
      <c r="P90" s="271" t="s">
        <v>312</v>
      </c>
      <c r="Q90" s="271" t="s">
        <v>1354</v>
      </c>
    </row>
    <row r="91" spans="1:17" x14ac:dyDescent="0.2">
      <c r="A91" s="271" t="s">
        <v>477</v>
      </c>
      <c r="B91" s="271" t="s">
        <v>433</v>
      </c>
      <c r="C91" s="271" t="s">
        <v>478</v>
      </c>
      <c r="K91" s="290" t="str">
        <f t="shared" si="2"/>
        <v>JW024202S外窓交換（防火・防風・防犯仕様）</v>
      </c>
      <c r="L91" s="291" t="str">
        <f t="shared" si="3"/>
        <v>JW024202S外窓交換（防火・防風・防犯仕様）S</v>
      </c>
      <c r="M91" s="271" t="s">
        <v>1355</v>
      </c>
      <c r="N91" s="271" t="s">
        <v>670</v>
      </c>
      <c r="O91" s="271" t="s">
        <v>835</v>
      </c>
      <c r="P91" s="271" t="s">
        <v>312</v>
      </c>
      <c r="Q91" s="271" t="s">
        <v>1356</v>
      </c>
    </row>
    <row r="92" spans="1:17" x14ac:dyDescent="0.2">
      <c r="A92" s="271" t="s">
        <v>479</v>
      </c>
      <c r="B92" s="271" t="s">
        <v>433</v>
      </c>
      <c r="C92" s="271" t="s">
        <v>480</v>
      </c>
      <c r="K92" s="290" t="str">
        <f t="shared" si="2"/>
        <v>JW024203A外窓交換（防火・防風・防犯仕様）</v>
      </c>
      <c r="L92" s="291" t="str">
        <f t="shared" si="3"/>
        <v>JW024203A外窓交換（防火・防風・防犯仕様）A</v>
      </c>
      <c r="M92" s="271" t="s">
        <v>1357</v>
      </c>
      <c r="N92" s="271" t="s">
        <v>670</v>
      </c>
      <c r="O92" s="271" t="s">
        <v>835</v>
      </c>
      <c r="P92" s="271" t="s">
        <v>312</v>
      </c>
      <c r="Q92" s="271" t="s">
        <v>1358</v>
      </c>
    </row>
    <row r="93" spans="1:17" x14ac:dyDescent="0.2">
      <c r="A93" s="271" t="s">
        <v>481</v>
      </c>
      <c r="B93" s="271" t="s">
        <v>433</v>
      </c>
      <c r="C93" s="271" t="s">
        <v>482</v>
      </c>
      <c r="K93" s="290" t="str">
        <f t="shared" si="2"/>
        <v>JW024204S外窓交換（防火・防風・防犯仕様）</v>
      </c>
      <c r="L93" s="291" t="str">
        <f t="shared" si="3"/>
        <v>JW024204S外窓交換（防火・防風・防犯仕様）S</v>
      </c>
      <c r="M93" s="271" t="s">
        <v>1359</v>
      </c>
      <c r="N93" s="271" t="s">
        <v>670</v>
      </c>
      <c r="O93" s="271" t="s">
        <v>835</v>
      </c>
      <c r="P93" s="271" t="s">
        <v>312</v>
      </c>
      <c r="Q93" s="271" t="s">
        <v>1360</v>
      </c>
    </row>
    <row r="94" spans="1:17" x14ac:dyDescent="0.2">
      <c r="A94" s="271" t="s">
        <v>483</v>
      </c>
      <c r="B94" s="271" t="s">
        <v>433</v>
      </c>
      <c r="C94" s="271" t="s">
        <v>484</v>
      </c>
      <c r="K94" s="290" t="str">
        <f t="shared" si="2"/>
        <v>JW024205S外窓交換（防火・防風・防犯仕様）</v>
      </c>
      <c r="L94" s="291" t="str">
        <f t="shared" si="3"/>
        <v>JW024205S外窓交換（防火・防風・防犯仕様）S</v>
      </c>
      <c r="M94" s="271" t="s">
        <v>1361</v>
      </c>
      <c r="N94" s="271" t="s">
        <v>670</v>
      </c>
      <c r="O94" s="271" t="s">
        <v>835</v>
      </c>
      <c r="P94" s="271" t="s">
        <v>312</v>
      </c>
      <c r="Q94" s="271" t="s">
        <v>1362</v>
      </c>
    </row>
    <row r="95" spans="1:17" x14ac:dyDescent="0.2">
      <c r="A95" s="271" t="s">
        <v>485</v>
      </c>
      <c r="B95" s="271" t="s">
        <v>433</v>
      </c>
      <c r="C95" s="271" t="s">
        <v>486</v>
      </c>
      <c r="K95" s="290" t="str">
        <f t="shared" si="2"/>
        <v>JW024206A外窓交換（防火・防風・防犯仕様）</v>
      </c>
      <c r="L95" s="291" t="str">
        <f t="shared" si="3"/>
        <v>JW024206A外窓交換（防火・防風・防犯仕様）A</v>
      </c>
      <c r="M95" s="271" t="s">
        <v>1363</v>
      </c>
      <c r="N95" s="271" t="s">
        <v>670</v>
      </c>
      <c r="O95" s="271" t="s">
        <v>835</v>
      </c>
      <c r="P95" s="271" t="s">
        <v>312</v>
      </c>
      <c r="Q95" s="271" t="s">
        <v>1364</v>
      </c>
    </row>
    <row r="96" spans="1:17" x14ac:dyDescent="0.2">
      <c r="A96" s="271" t="s">
        <v>487</v>
      </c>
      <c r="B96" s="271" t="s">
        <v>433</v>
      </c>
      <c r="C96" s="271" t="s">
        <v>488</v>
      </c>
      <c r="K96" s="290" t="str">
        <f t="shared" si="2"/>
        <v>JW024207S外窓交換（防火・防風・防犯仕様）</v>
      </c>
      <c r="L96" s="291" t="str">
        <f t="shared" si="3"/>
        <v>JW024207S外窓交換（防火・防風・防犯仕様）S</v>
      </c>
      <c r="M96" s="271" t="s">
        <v>1365</v>
      </c>
      <c r="N96" s="271" t="s">
        <v>670</v>
      </c>
      <c r="O96" s="271" t="s">
        <v>835</v>
      </c>
      <c r="P96" s="271" t="s">
        <v>312</v>
      </c>
      <c r="Q96" s="271" t="s">
        <v>1456</v>
      </c>
    </row>
    <row r="97" spans="1:17" x14ac:dyDescent="0.2">
      <c r="A97" s="271" t="s">
        <v>489</v>
      </c>
      <c r="B97" s="271" t="s">
        <v>433</v>
      </c>
      <c r="C97" s="271" t="s">
        <v>490</v>
      </c>
      <c r="K97" s="290" t="str">
        <f t="shared" si="2"/>
        <v>JW024208S外窓交換（防火・防風・防犯仕様）</v>
      </c>
      <c r="L97" s="291" t="str">
        <f t="shared" si="3"/>
        <v>JW024208S外窓交換（防火・防風・防犯仕様）S</v>
      </c>
      <c r="M97" s="271" t="s">
        <v>1366</v>
      </c>
      <c r="N97" s="271" t="s">
        <v>670</v>
      </c>
      <c r="O97" s="271" t="s">
        <v>835</v>
      </c>
      <c r="P97" s="271" t="s">
        <v>312</v>
      </c>
      <c r="Q97" s="271" t="s">
        <v>1457</v>
      </c>
    </row>
    <row r="98" spans="1:17" x14ac:dyDescent="0.2">
      <c r="A98" s="271" t="s">
        <v>913</v>
      </c>
      <c r="B98" s="271" t="s">
        <v>433</v>
      </c>
      <c r="C98" s="271" t="s">
        <v>491</v>
      </c>
      <c r="K98" s="290" t="str">
        <f t="shared" si="2"/>
        <v>JW024209A外窓交換（防火・防風・防犯仕様）</v>
      </c>
      <c r="L98" s="291" t="str">
        <f t="shared" si="3"/>
        <v>JW024209A外窓交換（防火・防風・防犯仕様）A</v>
      </c>
      <c r="M98" s="271" t="s">
        <v>1367</v>
      </c>
      <c r="N98" s="271" t="s">
        <v>670</v>
      </c>
      <c r="O98" s="271" t="s">
        <v>835</v>
      </c>
      <c r="P98" s="271" t="s">
        <v>312</v>
      </c>
      <c r="Q98" s="271" t="s">
        <v>1458</v>
      </c>
    </row>
    <row r="99" spans="1:17" x14ac:dyDescent="0.2">
      <c r="A99" s="271" t="s">
        <v>829</v>
      </c>
      <c r="B99" s="271" t="s">
        <v>433</v>
      </c>
      <c r="C99" s="271" t="s">
        <v>492</v>
      </c>
      <c r="K99" s="290" t="str">
        <f t="shared" si="2"/>
        <v>JW024210A外窓交換（防火・防風・防犯仕様）</v>
      </c>
      <c r="L99" s="291" t="str">
        <f t="shared" si="3"/>
        <v>JW024210A外窓交換（防火・防風・防犯仕様）A</v>
      </c>
      <c r="M99" s="271" t="s">
        <v>1368</v>
      </c>
      <c r="N99" s="271" t="s">
        <v>670</v>
      </c>
      <c r="O99" s="271" t="s">
        <v>835</v>
      </c>
      <c r="P99" s="271" t="s">
        <v>312</v>
      </c>
      <c r="Q99" s="271" t="s">
        <v>1459</v>
      </c>
    </row>
    <row r="100" spans="1:17" x14ac:dyDescent="0.2">
      <c r="A100" s="271" t="s">
        <v>493</v>
      </c>
      <c r="B100" s="271" t="s">
        <v>433</v>
      </c>
      <c r="C100" s="271" t="s">
        <v>494</v>
      </c>
      <c r="K100" s="290" t="str">
        <f t="shared" si="2"/>
        <v>JW024211S外窓交換（防火・防風・防犯仕様）</v>
      </c>
      <c r="L100" s="291" t="str">
        <f t="shared" si="3"/>
        <v>JW024211S外窓交換（防火・防風・防犯仕様）S</v>
      </c>
      <c r="M100" s="271" t="s">
        <v>1369</v>
      </c>
      <c r="N100" s="271" t="s">
        <v>670</v>
      </c>
      <c r="O100" s="271" t="s">
        <v>835</v>
      </c>
      <c r="P100" s="271" t="s">
        <v>312</v>
      </c>
      <c r="Q100" s="271" t="s">
        <v>1370</v>
      </c>
    </row>
    <row r="101" spans="1:17" x14ac:dyDescent="0.2">
      <c r="A101" s="271" t="s">
        <v>495</v>
      </c>
      <c r="B101" s="271" t="s">
        <v>496</v>
      </c>
      <c r="C101" s="271" t="s">
        <v>497</v>
      </c>
      <c r="K101" s="290" t="str">
        <f t="shared" si="2"/>
        <v>JW024212S外窓交換（防火・防風・防犯仕様）</v>
      </c>
      <c r="L101" s="291" t="str">
        <f t="shared" si="3"/>
        <v>JW024212S外窓交換（防火・防風・防犯仕様）S</v>
      </c>
      <c r="M101" s="271" t="s">
        <v>1371</v>
      </c>
      <c r="N101" s="271" t="s">
        <v>670</v>
      </c>
      <c r="O101" s="271" t="s">
        <v>835</v>
      </c>
      <c r="P101" s="271" t="s">
        <v>312</v>
      </c>
      <c r="Q101" s="271" t="s">
        <v>1372</v>
      </c>
    </row>
    <row r="102" spans="1:17" x14ac:dyDescent="0.2">
      <c r="A102" s="271" t="s">
        <v>498</v>
      </c>
      <c r="B102" s="271" t="s">
        <v>496</v>
      </c>
      <c r="C102" s="271" t="s">
        <v>499</v>
      </c>
      <c r="K102" s="290" t="str">
        <f t="shared" si="2"/>
        <v>JW024213A外窓交換（防火・防風・防犯仕様）</v>
      </c>
      <c r="L102" s="291" t="str">
        <f t="shared" si="3"/>
        <v>JW024213A外窓交換（防火・防風・防犯仕様）A</v>
      </c>
      <c r="M102" s="271" t="s">
        <v>1373</v>
      </c>
      <c r="N102" s="271" t="s">
        <v>670</v>
      </c>
      <c r="O102" s="271" t="s">
        <v>835</v>
      </c>
      <c r="P102" s="271" t="s">
        <v>312</v>
      </c>
      <c r="Q102" s="271" t="s">
        <v>1374</v>
      </c>
    </row>
    <row r="103" spans="1:17" x14ac:dyDescent="0.2">
      <c r="A103" s="271" t="s">
        <v>500</v>
      </c>
      <c r="B103" s="271" t="s">
        <v>496</v>
      </c>
      <c r="C103" s="271" t="s">
        <v>501</v>
      </c>
      <c r="K103" s="290" t="str">
        <f t="shared" si="2"/>
        <v>JW024214S外窓交換（防火・防風・防犯仕様）</v>
      </c>
      <c r="L103" s="291" t="str">
        <f t="shared" si="3"/>
        <v>JW024214S外窓交換（防火・防風・防犯仕様）S</v>
      </c>
      <c r="M103" s="271" t="s">
        <v>1375</v>
      </c>
      <c r="N103" s="271" t="s">
        <v>670</v>
      </c>
      <c r="O103" s="271" t="s">
        <v>835</v>
      </c>
      <c r="P103" s="271" t="s">
        <v>312</v>
      </c>
      <c r="Q103" s="271" t="s">
        <v>1376</v>
      </c>
    </row>
    <row r="104" spans="1:17" x14ac:dyDescent="0.2">
      <c r="A104" s="271" t="s">
        <v>502</v>
      </c>
      <c r="B104" s="271" t="s">
        <v>496</v>
      </c>
      <c r="C104" s="271" t="s">
        <v>503</v>
      </c>
      <c r="K104" s="290" t="str">
        <f t="shared" si="2"/>
        <v>JW024215S外窓交換（防火・防風・防犯仕様）</v>
      </c>
      <c r="L104" s="291" t="str">
        <f t="shared" si="3"/>
        <v>JW024215S外窓交換（防火・防風・防犯仕様）S</v>
      </c>
      <c r="M104" s="271" t="s">
        <v>1377</v>
      </c>
      <c r="N104" s="271" t="s">
        <v>670</v>
      </c>
      <c r="O104" s="271" t="s">
        <v>835</v>
      </c>
      <c r="P104" s="271" t="s">
        <v>312</v>
      </c>
      <c r="Q104" s="271" t="s">
        <v>1378</v>
      </c>
    </row>
    <row r="105" spans="1:17" x14ac:dyDescent="0.2">
      <c r="A105" s="271" t="s">
        <v>504</v>
      </c>
      <c r="B105" s="271" t="s">
        <v>496</v>
      </c>
      <c r="C105" s="271" t="s">
        <v>505</v>
      </c>
      <c r="K105" s="290" t="str">
        <f t="shared" si="2"/>
        <v>JW024216A外窓交換（防火・防風・防犯仕様）</v>
      </c>
      <c r="L105" s="291" t="str">
        <f t="shared" si="3"/>
        <v>JW024216A外窓交換（防火・防風・防犯仕様）A</v>
      </c>
      <c r="M105" s="271" t="s">
        <v>1379</v>
      </c>
      <c r="N105" s="271" t="s">
        <v>670</v>
      </c>
      <c r="O105" s="271" t="s">
        <v>835</v>
      </c>
      <c r="P105" s="271" t="s">
        <v>312</v>
      </c>
      <c r="Q105" s="271" t="s">
        <v>1380</v>
      </c>
    </row>
    <row r="106" spans="1:17" x14ac:dyDescent="0.2">
      <c r="A106" s="271" t="s">
        <v>506</v>
      </c>
      <c r="B106" s="271" t="s">
        <v>496</v>
      </c>
      <c r="C106" s="271" t="s">
        <v>507</v>
      </c>
      <c r="K106" s="290" t="str">
        <f t="shared" si="2"/>
        <v>JW024217S外窓交換（防火・防風・防犯仕様）</v>
      </c>
      <c r="L106" s="291" t="str">
        <f t="shared" si="3"/>
        <v>JW024217S外窓交換（防火・防風・防犯仕様）S</v>
      </c>
      <c r="M106" s="271" t="s">
        <v>1381</v>
      </c>
      <c r="N106" s="271" t="s">
        <v>670</v>
      </c>
      <c r="O106" s="271" t="s">
        <v>835</v>
      </c>
      <c r="P106" s="271" t="s">
        <v>312</v>
      </c>
      <c r="Q106" s="271" t="s">
        <v>1460</v>
      </c>
    </row>
    <row r="107" spans="1:17" x14ac:dyDescent="0.2">
      <c r="A107" s="271" t="s">
        <v>508</v>
      </c>
      <c r="B107" s="271" t="s">
        <v>496</v>
      </c>
      <c r="C107" s="271" t="s">
        <v>509</v>
      </c>
      <c r="K107" s="290" t="str">
        <f t="shared" si="2"/>
        <v>JW024218S外窓交換（防火・防風・防犯仕様）</v>
      </c>
      <c r="L107" s="291" t="str">
        <f t="shared" si="3"/>
        <v>JW024218S外窓交換（防火・防風・防犯仕様）S</v>
      </c>
      <c r="M107" s="271" t="s">
        <v>1382</v>
      </c>
      <c r="N107" s="271" t="s">
        <v>670</v>
      </c>
      <c r="O107" s="271" t="s">
        <v>835</v>
      </c>
      <c r="P107" s="271" t="s">
        <v>312</v>
      </c>
      <c r="Q107" s="271" t="s">
        <v>1461</v>
      </c>
    </row>
    <row r="108" spans="1:17" x14ac:dyDescent="0.2">
      <c r="A108" s="271" t="s">
        <v>510</v>
      </c>
      <c r="B108" s="271" t="s">
        <v>496</v>
      </c>
      <c r="C108" s="271" t="s">
        <v>511</v>
      </c>
      <c r="K108" s="290" t="str">
        <f t="shared" si="2"/>
        <v>JW024219A外窓交換（防火・防風・防犯仕様）</v>
      </c>
      <c r="L108" s="291" t="str">
        <f t="shared" si="3"/>
        <v>JW024219A外窓交換（防火・防風・防犯仕様）A</v>
      </c>
      <c r="M108" s="271" t="s">
        <v>1383</v>
      </c>
      <c r="N108" s="271" t="s">
        <v>670</v>
      </c>
      <c r="O108" s="271" t="s">
        <v>835</v>
      </c>
      <c r="P108" s="271" t="s">
        <v>312</v>
      </c>
      <c r="Q108" s="271" t="s">
        <v>1462</v>
      </c>
    </row>
    <row r="109" spans="1:17" x14ac:dyDescent="0.2">
      <c r="A109" s="271" t="s">
        <v>512</v>
      </c>
      <c r="B109" s="271" t="s">
        <v>496</v>
      </c>
      <c r="C109" s="271" t="s">
        <v>513</v>
      </c>
      <c r="K109" s="290" t="str">
        <f t="shared" si="2"/>
        <v>JW024220A外窓交換（防火・防風・防犯仕様）</v>
      </c>
      <c r="L109" s="291" t="str">
        <f t="shared" si="3"/>
        <v>JW024220A外窓交換（防火・防風・防犯仕様）A</v>
      </c>
      <c r="M109" s="271" t="s">
        <v>1384</v>
      </c>
      <c r="N109" s="271" t="s">
        <v>670</v>
      </c>
      <c r="O109" s="271" t="s">
        <v>835</v>
      </c>
      <c r="P109" s="271" t="s">
        <v>312</v>
      </c>
      <c r="Q109" s="271" t="s">
        <v>1463</v>
      </c>
    </row>
    <row r="110" spans="1:17" x14ac:dyDescent="0.2">
      <c r="A110" s="271" t="s">
        <v>514</v>
      </c>
      <c r="B110" s="271" t="s">
        <v>496</v>
      </c>
      <c r="C110" s="271" t="s">
        <v>515</v>
      </c>
      <c r="K110" s="290" t="str">
        <f t="shared" si="2"/>
        <v>JW024221A外窓交換（防火・防風・防犯仕様）</v>
      </c>
      <c r="L110" s="291" t="str">
        <f t="shared" si="3"/>
        <v>JW024221A外窓交換（防火・防風・防犯仕様）A</v>
      </c>
      <c r="M110" s="271" t="s">
        <v>1385</v>
      </c>
      <c r="N110" s="271" t="s">
        <v>670</v>
      </c>
      <c r="O110" s="271" t="s">
        <v>835</v>
      </c>
      <c r="P110" s="271" t="s">
        <v>312</v>
      </c>
      <c r="Q110" s="271" t="s">
        <v>1386</v>
      </c>
    </row>
    <row r="111" spans="1:17" x14ac:dyDescent="0.2">
      <c r="A111" s="271" t="s">
        <v>516</v>
      </c>
      <c r="B111" s="271" t="s">
        <v>496</v>
      </c>
      <c r="C111" s="271" t="s">
        <v>517</v>
      </c>
      <c r="K111" s="290" t="str">
        <f t="shared" si="2"/>
        <v>JW024222A外窓交換（防火・防風・防犯仕様）</v>
      </c>
      <c r="L111" s="291" t="str">
        <f t="shared" si="3"/>
        <v>JW024222A外窓交換（防火・防風・防犯仕様）A</v>
      </c>
      <c r="M111" s="271" t="s">
        <v>1387</v>
      </c>
      <c r="N111" s="271" t="s">
        <v>670</v>
      </c>
      <c r="O111" s="271" t="s">
        <v>835</v>
      </c>
      <c r="P111" s="271" t="s">
        <v>312</v>
      </c>
      <c r="Q111" s="271" t="s">
        <v>1388</v>
      </c>
    </row>
    <row r="112" spans="1:17" x14ac:dyDescent="0.2">
      <c r="A112" s="271" t="s">
        <v>518</v>
      </c>
      <c r="B112" s="271" t="s">
        <v>496</v>
      </c>
      <c r="C112" s="271" t="s">
        <v>519</v>
      </c>
      <c r="K112" s="290" t="str">
        <f t="shared" si="2"/>
        <v>JW024223S外窓交換（防火・防風・防犯仕様）</v>
      </c>
      <c r="L112" s="291" t="str">
        <f t="shared" si="3"/>
        <v>JW024223S外窓交換（防火・防風・防犯仕様）S</v>
      </c>
      <c r="M112" s="271" t="s">
        <v>1389</v>
      </c>
      <c r="N112" s="271" t="s">
        <v>670</v>
      </c>
      <c r="O112" s="271" t="s">
        <v>835</v>
      </c>
      <c r="P112" s="271" t="s">
        <v>312</v>
      </c>
      <c r="Q112" s="271" t="s">
        <v>1390</v>
      </c>
    </row>
    <row r="113" spans="1:17" x14ac:dyDescent="0.2">
      <c r="A113" s="271" t="s">
        <v>520</v>
      </c>
      <c r="B113" s="271" t="s">
        <v>496</v>
      </c>
      <c r="C113" s="271" t="s">
        <v>521</v>
      </c>
      <c r="K113" s="290" t="str">
        <f t="shared" si="2"/>
        <v>JW024224S外窓交換（防火・防風・防犯仕様）</v>
      </c>
      <c r="L113" s="291" t="str">
        <f t="shared" si="3"/>
        <v>JW024224S外窓交換（防火・防風・防犯仕様）S</v>
      </c>
      <c r="M113" s="271" t="s">
        <v>1391</v>
      </c>
      <c r="N113" s="271" t="s">
        <v>670</v>
      </c>
      <c r="O113" s="271" t="s">
        <v>835</v>
      </c>
      <c r="P113" s="271" t="s">
        <v>312</v>
      </c>
      <c r="Q113" s="271" t="s">
        <v>1392</v>
      </c>
    </row>
    <row r="114" spans="1:17" x14ac:dyDescent="0.2">
      <c r="A114" s="271" t="s">
        <v>522</v>
      </c>
      <c r="B114" s="271" t="s">
        <v>496</v>
      </c>
      <c r="C114" s="271" t="s">
        <v>523</v>
      </c>
      <c r="K114" s="290" t="str">
        <f t="shared" si="2"/>
        <v>JW024225S外窓交換（防火・防風・防犯仕様）</v>
      </c>
      <c r="L114" s="291" t="str">
        <f t="shared" si="3"/>
        <v>JW024225S外窓交換（防火・防風・防犯仕様）S</v>
      </c>
      <c r="M114" s="271" t="s">
        <v>1393</v>
      </c>
      <c r="N114" s="271" t="s">
        <v>670</v>
      </c>
      <c r="O114" s="271" t="s">
        <v>835</v>
      </c>
      <c r="P114" s="271" t="s">
        <v>312</v>
      </c>
      <c r="Q114" s="271" t="s">
        <v>1394</v>
      </c>
    </row>
    <row r="115" spans="1:17" x14ac:dyDescent="0.2">
      <c r="A115" s="271" t="s">
        <v>524</v>
      </c>
      <c r="B115" s="271" t="s">
        <v>496</v>
      </c>
      <c r="C115" s="271" t="s">
        <v>525</v>
      </c>
      <c r="K115" s="290" t="str">
        <f t="shared" si="2"/>
        <v>JW024226S外窓交換（防火・防風・防犯仕様）</v>
      </c>
      <c r="L115" s="291" t="str">
        <f t="shared" si="3"/>
        <v>JW024226S外窓交換（防火・防風・防犯仕様）S</v>
      </c>
      <c r="M115" s="271" t="s">
        <v>1395</v>
      </c>
      <c r="N115" s="271" t="s">
        <v>670</v>
      </c>
      <c r="O115" s="271" t="s">
        <v>835</v>
      </c>
      <c r="P115" s="271" t="s">
        <v>312</v>
      </c>
      <c r="Q115" s="271" t="s">
        <v>1464</v>
      </c>
    </row>
    <row r="116" spans="1:17" x14ac:dyDescent="0.2">
      <c r="A116" s="271" t="s">
        <v>526</v>
      </c>
      <c r="B116" s="271" t="s">
        <v>496</v>
      </c>
      <c r="C116" s="271" t="s">
        <v>527</v>
      </c>
      <c r="K116" s="290" t="str">
        <f t="shared" si="2"/>
        <v>JW024227S外窓交換（防火・防風・防犯仕様）</v>
      </c>
      <c r="L116" s="291" t="str">
        <f t="shared" si="3"/>
        <v>JW024227S外窓交換（防火・防風・防犯仕様）S</v>
      </c>
      <c r="M116" s="271" t="s">
        <v>1396</v>
      </c>
      <c r="N116" s="271" t="s">
        <v>670</v>
      </c>
      <c r="O116" s="271" t="s">
        <v>835</v>
      </c>
      <c r="P116" s="271" t="s">
        <v>312</v>
      </c>
      <c r="Q116" s="271" t="s">
        <v>1465</v>
      </c>
    </row>
    <row r="117" spans="1:17" x14ac:dyDescent="0.2">
      <c r="A117" s="271" t="s">
        <v>528</v>
      </c>
      <c r="B117" s="271" t="s">
        <v>496</v>
      </c>
      <c r="C117" s="271" t="s">
        <v>529</v>
      </c>
      <c r="K117" s="290" t="str">
        <f t="shared" si="2"/>
        <v>JW024228S外窓交換（防火・防風・防犯仕様）</v>
      </c>
      <c r="L117" s="291" t="str">
        <f t="shared" si="3"/>
        <v>JW024228S外窓交換（防火・防風・防犯仕様）S</v>
      </c>
      <c r="M117" s="271" t="s">
        <v>1397</v>
      </c>
      <c r="N117" s="271" t="s">
        <v>670</v>
      </c>
      <c r="O117" s="271" t="s">
        <v>835</v>
      </c>
      <c r="P117" s="271" t="s">
        <v>312</v>
      </c>
      <c r="Q117" s="271" t="s">
        <v>1466</v>
      </c>
    </row>
    <row r="118" spans="1:17" x14ac:dyDescent="0.2">
      <c r="A118" s="271" t="s">
        <v>530</v>
      </c>
      <c r="B118" s="271" t="s">
        <v>496</v>
      </c>
      <c r="C118" s="271" t="s">
        <v>531</v>
      </c>
      <c r="K118" s="290" t="str">
        <f t="shared" si="2"/>
        <v>JW024229S外窓交換（防火・防風・防犯仕様）</v>
      </c>
      <c r="L118" s="291" t="str">
        <f t="shared" si="3"/>
        <v>JW024229S外窓交換（防火・防風・防犯仕様）S</v>
      </c>
      <c r="M118" s="271" t="s">
        <v>1398</v>
      </c>
      <c r="N118" s="271" t="s">
        <v>670</v>
      </c>
      <c r="O118" s="271" t="s">
        <v>835</v>
      </c>
      <c r="P118" s="271" t="s">
        <v>312</v>
      </c>
      <c r="Q118" s="271" t="s">
        <v>1399</v>
      </c>
    </row>
    <row r="119" spans="1:17" x14ac:dyDescent="0.2">
      <c r="A119" s="271" t="s">
        <v>532</v>
      </c>
      <c r="B119" s="271" t="s">
        <v>496</v>
      </c>
      <c r="C119" s="271" t="s">
        <v>533</v>
      </c>
      <c r="K119" s="290" t="str">
        <f t="shared" si="2"/>
        <v>JW024230S外窓交換（防火・防風・防犯仕様）</v>
      </c>
      <c r="L119" s="291" t="str">
        <f t="shared" si="3"/>
        <v>JW024230S外窓交換（防火・防風・防犯仕様）S</v>
      </c>
      <c r="M119" s="271" t="s">
        <v>1400</v>
      </c>
      <c r="N119" s="271" t="s">
        <v>670</v>
      </c>
      <c r="O119" s="271" t="s">
        <v>835</v>
      </c>
      <c r="P119" s="271" t="s">
        <v>312</v>
      </c>
      <c r="Q119" s="271" t="s">
        <v>1401</v>
      </c>
    </row>
    <row r="120" spans="1:17" x14ac:dyDescent="0.2">
      <c r="A120" s="271" t="s">
        <v>534</v>
      </c>
      <c r="B120" s="271" t="s">
        <v>496</v>
      </c>
      <c r="C120" s="271" t="s">
        <v>535</v>
      </c>
      <c r="K120" s="290" t="str">
        <f t="shared" si="2"/>
        <v>JW024231S外窓交換（防火・防風・防犯仕様）</v>
      </c>
      <c r="L120" s="291" t="str">
        <f t="shared" si="3"/>
        <v>JW024231S外窓交換（防火・防風・防犯仕様）S</v>
      </c>
      <c r="M120" s="271" t="s">
        <v>1402</v>
      </c>
      <c r="N120" s="271" t="s">
        <v>670</v>
      </c>
      <c r="O120" s="271" t="s">
        <v>835</v>
      </c>
      <c r="P120" s="271" t="s">
        <v>312</v>
      </c>
      <c r="Q120" s="271" t="s">
        <v>1403</v>
      </c>
    </row>
    <row r="121" spans="1:17" x14ac:dyDescent="0.2">
      <c r="A121" s="271" t="s">
        <v>536</v>
      </c>
      <c r="B121" s="271" t="s">
        <v>496</v>
      </c>
      <c r="C121" s="271" t="s">
        <v>537</v>
      </c>
      <c r="K121" s="290" t="str">
        <f t="shared" si="2"/>
        <v>JW024232S外窓交換（防火・防風・防犯仕様）</v>
      </c>
      <c r="L121" s="291" t="str">
        <f t="shared" si="3"/>
        <v>JW024232S外窓交換（防火・防風・防犯仕様）S</v>
      </c>
      <c r="M121" s="271" t="s">
        <v>1404</v>
      </c>
      <c r="N121" s="271" t="s">
        <v>670</v>
      </c>
      <c r="O121" s="271" t="s">
        <v>835</v>
      </c>
      <c r="P121" s="271" t="s">
        <v>312</v>
      </c>
      <c r="Q121" s="271" t="s">
        <v>1405</v>
      </c>
    </row>
    <row r="122" spans="1:17" x14ac:dyDescent="0.2">
      <c r="A122" s="271" t="s">
        <v>538</v>
      </c>
      <c r="B122" s="271" t="s">
        <v>539</v>
      </c>
      <c r="C122" s="271" t="s">
        <v>540</v>
      </c>
      <c r="K122" s="290" t="str">
        <f t="shared" si="2"/>
        <v>JW024233S外窓交換（防火・防風・防犯仕様）</v>
      </c>
      <c r="L122" s="291" t="str">
        <f t="shared" si="3"/>
        <v>JW024233S外窓交換（防火・防風・防犯仕様）S</v>
      </c>
      <c r="M122" s="271" t="s">
        <v>1406</v>
      </c>
      <c r="N122" s="271" t="s">
        <v>670</v>
      </c>
      <c r="O122" s="271" t="s">
        <v>835</v>
      </c>
      <c r="P122" s="271" t="s">
        <v>312</v>
      </c>
      <c r="Q122" s="271" t="s">
        <v>1407</v>
      </c>
    </row>
    <row r="123" spans="1:17" x14ac:dyDescent="0.2">
      <c r="A123" s="271" t="s">
        <v>1248</v>
      </c>
      <c r="B123" s="271" t="s">
        <v>539</v>
      </c>
      <c r="C123" s="271" t="s">
        <v>541</v>
      </c>
      <c r="K123" s="290" t="str">
        <f t="shared" si="2"/>
        <v>JW024234A外窓交換（防火・防風・防犯仕様）</v>
      </c>
      <c r="L123" s="291" t="str">
        <f t="shared" si="3"/>
        <v>JW024234A外窓交換（防火・防風・防犯仕様）A</v>
      </c>
      <c r="M123" s="271" t="s">
        <v>1408</v>
      </c>
      <c r="N123" s="271" t="s">
        <v>670</v>
      </c>
      <c r="O123" s="271" t="s">
        <v>835</v>
      </c>
      <c r="P123" s="271" t="s">
        <v>312</v>
      </c>
      <c r="Q123" s="271" t="s">
        <v>1409</v>
      </c>
    </row>
    <row r="124" spans="1:17" x14ac:dyDescent="0.2">
      <c r="K124" s="290" t="str">
        <f t="shared" si="2"/>
        <v>JW025101A外窓交換（防火・防風・防犯仕様）</v>
      </c>
      <c r="L124" s="291" t="str">
        <f t="shared" si="3"/>
        <v>JW025101A外窓交換（防火・防風・防犯仕様）A</v>
      </c>
      <c r="M124" s="271" t="s">
        <v>994</v>
      </c>
      <c r="N124" s="271" t="s">
        <v>670</v>
      </c>
      <c r="O124" s="271" t="s">
        <v>835</v>
      </c>
      <c r="P124" s="271" t="s">
        <v>312</v>
      </c>
      <c r="Q124" s="271" t="s">
        <v>857</v>
      </c>
    </row>
    <row r="125" spans="1:17" x14ac:dyDescent="0.2">
      <c r="K125" s="290" t="str">
        <f t="shared" si="2"/>
        <v>JW025102A外窓交換（防火・防風・防犯仕様）</v>
      </c>
      <c r="L125" s="291" t="str">
        <f t="shared" si="3"/>
        <v>JW025102A外窓交換（防火・防風・防犯仕様）A</v>
      </c>
      <c r="M125" s="271" t="s">
        <v>995</v>
      </c>
      <c r="N125" s="271" t="s">
        <v>670</v>
      </c>
      <c r="O125" s="271" t="s">
        <v>835</v>
      </c>
      <c r="P125" s="271" t="s">
        <v>312</v>
      </c>
      <c r="Q125" s="271" t="s">
        <v>858</v>
      </c>
    </row>
    <row r="126" spans="1:17" x14ac:dyDescent="0.2">
      <c r="K126" s="290" t="str">
        <f t="shared" si="2"/>
        <v>JW026101A外窓交換（防火・防風・防犯仕様）</v>
      </c>
      <c r="L126" s="291" t="str">
        <f t="shared" si="3"/>
        <v>JW026101A外窓交換（防火・防風・防犯仕様）A</v>
      </c>
      <c r="M126" s="271" t="s">
        <v>996</v>
      </c>
      <c r="N126" s="271" t="s">
        <v>670</v>
      </c>
      <c r="O126" s="271" t="s">
        <v>835</v>
      </c>
      <c r="P126" s="271" t="s">
        <v>312</v>
      </c>
      <c r="Q126" s="271" t="s">
        <v>859</v>
      </c>
    </row>
    <row r="127" spans="1:17" x14ac:dyDescent="0.2">
      <c r="K127" s="290" t="str">
        <f t="shared" si="2"/>
        <v>JW027101A外窓交換（防火・防風・防犯仕様）</v>
      </c>
      <c r="L127" s="291" t="str">
        <f t="shared" si="3"/>
        <v>JW027101A外窓交換（防火・防風・防犯仕様）A</v>
      </c>
      <c r="M127" s="271" t="s">
        <v>997</v>
      </c>
      <c r="N127" s="271" t="s">
        <v>670</v>
      </c>
      <c r="O127" s="271" t="s">
        <v>835</v>
      </c>
      <c r="P127" s="271" t="s">
        <v>312</v>
      </c>
      <c r="Q127" s="271" t="s">
        <v>860</v>
      </c>
    </row>
    <row r="128" spans="1:17" x14ac:dyDescent="0.2">
      <c r="K128" s="290" t="str">
        <f t="shared" si="2"/>
        <v>JW027102A外窓交換（防火・防風・防犯仕様）</v>
      </c>
      <c r="L128" s="291" t="str">
        <f t="shared" si="3"/>
        <v>JW027102A外窓交換（防火・防風・防犯仕様）A</v>
      </c>
      <c r="M128" s="271" t="s">
        <v>1113</v>
      </c>
      <c r="N128" s="271" t="s">
        <v>670</v>
      </c>
      <c r="O128" s="271" t="s">
        <v>835</v>
      </c>
      <c r="P128" s="271" t="s">
        <v>312</v>
      </c>
      <c r="Q128" s="271" t="s">
        <v>861</v>
      </c>
    </row>
    <row r="129" spans="11:17" x14ac:dyDescent="0.2">
      <c r="K129" s="290" t="str">
        <f t="shared" si="2"/>
        <v>JW027103S外窓交換（防火・防風・防犯仕様）</v>
      </c>
      <c r="L129" s="291" t="str">
        <f t="shared" si="3"/>
        <v>JW027103S外窓交換（防火・防風・防犯仕様）S</v>
      </c>
      <c r="M129" s="271" t="s">
        <v>998</v>
      </c>
      <c r="N129" s="271" t="s">
        <v>670</v>
      </c>
      <c r="O129" s="271" t="s">
        <v>835</v>
      </c>
      <c r="P129" s="271" t="s">
        <v>312</v>
      </c>
      <c r="Q129" s="271" t="s">
        <v>862</v>
      </c>
    </row>
    <row r="130" spans="11:17" x14ac:dyDescent="0.2">
      <c r="K130" s="290" t="str">
        <f t="shared" si="2"/>
        <v>JW027104S外窓交換（防火・防風・防犯仕様）</v>
      </c>
      <c r="L130" s="291" t="str">
        <f t="shared" si="3"/>
        <v>JW027104S外窓交換（防火・防風・防犯仕様）S</v>
      </c>
      <c r="M130" s="271" t="s">
        <v>1247</v>
      </c>
      <c r="N130" s="271" t="s">
        <v>670</v>
      </c>
      <c r="O130" s="271" t="s">
        <v>835</v>
      </c>
      <c r="P130" s="271" t="s">
        <v>312</v>
      </c>
      <c r="Q130" s="271" t="s">
        <v>863</v>
      </c>
    </row>
    <row r="131" spans="11:17" x14ac:dyDescent="0.2">
      <c r="K131" s="290" t="str">
        <f t="shared" si="2"/>
        <v>JW027105S外窓交換（防火・防風・防犯仕様）</v>
      </c>
      <c r="L131" s="291" t="str">
        <f t="shared" si="3"/>
        <v>JW027105S外窓交換（防火・防風・防犯仕様）S</v>
      </c>
      <c r="M131" s="271" t="s">
        <v>999</v>
      </c>
      <c r="N131" s="271" t="s">
        <v>670</v>
      </c>
      <c r="O131" s="271" t="s">
        <v>835</v>
      </c>
      <c r="P131" s="271" t="s">
        <v>312</v>
      </c>
      <c r="Q131" s="271" t="s">
        <v>864</v>
      </c>
    </row>
    <row r="132" spans="11:17" x14ac:dyDescent="0.2">
      <c r="K132" s="290" t="str">
        <f t="shared" si="2"/>
        <v>JW027106A外窓交換（防火・防風・防犯仕様）</v>
      </c>
      <c r="L132" s="291" t="str">
        <f t="shared" si="3"/>
        <v>JW027106A外窓交換（防火・防風・防犯仕様）A</v>
      </c>
      <c r="M132" s="271" t="s">
        <v>1000</v>
      </c>
      <c r="N132" s="271" t="s">
        <v>670</v>
      </c>
      <c r="O132" s="271" t="s">
        <v>835</v>
      </c>
      <c r="P132" s="271" t="s">
        <v>312</v>
      </c>
      <c r="Q132" s="271" t="s">
        <v>865</v>
      </c>
    </row>
    <row r="133" spans="11:17" x14ac:dyDescent="0.2">
      <c r="K133" s="290" t="str">
        <f t="shared" ref="K133:K196" si="4">M133&amp;O133</f>
        <v>JW028101A外窓交換（防火・防風・防犯仕様）</v>
      </c>
      <c r="L133" s="291" t="str">
        <f t="shared" ref="L133:L196" si="5">M133&amp;O133&amp;(IF(M133&lt;&gt;"", RIGHT(M133,1),""))</f>
        <v>JW028101A外窓交換（防火・防風・防犯仕様）A</v>
      </c>
      <c r="M133" s="271" t="s">
        <v>1001</v>
      </c>
      <c r="N133" s="271" t="s">
        <v>670</v>
      </c>
      <c r="O133" s="271" t="s">
        <v>835</v>
      </c>
      <c r="P133" s="271" t="s">
        <v>312</v>
      </c>
      <c r="Q133" s="271" t="s">
        <v>866</v>
      </c>
    </row>
    <row r="134" spans="11:17" x14ac:dyDescent="0.2">
      <c r="K134" s="290" t="str">
        <f t="shared" si="4"/>
        <v>JW032201A外窓交換（防火・防風・防犯仕様）</v>
      </c>
      <c r="L134" s="291" t="str">
        <f t="shared" si="5"/>
        <v>JW032201A外窓交換（防火・防風・防犯仕様）A</v>
      </c>
      <c r="M134" s="271" t="s">
        <v>1017</v>
      </c>
      <c r="N134" s="271" t="s">
        <v>670</v>
      </c>
      <c r="O134" s="271" t="s">
        <v>835</v>
      </c>
      <c r="P134" s="271" t="s">
        <v>616</v>
      </c>
      <c r="Q134" s="271" t="s">
        <v>892</v>
      </c>
    </row>
    <row r="135" spans="11:17" x14ac:dyDescent="0.2">
      <c r="K135" s="290" t="str">
        <f t="shared" si="4"/>
        <v>JW032202A外窓交換（防火・防風・防犯仕様）</v>
      </c>
      <c r="L135" s="291" t="str">
        <f t="shared" si="5"/>
        <v>JW032202A外窓交換（防火・防風・防犯仕様）A</v>
      </c>
      <c r="M135" s="271" t="s">
        <v>1018</v>
      </c>
      <c r="N135" s="271" t="s">
        <v>670</v>
      </c>
      <c r="O135" s="271" t="s">
        <v>835</v>
      </c>
      <c r="P135" s="271" t="s">
        <v>616</v>
      </c>
      <c r="Q135" s="271" t="s">
        <v>893</v>
      </c>
    </row>
    <row r="136" spans="11:17" x14ac:dyDescent="0.2">
      <c r="K136" s="290" t="str">
        <f t="shared" si="4"/>
        <v>JW032203A外窓交換（防火・防風・防犯仕様）</v>
      </c>
      <c r="L136" s="291" t="str">
        <f t="shared" si="5"/>
        <v>JW032203A外窓交換（防火・防風・防犯仕様）A</v>
      </c>
      <c r="M136" s="271" t="s">
        <v>1019</v>
      </c>
      <c r="N136" s="271" t="s">
        <v>670</v>
      </c>
      <c r="O136" s="271" t="s">
        <v>835</v>
      </c>
      <c r="P136" s="271" t="s">
        <v>616</v>
      </c>
      <c r="Q136" s="271" t="s">
        <v>894</v>
      </c>
    </row>
    <row r="137" spans="11:17" x14ac:dyDescent="0.2">
      <c r="K137" s="290" t="str">
        <f t="shared" si="4"/>
        <v>JW032204A外窓交換（防火・防風・防犯仕様）</v>
      </c>
      <c r="L137" s="291" t="str">
        <f t="shared" si="5"/>
        <v>JW032204A外窓交換（防火・防風・防犯仕様）A</v>
      </c>
      <c r="M137" s="271" t="s">
        <v>1020</v>
      </c>
      <c r="N137" s="271" t="s">
        <v>670</v>
      </c>
      <c r="O137" s="271" t="s">
        <v>835</v>
      </c>
      <c r="P137" s="271" t="s">
        <v>616</v>
      </c>
      <c r="Q137" s="271" t="s">
        <v>895</v>
      </c>
    </row>
    <row r="138" spans="11:17" x14ac:dyDescent="0.2">
      <c r="K138" s="290" t="str">
        <f t="shared" si="4"/>
        <v>JW032205A外窓交換（防火・防風・防犯仕様）</v>
      </c>
      <c r="L138" s="291" t="str">
        <f t="shared" si="5"/>
        <v>JW032205A外窓交換（防火・防風・防犯仕様）A</v>
      </c>
      <c r="M138" s="271" t="s">
        <v>1021</v>
      </c>
      <c r="N138" s="271" t="s">
        <v>670</v>
      </c>
      <c r="O138" s="271" t="s">
        <v>835</v>
      </c>
      <c r="P138" s="271" t="s">
        <v>616</v>
      </c>
      <c r="Q138" s="271" t="s">
        <v>896</v>
      </c>
    </row>
    <row r="139" spans="11:17" x14ac:dyDescent="0.2">
      <c r="K139" s="290" t="str">
        <f t="shared" si="4"/>
        <v>JW032206A外窓交換（防火・防風・防犯仕様）</v>
      </c>
      <c r="L139" s="291" t="str">
        <f t="shared" si="5"/>
        <v>JW032206A外窓交換（防火・防風・防犯仕様）A</v>
      </c>
      <c r="M139" s="271" t="s">
        <v>1022</v>
      </c>
      <c r="N139" s="271" t="s">
        <v>670</v>
      </c>
      <c r="O139" s="271" t="s">
        <v>835</v>
      </c>
      <c r="P139" s="271" t="s">
        <v>616</v>
      </c>
      <c r="Q139" s="271" t="s">
        <v>897</v>
      </c>
    </row>
    <row r="140" spans="11:17" x14ac:dyDescent="0.2">
      <c r="K140" s="290" t="str">
        <f t="shared" si="4"/>
        <v>JW032207S外窓交換（防火・防風・防犯仕様）</v>
      </c>
      <c r="L140" s="291" t="str">
        <f t="shared" si="5"/>
        <v>JW032207S外窓交換（防火・防風・防犯仕様）S</v>
      </c>
      <c r="M140" s="271" t="s">
        <v>1023</v>
      </c>
      <c r="N140" s="271" t="s">
        <v>670</v>
      </c>
      <c r="O140" s="271" t="s">
        <v>835</v>
      </c>
      <c r="P140" s="271" t="s">
        <v>616</v>
      </c>
      <c r="Q140" s="271" t="s">
        <v>898</v>
      </c>
    </row>
    <row r="141" spans="11:17" x14ac:dyDescent="0.2">
      <c r="K141" s="290" t="str">
        <f t="shared" si="4"/>
        <v>JW032208A外窓交換（防火・防風・防犯仕様）</v>
      </c>
      <c r="L141" s="291" t="str">
        <f t="shared" si="5"/>
        <v>JW032208A外窓交換（防火・防風・防犯仕様）A</v>
      </c>
      <c r="M141" s="271" t="s">
        <v>1024</v>
      </c>
      <c r="N141" s="271" t="s">
        <v>670</v>
      </c>
      <c r="O141" s="271" t="s">
        <v>835</v>
      </c>
      <c r="P141" s="271" t="s">
        <v>616</v>
      </c>
      <c r="Q141" s="271" t="s">
        <v>899</v>
      </c>
    </row>
    <row r="142" spans="11:17" x14ac:dyDescent="0.2">
      <c r="K142" s="290" t="str">
        <f t="shared" si="4"/>
        <v>JW032209A外窓交換（防火・防風・防犯仕様）</v>
      </c>
      <c r="L142" s="291" t="str">
        <f t="shared" si="5"/>
        <v>JW032209A外窓交換（防火・防風・防犯仕様）A</v>
      </c>
      <c r="M142" s="271" t="s">
        <v>1025</v>
      </c>
      <c r="N142" s="271" t="s">
        <v>670</v>
      </c>
      <c r="O142" s="271" t="s">
        <v>835</v>
      </c>
      <c r="P142" s="271" t="s">
        <v>616</v>
      </c>
      <c r="Q142" s="271" t="s">
        <v>900</v>
      </c>
    </row>
    <row r="143" spans="11:17" x14ac:dyDescent="0.2">
      <c r="K143" s="290" t="str">
        <f t="shared" si="4"/>
        <v>JW032210A外窓交換（防火・防風・防犯仕様）</v>
      </c>
      <c r="L143" s="291" t="str">
        <f t="shared" si="5"/>
        <v>JW032210A外窓交換（防火・防風・防犯仕様）A</v>
      </c>
      <c r="M143" s="271" t="s">
        <v>1026</v>
      </c>
      <c r="N143" s="271" t="s">
        <v>670</v>
      </c>
      <c r="O143" s="271" t="s">
        <v>835</v>
      </c>
      <c r="P143" s="271" t="s">
        <v>616</v>
      </c>
      <c r="Q143" s="271" t="s">
        <v>901</v>
      </c>
    </row>
    <row r="144" spans="11:17" x14ac:dyDescent="0.2">
      <c r="K144" s="290" t="str">
        <f t="shared" si="4"/>
        <v>JW032211S外窓交換（防火・防風・防犯仕様）</v>
      </c>
      <c r="L144" s="291" t="str">
        <f t="shared" si="5"/>
        <v>JW032211S外窓交換（防火・防風・防犯仕様）S</v>
      </c>
      <c r="M144" s="271" t="s">
        <v>1027</v>
      </c>
      <c r="N144" s="271" t="s">
        <v>670</v>
      </c>
      <c r="O144" s="271" t="s">
        <v>835</v>
      </c>
      <c r="P144" s="271" t="s">
        <v>616</v>
      </c>
      <c r="Q144" s="271" t="s">
        <v>902</v>
      </c>
    </row>
    <row r="145" spans="11:17" x14ac:dyDescent="0.2">
      <c r="K145" s="290" t="str">
        <f t="shared" si="4"/>
        <v>JW032212A外窓交換（防火・防風・防犯仕様）</v>
      </c>
      <c r="L145" s="291" t="str">
        <f t="shared" si="5"/>
        <v>JW032212A外窓交換（防火・防風・防犯仕様）A</v>
      </c>
      <c r="M145" s="271" t="s">
        <v>1028</v>
      </c>
      <c r="N145" s="271" t="s">
        <v>670</v>
      </c>
      <c r="O145" s="271" t="s">
        <v>835</v>
      </c>
      <c r="P145" s="271" t="s">
        <v>616</v>
      </c>
      <c r="Q145" s="271" t="s">
        <v>903</v>
      </c>
    </row>
    <row r="146" spans="11:17" x14ac:dyDescent="0.2">
      <c r="K146" s="290" t="str">
        <f t="shared" si="4"/>
        <v>JW032213A外窓交換（防火・防風・防犯仕様）</v>
      </c>
      <c r="L146" s="291" t="str">
        <f t="shared" si="5"/>
        <v>JW032213A外窓交換（防火・防風・防犯仕様）A</v>
      </c>
      <c r="M146" s="271" t="s">
        <v>1029</v>
      </c>
      <c r="N146" s="271" t="s">
        <v>670</v>
      </c>
      <c r="O146" s="271" t="s">
        <v>835</v>
      </c>
      <c r="P146" s="271" t="s">
        <v>616</v>
      </c>
      <c r="Q146" s="271" t="s">
        <v>904</v>
      </c>
    </row>
    <row r="147" spans="11:17" x14ac:dyDescent="0.2">
      <c r="K147" s="290" t="str">
        <f t="shared" si="4"/>
        <v>JW032214S外窓交換（防火・防風・防犯仕様）</v>
      </c>
      <c r="L147" s="291" t="str">
        <f t="shared" si="5"/>
        <v>JW032214S外窓交換（防火・防風・防犯仕様）S</v>
      </c>
      <c r="M147" s="271" t="s">
        <v>1030</v>
      </c>
      <c r="N147" s="271" t="s">
        <v>670</v>
      </c>
      <c r="O147" s="271" t="s">
        <v>835</v>
      </c>
      <c r="P147" s="271" t="s">
        <v>616</v>
      </c>
      <c r="Q147" s="271" t="s">
        <v>905</v>
      </c>
    </row>
    <row r="148" spans="11:17" x14ac:dyDescent="0.2">
      <c r="K148" s="290" t="str">
        <f t="shared" si="4"/>
        <v>JW032215A外窓交換（防火・防風・防犯仕様）</v>
      </c>
      <c r="L148" s="291" t="str">
        <f t="shared" si="5"/>
        <v>JW032215A外窓交換（防火・防風・防犯仕様）A</v>
      </c>
      <c r="M148" s="271" t="s">
        <v>1031</v>
      </c>
      <c r="N148" s="271" t="s">
        <v>670</v>
      </c>
      <c r="O148" s="271" t="s">
        <v>835</v>
      </c>
      <c r="P148" s="271" t="s">
        <v>616</v>
      </c>
      <c r="Q148" s="271" t="s">
        <v>906</v>
      </c>
    </row>
    <row r="149" spans="11:17" x14ac:dyDescent="0.2">
      <c r="K149" s="290" t="str">
        <f t="shared" si="4"/>
        <v>JW032216A外窓交換（防火・防風・防犯仕様）</v>
      </c>
      <c r="L149" s="291" t="str">
        <f t="shared" si="5"/>
        <v>JW032216A外窓交換（防火・防風・防犯仕様）A</v>
      </c>
      <c r="M149" s="271" t="s">
        <v>1032</v>
      </c>
      <c r="N149" s="271" t="s">
        <v>670</v>
      </c>
      <c r="O149" s="271" t="s">
        <v>835</v>
      </c>
      <c r="P149" s="271" t="s">
        <v>616</v>
      </c>
      <c r="Q149" s="271" t="s">
        <v>907</v>
      </c>
    </row>
    <row r="150" spans="11:17" x14ac:dyDescent="0.2">
      <c r="K150" s="290" t="str">
        <f t="shared" si="4"/>
        <v>JW032301A外窓交換（防火・防風・防犯仕様）</v>
      </c>
      <c r="L150" s="291" t="str">
        <f t="shared" si="5"/>
        <v>JW032301A外窓交換（防火・防風・防犯仕様）A</v>
      </c>
      <c r="M150" s="271" t="s">
        <v>1033</v>
      </c>
      <c r="N150" s="271" t="s">
        <v>670</v>
      </c>
      <c r="O150" s="271" t="s">
        <v>835</v>
      </c>
      <c r="P150" s="271" t="s">
        <v>616</v>
      </c>
      <c r="Q150" s="271" t="s">
        <v>908</v>
      </c>
    </row>
    <row r="151" spans="11:17" x14ac:dyDescent="0.2">
      <c r="K151" s="290" t="str">
        <f t="shared" si="4"/>
        <v>JW032302A外窓交換（防火・防風・防犯仕様）</v>
      </c>
      <c r="L151" s="291" t="str">
        <f t="shared" si="5"/>
        <v>JW032302A外窓交換（防火・防風・防犯仕様）A</v>
      </c>
      <c r="M151" s="271" t="s">
        <v>1034</v>
      </c>
      <c r="N151" s="271" t="s">
        <v>670</v>
      </c>
      <c r="O151" s="271" t="s">
        <v>835</v>
      </c>
      <c r="P151" s="271" t="s">
        <v>616</v>
      </c>
      <c r="Q151" s="271" t="s">
        <v>909</v>
      </c>
    </row>
    <row r="152" spans="11:17" x14ac:dyDescent="0.2">
      <c r="K152" s="290" t="str">
        <f t="shared" si="4"/>
        <v>JW032303A外窓交換（防火・防風・防犯仕様）</v>
      </c>
      <c r="L152" s="291" t="str">
        <f t="shared" si="5"/>
        <v>JW032303A外窓交換（防火・防風・防犯仕様）A</v>
      </c>
      <c r="M152" s="271" t="s">
        <v>1035</v>
      </c>
      <c r="N152" s="271" t="s">
        <v>670</v>
      </c>
      <c r="O152" s="271" t="s">
        <v>835</v>
      </c>
      <c r="P152" s="271" t="s">
        <v>616</v>
      </c>
      <c r="Q152" s="271" t="s">
        <v>910</v>
      </c>
    </row>
    <row r="153" spans="11:17" x14ac:dyDescent="0.2">
      <c r="K153" s="290" t="str">
        <f t="shared" si="4"/>
        <v>JW032401S外窓交換（防火・防風・防犯仕様）</v>
      </c>
      <c r="L153" s="291" t="str">
        <f t="shared" si="5"/>
        <v>JW032401S外窓交換（防火・防風・防犯仕様）S</v>
      </c>
      <c r="M153" s="271" t="s">
        <v>1036</v>
      </c>
      <c r="N153" s="271" t="s">
        <v>670</v>
      </c>
      <c r="O153" s="271" t="s">
        <v>835</v>
      </c>
      <c r="P153" s="271" t="s">
        <v>616</v>
      </c>
      <c r="Q153" s="271" t="s">
        <v>911</v>
      </c>
    </row>
    <row r="154" spans="11:17" x14ac:dyDescent="0.2">
      <c r="K154" s="290" t="str">
        <f t="shared" si="4"/>
        <v>JW032402S外窓交換（防火・防風・防犯仕様）</v>
      </c>
      <c r="L154" s="291" t="str">
        <f t="shared" si="5"/>
        <v>JW032402S外窓交換（防火・防風・防犯仕様）S</v>
      </c>
      <c r="M154" s="271" t="s">
        <v>1037</v>
      </c>
      <c r="N154" s="271" t="s">
        <v>670</v>
      </c>
      <c r="O154" s="271" t="s">
        <v>835</v>
      </c>
      <c r="P154" s="271" t="s">
        <v>616</v>
      </c>
      <c r="Q154" s="271" t="s">
        <v>912</v>
      </c>
    </row>
    <row r="155" spans="11:17" x14ac:dyDescent="0.2">
      <c r="K155" s="290" t="str">
        <f t="shared" si="4"/>
        <v>JW034511S外窓交換（防火・防風・防犯仕様）</v>
      </c>
      <c r="L155" s="291" t="str">
        <f t="shared" si="5"/>
        <v>JW034511S外窓交換（防火・防風・防犯仕様）S</v>
      </c>
      <c r="M155" s="271" t="s">
        <v>1253</v>
      </c>
      <c r="N155" s="271" t="s">
        <v>670</v>
      </c>
      <c r="O155" s="271" t="s">
        <v>835</v>
      </c>
      <c r="P155" s="271" t="s">
        <v>616</v>
      </c>
      <c r="Q155" s="271" t="s">
        <v>1254</v>
      </c>
    </row>
    <row r="156" spans="11:17" x14ac:dyDescent="0.2">
      <c r="K156" s="290" t="str">
        <f t="shared" si="4"/>
        <v>JW034512S外窓交換（防火・防風・防犯仕様）</v>
      </c>
      <c r="L156" s="291" t="str">
        <f t="shared" si="5"/>
        <v>JW034512S外窓交換（防火・防風・防犯仕様）S</v>
      </c>
      <c r="M156" s="271" t="s">
        <v>1255</v>
      </c>
      <c r="N156" s="271" t="s">
        <v>670</v>
      </c>
      <c r="O156" s="271" t="s">
        <v>835</v>
      </c>
      <c r="P156" s="271" t="s">
        <v>616</v>
      </c>
      <c r="Q156" s="271" t="s">
        <v>1256</v>
      </c>
    </row>
    <row r="157" spans="11:17" x14ac:dyDescent="0.2">
      <c r="K157" s="290" t="str">
        <f t="shared" si="4"/>
        <v>JW034513A外窓交換（防火・防風・防犯仕様）</v>
      </c>
      <c r="L157" s="291" t="str">
        <f t="shared" si="5"/>
        <v>JW034513A外窓交換（防火・防風・防犯仕様）A</v>
      </c>
      <c r="M157" s="271" t="s">
        <v>1257</v>
      </c>
      <c r="N157" s="271" t="s">
        <v>670</v>
      </c>
      <c r="O157" s="271" t="s">
        <v>835</v>
      </c>
      <c r="P157" s="271" t="s">
        <v>616</v>
      </c>
      <c r="Q157" s="271" t="s">
        <v>1258</v>
      </c>
    </row>
    <row r="158" spans="11:17" x14ac:dyDescent="0.2">
      <c r="K158" s="290" t="str">
        <f t="shared" si="4"/>
        <v>JW034514S外窓交換（防火・防風・防犯仕様）</v>
      </c>
      <c r="L158" s="291" t="str">
        <f t="shared" si="5"/>
        <v>JW034514S外窓交換（防火・防風・防犯仕様）S</v>
      </c>
      <c r="M158" s="271" t="s">
        <v>1259</v>
      </c>
      <c r="N158" s="271" t="s">
        <v>670</v>
      </c>
      <c r="O158" s="271" t="s">
        <v>835</v>
      </c>
      <c r="P158" s="271" t="s">
        <v>616</v>
      </c>
      <c r="Q158" s="271" t="s">
        <v>1260</v>
      </c>
    </row>
    <row r="159" spans="11:17" x14ac:dyDescent="0.2">
      <c r="K159" s="290" t="str">
        <f t="shared" si="4"/>
        <v>JW034515S外窓交換（防火・防風・防犯仕様）</v>
      </c>
      <c r="L159" s="291" t="str">
        <f t="shared" si="5"/>
        <v>JW034515S外窓交換（防火・防風・防犯仕様）S</v>
      </c>
      <c r="M159" s="271" t="s">
        <v>1261</v>
      </c>
      <c r="N159" s="271" t="s">
        <v>670</v>
      </c>
      <c r="O159" s="271" t="s">
        <v>835</v>
      </c>
      <c r="P159" s="271" t="s">
        <v>616</v>
      </c>
      <c r="Q159" s="271" t="s">
        <v>1262</v>
      </c>
    </row>
    <row r="160" spans="11:17" x14ac:dyDescent="0.2">
      <c r="K160" s="290" t="str">
        <f t="shared" si="4"/>
        <v>JW034516A外窓交換（防火・防風・防犯仕様）</v>
      </c>
      <c r="L160" s="291" t="str">
        <f t="shared" si="5"/>
        <v>JW034516A外窓交換（防火・防風・防犯仕様）A</v>
      </c>
      <c r="M160" s="271" t="s">
        <v>1263</v>
      </c>
      <c r="N160" s="271" t="s">
        <v>670</v>
      </c>
      <c r="O160" s="271" t="s">
        <v>835</v>
      </c>
      <c r="P160" s="271" t="s">
        <v>616</v>
      </c>
      <c r="Q160" s="271" t="s">
        <v>1264</v>
      </c>
    </row>
    <row r="161" spans="11:17" x14ac:dyDescent="0.2">
      <c r="K161" s="290" t="str">
        <f t="shared" si="4"/>
        <v>JW034517A外窓交換（防火・防風・防犯仕様）</v>
      </c>
      <c r="L161" s="291" t="str">
        <f t="shared" si="5"/>
        <v>JW034517A外窓交換（防火・防風・防犯仕様）A</v>
      </c>
      <c r="M161" s="271" t="s">
        <v>1265</v>
      </c>
      <c r="N161" s="271" t="s">
        <v>670</v>
      </c>
      <c r="O161" s="271" t="s">
        <v>835</v>
      </c>
      <c r="P161" s="271" t="s">
        <v>616</v>
      </c>
      <c r="Q161" s="271" t="s">
        <v>1266</v>
      </c>
    </row>
    <row r="162" spans="11:17" x14ac:dyDescent="0.2">
      <c r="K162" s="290" t="str">
        <f t="shared" si="4"/>
        <v>JW034518A外窓交換（防火・防風・防犯仕様）</v>
      </c>
      <c r="L162" s="291" t="str">
        <f t="shared" si="5"/>
        <v>JW034518A外窓交換（防火・防風・防犯仕様）A</v>
      </c>
      <c r="M162" s="271" t="s">
        <v>1267</v>
      </c>
      <c r="N162" s="271" t="s">
        <v>670</v>
      </c>
      <c r="O162" s="271" t="s">
        <v>835</v>
      </c>
      <c r="P162" s="271" t="s">
        <v>616</v>
      </c>
      <c r="Q162" s="271" t="s">
        <v>1268</v>
      </c>
    </row>
    <row r="163" spans="11:17" x14ac:dyDescent="0.2">
      <c r="K163" s="290" t="str">
        <f t="shared" si="4"/>
        <v>JW034519A外窓交換（防火・防風・防犯仕様）</v>
      </c>
      <c r="L163" s="291" t="str">
        <f t="shared" si="5"/>
        <v>JW034519A外窓交換（防火・防風・防犯仕様）A</v>
      </c>
      <c r="M163" s="271" t="s">
        <v>1269</v>
      </c>
      <c r="N163" s="271" t="s">
        <v>670</v>
      </c>
      <c r="O163" s="271" t="s">
        <v>835</v>
      </c>
      <c r="P163" s="271" t="s">
        <v>616</v>
      </c>
      <c r="Q163" s="271" t="s">
        <v>1270</v>
      </c>
    </row>
    <row r="164" spans="11:17" x14ac:dyDescent="0.2">
      <c r="K164" s="290" t="str">
        <f t="shared" si="4"/>
        <v>JW034521S外窓交換（防火・防風・防犯仕様）</v>
      </c>
      <c r="L164" s="291" t="str">
        <f t="shared" si="5"/>
        <v>JW034521S外窓交換（防火・防風・防犯仕様）S</v>
      </c>
      <c r="M164" s="271" t="s">
        <v>1271</v>
      </c>
      <c r="N164" s="271" t="s">
        <v>670</v>
      </c>
      <c r="O164" s="271" t="s">
        <v>835</v>
      </c>
      <c r="P164" s="271" t="s">
        <v>616</v>
      </c>
      <c r="Q164" s="271" t="s">
        <v>1272</v>
      </c>
    </row>
    <row r="165" spans="11:17" x14ac:dyDescent="0.2">
      <c r="K165" s="290" t="str">
        <f t="shared" si="4"/>
        <v>JW034522S外窓交換（防火・防風・防犯仕様）</v>
      </c>
      <c r="L165" s="291" t="str">
        <f t="shared" si="5"/>
        <v>JW034522S外窓交換（防火・防風・防犯仕様）S</v>
      </c>
      <c r="M165" s="271" t="s">
        <v>1273</v>
      </c>
      <c r="N165" s="271" t="s">
        <v>670</v>
      </c>
      <c r="O165" s="271" t="s">
        <v>835</v>
      </c>
      <c r="P165" s="271" t="s">
        <v>616</v>
      </c>
      <c r="Q165" s="271" t="s">
        <v>1274</v>
      </c>
    </row>
    <row r="166" spans="11:17" x14ac:dyDescent="0.2">
      <c r="K166" s="290" t="str">
        <f t="shared" si="4"/>
        <v>JW034523A外窓交換（防火・防風・防犯仕様）</v>
      </c>
      <c r="L166" s="291" t="str">
        <f t="shared" si="5"/>
        <v>JW034523A外窓交換（防火・防風・防犯仕様）A</v>
      </c>
      <c r="M166" s="271" t="s">
        <v>1275</v>
      </c>
      <c r="N166" s="271" t="s">
        <v>670</v>
      </c>
      <c r="O166" s="271" t="s">
        <v>835</v>
      </c>
      <c r="P166" s="271" t="s">
        <v>616</v>
      </c>
      <c r="Q166" s="271" t="s">
        <v>1276</v>
      </c>
    </row>
    <row r="167" spans="11:17" x14ac:dyDescent="0.2">
      <c r="K167" s="290" t="str">
        <f t="shared" si="4"/>
        <v>JW034524S外窓交換（防火・防風・防犯仕様）</v>
      </c>
      <c r="L167" s="291" t="str">
        <f t="shared" si="5"/>
        <v>JW034524S外窓交換（防火・防風・防犯仕様）S</v>
      </c>
      <c r="M167" s="271" t="s">
        <v>1277</v>
      </c>
      <c r="N167" s="271" t="s">
        <v>670</v>
      </c>
      <c r="O167" s="271" t="s">
        <v>835</v>
      </c>
      <c r="P167" s="271" t="s">
        <v>616</v>
      </c>
      <c r="Q167" s="271" t="s">
        <v>1278</v>
      </c>
    </row>
    <row r="168" spans="11:17" x14ac:dyDescent="0.2">
      <c r="K168" s="290" t="str">
        <f t="shared" si="4"/>
        <v>JW034525S外窓交換（防火・防風・防犯仕様）</v>
      </c>
      <c r="L168" s="291" t="str">
        <f t="shared" si="5"/>
        <v>JW034525S外窓交換（防火・防風・防犯仕様）S</v>
      </c>
      <c r="M168" s="271" t="s">
        <v>1279</v>
      </c>
      <c r="N168" s="271" t="s">
        <v>670</v>
      </c>
      <c r="O168" s="271" t="s">
        <v>835</v>
      </c>
      <c r="P168" s="271" t="s">
        <v>616</v>
      </c>
      <c r="Q168" s="271" t="s">
        <v>1280</v>
      </c>
    </row>
    <row r="169" spans="11:17" x14ac:dyDescent="0.2">
      <c r="K169" s="290" t="str">
        <f t="shared" si="4"/>
        <v>JW034526A外窓交換（防火・防風・防犯仕様）</v>
      </c>
      <c r="L169" s="291" t="str">
        <f t="shared" si="5"/>
        <v>JW034526A外窓交換（防火・防風・防犯仕様）A</v>
      </c>
      <c r="M169" s="271" t="s">
        <v>1281</v>
      </c>
      <c r="N169" s="271" t="s">
        <v>670</v>
      </c>
      <c r="O169" s="271" t="s">
        <v>835</v>
      </c>
      <c r="P169" s="271" t="s">
        <v>616</v>
      </c>
      <c r="Q169" s="271" t="s">
        <v>1282</v>
      </c>
    </row>
    <row r="170" spans="11:17" x14ac:dyDescent="0.2">
      <c r="K170" s="290" t="str">
        <f t="shared" si="4"/>
        <v>JW034527A外窓交換（防火・防風・防犯仕様）</v>
      </c>
      <c r="L170" s="291" t="str">
        <f t="shared" si="5"/>
        <v>JW034527A外窓交換（防火・防風・防犯仕様）A</v>
      </c>
      <c r="M170" s="271" t="s">
        <v>1283</v>
      </c>
      <c r="N170" s="271" t="s">
        <v>670</v>
      </c>
      <c r="O170" s="271" t="s">
        <v>835</v>
      </c>
      <c r="P170" s="271" t="s">
        <v>616</v>
      </c>
      <c r="Q170" s="271" t="s">
        <v>1284</v>
      </c>
    </row>
    <row r="171" spans="11:17" x14ac:dyDescent="0.2">
      <c r="K171" s="290" t="str">
        <f t="shared" si="4"/>
        <v>JW034528A外窓交換（防火・防風・防犯仕様）</v>
      </c>
      <c r="L171" s="291" t="str">
        <f t="shared" si="5"/>
        <v>JW034528A外窓交換（防火・防風・防犯仕様）A</v>
      </c>
      <c r="M171" s="271" t="s">
        <v>1285</v>
      </c>
      <c r="N171" s="271" t="s">
        <v>670</v>
      </c>
      <c r="O171" s="271" t="s">
        <v>835</v>
      </c>
      <c r="P171" s="271" t="s">
        <v>616</v>
      </c>
      <c r="Q171" s="271" t="s">
        <v>1286</v>
      </c>
    </row>
    <row r="172" spans="11:17" x14ac:dyDescent="0.2">
      <c r="K172" s="290" t="str">
        <f t="shared" si="4"/>
        <v>JW034529A外窓交換（防火・防風・防犯仕様）</v>
      </c>
      <c r="L172" s="291" t="str">
        <f t="shared" si="5"/>
        <v>JW034529A外窓交換（防火・防風・防犯仕様）A</v>
      </c>
      <c r="M172" s="271" t="s">
        <v>1287</v>
      </c>
      <c r="N172" s="271" t="s">
        <v>670</v>
      </c>
      <c r="O172" s="271" t="s">
        <v>835</v>
      </c>
      <c r="P172" s="271" t="s">
        <v>616</v>
      </c>
      <c r="Q172" s="271" t="s">
        <v>1288</v>
      </c>
    </row>
    <row r="173" spans="11:17" x14ac:dyDescent="0.2">
      <c r="K173" s="290" t="str">
        <f t="shared" si="4"/>
        <v>JW034531A外窓交換（防火・防風・防犯仕様）</v>
      </c>
      <c r="L173" s="291" t="str">
        <f t="shared" si="5"/>
        <v>JW034531A外窓交換（防火・防風・防犯仕様）A</v>
      </c>
      <c r="M173" s="271" t="s">
        <v>1289</v>
      </c>
      <c r="N173" s="271" t="s">
        <v>670</v>
      </c>
      <c r="O173" s="271" t="s">
        <v>835</v>
      </c>
      <c r="P173" s="271" t="s">
        <v>616</v>
      </c>
      <c r="Q173" s="271" t="s">
        <v>1290</v>
      </c>
    </row>
    <row r="174" spans="11:17" x14ac:dyDescent="0.2">
      <c r="K174" s="290" t="str">
        <f t="shared" si="4"/>
        <v>JW034532S外窓交換（防火・防風・防犯仕様）</v>
      </c>
      <c r="L174" s="291" t="str">
        <f t="shared" si="5"/>
        <v>JW034532S外窓交換（防火・防風・防犯仕様）S</v>
      </c>
      <c r="M174" s="271" t="s">
        <v>1291</v>
      </c>
      <c r="N174" s="271" t="s">
        <v>670</v>
      </c>
      <c r="O174" s="271" t="s">
        <v>835</v>
      </c>
      <c r="P174" s="271" t="s">
        <v>616</v>
      </c>
      <c r="Q174" s="271" t="s">
        <v>1292</v>
      </c>
    </row>
    <row r="175" spans="11:17" x14ac:dyDescent="0.2">
      <c r="K175" s="290" t="str">
        <f t="shared" si="4"/>
        <v>JW034533S外窓交換（防火・防風・防犯仕様）</v>
      </c>
      <c r="L175" s="291" t="str">
        <f t="shared" si="5"/>
        <v>JW034533S外窓交換（防火・防風・防犯仕様）S</v>
      </c>
      <c r="M175" s="271" t="s">
        <v>1293</v>
      </c>
      <c r="N175" s="271" t="s">
        <v>670</v>
      </c>
      <c r="O175" s="271" t="s">
        <v>835</v>
      </c>
      <c r="P175" s="271" t="s">
        <v>616</v>
      </c>
      <c r="Q175" s="271" t="s">
        <v>1294</v>
      </c>
    </row>
    <row r="176" spans="11:17" x14ac:dyDescent="0.2">
      <c r="K176" s="290" t="str">
        <f t="shared" si="4"/>
        <v>JW034534A外窓交換（防火・防風・防犯仕様）</v>
      </c>
      <c r="L176" s="291" t="str">
        <f t="shared" si="5"/>
        <v>JW034534A外窓交換（防火・防風・防犯仕様）A</v>
      </c>
      <c r="M176" s="271" t="s">
        <v>1295</v>
      </c>
      <c r="N176" s="271" t="s">
        <v>670</v>
      </c>
      <c r="O176" s="271" t="s">
        <v>835</v>
      </c>
      <c r="P176" s="271" t="s">
        <v>616</v>
      </c>
      <c r="Q176" s="271" t="s">
        <v>1296</v>
      </c>
    </row>
    <row r="177" spans="11:17" x14ac:dyDescent="0.2">
      <c r="K177" s="290" t="str">
        <f t="shared" si="4"/>
        <v>JW034535A外窓交換（防火・防風・防犯仕様）</v>
      </c>
      <c r="L177" s="291" t="str">
        <f t="shared" si="5"/>
        <v>JW034535A外窓交換（防火・防風・防犯仕様）A</v>
      </c>
      <c r="M177" s="271" t="s">
        <v>1297</v>
      </c>
      <c r="N177" s="271" t="s">
        <v>670</v>
      </c>
      <c r="O177" s="271" t="s">
        <v>835</v>
      </c>
      <c r="P177" s="271" t="s">
        <v>616</v>
      </c>
      <c r="Q177" s="271" t="s">
        <v>1298</v>
      </c>
    </row>
    <row r="178" spans="11:17" x14ac:dyDescent="0.2">
      <c r="K178" s="290" t="str">
        <f t="shared" si="4"/>
        <v>JW034536A外窓交換（防火・防風・防犯仕様）</v>
      </c>
      <c r="L178" s="291" t="str">
        <f t="shared" si="5"/>
        <v>JW034536A外窓交換（防火・防風・防犯仕様）A</v>
      </c>
      <c r="M178" s="271" t="s">
        <v>1496</v>
      </c>
      <c r="N178" s="271" t="s">
        <v>670</v>
      </c>
      <c r="O178" s="271" t="s">
        <v>835</v>
      </c>
      <c r="P178" s="271" t="s">
        <v>616</v>
      </c>
      <c r="Q178" s="271" t="s">
        <v>1290</v>
      </c>
    </row>
    <row r="179" spans="11:17" x14ac:dyDescent="0.2">
      <c r="K179" s="290" t="str">
        <f t="shared" si="4"/>
        <v>JW034537A外窓交換（防火・防風・防犯仕様）</v>
      </c>
      <c r="L179" s="291" t="str">
        <f t="shared" si="5"/>
        <v>JW034537A外窓交換（防火・防風・防犯仕様）A</v>
      </c>
      <c r="M179" s="271" t="s">
        <v>1497</v>
      </c>
      <c r="N179" s="271" t="s">
        <v>670</v>
      </c>
      <c r="O179" s="271" t="s">
        <v>835</v>
      </c>
      <c r="P179" s="271" t="s">
        <v>616</v>
      </c>
      <c r="Q179" s="271" t="s">
        <v>1498</v>
      </c>
    </row>
    <row r="180" spans="11:17" x14ac:dyDescent="0.2">
      <c r="K180" s="290" t="str">
        <f t="shared" si="4"/>
        <v>JW040602S外窓交換（防火・防風・防犯仕様）</v>
      </c>
      <c r="L180" s="291" t="str">
        <f t="shared" si="5"/>
        <v>JW040602S外窓交換（防火・防風・防犯仕様）S</v>
      </c>
      <c r="M180" s="271" t="s">
        <v>1044</v>
      </c>
      <c r="N180" s="271" t="s">
        <v>670</v>
      </c>
      <c r="O180" s="271" t="s">
        <v>835</v>
      </c>
      <c r="P180" s="271" t="s">
        <v>914</v>
      </c>
      <c r="Q180" s="271" t="s">
        <v>921</v>
      </c>
    </row>
    <row r="181" spans="11:17" x14ac:dyDescent="0.2">
      <c r="K181" s="290" t="str">
        <f t="shared" si="4"/>
        <v>JW040701S外窓交換（防火・防風・防犯仕様）</v>
      </c>
      <c r="L181" s="291" t="str">
        <f t="shared" si="5"/>
        <v>JW040701S外窓交換（防火・防風・防犯仕様）S</v>
      </c>
      <c r="M181" s="271" t="s">
        <v>1045</v>
      </c>
      <c r="N181" s="271" t="s">
        <v>670</v>
      </c>
      <c r="O181" s="271" t="s">
        <v>835</v>
      </c>
      <c r="P181" s="271" t="s">
        <v>914</v>
      </c>
      <c r="Q181" s="271" t="s">
        <v>922</v>
      </c>
    </row>
    <row r="182" spans="11:17" x14ac:dyDescent="0.2">
      <c r="K182" s="290" t="str">
        <f t="shared" si="4"/>
        <v>JW040802S外窓交換（防火・防風・防犯仕様）</v>
      </c>
      <c r="L182" s="291" t="str">
        <f t="shared" si="5"/>
        <v>JW040802S外窓交換（防火・防風・防犯仕様）S</v>
      </c>
      <c r="M182" s="271" t="s">
        <v>1046</v>
      </c>
      <c r="N182" s="271" t="s">
        <v>670</v>
      </c>
      <c r="O182" s="271" t="s">
        <v>835</v>
      </c>
      <c r="P182" s="271" t="s">
        <v>914</v>
      </c>
      <c r="Q182" s="271" t="s">
        <v>923</v>
      </c>
    </row>
    <row r="183" spans="11:17" x14ac:dyDescent="0.2">
      <c r="K183" s="290" t="str">
        <f t="shared" si="4"/>
        <v>JW098400S外窓交換（防火・防風・防犯仕様）</v>
      </c>
      <c r="L183" s="291" t="str">
        <f t="shared" si="5"/>
        <v>JW098400S外窓交換（防火・防風・防犯仕様）S</v>
      </c>
      <c r="M183" s="271" t="s">
        <v>1198</v>
      </c>
      <c r="N183" s="271" t="s">
        <v>670</v>
      </c>
      <c r="O183" s="271" t="s">
        <v>835</v>
      </c>
      <c r="P183" s="271" t="s">
        <v>927</v>
      </c>
      <c r="Q183" s="271" t="s">
        <v>931</v>
      </c>
    </row>
    <row r="184" spans="11:17" x14ac:dyDescent="0.2">
      <c r="K184" s="290" t="str">
        <f t="shared" si="4"/>
        <v>JW111101S外窓交換（防火・防風・防犯仕様）</v>
      </c>
      <c r="L184" s="291" t="str">
        <f t="shared" si="5"/>
        <v>JW111101S外窓交換（防火・防風・防犯仕様）S</v>
      </c>
      <c r="M184" s="271" t="s">
        <v>1059</v>
      </c>
      <c r="N184" s="271" t="s">
        <v>670</v>
      </c>
      <c r="O184" s="271" t="s">
        <v>835</v>
      </c>
      <c r="P184" s="271" t="s">
        <v>635</v>
      </c>
      <c r="Q184" s="271" t="s">
        <v>932</v>
      </c>
    </row>
    <row r="185" spans="11:17" x14ac:dyDescent="0.2">
      <c r="K185" s="290" t="str">
        <f t="shared" si="4"/>
        <v>JW111102S外窓交換（防火・防風・防犯仕様）</v>
      </c>
      <c r="L185" s="291" t="str">
        <f t="shared" si="5"/>
        <v>JW111102S外窓交換（防火・防風・防犯仕様）S</v>
      </c>
      <c r="M185" s="271" t="s">
        <v>1060</v>
      </c>
      <c r="N185" s="271" t="s">
        <v>670</v>
      </c>
      <c r="O185" s="271" t="s">
        <v>835</v>
      </c>
      <c r="P185" s="271" t="s">
        <v>635</v>
      </c>
      <c r="Q185" s="271" t="s">
        <v>933</v>
      </c>
    </row>
    <row r="186" spans="11:17" x14ac:dyDescent="0.2">
      <c r="K186" s="290" t="str">
        <f t="shared" si="4"/>
        <v>JW111103S外窓交換（防火・防風・防犯仕様）</v>
      </c>
      <c r="L186" s="291" t="str">
        <f t="shared" si="5"/>
        <v>JW111103S外窓交換（防火・防風・防犯仕様）S</v>
      </c>
      <c r="M186" s="271" t="s">
        <v>1061</v>
      </c>
      <c r="N186" s="271" t="s">
        <v>670</v>
      </c>
      <c r="O186" s="271" t="s">
        <v>835</v>
      </c>
      <c r="P186" s="271" t="s">
        <v>635</v>
      </c>
      <c r="Q186" s="271" t="s">
        <v>934</v>
      </c>
    </row>
    <row r="187" spans="11:17" x14ac:dyDescent="0.2">
      <c r="K187" s="290" t="str">
        <f t="shared" si="4"/>
        <v>JW131001S外窓交換（防火・防風・防犯仕様）</v>
      </c>
      <c r="L187" s="291" t="str">
        <f t="shared" si="5"/>
        <v>JW131001S外窓交換（防火・防風・防犯仕様）S</v>
      </c>
      <c r="M187" s="271" t="s">
        <v>1086</v>
      </c>
      <c r="N187" s="271" t="s">
        <v>670</v>
      </c>
      <c r="O187" s="271" t="s">
        <v>835</v>
      </c>
      <c r="P187" s="271" t="s">
        <v>956</v>
      </c>
      <c r="Q187" s="271" t="s">
        <v>957</v>
      </c>
    </row>
    <row r="188" spans="11:17" x14ac:dyDescent="0.2">
      <c r="K188" s="290" t="str">
        <f t="shared" si="4"/>
        <v>JW131002S外窓交換（防火・防風・防犯仕様）</v>
      </c>
      <c r="L188" s="291" t="str">
        <f t="shared" si="5"/>
        <v>JW131002S外窓交換（防火・防風・防犯仕様）S</v>
      </c>
      <c r="M188" s="271" t="s">
        <v>1087</v>
      </c>
      <c r="N188" s="271" t="s">
        <v>670</v>
      </c>
      <c r="O188" s="271" t="s">
        <v>835</v>
      </c>
      <c r="P188" s="271" t="s">
        <v>956</v>
      </c>
      <c r="Q188" s="271" t="s">
        <v>958</v>
      </c>
    </row>
    <row r="189" spans="11:17" x14ac:dyDescent="0.2">
      <c r="K189" s="290" t="str">
        <f t="shared" si="4"/>
        <v>JW034539A外窓交換（防火・防風・防犯仕様）</v>
      </c>
      <c r="L189" s="291" t="str">
        <f t="shared" si="5"/>
        <v>JW034539A外窓交換（防火・防風・防犯仕様）A</v>
      </c>
      <c r="M189" s="271" t="s">
        <v>1515</v>
      </c>
      <c r="N189" s="271" t="s">
        <v>670</v>
      </c>
      <c r="O189" s="271" t="s">
        <v>835</v>
      </c>
      <c r="P189" s="271" t="s">
        <v>616</v>
      </c>
      <c r="Q189" s="271" t="s">
        <v>1516</v>
      </c>
    </row>
    <row r="190" spans="11:17" x14ac:dyDescent="0.2">
      <c r="K190" s="290" t="str">
        <f t="shared" si="4"/>
        <v>JW034538S外窓交換（防火・防風・防犯仕様）</v>
      </c>
      <c r="L190" s="291" t="str">
        <f t="shared" si="5"/>
        <v>JW034538S外窓交換（防火・防風・防犯仕様）S</v>
      </c>
      <c r="M190" s="271" t="s">
        <v>1517</v>
      </c>
      <c r="N190" s="271" t="s">
        <v>670</v>
      </c>
      <c r="O190" s="271" t="s">
        <v>835</v>
      </c>
      <c r="P190" s="271" t="s">
        <v>616</v>
      </c>
      <c r="Q190" s="271" t="s">
        <v>1518</v>
      </c>
    </row>
    <row r="191" spans="11:17" x14ac:dyDescent="0.2">
      <c r="K191" s="290" t="str">
        <f t="shared" si="4"/>
        <v>JW034540S外窓交換（防火・防風・防犯仕様）</v>
      </c>
      <c r="L191" s="291" t="str">
        <f t="shared" si="5"/>
        <v>JW034540S外窓交換（防火・防風・防犯仕様）S</v>
      </c>
      <c r="M191" s="271" t="s">
        <v>1519</v>
      </c>
      <c r="N191" s="271" t="s">
        <v>670</v>
      </c>
      <c r="O191" s="271" t="s">
        <v>835</v>
      </c>
      <c r="P191" s="271" t="s">
        <v>616</v>
      </c>
      <c r="Q191" s="271" t="s">
        <v>1520</v>
      </c>
    </row>
    <row r="192" spans="11:17" x14ac:dyDescent="0.2">
      <c r="K192" s="290" t="str">
        <f t="shared" si="4"/>
        <v>JW011101A内窓取付</v>
      </c>
      <c r="L192" s="291" t="str">
        <f t="shared" si="5"/>
        <v>JW011101A内窓取付A</v>
      </c>
      <c r="M192" s="271" t="s">
        <v>1095</v>
      </c>
      <c r="N192" s="271" t="s">
        <v>670</v>
      </c>
      <c r="O192" s="271" t="s">
        <v>598</v>
      </c>
      <c r="P192" s="271" t="s">
        <v>599</v>
      </c>
      <c r="Q192" s="271" t="s">
        <v>600</v>
      </c>
    </row>
    <row r="193" spans="11:17" x14ac:dyDescent="0.2">
      <c r="K193" s="290" t="str">
        <f t="shared" si="4"/>
        <v>JW011102A内窓取付</v>
      </c>
      <c r="L193" s="291" t="str">
        <f t="shared" si="5"/>
        <v>JW011102A内窓取付A</v>
      </c>
      <c r="M193" s="271" t="s">
        <v>969</v>
      </c>
      <c r="N193" s="271" t="s">
        <v>670</v>
      </c>
      <c r="O193" s="271" t="s">
        <v>598</v>
      </c>
      <c r="P193" s="271" t="s">
        <v>599</v>
      </c>
      <c r="Q193" s="271" t="s">
        <v>601</v>
      </c>
    </row>
    <row r="194" spans="11:17" x14ac:dyDescent="0.2">
      <c r="K194" s="290" t="str">
        <f t="shared" si="4"/>
        <v>JW011103A内窓取付</v>
      </c>
      <c r="L194" s="291" t="str">
        <f t="shared" si="5"/>
        <v>JW011103A内窓取付A</v>
      </c>
      <c r="M194" s="271" t="s">
        <v>1096</v>
      </c>
      <c r="N194" s="271" t="s">
        <v>670</v>
      </c>
      <c r="O194" s="271" t="s">
        <v>598</v>
      </c>
      <c r="P194" s="271" t="s">
        <v>599</v>
      </c>
      <c r="Q194" s="271" t="s">
        <v>602</v>
      </c>
    </row>
    <row r="195" spans="11:17" x14ac:dyDescent="0.2">
      <c r="K195" s="290" t="str">
        <f t="shared" si="4"/>
        <v>JW011201A内窓取付</v>
      </c>
      <c r="L195" s="291" t="str">
        <f t="shared" si="5"/>
        <v>JW011201A内窓取付A</v>
      </c>
      <c r="M195" s="271" t="s">
        <v>970</v>
      </c>
      <c r="N195" s="271" t="s">
        <v>670</v>
      </c>
      <c r="O195" s="271" t="s">
        <v>598</v>
      </c>
      <c r="P195" s="271" t="s">
        <v>599</v>
      </c>
      <c r="Q195" s="271" t="s">
        <v>603</v>
      </c>
    </row>
    <row r="196" spans="11:17" x14ac:dyDescent="0.2">
      <c r="K196" s="290" t="str">
        <f t="shared" si="4"/>
        <v>JW011301A内窓取付</v>
      </c>
      <c r="L196" s="291" t="str">
        <f t="shared" si="5"/>
        <v>JW011301A内窓取付A</v>
      </c>
      <c r="M196" s="271" t="s">
        <v>1097</v>
      </c>
      <c r="N196" s="271" t="s">
        <v>670</v>
      </c>
      <c r="O196" s="271" t="s">
        <v>598</v>
      </c>
      <c r="P196" s="271" t="s">
        <v>599</v>
      </c>
      <c r="Q196" s="271" t="s">
        <v>604</v>
      </c>
    </row>
    <row r="197" spans="11:17" x14ac:dyDescent="0.2">
      <c r="K197" s="290" t="str">
        <f t="shared" ref="K197:K260" si="6">M197&amp;O197</f>
        <v>JW011401A内窓取付</v>
      </c>
      <c r="L197" s="291" t="str">
        <f t="shared" ref="L197:L260" si="7">M197&amp;O197&amp;(IF(M197&lt;&gt;"", RIGHT(M197,1),""))</f>
        <v>JW011401A内窓取付A</v>
      </c>
      <c r="M197" s="271" t="s">
        <v>971</v>
      </c>
      <c r="N197" s="271" t="s">
        <v>670</v>
      </c>
      <c r="O197" s="271" t="s">
        <v>598</v>
      </c>
      <c r="P197" s="271" t="s">
        <v>599</v>
      </c>
      <c r="Q197" s="271" t="s">
        <v>605</v>
      </c>
    </row>
    <row r="198" spans="11:17" x14ac:dyDescent="0.2">
      <c r="K198" s="290" t="str">
        <f t="shared" si="6"/>
        <v>JW022114A内窓取付</v>
      </c>
      <c r="L198" s="291" t="str">
        <f t="shared" si="7"/>
        <v>JW022114A内窓取付A</v>
      </c>
      <c r="M198" s="271" t="s">
        <v>984</v>
      </c>
      <c r="N198" s="271" t="s">
        <v>670</v>
      </c>
      <c r="O198" s="271" t="s">
        <v>598</v>
      </c>
      <c r="P198" s="271" t="s">
        <v>312</v>
      </c>
      <c r="Q198" s="271" t="s">
        <v>606</v>
      </c>
    </row>
    <row r="199" spans="11:17" x14ac:dyDescent="0.2">
      <c r="K199" s="290" t="str">
        <f t="shared" si="6"/>
        <v>JW022121A内窓取付</v>
      </c>
      <c r="L199" s="291" t="str">
        <f t="shared" si="7"/>
        <v>JW022121A内窓取付A</v>
      </c>
      <c r="M199" s="271" t="s">
        <v>1244</v>
      </c>
      <c r="N199" s="271" t="s">
        <v>670</v>
      </c>
      <c r="O199" s="271" t="s">
        <v>598</v>
      </c>
      <c r="P199" s="271" t="s">
        <v>312</v>
      </c>
      <c r="Q199" s="271" t="s">
        <v>607</v>
      </c>
    </row>
    <row r="200" spans="11:17" x14ac:dyDescent="0.2">
      <c r="K200" s="290" t="str">
        <f t="shared" si="6"/>
        <v>JW022122A内窓取付</v>
      </c>
      <c r="L200" s="291" t="str">
        <f t="shared" si="7"/>
        <v>JW022122A内窓取付A</v>
      </c>
      <c r="M200" s="271" t="s">
        <v>985</v>
      </c>
      <c r="N200" s="271" t="s">
        <v>670</v>
      </c>
      <c r="O200" s="271" t="s">
        <v>598</v>
      </c>
      <c r="P200" s="271" t="s">
        <v>312</v>
      </c>
      <c r="Q200" s="271" t="s">
        <v>608</v>
      </c>
    </row>
    <row r="201" spans="11:17" x14ac:dyDescent="0.2">
      <c r="K201" s="290" t="str">
        <f t="shared" si="6"/>
        <v>JW022124S内窓取付</v>
      </c>
      <c r="L201" s="291" t="str">
        <f t="shared" si="7"/>
        <v>JW022124S内窓取付S</v>
      </c>
      <c r="M201" s="271" t="s">
        <v>986</v>
      </c>
      <c r="N201" s="271" t="s">
        <v>670</v>
      </c>
      <c r="O201" s="271" t="s">
        <v>598</v>
      </c>
      <c r="P201" s="271" t="s">
        <v>312</v>
      </c>
      <c r="Q201" s="271" t="s">
        <v>609</v>
      </c>
    </row>
    <row r="202" spans="11:17" x14ac:dyDescent="0.2">
      <c r="K202" s="290" t="str">
        <f t="shared" si="6"/>
        <v>JW022214A内窓取付</v>
      </c>
      <c r="L202" s="291" t="str">
        <f t="shared" si="7"/>
        <v>JW022214A内窓取付A</v>
      </c>
      <c r="M202" s="271" t="s">
        <v>987</v>
      </c>
      <c r="N202" s="271" t="s">
        <v>670</v>
      </c>
      <c r="O202" s="271" t="s">
        <v>598</v>
      </c>
      <c r="P202" s="271" t="s">
        <v>312</v>
      </c>
      <c r="Q202" s="271" t="s">
        <v>610</v>
      </c>
    </row>
    <row r="203" spans="11:17" x14ac:dyDescent="0.2">
      <c r="K203" s="290" t="str">
        <f t="shared" si="6"/>
        <v>JW022221A内窓取付</v>
      </c>
      <c r="L203" s="291" t="str">
        <f t="shared" si="7"/>
        <v>JW022221A内窓取付A</v>
      </c>
      <c r="M203" s="271" t="s">
        <v>988</v>
      </c>
      <c r="N203" s="271" t="s">
        <v>670</v>
      </c>
      <c r="O203" s="271" t="s">
        <v>598</v>
      </c>
      <c r="P203" s="271" t="s">
        <v>312</v>
      </c>
      <c r="Q203" s="271" t="s">
        <v>611</v>
      </c>
    </row>
    <row r="204" spans="11:17" x14ac:dyDescent="0.2">
      <c r="K204" s="290" t="str">
        <f t="shared" si="6"/>
        <v>JW022222A内窓取付</v>
      </c>
      <c r="L204" s="291" t="str">
        <f t="shared" si="7"/>
        <v>JW022222A内窓取付A</v>
      </c>
      <c r="M204" s="271" t="s">
        <v>989</v>
      </c>
      <c r="N204" s="271" t="s">
        <v>670</v>
      </c>
      <c r="O204" s="271" t="s">
        <v>598</v>
      </c>
      <c r="P204" s="271" t="s">
        <v>312</v>
      </c>
      <c r="Q204" s="271" t="s">
        <v>612</v>
      </c>
    </row>
    <row r="205" spans="11:17" x14ac:dyDescent="0.2">
      <c r="K205" s="290" t="str">
        <f t="shared" si="6"/>
        <v>JW022224S内窓取付</v>
      </c>
      <c r="L205" s="291" t="str">
        <f t="shared" si="7"/>
        <v>JW022224S内窓取付S</v>
      </c>
      <c r="M205" s="271" t="s">
        <v>990</v>
      </c>
      <c r="N205" s="271" t="s">
        <v>670</v>
      </c>
      <c r="O205" s="271" t="s">
        <v>598</v>
      </c>
      <c r="P205" s="271" t="s">
        <v>312</v>
      </c>
      <c r="Q205" s="271" t="s">
        <v>613</v>
      </c>
    </row>
    <row r="206" spans="11:17" x14ac:dyDescent="0.2">
      <c r="K206" s="290" t="str">
        <f t="shared" si="6"/>
        <v>JW022321A内窓取付</v>
      </c>
      <c r="L206" s="291" t="str">
        <f t="shared" si="7"/>
        <v>JW022321A内窓取付A</v>
      </c>
      <c r="M206" s="271" t="s">
        <v>991</v>
      </c>
      <c r="N206" s="271" t="s">
        <v>670</v>
      </c>
      <c r="O206" s="271" t="s">
        <v>598</v>
      </c>
      <c r="P206" s="271" t="s">
        <v>312</v>
      </c>
      <c r="Q206" s="271" t="s">
        <v>614</v>
      </c>
    </row>
    <row r="207" spans="11:17" x14ac:dyDescent="0.2">
      <c r="K207" s="290" t="str">
        <f t="shared" si="6"/>
        <v>JW022322A内窓取付</v>
      </c>
      <c r="L207" s="291" t="str">
        <f t="shared" si="7"/>
        <v>JW022322A内窓取付A</v>
      </c>
      <c r="M207" s="271" t="s">
        <v>1245</v>
      </c>
      <c r="N207" s="271" t="s">
        <v>670</v>
      </c>
      <c r="O207" s="271" t="s">
        <v>598</v>
      </c>
      <c r="P207" s="271" t="s">
        <v>312</v>
      </c>
      <c r="Q207" s="271" t="s">
        <v>615</v>
      </c>
    </row>
    <row r="208" spans="11:17" x14ac:dyDescent="0.2">
      <c r="K208" s="290" t="str">
        <f t="shared" si="6"/>
        <v>JW031101A内窓取付</v>
      </c>
      <c r="L208" s="291" t="str">
        <f t="shared" si="7"/>
        <v>JW031101A内窓取付A</v>
      </c>
      <c r="M208" s="271" t="s">
        <v>1002</v>
      </c>
      <c r="N208" s="271" t="s">
        <v>670</v>
      </c>
      <c r="O208" s="271" t="s">
        <v>598</v>
      </c>
      <c r="P208" s="271" t="s">
        <v>616</v>
      </c>
      <c r="Q208" s="271" t="s">
        <v>617</v>
      </c>
    </row>
    <row r="209" spans="11:17" x14ac:dyDescent="0.2">
      <c r="K209" s="290" t="str">
        <f t="shared" si="6"/>
        <v>JW031102A内窓取付</v>
      </c>
      <c r="L209" s="291" t="str">
        <f t="shared" si="7"/>
        <v>JW031102A内窓取付A</v>
      </c>
      <c r="M209" s="271" t="s">
        <v>1003</v>
      </c>
      <c r="N209" s="271" t="s">
        <v>670</v>
      </c>
      <c r="O209" s="271" t="s">
        <v>598</v>
      </c>
      <c r="P209" s="271" t="s">
        <v>616</v>
      </c>
      <c r="Q209" s="271" t="s">
        <v>618</v>
      </c>
    </row>
    <row r="210" spans="11:17" x14ac:dyDescent="0.2">
      <c r="K210" s="290" t="str">
        <f t="shared" si="6"/>
        <v>JW051101A内窓取付</v>
      </c>
      <c r="L210" s="291" t="str">
        <f t="shared" si="7"/>
        <v>JW051101A内窓取付A</v>
      </c>
      <c r="M210" s="271" t="s">
        <v>1048</v>
      </c>
      <c r="N210" s="271" t="s">
        <v>670</v>
      </c>
      <c r="O210" s="271" t="s">
        <v>598</v>
      </c>
      <c r="P210" s="271" t="s">
        <v>619</v>
      </c>
      <c r="Q210" s="271" t="s">
        <v>620</v>
      </c>
    </row>
    <row r="211" spans="11:17" x14ac:dyDescent="0.2">
      <c r="K211" s="290" t="str">
        <f t="shared" si="6"/>
        <v>JW051111A内窓取付</v>
      </c>
      <c r="L211" s="291" t="str">
        <f t="shared" si="7"/>
        <v>JW051111A内窓取付A</v>
      </c>
      <c r="M211" s="271" t="s">
        <v>1193</v>
      </c>
      <c r="N211" s="271" t="s">
        <v>670</v>
      </c>
      <c r="O211" s="271" t="s">
        <v>598</v>
      </c>
      <c r="P211" s="271" t="s">
        <v>619</v>
      </c>
      <c r="Q211" s="271" t="s">
        <v>621</v>
      </c>
    </row>
    <row r="212" spans="11:17" x14ac:dyDescent="0.2">
      <c r="K212" s="290" t="str">
        <f t="shared" si="6"/>
        <v>JW052101A内窓取付</v>
      </c>
      <c r="L212" s="291" t="str">
        <f t="shared" si="7"/>
        <v>JW052101A内窓取付A</v>
      </c>
      <c r="M212" s="271" t="s">
        <v>1049</v>
      </c>
      <c r="N212" s="271" t="s">
        <v>670</v>
      </c>
      <c r="O212" s="271" t="s">
        <v>598</v>
      </c>
      <c r="P212" s="271" t="s">
        <v>619</v>
      </c>
      <c r="Q212" s="271" t="s">
        <v>622</v>
      </c>
    </row>
    <row r="213" spans="11:17" x14ac:dyDescent="0.2">
      <c r="K213" s="290" t="str">
        <f t="shared" si="6"/>
        <v>JW052111A内窓取付</v>
      </c>
      <c r="L213" s="291" t="str">
        <f t="shared" si="7"/>
        <v>JW052111A内窓取付A</v>
      </c>
      <c r="M213" s="271" t="s">
        <v>1050</v>
      </c>
      <c r="N213" s="271" t="s">
        <v>670</v>
      </c>
      <c r="O213" s="271" t="s">
        <v>598</v>
      </c>
      <c r="P213" s="271" t="s">
        <v>619</v>
      </c>
      <c r="Q213" s="271" t="s">
        <v>623</v>
      </c>
    </row>
    <row r="214" spans="11:17" x14ac:dyDescent="0.2">
      <c r="K214" s="290" t="str">
        <f t="shared" si="6"/>
        <v>JW060601A内窓取付</v>
      </c>
      <c r="L214" s="291" t="str">
        <f t="shared" si="7"/>
        <v>JW060601A内窓取付A</v>
      </c>
      <c r="M214" s="271" t="s">
        <v>1194</v>
      </c>
      <c r="N214" s="271" t="s">
        <v>670</v>
      </c>
      <c r="O214" s="271" t="s">
        <v>598</v>
      </c>
      <c r="P214" s="271" t="s">
        <v>624</v>
      </c>
      <c r="Q214" s="271" t="s">
        <v>625</v>
      </c>
    </row>
    <row r="215" spans="11:17" x14ac:dyDescent="0.2">
      <c r="K215" s="290" t="str">
        <f t="shared" si="6"/>
        <v>JW060602A内窓取付</v>
      </c>
      <c r="L215" s="291" t="str">
        <f t="shared" si="7"/>
        <v>JW060602A内窓取付A</v>
      </c>
      <c r="M215" s="271" t="s">
        <v>1051</v>
      </c>
      <c r="N215" s="271" t="s">
        <v>670</v>
      </c>
      <c r="O215" s="271" t="s">
        <v>598</v>
      </c>
      <c r="P215" s="271" t="s">
        <v>624</v>
      </c>
      <c r="Q215" s="271" t="s">
        <v>626</v>
      </c>
    </row>
    <row r="216" spans="11:17" x14ac:dyDescent="0.2">
      <c r="K216" s="290" t="str">
        <f t="shared" si="6"/>
        <v>JW060603A内窓取付</v>
      </c>
      <c r="L216" s="291" t="str">
        <f t="shared" si="7"/>
        <v>JW060603A内窓取付A</v>
      </c>
      <c r="M216" s="271" t="s">
        <v>1052</v>
      </c>
      <c r="N216" s="271" t="s">
        <v>670</v>
      </c>
      <c r="O216" s="271" t="s">
        <v>598</v>
      </c>
      <c r="P216" s="271" t="s">
        <v>624</v>
      </c>
      <c r="Q216" s="271" t="s">
        <v>627</v>
      </c>
    </row>
    <row r="217" spans="11:17" x14ac:dyDescent="0.2">
      <c r="K217" s="290" t="str">
        <f t="shared" si="6"/>
        <v>JW080001A内窓取付</v>
      </c>
      <c r="L217" s="291" t="str">
        <f t="shared" si="7"/>
        <v>JW080001A内窓取付A</v>
      </c>
      <c r="M217" s="271" t="s">
        <v>1053</v>
      </c>
      <c r="N217" s="271" t="s">
        <v>670</v>
      </c>
      <c r="O217" s="271" t="s">
        <v>598</v>
      </c>
      <c r="P217" s="271" t="s">
        <v>334</v>
      </c>
      <c r="Q217" s="271" t="s">
        <v>628</v>
      </c>
    </row>
    <row r="218" spans="11:17" x14ac:dyDescent="0.2">
      <c r="K218" s="290" t="str">
        <f t="shared" si="6"/>
        <v>JW080002A内窓取付</v>
      </c>
      <c r="L218" s="291" t="str">
        <f t="shared" si="7"/>
        <v>JW080002A内窓取付A</v>
      </c>
      <c r="M218" s="271" t="s">
        <v>1054</v>
      </c>
      <c r="N218" s="271" t="s">
        <v>670</v>
      </c>
      <c r="O218" s="271" t="s">
        <v>598</v>
      </c>
      <c r="P218" s="271" t="s">
        <v>334</v>
      </c>
      <c r="Q218" s="271" t="s">
        <v>629</v>
      </c>
    </row>
    <row r="219" spans="11:17" x14ac:dyDescent="0.2">
      <c r="K219" s="290" t="str">
        <f t="shared" si="6"/>
        <v>JW080007A内窓取付</v>
      </c>
      <c r="L219" s="291" t="str">
        <f t="shared" si="7"/>
        <v>JW080007A内窓取付A</v>
      </c>
      <c r="M219" s="271" t="s">
        <v>1055</v>
      </c>
      <c r="N219" s="271" t="s">
        <v>670</v>
      </c>
      <c r="O219" s="271" t="s">
        <v>598</v>
      </c>
      <c r="P219" s="271" t="s">
        <v>334</v>
      </c>
      <c r="Q219" s="271" t="s">
        <v>630</v>
      </c>
    </row>
    <row r="220" spans="11:17" x14ac:dyDescent="0.2">
      <c r="K220" s="290" t="str">
        <f t="shared" si="6"/>
        <v>JW080008A内窓取付</v>
      </c>
      <c r="L220" s="291" t="str">
        <f t="shared" si="7"/>
        <v>JW080008A内窓取付A</v>
      </c>
      <c r="M220" s="271" t="s">
        <v>1056</v>
      </c>
      <c r="N220" s="271" t="s">
        <v>670</v>
      </c>
      <c r="O220" s="271" t="s">
        <v>598</v>
      </c>
      <c r="P220" s="271" t="s">
        <v>334</v>
      </c>
      <c r="Q220" s="271" t="s">
        <v>631</v>
      </c>
    </row>
    <row r="221" spans="11:17" x14ac:dyDescent="0.2">
      <c r="K221" s="290" t="str">
        <f t="shared" si="6"/>
        <v>JW102000A内窓取付</v>
      </c>
      <c r="L221" s="291" t="str">
        <f t="shared" si="7"/>
        <v>JW102000A内窓取付A</v>
      </c>
      <c r="M221" s="271" t="s">
        <v>1057</v>
      </c>
      <c r="N221" s="271" t="s">
        <v>670</v>
      </c>
      <c r="O221" s="271" t="s">
        <v>598</v>
      </c>
      <c r="P221" s="271" t="s">
        <v>632</v>
      </c>
      <c r="Q221" s="271" t="s">
        <v>633</v>
      </c>
    </row>
    <row r="222" spans="11:17" x14ac:dyDescent="0.2">
      <c r="K222" s="290" t="str">
        <f t="shared" si="6"/>
        <v>JW102100A内窓取付</v>
      </c>
      <c r="L222" s="291" t="str">
        <f t="shared" si="7"/>
        <v>JW102100A内窓取付A</v>
      </c>
      <c r="M222" s="271" t="s">
        <v>1058</v>
      </c>
      <c r="N222" s="271" t="s">
        <v>670</v>
      </c>
      <c r="O222" s="271" t="s">
        <v>598</v>
      </c>
      <c r="P222" s="271" t="s">
        <v>632</v>
      </c>
      <c r="Q222" s="271" t="s">
        <v>634</v>
      </c>
    </row>
    <row r="223" spans="11:17" x14ac:dyDescent="0.2">
      <c r="K223" s="290" t="str">
        <f t="shared" si="6"/>
        <v>JW112021S内窓取付</v>
      </c>
      <c r="L223" s="291" t="str">
        <f t="shared" si="7"/>
        <v>JW112021S内窓取付S</v>
      </c>
      <c r="M223" s="271" t="s">
        <v>1062</v>
      </c>
      <c r="N223" s="271" t="s">
        <v>670</v>
      </c>
      <c r="O223" s="271" t="s">
        <v>598</v>
      </c>
      <c r="P223" s="271" t="s">
        <v>635</v>
      </c>
      <c r="Q223" s="271" t="s">
        <v>636</v>
      </c>
    </row>
    <row r="224" spans="11:17" x14ac:dyDescent="0.2">
      <c r="K224" s="290" t="str">
        <f t="shared" si="6"/>
        <v>JW112022S内窓取付</v>
      </c>
      <c r="L224" s="291" t="str">
        <f t="shared" si="7"/>
        <v>JW112022S内窓取付S</v>
      </c>
      <c r="M224" s="271" t="s">
        <v>1063</v>
      </c>
      <c r="N224" s="271" t="s">
        <v>670</v>
      </c>
      <c r="O224" s="271" t="s">
        <v>598</v>
      </c>
      <c r="P224" s="271" t="s">
        <v>635</v>
      </c>
      <c r="Q224" s="271" t="s">
        <v>637</v>
      </c>
    </row>
    <row r="225" spans="11:17" x14ac:dyDescent="0.2">
      <c r="K225" s="290" t="str">
        <f t="shared" si="6"/>
        <v>JW112023S内窓取付</v>
      </c>
      <c r="L225" s="291" t="str">
        <f t="shared" si="7"/>
        <v>JW112023S内窓取付S</v>
      </c>
      <c r="M225" s="271" t="s">
        <v>1064</v>
      </c>
      <c r="N225" s="271" t="s">
        <v>670</v>
      </c>
      <c r="O225" s="271" t="s">
        <v>598</v>
      </c>
      <c r="P225" s="271" t="s">
        <v>635</v>
      </c>
      <c r="Q225" s="271" t="s">
        <v>638</v>
      </c>
    </row>
    <row r="226" spans="11:17" x14ac:dyDescent="0.2">
      <c r="K226" s="290" t="str">
        <f t="shared" si="6"/>
        <v>JW112031S内窓取付</v>
      </c>
      <c r="L226" s="291" t="str">
        <f t="shared" si="7"/>
        <v>JW112031S内窓取付S</v>
      </c>
      <c r="M226" s="271" t="s">
        <v>1065</v>
      </c>
      <c r="N226" s="271" t="s">
        <v>670</v>
      </c>
      <c r="O226" s="271" t="s">
        <v>598</v>
      </c>
      <c r="P226" s="271" t="s">
        <v>635</v>
      </c>
      <c r="Q226" s="271" t="s">
        <v>639</v>
      </c>
    </row>
    <row r="227" spans="11:17" x14ac:dyDescent="0.2">
      <c r="K227" s="290" t="str">
        <f t="shared" si="6"/>
        <v>JW112032S内窓取付</v>
      </c>
      <c r="L227" s="291" t="str">
        <f t="shared" si="7"/>
        <v>JW112032S内窓取付S</v>
      </c>
      <c r="M227" s="271" t="s">
        <v>1066</v>
      </c>
      <c r="N227" s="271" t="s">
        <v>670</v>
      </c>
      <c r="O227" s="271" t="s">
        <v>598</v>
      </c>
      <c r="P227" s="271" t="s">
        <v>635</v>
      </c>
      <c r="Q227" s="271" t="s">
        <v>640</v>
      </c>
    </row>
    <row r="228" spans="11:17" x14ac:dyDescent="0.2">
      <c r="K228" s="290" t="str">
        <f t="shared" si="6"/>
        <v>JW112033S内窓取付</v>
      </c>
      <c r="L228" s="291" t="str">
        <f t="shared" si="7"/>
        <v>JW112033S内窓取付S</v>
      </c>
      <c r="M228" s="271" t="s">
        <v>1067</v>
      </c>
      <c r="N228" s="271" t="s">
        <v>670</v>
      </c>
      <c r="O228" s="271" t="s">
        <v>598</v>
      </c>
      <c r="P228" s="271" t="s">
        <v>635</v>
      </c>
      <c r="Q228" s="271" t="s">
        <v>641</v>
      </c>
    </row>
    <row r="229" spans="11:17" x14ac:dyDescent="0.2">
      <c r="K229" s="290" t="str">
        <f t="shared" si="6"/>
        <v>JW122201A内窓取付</v>
      </c>
      <c r="L229" s="291" t="str">
        <f t="shared" si="7"/>
        <v>JW122201A内窓取付A</v>
      </c>
      <c r="M229" s="271" t="s">
        <v>1079</v>
      </c>
      <c r="N229" s="271" t="s">
        <v>670</v>
      </c>
      <c r="O229" s="271" t="s">
        <v>598</v>
      </c>
      <c r="P229" s="271" t="s">
        <v>642</v>
      </c>
      <c r="Q229" s="271" t="s">
        <v>643</v>
      </c>
    </row>
    <row r="230" spans="11:17" x14ac:dyDescent="0.2">
      <c r="K230" s="290" t="str">
        <f t="shared" si="6"/>
        <v>JW123301S内窓取付</v>
      </c>
      <c r="L230" s="291" t="str">
        <f t="shared" si="7"/>
        <v>JW123301S内窓取付S</v>
      </c>
      <c r="M230" s="271" t="s">
        <v>1083</v>
      </c>
      <c r="N230" s="271" t="s">
        <v>670</v>
      </c>
      <c r="O230" s="271" t="s">
        <v>598</v>
      </c>
      <c r="P230" s="271" t="s">
        <v>642</v>
      </c>
      <c r="Q230" s="271" t="s">
        <v>644</v>
      </c>
    </row>
    <row r="231" spans="11:17" x14ac:dyDescent="0.2">
      <c r="K231" s="290" t="str">
        <f t="shared" si="6"/>
        <v>JW123302S内窓取付</v>
      </c>
      <c r="L231" s="291" t="str">
        <f t="shared" si="7"/>
        <v>JW123302S内窓取付S</v>
      </c>
      <c r="M231" s="271" t="s">
        <v>1084</v>
      </c>
      <c r="N231" s="271" t="s">
        <v>670</v>
      </c>
      <c r="O231" s="271" t="s">
        <v>598</v>
      </c>
      <c r="P231" s="271" t="s">
        <v>642</v>
      </c>
      <c r="Q231" s="271" t="s">
        <v>645</v>
      </c>
    </row>
    <row r="232" spans="11:17" x14ac:dyDescent="0.2">
      <c r="K232" s="290" t="str">
        <f t="shared" si="6"/>
        <v>JW123303S内窓取付</v>
      </c>
      <c r="L232" s="291" t="str">
        <f t="shared" si="7"/>
        <v>JW123303S内窓取付S</v>
      </c>
      <c r="M232" s="271" t="s">
        <v>1085</v>
      </c>
      <c r="N232" s="271" t="s">
        <v>670</v>
      </c>
      <c r="O232" s="271" t="s">
        <v>598</v>
      </c>
      <c r="P232" s="271" t="s">
        <v>642</v>
      </c>
      <c r="Q232" s="271" t="s">
        <v>646</v>
      </c>
    </row>
    <row r="233" spans="11:17" x14ac:dyDescent="0.2">
      <c r="K233" s="290" t="str">
        <f t="shared" si="6"/>
        <v>JW180001S内窓取付</v>
      </c>
      <c r="L233" s="291" t="str">
        <f t="shared" si="7"/>
        <v>JW180001S内窓取付S</v>
      </c>
      <c r="M233" s="271" t="s">
        <v>1088</v>
      </c>
      <c r="N233" s="271" t="s">
        <v>670</v>
      </c>
      <c r="O233" s="271" t="s">
        <v>598</v>
      </c>
      <c r="P233" s="271" t="s">
        <v>647</v>
      </c>
      <c r="Q233" s="271" t="s">
        <v>648</v>
      </c>
    </row>
    <row r="234" spans="11:17" x14ac:dyDescent="0.2">
      <c r="K234" s="290" t="str">
        <f t="shared" si="6"/>
        <v>JW180002S内窓取付</v>
      </c>
      <c r="L234" s="291" t="str">
        <f t="shared" si="7"/>
        <v>JW180002S内窓取付S</v>
      </c>
      <c r="M234" s="271" t="s">
        <v>1089</v>
      </c>
      <c r="N234" s="271" t="s">
        <v>670</v>
      </c>
      <c r="O234" s="271" t="s">
        <v>598</v>
      </c>
      <c r="P234" s="271" t="s">
        <v>647</v>
      </c>
      <c r="Q234" s="271" t="s">
        <v>649</v>
      </c>
    </row>
    <row r="235" spans="11:17" x14ac:dyDescent="0.2">
      <c r="K235" s="290" t="str">
        <f t="shared" si="6"/>
        <v>JW180003S内窓取付</v>
      </c>
      <c r="L235" s="291" t="str">
        <f t="shared" si="7"/>
        <v>JW180003S内窓取付S</v>
      </c>
      <c r="M235" s="271" t="s">
        <v>1090</v>
      </c>
      <c r="N235" s="271" t="s">
        <v>670</v>
      </c>
      <c r="O235" s="271" t="s">
        <v>598</v>
      </c>
      <c r="P235" s="271" t="s">
        <v>647</v>
      </c>
      <c r="Q235" s="271" t="s">
        <v>650</v>
      </c>
    </row>
    <row r="236" spans="11:17" x14ac:dyDescent="0.2">
      <c r="K236" s="290" t="str">
        <f t="shared" si="6"/>
        <v>JW029081Aカバー工法</v>
      </c>
      <c r="L236" s="291" t="str">
        <f t="shared" si="7"/>
        <v>JW029081Aカバー工法A</v>
      </c>
      <c r="M236" s="271" t="s">
        <v>1412</v>
      </c>
      <c r="N236" s="271" t="s">
        <v>843</v>
      </c>
      <c r="O236" s="271" t="s">
        <v>831</v>
      </c>
      <c r="P236" s="271" t="s">
        <v>312</v>
      </c>
      <c r="Q236" s="271" t="s">
        <v>1413</v>
      </c>
    </row>
    <row r="237" spans="11:17" x14ac:dyDescent="0.2">
      <c r="K237" s="290" t="str">
        <f t="shared" si="6"/>
        <v>JW029082Aカバー工法</v>
      </c>
      <c r="L237" s="291" t="str">
        <f t="shared" si="7"/>
        <v>JW029082Aカバー工法A</v>
      </c>
      <c r="M237" s="271" t="s">
        <v>1414</v>
      </c>
      <c r="N237" s="271" t="s">
        <v>843</v>
      </c>
      <c r="O237" s="271" t="s">
        <v>831</v>
      </c>
      <c r="P237" s="271" t="s">
        <v>312</v>
      </c>
      <c r="Q237" s="271" t="s">
        <v>1415</v>
      </c>
    </row>
    <row r="238" spans="11:17" x14ac:dyDescent="0.2">
      <c r="K238" s="290" t="str">
        <f t="shared" si="6"/>
        <v>JW029201Sカバー工法</v>
      </c>
      <c r="L238" s="291" t="str">
        <f t="shared" si="7"/>
        <v>JW029201Sカバー工法S</v>
      </c>
      <c r="M238" s="271" t="s">
        <v>1467</v>
      </c>
      <c r="N238" s="271" t="s">
        <v>843</v>
      </c>
      <c r="O238" s="271" t="s">
        <v>831</v>
      </c>
      <c r="P238" s="271" t="s">
        <v>312</v>
      </c>
      <c r="Q238" s="271" t="s">
        <v>1476</v>
      </c>
    </row>
    <row r="239" spans="11:17" x14ac:dyDescent="0.2">
      <c r="K239" s="290" t="str">
        <f t="shared" si="6"/>
        <v>JW029202Aカバー工法</v>
      </c>
      <c r="L239" s="291" t="str">
        <f t="shared" si="7"/>
        <v>JW029202Aカバー工法A</v>
      </c>
      <c r="M239" s="271" t="s">
        <v>1468</v>
      </c>
      <c r="N239" s="271" t="s">
        <v>843</v>
      </c>
      <c r="O239" s="271" t="s">
        <v>831</v>
      </c>
      <c r="P239" s="271" t="s">
        <v>312</v>
      </c>
      <c r="Q239" s="271" t="s">
        <v>1477</v>
      </c>
    </row>
    <row r="240" spans="11:17" x14ac:dyDescent="0.2">
      <c r="K240" s="290" t="str">
        <f t="shared" si="6"/>
        <v>JW029203Sカバー工法</v>
      </c>
      <c r="L240" s="291" t="str">
        <f t="shared" si="7"/>
        <v>JW029203Sカバー工法S</v>
      </c>
      <c r="M240" s="271" t="s">
        <v>1469</v>
      </c>
      <c r="N240" s="271" t="s">
        <v>843</v>
      </c>
      <c r="O240" s="271" t="s">
        <v>831</v>
      </c>
      <c r="P240" s="271" t="s">
        <v>312</v>
      </c>
      <c r="Q240" s="271" t="s">
        <v>1478</v>
      </c>
    </row>
    <row r="241" spans="11:17" x14ac:dyDescent="0.2">
      <c r="K241" s="290" t="str">
        <f t="shared" si="6"/>
        <v>JW029204Aカバー工法</v>
      </c>
      <c r="L241" s="291" t="str">
        <f t="shared" si="7"/>
        <v>JW029204Aカバー工法A</v>
      </c>
      <c r="M241" s="271" t="s">
        <v>1470</v>
      </c>
      <c r="N241" s="271" t="s">
        <v>843</v>
      </c>
      <c r="O241" s="271" t="s">
        <v>831</v>
      </c>
      <c r="P241" s="271" t="s">
        <v>312</v>
      </c>
      <c r="Q241" s="271" t="s">
        <v>1479</v>
      </c>
    </row>
    <row r="242" spans="11:17" x14ac:dyDescent="0.2">
      <c r="K242" s="290" t="str">
        <f t="shared" si="6"/>
        <v>JW033111Sカバー工法</v>
      </c>
      <c r="L242" s="291" t="str">
        <f t="shared" si="7"/>
        <v>JW033111Sカバー工法S</v>
      </c>
      <c r="M242" s="271" t="s">
        <v>1126</v>
      </c>
      <c r="N242" s="271" t="s">
        <v>843</v>
      </c>
      <c r="O242" s="271" t="s">
        <v>831</v>
      </c>
      <c r="P242" s="271" t="s">
        <v>616</v>
      </c>
      <c r="Q242" s="271" t="s">
        <v>1127</v>
      </c>
    </row>
    <row r="243" spans="11:17" x14ac:dyDescent="0.2">
      <c r="K243" s="290" t="str">
        <f t="shared" si="6"/>
        <v>JW033112Aカバー工法</v>
      </c>
      <c r="L243" s="291" t="str">
        <f t="shared" si="7"/>
        <v>JW033112Aカバー工法A</v>
      </c>
      <c r="M243" s="271" t="s">
        <v>1128</v>
      </c>
      <c r="N243" s="271" t="s">
        <v>843</v>
      </c>
      <c r="O243" s="271" t="s">
        <v>831</v>
      </c>
      <c r="P243" s="271" t="s">
        <v>616</v>
      </c>
      <c r="Q243" s="271" t="s">
        <v>1129</v>
      </c>
    </row>
    <row r="244" spans="11:17" x14ac:dyDescent="0.2">
      <c r="K244" s="290" t="str">
        <f t="shared" si="6"/>
        <v>JW033113Aカバー工法</v>
      </c>
      <c r="L244" s="291" t="str">
        <f t="shared" si="7"/>
        <v>JW033113Aカバー工法A</v>
      </c>
      <c r="M244" s="271" t="s">
        <v>1130</v>
      </c>
      <c r="N244" s="271" t="s">
        <v>843</v>
      </c>
      <c r="O244" s="271" t="s">
        <v>831</v>
      </c>
      <c r="P244" s="271" t="s">
        <v>616</v>
      </c>
      <c r="Q244" s="271" t="s">
        <v>1131</v>
      </c>
    </row>
    <row r="245" spans="11:17" x14ac:dyDescent="0.2">
      <c r="K245" s="290" t="str">
        <f t="shared" si="6"/>
        <v>JW033114Sカバー工法</v>
      </c>
      <c r="L245" s="291" t="str">
        <f t="shared" si="7"/>
        <v>JW033114Sカバー工法S</v>
      </c>
      <c r="M245" s="271" t="s">
        <v>1132</v>
      </c>
      <c r="N245" s="271" t="s">
        <v>843</v>
      </c>
      <c r="O245" s="271" t="s">
        <v>831</v>
      </c>
      <c r="P245" s="271" t="s">
        <v>616</v>
      </c>
      <c r="Q245" s="271" t="s">
        <v>1133</v>
      </c>
    </row>
    <row r="246" spans="11:17" x14ac:dyDescent="0.2">
      <c r="K246" s="290" t="str">
        <f t="shared" si="6"/>
        <v>JW033115Aカバー工法</v>
      </c>
      <c r="L246" s="291" t="str">
        <f t="shared" si="7"/>
        <v>JW033115Aカバー工法A</v>
      </c>
      <c r="M246" s="271" t="s">
        <v>1134</v>
      </c>
      <c r="N246" s="271" t="s">
        <v>843</v>
      </c>
      <c r="O246" s="271" t="s">
        <v>831</v>
      </c>
      <c r="P246" s="271" t="s">
        <v>616</v>
      </c>
      <c r="Q246" s="271" t="s">
        <v>1135</v>
      </c>
    </row>
    <row r="247" spans="11:17" x14ac:dyDescent="0.2">
      <c r="K247" s="290" t="str">
        <f t="shared" si="6"/>
        <v>JW033116Aカバー工法</v>
      </c>
      <c r="L247" s="291" t="str">
        <f t="shared" si="7"/>
        <v>JW033116Aカバー工法A</v>
      </c>
      <c r="M247" s="271" t="s">
        <v>1136</v>
      </c>
      <c r="N247" s="271" t="s">
        <v>843</v>
      </c>
      <c r="O247" s="271" t="s">
        <v>831</v>
      </c>
      <c r="P247" s="271" t="s">
        <v>616</v>
      </c>
      <c r="Q247" s="271" t="s">
        <v>1137</v>
      </c>
    </row>
    <row r="248" spans="11:17" x14ac:dyDescent="0.2">
      <c r="K248" s="290" t="str">
        <f t="shared" si="6"/>
        <v>JW033117Aカバー工法</v>
      </c>
      <c r="L248" s="291" t="str">
        <f t="shared" si="7"/>
        <v>JW033117Aカバー工法A</v>
      </c>
      <c r="M248" s="271" t="s">
        <v>1138</v>
      </c>
      <c r="N248" s="271" t="s">
        <v>843</v>
      </c>
      <c r="O248" s="271" t="s">
        <v>831</v>
      </c>
      <c r="P248" s="271" t="s">
        <v>616</v>
      </c>
      <c r="Q248" s="271" t="s">
        <v>1139</v>
      </c>
    </row>
    <row r="249" spans="11:17" x14ac:dyDescent="0.2">
      <c r="K249" s="290" t="str">
        <f t="shared" si="6"/>
        <v>JW033118Aカバー工法</v>
      </c>
      <c r="L249" s="291" t="str">
        <f t="shared" si="7"/>
        <v>JW033118Aカバー工法A</v>
      </c>
      <c r="M249" s="271" t="s">
        <v>1140</v>
      </c>
      <c r="N249" s="271" t="s">
        <v>843</v>
      </c>
      <c r="O249" s="271" t="s">
        <v>831</v>
      </c>
      <c r="P249" s="271" t="s">
        <v>616</v>
      </c>
      <c r="Q249" s="271" t="s">
        <v>1141</v>
      </c>
    </row>
    <row r="250" spans="11:17" x14ac:dyDescent="0.2">
      <c r="K250" s="290" t="str">
        <f t="shared" si="6"/>
        <v>JW012005S外窓交換</v>
      </c>
      <c r="L250" s="291" t="str">
        <f t="shared" si="7"/>
        <v>JW012005S外窓交換S</v>
      </c>
      <c r="M250" s="271" t="s">
        <v>1098</v>
      </c>
      <c r="N250" s="271" t="s">
        <v>843</v>
      </c>
      <c r="O250" s="271" t="s">
        <v>844</v>
      </c>
      <c r="P250" s="271" t="s">
        <v>599</v>
      </c>
      <c r="Q250" s="271" t="s">
        <v>1099</v>
      </c>
    </row>
    <row r="251" spans="11:17" x14ac:dyDescent="0.2">
      <c r="K251" s="290" t="str">
        <f t="shared" si="6"/>
        <v>JW012006S外窓交換</v>
      </c>
      <c r="L251" s="291" t="str">
        <f t="shared" si="7"/>
        <v>JW012006S外窓交換S</v>
      </c>
      <c r="M251" s="271" t="s">
        <v>1100</v>
      </c>
      <c r="N251" s="271" t="s">
        <v>843</v>
      </c>
      <c r="O251" s="271" t="s">
        <v>844</v>
      </c>
      <c r="P251" s="271" t="s">
        <v>599</v>
      </c>
      <c r="Q251" s="271" t="s">
        <v>1101</v>
      </c>
    </row>
    <row r="252" spans="11:17" x14ac:dyDescent="0.2">
      <c r="K252" s="290" t="str">
        <f t="shared" si="6"/>
        <v>JW012007S外窓交換</v>
      </c>
      <c r="L252" s="291" t="str">
        <f t="shared" si="7"/>
        <v>JW012007S外窓交換S</v>
      </c>
      <c r="M252" s="271" t="s">
        <v>1240</v>
      </c>
      <c r="N252" s="271" t="s">
        <v>843</v>
      </c>
      <c r="O252" s="271" t="s">
        <v>844</v>
      </c>
      <c r="P252" s="271" t="s">
        <v>599</v>
      </c>
      <c r="Q252" s="271" t="s">
        <v>1102</v>
      </c>
    </row>
    <row r="253" spans="11:17" x14ac:dyDescent="0.2">
      <c r="K253" s="290" t="str">
        <f t="shared" si="6"/>
        <v>JW012008S外窓交換</v>
      </c>
      <c r="L253" s="291" t="str">
        <f t="shared" si="7"/>
        <v>JW012008S外窓交換S</v>
      </c>
      <c r="M253" s="271" t="s">
        <v>1103</v>
      </c>
      <c r="N253" s="271" t="s">
        <v>843</v>
      </c>
      <c r="O253" s="271" t="s">
        <v>844</v>
      </c>
      <c r="P253" s="271" t="s">
        <v>599</v>
      </c>
      <c r="Q253" s="271" t="s">
        <v>1104</v>
      </c>
    </row>
    <row r="254" spans="11:17" x14ac:dyDescent="0.2">
      <c r="K254" s="290" t="str">
        <f t="shared" si="6"/>
        <v>JW012009S外窓交換</v>
      </c>
      <c r="L254" s="291" t="str">
        <f t="shared" si="7"/>
        <v>JW012009S外窓交換S</v>
      </c>
      <c r="M254" s="271" t="s">
        <v>1105</v>
      </c>
      <c r="N254" s="271" t="s">
        <v>843</v>
      </c>
      <c r="O254" s="271" t="s">
        <v>844</v>
      </c>
      <c r="P254" s="271" t="s">
        <v>599</v>
      </c>
      <c r="Q254" s="271" t="s">
        <v>1106</v>
      </c>
    </row>
    <row r="255" spans="11:17" x14ac:dyDescent="0.2">
      <c r="K255" s="290" t="str">
        <f t="shared" si="6"/>
        <v>JW012010S外窓交換</v>
      </c>
      <c r="L255" s="291" t="str">
        <f t="shared" si="7"/>
        <v>JW012010S外窓交換S</v>
      </c>
      <c r="M255" s="271" t="s">
        <v>1243</v>
      </c>
      <c r="N255" s="271" t="s">
        <v>843</v>
      </c>
      <c r="O255" s="271" t="s">
        <v>844</v>
      </c>
      <c r="P255" s="271" t="s">
        <v>599</v>
      </c>
      <c r="Q255" s="271" t="s">
        <v>1107</v>
      </c>
    </row>
    <row r="256" spans="11:17" x14ac:dyDescent="0.2">
      <c r="K256" s="290" t="str">
        <f t="shared" si="6"/>
        <v>JW012011S外窓交換</v>
      </c>
      <c r="L256" s="291" t="str">
        <f t="shared" si="7"/>
        <v>JW012011S外窓交換S</v>
      </c>
      <c r="M256" s="271" t="s">
        <v>1108</v>
      </c>
      <c r="N256" s="271" t="s">
        <v>843</v>
      </c>
      <c r="O256" s="271" t="s">
        <v>844</v>
      </c>
      <c r="P256" s="271" t="s">
        <v>599</v>
      </c>
      <c r="Q256" s="271" t="s">
        <v>1109</v>
      </c>
    </row>
    <row r="257" spans="11:17" x14ac:dyDescent="0.2">
      <c r="K257" s="290" t="str">
        <f t="shared" si="6"/>
        <v>JW012012S外窓交換</v>
      </c>
      <c r="L257" s="291" t="str">
        <f t="shared" si="7"/>
        <v>JW012012S外窓交換S</v>
      </c>
      <c r="M257" s="271" t="s">
        <v>1110</v>
      </c>
      <c r="N257" s="271" t="s">
        <v>843</v>
      </c>
      <c r="O257" s="271" t="s">
        <v>844</v>
      </c>
      <c r="P257" s="271" t="s">
        <v>599</v>
      </c>
      <c r="Q257" s="271" t="s">
        <v>1111</v>
      </c>
    </row>
    <row r="258" spans="11:17" x14ac:dyDescent="0.2">
      <c r="K258" s="290" t="str">
        <f t="shared" si="6"/>
        <v>JW029031S外窓交換</v>
      </c>
      <c r="L258" s="291" t="str">
        <f t="shared" si="7"/>
        <v>JW029031S外窓交換S</v>
      </c>
      <c r="M258" s="271" t="s">
        <v>1114</v>
      </c>
      <c r="N258" s="271" t="s">
        <v>843</v>
      </c>
      <c r="O258" s="271" t="s">
        <v>844</v>
      </c>
      <c r="P258" s="271" t="s">
        <v>312</v>
      </c>
      <c r="Q258" s="271" t="s">
        <v>1115</v>
      </c>
    </row>
    <row r="259" spans="11:17" x14ac:dyDescent="0.2">
      <c r="K259" s="290" t="str">
        <f t="shared" si="6"/>
        <v>JW029032S外窓交換</v>
      </c>
      <c r="L259" s="291" t="str">
        <f t="shared" si="7"/>
        <v>JW029032S外窓交換S</v>
      </c>
      <c r="M259" s="271" t="s">
        <v>1116</v>
      </c>
      <c r="N259" s="271" t="s">
        <v>843</v>
      </c>
      <c r="O259" s="271" t="s">
        <v>844</v>
      </c>
      <c r="P259" s="271" t="s">
        <v>312</v>
      </c>
      <c r="Q259" s="271" t="s">
        <v>1117</v>
      </c>
    </row>
    <row r="260" spans="11:17" x14ac:dyDescent="0.2">
      <c r="K260" s="290" t="str">
        <f t="shared" si="6"/>
        <v>JW029033S外窓交換</v>
      </c>
      <c r="L260" s="291" t="str">
        <f t="shared" si="7"/>
        <v>JW029033S外窓交換S</v>
      </c>
      <c r="M260" s="271" t="s">
        <v>1118</v>
      </c>
      <c r="N260" s="271" t="s">
        <v>843</v>
      </c>
      <c r="O260" s="271" t="s">
        <v>844</v>
      </c>
      <c r="P260" s="271" t="s">
        <v>312</v>
      </c>
      <c r="Q260" s="271" t="s">
        <v>1119</v>
      </c>
    </row>
    <row r="261" spans="11:17" x14ac:dyDescent="0.2">
      <c r="K261" s="290" t="str">
        <f t="shared" ref="K261:K324" si="8">M261&amp;O261</f>
        <v>JW029034S外窓交換</v>
      </c>
      <c r="L261" s="291" t="str">
        <f t="shared" ref="L261:L324" si="9">M261&amp;O261&amp;(IF(M261&lt;&gt;"", RIGHT(M261,1),""))</f>
        <v>JW029034S外窓交換S</v>
      </c>
      <c r="M261" s="271" t="s">
        <v>1120</v>
      </c>
      <c r="N261" s="271" t="s">
        <v>843</v>
      </c>
      <c r="O261" s="271" t="s">
        <v>844</v>
      </c>
      <c r="P261" s="271" t="s">
        <v>312</v>
      </c>
      <c r="Q261" s="271" t="s">
        <v>1121</v>
      </c>
    </row>
    <row r="262" spans="11:17" x14ac:dyDescent="0.2">
      <c r="K262" s="290" t="str">
        <f t="shared" si="8"/>
        <v>JW029041S外窓交換</v>
      </c>
      <c r="L262" s="291" t="str">
        <f t="shared" si="9"/>
        <v>JW029041S外窓交換S</v>
      </c>
      <c r="M262" s="271" t="s">
        <v>1122</v>
      </c>
      <c r="N262" s="271" t="s">
        <v>843</v>
      </c>
      <c r="O262" s="271" t="s">
        <v>844</v>
      </c>
      <c r="P262" s="271" t="s">
        <v>312</v>
      </c>
      <c r="Q262" s="271" t="s">
        <v>1123</v>
      </c>
    </row>
    <row r="263" spans="11:17" x14ac:dyDescent="0.2">
      <c r="K263" s="290" t="str">
        <f t="shared" si="8"/>
        <v>JW029051S外窓交換</v>
      </c>
      <c r="L263" s="291" t="str">
        <f t="shared" si="9"/>
        <v>JW029051S外窓交換S</v>
      </c>
      <c r="M263" s="271" t="s">
        <v>1124</v>
      </c>
      <c r="N263" s="271" t="s">
        <v>843</v>
      </c>
      <c r="O263" s="271" t="s">
        <v>844</v>
      </c>
      <c r="P263" s="271" t="s">
        <v>312</v>
      </c>
      <c r="Q263" s="271" t="s">
        <v>1125</v>
      </c>
    </row>
    <row r="264" spans="11:17" x14ac:dyDescent="0.2">
      <c r="K264" s="290" t="str">
        <f t="shared" si="8"/>
        <v>JW029071S外窓交換</v>
      </c>
      <c r="L264" s="291" t="str">
        <f t="shared" si="9"/>
        <v>JW029071S外窓交換S</v>
      </c>
      <c r="M264" s="271" t="s">
        <v>1410</v>
      </c>
      <c r="N264" s="271" t="s">
        <v>843</v>
      </c>
      <c r="O264" s="271" t="s">
        <v>844</v>
      </c>
      <c r="P264" s="271" t="s">
        <v>312</v>
      </c>
      <c r="Q264" s="271" t="s">
        <v>1411</v>
      </c>
    </row>
    <row r="265" spans="11:17" x14ac:dyDescent="0.2">
      <c r="K265" s="290" t="str">
        <f t="shared" si="8"/>
        <v>JW029101S外窓交換</v>
      </c>
      <c r="L265" s="291" t="str">
        <f t="shared" si="9"/>
        <v>JW029101S外窓交換S</v>
      </c>
      <c r="M265" s="271" t="s">
        <v>1416</v>
      </c>
      <c r="N265" s="271" t="s">
        <v>843</v>
      </c>
      <c r="O265" s="271" t="s">
        <v>844</v>
      </c>
      <c r="P265" s="271" t="s">
        <v>312</v>
      </c>
      <c r="Q265" s="271" t="s">
        <v>1417</v>
      </c>
    </row>
    <row r="266" spans="11:17" x14ac:dyDescent="0.2">
      <c r="K266" s="290" t="str">
        <f t="shared" si="8"/>
        <v>JW029102S外窓交換</v>
      </c>
      <c r="L266" s="291" t="str">
        <f t="shared" si="9"/>
        <v>JW029102S外窓交換S</v>
      </c>
      <c r="M266" s="271" t="s">
        <v>1418</v>
      </c>
      <c r="N266" s="271" t="s">
        <v>843</v>
      </c>
      <c r="O266" s="271" t="s">
        <v>844</v>
      </c>
      <c r="P266" s="271" t="s">
        <v>312</v>
      </c>
      <c r="Q266" s="271" t="s">
        <v>1419</v>
      </c>
    </row>
    <row r="267" spans="11:17" x14ac:dyDescent="0.2">
      <c r="K267" s="290" t="str">
        <f t="shared" si="8"/>
        <v>JW029103S外窓交換</v>
      </c>
      <c r="L267" s="291" t="str">
        <f t="shared" si="9"/>
        <v>JW029103S外窓交換S</v>
      </c>
      <c r="M267" s="271" t="s">
        <v>1420</v>
      </c>
      <c r="N267" s="271" t="s">
        <v>843</v>
      </c>
      <c r="O267" s="271" t="s">
        <v>844</v>
      </c>
      <c r="P267" s="271" t="s">
        <v>312</v>
      </c>
      <c r="Q267" s="271" t="s">
        <v>1421</v>
      </c>
    </row>
    <row r="268" spans="11:17" x14ac:dyDescent="0.2">
      <c r="K268" s="290" t="str">
        <f t="shared" si="8"/>
        <v>JW029104S外窓交換</v>
      </c>
      <c r="L268" s="291" t="str">
        <f t="shared" si="9"/>
        <v>JW029104S外窓交換S</v>
      </c>
      <c r="M268" s="271" t="s">
        <v>1422</v>
      </c>
      <c r="N268" s="271" t="s">
        <v>843</v>
      </c>
      <c r="O268" s="271" t="s">
        <v>844</v>
      </c>
      <c r="P268" s="271" t="s">
        <v>312</v>
      </c>
      <c r="Q268" s="271" t="s">
        <v>1423</v>
      </c>
    </row>
    <row r="269" spans="11:17" x14ac:dyDescent="0.2">
      <c r="K269" s="290" t="str">
        <f t="shared" si="8"/>
        <v>JW029105S外窓交換</v>
      </c>
      <c r="L269" s="291" t="str">
        <f t="shared" si="9"/>
        <v>JW029105S外窓交換S</v>
      </c>
      <c r="M269" s="271" t="s">
        <v>1424</v>
      </c>
      <c r="N269" s="271" t="s">
        <v>843</v>
      </c>
      <c r="O269" s="271" t="s">
        <v>844</v>
      </c>
      <c r="P269" s="271" t="s">
        <v>312</v>
      </c>
      <c r="Q269" s="271" t="s">
        <v>1425</v>
      </c>
    </row>
    <row r="270" spans="11:17" x14ac:dyDescent="0.2">
      <c r="K270" s="290" t="str">
        <f t="shared" si="8"/>
        <v>JW029106S外窓交換</v>
      </c>
      <c r="L270" s="291" t="str">
        <f t="shared" si="9"/>
        <v>JW029106S外窓交換S</v>
      </c>
      <c r="M270" s="271" t="s">
        <v>1426</v>
      </c>
      <c r="N270" s="271" t="s">
        <v>843</v>
      </c>
      <c r="O270" s="271" t="s">
        <v>844</v>
      </c>
      <c r="P270" s="271" t="s">
        <v>312</v>
      </c>
      <c r="Q270" s="271" t="s">
        <v>1427</v>
      </c>
    </row>
    <row r="271" spans="11:17" x14ac:dyDescent="0.2">
      <c r="K271" s="290" t="str">
        <f t="shared" si="8"/>
        <v>JW029107S外窓交換</v>
      </c>
      <c r="L271" s="291" t="str">
        <f t="shared" si="9"/>
        <v>JW029107S外窓交換S</v>
      </c>
      <c r="M271" s="271" t="s">
        <v>1428</v>
      </c>
      <c r="N271" s="271" t="s">
        <v>843</v>
      </c>
      <c r="O271" s="271" t="s">
        <v>844</v>
      </c>
      <c r="P271" s="271" t="s">
        <v>312</v>
      </c>
      <c r="Q271" s="271" t="s">
        <v>1429</v>
      </c>
    </row>
    <row r="272" spans="11:17" x14ac:dyDescent="0.2">
      <c r="K272" s="290" t="str">
        <f t="shared" si="8"/>
        <v>JW029108S外窓交換</v>
      </c>
      <c r="L272" s="291" t="str">
        <f t="shared" si="9"/>
        <v>JW029108S外窓交換S</v>
      </c>
      <c r="M272" s="271" t="s">
        <v>1430</v>
      </c>
      <c r="N272" s="271" t="s">
        <v>843</v>
      </c>
      <c r="O272" s="271" t="s">
        <v>844</v>
      </c>
      <c r="P272" s="271" t="s">
        <v>312</v>
      </c>
      <c r="Q272" s="271" t="s">
        <v>1431</v>
      </c>
    </row>
    <row r="273" spans="11:17" x14ac:dyDescent="0.2">
      <c r="K273" s="290" t="str">
        <f t="shared" si="8"/>
        <v>JW029109S外窓交換</v>
      </c>
      <c r="L273" s="291" t="str">
        <f t="shared" si="9"/>
        <v>JW029109S外窓交換S</v>
      </c>
      <c r="M273" s="271" t="s">
        <v>1432</v>
      </c>
      <c r="N273" s="271" t="s">
        <v>843</v>
      </c>
      <c r="O273" s="271" t="s">
        <v>844</v>
      </c>
      <c r="P273" s="271" t="s">
        <v>312</v>
      </c>
      <c r="Q273" s="271" t="s">
        <v>1433</v>
      </c>
    </row>
    <row r="274" spans="11:17" x14ac:dyDescent="0.2">
      <c r="K274" s="290" t="str">
        <f t="shared" si="8"/>
        <v>JW029110S外窓交換</v>
      </c>
      <c r="L274" s="291" t="str">
        <f t="shared" si="9"/>
        <v>JW029110S外窓交換S</v>
      </c>
      <c r="M274" s="271" t="s">
        <v>1434</v>
      </c>
      <c r="N274" s="271" t="s">
        <v>843</v>
      </c>
      <c r="O274" s="271" t="s">
        <v>844</v>
      </c>
      <c r="P274" s="271" t="s">
        <v>312</v>
      </c>
      <c r="Q274" s="271" t="s">
        <v>1435</v>
      </c>
    </row>
    <row r="275" spans="11:17" x14ac:dyDescent="0.2">
      <c r="K275" s="290" t="str">
        <f t="shared" si="8"/>
        <v>JW029111S外窓交換</v>
      </c>
      <c r="L275" s="291" t="str">
        <f t="shared" si="9"/>
        <v>JW029111S外窓交換S</v>
      </c>
      <c r="M275" s="271" t="s">
        <v>1436</v>
      </c>
      <c r="N275" s="271" t="s">
        <v>843</v>
      </c>
      <c r="O275" s="271" t="s">
        <v>844</v>
      </c>
      <c r="P275" s="271" t="s">
        <v>312</v>
      </c>
      <c r="Q275" s="271" t="s">
        <v>1437</v>
      </c>
    </row>
    <row r="276" spans="11:17" x14ac:dyDescent="0.2">
      <c r="K276" s="290" t="str">
        <f t="shared" si="8"/>
        <v>JW029112S外窓交換</v>
      </c>
      <c r="L276" s="291" t="str">
        <f t="shared" si="9"/>
        <v>JW029112S外窓交換S</v>
      </c>
      <c r="M276" s="271" t="s">
        <v>1438</v>
      </c>
      <c r="N276" s="271" t="s">
        <v>843</v>
      </c>
      <c r="O276" s="271" t="s">
        <v>844</v>
      </c>
      <c r="P276" s="271" t="s">
        <v>312</v>
      </c>
      <c r="Q276" s="271" t="s">
        <v>1439</v>
      </c>
    </row>
    <row r="277" spans="11:17" x14ac:dyDescent="0.2">
      <c r="K277" s="290" t="str">
        <f t="shared" si="8"/>
        <v>JW029113S外窓交換</v>
      </c>
      <c r="L277" s="291" t="str">
        <f t="shared" si="9"/>
        <v>JW029113S外窓交換S</v>
      </c>
      <c r="M277" s="271" t="s">
        <v>1440</v>
      </c>
      <c r="N277" s="271" t="s">
        <v>843</v>
      </c>
      <c r="O277" s="271" t="s">
        <v>844</v>
      </c>
      <c r="P277" s="271" t="s">
        <v>312</v>
      </c>
      <c r="Q277" s="271" t="s">
        <v>1441</v>
      </c>
    </row>
    <row r="278" spans="11:17" x14ac:dyDescent="0.2">
      <c r="K278" s="290" t="str">
        <f t="shared" si="8"/>
        <v>JW029114S外窓交換</v>
      </c>
      <c r="L278" s="291" t="str">
        <f t="shared" si="9"/>
        <v>JW029114S外窓交換S</v>
      </c>
      <c r="M278" s="271" t="s">
        <v>1442</v>
      </c>
      <c r="N278" s="271" t="s">
        <v>843</v>
      </c>
      <c r="O278" s="271" t="s">
        <v>844</v>
      </c>
      <c r="P278" s="271" t="s">
        <v>312</v>
      </c>
      <c r="Q278" s="271" t="s">
        <v>1443</v>
      </c>
    </row>
    <row r="279" spans="11:17" x14ac:dyDescent="0.2">
      <c r="K279" s="290" t="str">
        <f t="shared" si="8"/>
        <v>JW033213S外窓交換</v>
      </c>
      <c r="L279" s="291" t="str">
        <f t="shared" si="9"/>
        <v>JW033213S外窓交換S</v>
      </c>
      <c r="M279" s="271" t="s">
        <v>1142</v>
      </c>
      <c r="N279" s="271" t="s">
        <v>843</v>
      </c>
      <c r="O279" s="271" t="s">
        <v>844</v>
      </c>
      <c r="P279" s="271" t="s">
        <v>616</v>
      </c>
      <c r="Q279" s="271" t="s">
        <v>1143</v>
      </c>
    </row>
    <row r="280" spans="11:17" x14ac:dyDescent="0.2">
      <c r="K280" s="290" t="str">
        <f t="shared" si="8"/>
        <v>JW033214S外窓交換</v>
      </c>
      <c r="L280" s="291" t="str">
        <f t="shared" si="9"/>
        <v>JW033214S外窓交換S</v>
      </c>
      <c r="M280" s="271" t="s">
        <v>1144</v>
      </c>
      <c r="N280" s="271" t="s">
        <v>843</v>
      </c>
      <c r="O280" s="271" t="s">
        <v>844</v>
      </c>
      <c r="P280" s="271" t="s">
        <v>616</v>
      </c>
      <c r="Q280" s="271" t="s">
        <v>1145</v>
      </c>
    </row>
    <row r="281" spans="11:17" x14ac:dyDescent="0.2">
      <c r="K281" s="290" t="str">
        <f t="shared" si="8"/>
        <v>JW033228S外窓交換</v>
      </c>
      <c r="L281" s="291" t="str">
        <f t="shared" si="9"/>
        <v>JW033228S外窓交換S</v>
      </c>
      <c r="M281" s="271" t="s">
        <v>1146</v>
      </c>
      <c r="N281" s="271" t="s">
        <v>843</v>
      </c>
      <c r="O281" s="271" t="s">
        <v>844</v>
      </c>
      <c r="P281" s="271" t="s">
        <v>616</v>
      </c>
      <c r="Q281" s="271" t="s">
        <v>1147</v>
      </c>
    </row>
    <row r="282" spans="11:17" x14ac:dyDescent="0.2">
      <c r="K282" s="290" t="str">
        <f t="shared" si="8"/>
        <v>JW033229S外窓交換</v>
      </c>
      <c r="L282" s="291" t="str">
        <f t="shared" si="9"/>
        <v>JW033229S外窓交換S</v>
      </c>
      <c r="M282" s="271" t="s">
        <v>1148</v>
      </c>
      <c r="N282" s="271" t="s">
        <v>843</v>
      </c>
      <c r="O282" s="271" t="s">
        <v>844</v>
      </c>
      <c r="P282" s="271" t="s">
        <v>616</v>
      </c>
      <c r="Q282" s="271" t="s">
        <v>1149</v>
      </c>
    </row>
    <row r="283" spans="11:17" x14ac:dyDescent="0.2">
      <c r="K283" s="290" t="str">
        <f t="shared" si="8"/>
        <v>JW033231S外窓交換</v>
      </c>
      <c r="L283" s="291" t="str">
        <f t="shared" si="9"/>
        <v>JW033231S外窓交換S</v>
      </c>
      <c r="M283" s="271" t="s">
        <v>1150</v>
      </c>
      <c r="N283" s="271" t="s">
        <v>843</v>
      </c>
      <c r="O283" s="271" t="s">
        <v>844</v>
      </c>
      <c r="P283" s="271" t="s">
        <v>616</v>
      </c>
      <c r="Q283" s="271" t="s">
        <v>1151</v>
      </c>
    </row>
    <row r="284" spans="11:17" x14ac:dyDescent="0.2">
      <c r="K284" s="290" t="str">
        <f t="shared" si="8"/>
        <v>JW033254S外窓交換</v>
      </c>
      <c r="L284" s="291" t="str">
        <f t="shared" si="9"/>
        <v>JW033254S外窓交換S</v>
      </c>
      <c r="M284" s="271" t="s">
        <v>1152</v>
      </c>
      <c r="N284" s="271" t="s">
        <v>843</v>
      </c>
      <c r="O284" s="271" t="s">
        <v>844</v>
      </c>
      <c r="P284" s="271" t="s">
        <v>616</v>
      </c>
      <c r="Q284" s="271" t="s">
        <v>1147</v>
      </c>
    </row>
    <row r="285" spans="11:17" x14ac:dyDescent="0.2">
      <c r="K285" s="290" t="str">
        <f t="shared" si="8"/>
        <v>JW033256S外窓交換</v>
      </c>
      <c r="L285" s="291" t="str">
        <f t="shared" si="9"/>
        <v>JW033256S外窓交換S</v>
      </c>
      <c r="M285" s="271" t="s">
        <v>1153</v>
      </c>
      <c r="N285" s="271" t="s">
        <v>843</v>
      </c>
      <c r="O285" s="271" t="s">
        <v>844</v>
      </c>
      <c r="P285" s="271" t="s">
        <v>616</v>
      </c>
      <c r="Q285" s="271" t="s">
        <v>1154</v>
      </c>
    </row>
    <row r="286" spans="11:17" x14ac:dyDescent="0.2">
      <c r="K286" s="290" t="str">
        <f t="shared" si="8"/>
        <v>JW033257S外窓交換</v>
      </c>
      <c r="L286" s="291" t="str">
        <f t="shared" si="9"/>
        <v>JW033257S外窓交換S</v>
      </c>
      <c r="M286" s="271" t="s">
        <v>1155</v>
      </c>
      <c r="N286" s="271" t="s">
        <v>843</v>
      </c>
      <c r="O286" s="271" t="s">
        <v>844</v>
      </c>
      <c r="P286" s="271" t="s">
        <v>616</v>
      </c>
      <c r="Q286" s="271" t="s">
        <v>1156</v>
      </c>
    </row>
    <row r="287" spans="11:17" x14ac:dyDescent="0.2">
      <c r="K287" s="290" t="str">
        <f t="shared" si="8"/>
        <v>JW033258S外窓交換</v>
      </c>
      <c r="L287" s="291" t="str">
        <f t="shared" si="9"/>
        <v>JW033258S外窓交換S</v>
      </c>
      <c r="M287" s="271" t="s">
        <v>1157</v>
      </c>
      <c r="N287" s="271" t="s">
        <v>843</v>
      </c>
      <c r="O287" s="271" t="s">
        <v>844</v>
      </c>
      <c r="P287" s="271" t="s">
        <v>616</v>
      </c>
      <c r="Q287" s="271" t="s">
        <v>1158</v>
      </c>
    </row>
    <row r="288" spans="11:17" x14ac:dyDescent="0.2">
      <c r="K288" s="290" t="str">
        <f t="shared" si="8"/>
        <v>JW033259S外窓交換</v>
      </c>
      <c r="L288" s="291" t="str">
        <f t="shared" si="9"/>
        <v>JW033259S外窓交換S</v>
      </c>
      <c r="M288" s="271" t="s">
        <v>1159</v>
      </c>
      <c r="N288" s="271" t="s">
        <v>843</v>
      </c>
      <c r="O288" s="271" t="s">
        <v>844</v>
      </c>
      <c r="P288" s="271" t="s">
        <v>616</v>
      </c>
      <c r="Q288" s="271" t="s">
        <v>1160</v>
      </c>
    </row>
    <row r="289" spans="11:17" x14ac:dyDescent="0.2">
      <c r="K289" s="290" t="str">
        <f t="shared" si="8"/>
        <v>JW033261S外窓交換</v>
      </c>
      <c r="L289" s="291" t="str">
        <f t="shared" si="9"/>
        <v>JW033261S外窓交換S</v>
      </c>
      <c r="M289" s="271" t="s">
        <v>1161</v>
      </c>
      <c r="N289" s="271" t="s">
        <v>843</v>
      </c>
      <c r="O289" s="271" t="s">
        <v>844</v>
      </c>
      <c r="P289" s="271" t="s">
        <v>616</v>
      </c>
      <c r="Q289" s="271" t="s">
        <v>1162</v>
      </c>
    </row>
    <row r="290" spans="11:17" x14ac:dyDescent="0.2">
      <c r="K290" s="290" t="str">
        <f t="shared" si="8"/>
        <v>JW033262S外窓交換</v>
      </c>
      <c r="L290" s="291" t="str">
        <f t="shared" si="9"/>
        <v>JW033262S外窓交換S</v>
      </c>
      <c r="M290" s="271" t="s">
        <v>1163</v>
      </c>
      <c r="N290" s="271" t="s">
        <v>843</v>
      </c>
      <c r="O290" s="271" t="s">
        <v>844</v>
      </c>
      <c r="P290" s="271" t="s">
        <v>616</v>
      </c>
      <c r="Q290" s="271" t="s">
        <v>1164</v>
      </c>
    </row>
    <row r="291" spans="11:17" x14ac:dyDescent="0.2">
      <c r="K291" s="290" t="str">
        <f t="shared" si="8"/>
        <v>JW033263S外窓交換</v>
      </c>
      <c r="L291" s="291" t="str">
        <f t="shared" si="9"/>
        <v>JW033263S外窓交換S</v>
      </c>
      <c r="M291" s="271" t="s">
        <v>1165</v>
      </c>
      <c r="N291" s="271" t="s">
        <v>843</v>
      </c>
      <c r="O291" s="271" t="s">
        <v>844</v>
      </c>
      <c r="P291" s="271" t="s">
        <v>616</v>
      </c>
      <c r="Q291" s="271" t="s">
        <v>1166</v>
      </c>
    </row>
    <row r="292" spans="11:17" x14ac:dyDescent="0.2">
      <c r="K292" s="290" t="str">
        <f t="shared" si="8"/>
        <v>JW033264S外窓交換</v>
      </c>
      <c r="L292" s="291" t="str">
        <f t="shared" si="9"/>
        <v>JW033264S外窓交換S</v>
      </c>
      <c r="M292" s="271" t="s">
        <v>1167</v>
      </c>
      <c r="N292" s="271" t="s">
        <v>843</v>
      </c>
      <c r="O292" s="271" t="s">
        <v>844</v>
      </c>
      <c r="P292" s="271" t="s">
        <v>616</v>
      </c>
      <c r="Q292" s="271" t="s">
        <v>1168</v>
      </c>
    </row>
    <row r="293" spans="11:17" x14ac:dyDescent="0.2">
      <c r="K293" s="290" t="str">
        <f t="shared" si="8"/>
        <v>JW033265S外窓交換</v>
      </c>
      <c r="L293" s="291" t="str">
        <f t="shared" si="9"/>
        <v>JW033265S外窓交換S</v>
      </c>
      <c r="M293" s="271" t="s">
        <v>1169</v>
      </c>
      <c r="N293" s="271" t="s">
        <v>843</v>
      </c>
      <c r="O293" s="271" t="s">
        <v>844</v>
      </c>
      <c r="P293" s="271" t="s">
        <v>616</v>
      </c>
      <c r="Q293" s="271" t="s">
        <v>1170</v>
      </c>
    </row>
    <row r="294" spans="11:17" x14ac:dyDescent="0.2">
      <c r="K294" s="290" t="str">
        <f t="shared" si="8"/>
        <v>JW033266S外窓交換</v>
      </c>
      <c r="L294" s="291" t="str">
        <f t="shared" si="9"/>
        <v>JW033266S外窓交換S</v>
      </c>
      <c r="M294" s="271" t="s">
        <v>1171</v>
      </c>
      <c r="N294" s="271" t="s">
        <v>843</v>
      </c>
      <c r="O294" s="271" t="s">
        <v>844</v>
      </c>
      <c r="P294" s="271" t="s">
        <v>616</v>
      </c>
      <c r="Q294" s="271" t="s">
        <v>1172</v>
      </c>
    </row>
    <row r="295" spans="11:17" x14ac:dyDescent="0.2">
      <c r="K295" s="290" t="str">
        <f t="shared" si="8"/>
        <v>JW033267S外窓交換</v>
      </c>
      <c r="L295" s="291" t="str">
        <f t="shared" si="9"/>
        <v>JW033267S外窓交換S</v>
      </c>
      <c r="M295" s="271" t="s">
        <v>1173</v>
      </c>
      <c r="N295" s="271" t="s">
        <v>843</v>
      </c>
      <c r="O295" s="271" t="s">
        <v>844</v>
      </c>
      <c r="P295" s="271" t="s">
        <v>616</v>
      </c>
      <c r="Q295" s="271" t="s">
        <v>1174</v>
      </c>
    </row>
    <row r="296" spans="11:17" x14ac:dyDescent="0.2">
      <c r="K296" s="290" t="str">
        <f t="shared" si="8"/>
        <v>JW033268S外窓交換</v>
      </c>
      <c r="L296" s="291" t="str">
        <f t="shared" si="9"/>
        <v>JW033268S外窓交換S</v>
      </c>
      <c r="M296" s="271" t="s">
        <v>1175</v>
      </c>
      <c r="N296" s="271" t="s">
        <v>843</v>
      </c>
      <c r="O296" s="271" t="s">
        <v>844</v>
      </c>
      <c r="P296" s="271" t="s">
        <v>616</v>
      </c>
      <c r="Q296" s="271" t="s">
        <v>1176</v>
      </c>
    </row>
    <row r="297" spans="11:17" x14ac:dyDescent="0.2">
      <c r="K297" s="290" t="str">
        <f t="shared" si="8"/>
        <v>JW033269S外窓交換</v>
      </c>
      <c r="L297" s="291" t="str">
        <f t="shared" si="9"/>
        <v>JW033269S外窓交換S</v>
      </c>
      <c r="M297" s="271" t="s">
        <v>1177</v>
      </c>
      <c r="N297" s="271" t="s">
        <v>843</v>
      </c>
      <c r="O297" s="271" t="s">
        <v>844</v>
      </c>
      <c r="P297" s="271" t="s">
        <v>616</v>
      </c>
      <c r="Q297" s="271" t="s">
        <v>1178</v>
      </c>
    </row>
    <row r="298" spans="11:17" x14ac:dyDescent="0.2">
      <c r="K298" s="290" t="str">
        <f t="shared" si="8"/>
        <v>JW033271S外窓交換</v>
      </c>
      <c r="L298" s="291" t="str">
        <f t="shared" si="9"/>
        <v>JW033271S外窓交換S</v>
      </c>
      <c r="M298" s="271" t="s">
        <v>1179</v>
      </c>
      <c r="N298" s="271" t="s">
        <v>843</v>
      </c>
      <c r="O298" s="271" t="s">
        <v>844</v>
      </c>
      <c r="P298" s="271" t="s">
        <v>616</v>
      </c>
      <c r="Q298" s="271" t="s">
        <v>1180</v>
      </c>
    </row>
    <row r="299" spans="11:17" x14ac:dyDescent="0.2">
      <c r="K299" s="290" t="str">
        <f t="shared" si="8"/>
        <v>JW033272S外窓交換</v>
      </c>
      <c r="L299" s="291" t="str">
        <f t="shared" si="9"/>
        <v>JW033272S外窓交換S</v>
      </c>
      <c r="M299" s="271" t="s">
        <v>1181</v>
      </c>
      <c r="N299" s="271" t="s">
        <v>843</v>
      </c>
      <c r="O299" s="271" t="s">
        <v>844</v>
      </c>
      <c r="P299" s="271" t="s">
        <v>616</v>
      </c>
      <c r="Q299" s="271" t="s">
        <v>1182</v>
      </c>
    </row>
    <row r="300" spans="11:17" x14ac:dyDescent="0.2">
      <c r="K300" s="290" t="str">
        <f t="shared" si="8"/>
        <v>JW033273S外窓交換</v>
      </c>
      <c r="L300" s="291" t="str">
        <f t="shared" si="9"/>
        <v>JW033273S外窓交換S</v>
      </c>
      <c r="M300" s="271" t="s">
        <v>1480</v>
      </c>
      <c r="N300" s="271" t="s">
        <v>843</v>
      </c>
      <c r="O300" s="271" t="s">
        <v>844</v>
      </c>
      <c r="P300" s="271" t="s">
        <v>616</v>
      </c>
      <c r="Q300" s="271" t="s">
        <v>1481</v>
      </c>
    </row>
    <row r="301" spans="11:17" x14ac:dyDescent="0.2">
      <c r="K301" s="290" t="str">
        <f t="shared" si="8"/>
        <v>JW033274S外窓交換</v>
      </c>
      <c r="L301" s="291" t="str">
        <f t="shared" si="9"/>
        <v>JW033274S外窓交換S</v>
      </c>
      <c r="M301" s="271" t="s">
        <v>1482</v>
      </c>
      <c r="N301" s="271" t="s">
        <v>843</v>
      </c>
      <c r="O301" s="271" t="s">
        <v>844</v>
      </c>
      <c r="P301" s="271" t="s">
        <v>616</v>
      </c>
      <c r="Q301" s="271" t="s">
        <v>1483</v>
      </c>
    </row>
    <row r="302" spans="11:17" x14ac:dyDescent="0.2">
      <c r="K302" s="290" t="str">
        <f t="shared" si="8"/>
        <v>JW033275S外窓交換</v>
      </c>
      <c r="L302" s="291" t="str">
        <f t="shared" si="9"/>
        <v>JW033275S外窓交換S</v>
      </c>
      <c r="M302" s="271" t="s">
        <v>1484</v>
      </c>
      <c r="N302" s="271" t="s">
        <v>843</v>
      </c>
      <c r="O302" s="271" t="s">
        <v>844</v>
      </c>
      <c r="P302" s="271" t="s">
        <v>616</v>
      </c>
      <c r="Q302" s="271" t="s">
        <v>1485</v>
      </c>
    </row>
    <row r="303" spans="11:17" x14ac:dyDescent="0.2">
      <c r="K303" s="290" t="str">
        <f t="shared" si="8"/>
        <v>JW033276S外窓交換</v>
      </c>
      <c r="L303" s="291" t="str">
        <f t="shared" si="9"/>
        <v>JW033276S外窓交換S</v>
      </c>
      <c r="M303" s="271" t="s">
        <v>1486</v>
      </c>
      <c r="N303" s="271" t="s">
        <v>843</v>
      </c>
      <c r="O303" s="271" t="s">
        <v>844</v>
      </c>
      <c r="P303" s="271" t="s">
        <v>616</v>
      </c>
      <c r="Q303" s="271" t="s">
        <v>1487</v>
      </c>
    </row>
    <row r="304" spans="11:17" x14ac:dyDescent="0.2">
      <c r="K304" s="290" t="str">
        <f t="shared" si="8"/>
        <v>JW033277S外窓交換</v>
      </c>
      <c r="L304" s="291" t="str">
        <f t="shared" si="9"/>
        <v>JW033277S外窓交換S</v>
      </c>
      <c r="M304" s="271" t="s">
        <v>1488</v>
      </c>
      <c r="N304" s="271" t="s">
        <v>843</v>
      </c>
      <c r="O304" s="271" t="s">
        <v>844</v>
      </c>
      <c r="P304" s="271" t="s">
        <v>616</v>
      </c>
      <c r="Q304" s="271" t="s">
        <v>1489</v>
      </c>
    </row>
    <row r="305" spans="11:17" x14ac:dyDescent="0.2">
      <c r="K305" s="290" t="str">
        <f t="shared" si="8"/>
        <v>JW033278S外窓交換</v>
      </c>
      <c r="L305" s="291" t="str">
        <f t="shared" si="9"/>
        <v>JW033278S外窓交換S</v>
      </c>
      <c r="M305" s="271" t="s">
        <v>1490</v>
      </c>
      <c r="N305" s="271" t="s">
        <v>843</v>
      </c>
      <c r="O305" s="271" t="s">
        <v>844</v>
      </c>
      <c r="P305" s="271" t="s">
        <v>616</v>
      </c>
      <c r="Q305" s="271" t="s">
        <v>1491</v>
      </c>
    </row>
    <row r="306" spans="11:17" x14ac:dyDescent="0.2">
      <c r="K306" s="290" t="str">
        <f t="shared" si="8"/>
        <v>JW033279S外窓交換</v>
      </c>
      <c r="L306" s="291" t="str">
        <f t="shared" si="9"/>
        <v>JW033279S外窓交換S</v>
      </c>
      <c r="M306" s="271" t="s">
        <v>1492</v>
      </c>
      <c r="N306" s="271" t="s">
        <v>843</v>
      </c>
      <c r="O306" s="271" t="s">
        <v>844</v>
      </c>
      <c r="P306" s="271" t="s">
        <v>616</v>
      </c>
      <c r="Q306" s="271" t="s">
        <v>1493</v>
      </c>
    </row>
    <row r="307" spans="11:17" x14ac:dyDescent="0.2">
      <c r="K307" s="290" t="str">
        <f t="shared" si="8"/>
        <v>JW033280S外窓交換</v>
      </c>
      <c r="L307" s="291" t="str">
        <f t="shared" si="9"/>
        <v>JW033280S外窓交換S</v>
      </c>
      <c r="M307" s="271" t="s">
        <v>1494</v>
      </c>
      <c r="N307" s="271" t="s">
        <v>843</v>
      </c>
      <c r="O307" s="271" t="s">
        <v>844</v>
      </c>
      <c r="P307" s="271" t="s">
        <v>616</v>
      </c>
      <c r="Q307" s="271" t="s">
        <v>1495</v>
      </c>
    </row>
    <row r="308" spans="11:17" x14ac:dyDescent="0.2">
      <c r="K308" s="290" t="str">
        <f t="shared" si="8"/>
        <v>JW033315S外窓交換</v>
      </c>
      <c r="L308" s="291" t="str">
        <f t="shared" si="9"/>
        <v>JW033315S外窓交換S</v>
      </c>
      <c r="M308" s="271" t="s">
        <v>1183</v>
      </c>
      <c r="N308" s="271" t="s">
        <v>843</v>
      </c>
      <c r="O308" s="271" t="s">
        <v>844</v>
      </c>
      <c r="P308" s="271" t="s">
        <v>616</v>
      </c>
      <c r="Q308" s="271" t="s">
        <v>1184</v>
      </c>
    </row>
    <row r="309" spans="11:17" x14ac:dyDescent="0.2">
      <c r="K309" s="290" t="str">
        <f t="shared" si="8"/>
        <v>JW033318S外窓交換</v>
      </c>
      <c r="L309" s="291" t="str">
        <f t="shared" si="9"/>
        <v>JW033318S外窓交換S</v>
      </c>
      <c r="M309" s="271" t="s">
        <v>1185</v>
      </c>
      <c r="N309" s="271" t="s">
        <v>843</v>
      </c>
      <c r="O309" s="271" t="s">
        <v>844</v>
      </c>
      <c r="P309" s="271" t="s">
        <v>616</v>
      </c>
      <c r="Q309" s="271" t="s">
        <v>1186</v>
      </c>
    </row>
    <row r="310" spans="11:17" x14ac:dyDescent="0.2">
      <c r="K310" s="290" t="str">
        <f t="shared" si="8"/>
        <v>JW033329S外窓交換</v>
      </c>
      <c r="L310" s="291" t="str">
        <f t="shared" si="9"/>
        <v>JW033329S外窓交換S</v>
      </c>
      <c r="M310" s="271" t="s">
        <v>1249</v>
      </c>
      <c r="N310" s="271" t="s">
        <v>843</v>
      </c>
      <c r="O310" s="271" t="s">
        <v>844</v>
      </c>
      <c r="P310" s="271" t="s">
        <v>616</v>
      </c>
      <c r="Q310" s="271" t="s">
        <v>1250</v>
      </c>
    </row>
    <row r="311" spans="11:17" x14ac:dyDescent="0.2">
      <c r="K311" s="290" t="str">
        <f t="shared" si="8"/>
        <v>JW033331S外窓交換</v>
      </c>
      <c r="L311" s="291" t="str">
        <f t="shared" si="9"/>
        <v>JW033331S外窓交換S</v>
      </c>
      <c r="M311" s="271" t="s">
        <v>1251</v>
      </c>
      <c r="N311" s="271" t="s">
        <v>843</v>
      </c>
      <c r="O311" s="271" t="s">
        <v>844</v>
      </c>
      <c r="P311" s="271" t="s">
        <v>616</v>
      </c>
      <c r="Q311" s="271" t="s">
        <v>1252</v>
      </c>
    </row>
    <row r="312" spans="11:17" x14ac:dyDescent="0.2">
      <c r="K312" s="290" t="str">
        <f t="shared" si="8"/>
        <v>JW041213S外窓交換</v>
      </c>
      <c r="L312" s="291" t="str">
        <f t="shared" si="9"/>
        <v>JW041213S外窓交換S</v>
      </c>
      <c r="M312" s="271" t="s">
        <v>1187</v>
      </c>
      <c r="N312" s="271" t="s">
        <v>843</v>
      </c>
      <c r="O312" s="271" t="s">
        <v>844</v>
      </c>
      <c r="P312" s="271" t="s">
        <v>914</v>
      </c>
      <c r="Q312" s="271" t="s">
        <v>1188</v>
      </c>
    </row>
    <row r="313" spans="11:17" x14ac:dyDescent="0.2">
      <c r="K313" s="290" t="str">
        <f t="shared" si="8"/>
        <v>JW042223S外窓交換</v>
      </c>
      <c r="L313" s="291" t="str">
        <f t="shared" si="9"/>
        <v>JW042223S外窓交換S</v>
      </c>
      <c r="M313" s="271" t="s">
        <v>1189</v>
      </c>
      <c r="N313" s="271" t="s">
        <v>843</v>
      </c>
      <c r="O313" s="271" t="s">
        <v>844</v>
      </c>
      <c r="P313" s="271" t="s">
        <v>914</v>
      </c>
      <c r="Q313" s="271" t="s">
        <v>1190</v>
      </c>
    </row>
    <row r="314" spans="11:17" x14ac:dyDescent="0.2">
      <c r="K314" s="290" t="str">
        <f t="shared" si="8"/>
        <v>JW043223S外窓交換</v>
      </c>
      <c r="L314" s="291" t="str">
        <f t="shared" si="9"/>
        <v>JW043223S外窓交換S</v>
      </c>
      <c r="M314" s="271" t="s">
        <v>1191</v>
      </c>
      <c r="N314" s="271" t="s">
        <v>843</v>
      </c>
      <c r="O314" s="271" t="s">
        <v>844</v>
      </c>
      <c r="P314" s="271" t="s">
        <v>914</v>
      </c>
      <c r="Q314" s="271" t="s">
        <v>925</v>
      </c>
    </row>
    <row r="315" spans="11:17" x14ac:dyDescent="0.2">
      <c r="K315" s="290" t="str">
        <f t="shared" si="8"/>
        <v>JW043224S外窓交換</v>
      </c>
      <c r="L315" s="291" t="str">
        <f t="shared" si="9"/>
        <v>JW043224S外窓交換S</v>
      </c>
      <c r="M315" s="271" t="s">
        <v>1192</v>
      </c>
      <c r="N315" s="271" t="s">
        <v>843</v>
      </c>
      <c r="O315" s="271" t="s">
        <v>844</v>
      </c>
      <c r="P315" s="271" t="s">
        <v>914</v>
      </c>
      <c r="Q315" s="271" t="s">
        <v>926</v>
      </c>
    </row>
    <row r="316" spans="11:17" x14ac:dyDescent="0.2">
      <c r="K316" s="290" t="str">
        <f t="shared" si="8"/>
        <v>JW091014S外窓交換</v>
      </c>
      <c r="L316" s="291" t="str">
        <f t="shared" si="9"/>
        <v>JW091014S外窓交換S</v>
      </c>
      <c r="M316" s="271" t="s">
        <v>1195</v>
      </c>
      <c r="N316" s="271" t="s">
        <v>843</v>
      </c>
      <c r="O316" s="271" t="s">
        <v>844</v>
      </c>
      <c r="P316" s="271" t="s">
        <v>927</v>
      </c>
      <c r="Q316" s="271" t="s">
        <v>928</v>
      </c>
    </row>
    <row r="317" spans="11:17" x14ac:dyDescent="0.2">
      <c r="K317" s="290" t="str">
        <f t="shared" si="8"/>
        <v>JW091015S外窓交換</v>
      </c>
      <c r="L317" s="291" t="str">
        <f t="shared" si="9"/>
        <v>JW091015S外窓交換S</v>
      </c>
      <c r="M317" s="271" t="s">
        <v>1196</v>
      </c>
      <c r="N317" s="271" t="s">
        <v>843</v>
      </c>
      <c r="O317" s="271" t="s">
        <v>844</v>
      </c>
      <c r="P317" s="271" t="s">
        <v>927</v>
      </c>
      <c r="Q317" s="271" t="s">
        <v>929</v>
      </c>
    </row>
    <row r="318" spans="11:17" x14ac:dyDescent="0.2">
      <c r="K318" s="290" t="str">
        <f t="shared" si="8"/>
        <v>JW091016S外窓交換</v>
      </c>
      <c r="L318" s="291" t="str">
        <f t="shared" si="9"/>
        <v>JW091016S外窓交換S</v>
      </c>
      <c r="M318" s="271" t="s">
        <v>1197</v>
      </c>
      <c r="N318" s="271" t="s">
        <v>843</v>
      </c>
      <c r="O318" s="271" t="s">
        <v>844</v>
      </c>
      <c r="P318" s="271" t="s">
        <v>927</v>
      </c>
      <c r="Q318" s="271" t="s">
        <v>930</v>
      </c>
    </row>
    <row r="319" spans="11:17" x14ac:dyDescent="0.2">
      <c r="K319" s="290" t="str">
        <f t="shared" si="8"/>
        <v>JW114051S外窓交換</v>
      </c>
      <c r="L319" s="291" t="str">
        <f t="shared" si="9"/>
        <v>JW114051S外窓交換S</v>
      </c>
      <c r="M319" s="271" t="s">
        <v>1199</v>
      </c>
      <c r="N319" s="271" t="s">
        <v>843</v>
      </c>
      <c r="O319" s="271" t="s">
        <v>844</v>
      </c>
      <c r="P319" s="271" t="s">
        <v>635</v>
      </c>
      <c r="Q319" s="271" t="s">
        <v>944</v>
      </c>
    </row>
    <row r="320" spans="11:17" x14ac:dyDescent="0.2">
      <c r="K320" s="290" t="str">
        <f t="shared" si="8"/>
        <v>JW114052S外窓交換</v>
      </c>
      <c r="L320" s="291" t="str">
        <f t="shared" si="9"/>
        <v>JW114052S外窓交換S</v>
      </c>
      <c r="M320" s="271" t="s">
        <v>1200</v>
      </c>
      <c r="N320" s="271" t="s">
        <v>843</v>
      </c>
      <c r="O320" s="271" t="s">
        <v>844</v>
      </c>
      <c r="P320" s="271" t="s">
        <v>635</v>
      </c>
      <c r="Q320" s="271" t="s">
        <v>945</v>
      </c>
    </row>
    <row r="321" spans="11:17" x14ac:dyDescent="0.2">
      <c r="K321" s="290" t="str">
        <f t="shared" si="8"/>
        <v>JW122301S外窓交換</v>
      </c>
      <c r="L321" s="291" t="str">
        <f t="shared" si="9"/>
        <v>JW122301S外窓交換S</v>
      </c>
      <c r="M321" s="271" t="s">
        <v>1201</v>
      </c>
      <c r="N321" s="271" t="s">
        <v>843</v>
      </c>
      <c r="O321" s="271" t="s">
        <v>844</v>
      </c>
      <c r="P321" s="271" t="s">
        <v>642</v>
      </c>
      <c r="Q321" s="271" t="s">
        <v>948</v>
      </c>
    </row>
    <row r="322" spans="11:17" x14ac:dyDescent="0.2">
      <c r="K322" s="290" t="str">
        <f t="shared" si="8"/>
        <v>JW122302S外窓交換</v>
      </c>
      <c r="L322" s="291" t="str">
        <f t="shared" si="9"/>
        <v>JW122302S外窓交換S</v>
      </c>
      <c r="M322" s="271" t="s">
        <v>1202</v>
      </c>
      <c r="N322" s="271" t="s">
        <v>843</v>
      </c>
      <c r="O322" s="271" t="s">
        <v>844</v>
      </c>
      <c r="P322" s="271" t="s">
        <v>642</v>
      </c>
      <c r="Q322" s="271" t="s">
        <v>949</v>
      </c>
    </row>
    <row r="323" spans="11:17" x14ac:dyDescent="0.2">
      <c r="K323" s="290" t="str">
        <f t="shared" si="8"/>
        <v>JW123401S外窓交換</v>
      </c>
      <c r="L323" s="291" t="str">
        <f t="shared" si="9"/>
        <v>JW123401S外窓交換S</v>
      </c>
      <c r="M323" s="271" t="s">
        <v>1204</v>
      </c>
      <c r="N323" s="271" t="s">
        <v>843</v>
      </c>
      <c r="O323" s="271" t="s">
        <v>844</v>
      </c>
      <c r="P323" s="271" t="s">
        <v>642</v>
      </c>
      <c r="Q323" s="271" t="s">
        <v>954</v>
      </c>
    </row>
    <row r="324" spans="11:17" x14ac:dyDescent="0.2">
      <c r="K324" s="290" t="str">
        <f t="shared" si="8"/>
        <v>JW123402S外窓交換</v>
      </c>
      <c r="L324" s="291" t="str">
        <f t="shared" si="9"/>
        <v>JW123402S外窓交換S</v>
      </c>
      <c r="M324" s="271" t="s">
        <v>1205</v>
      </c>
      <c r="N324" s="271" t="s">
        <v>843</v>
      </c>
      <c r="O324" s="271" t="s">
        <v>844</v>
      </c>
      <c r="P324" s="271" t="s">
        <v>642</v>
      </c>
      <c r="Q324" s="271" t="s">
        <v>955</v>
      </c>
    </row>
    <row r="325" spans="11:17" x14ac:dyDescent="0.2">
      <c r="K325" s="290" t="str">
        <f t="shared" ref="K325:K388" si="10">M325&amp;O325</f>
        <v>JW133001S外窓交換</v>
      </c>
      <c r="L325" s="291" t="str">
        <f t="shared" ref="L325:L388" si="11">M325&amp;O325&amp;(IF(M325&lt;&gt;"", RIGHT(M325,1),""))</f>
        <v>JW133001S外窓交換S</v>
      </c>
      <c r="M325" s="271" t="s">
        <v>1206</v>
      </c>
      <c r="N325" s="271" t="s">
        <v>843</v>
      </c>
      <c r="O325" s="271" t="s">
        <v>844</v>
      </c>
      <c r="P325" s="271" t="s">
        <v>956</v>
      </c>
      <c r="Q325" s="271" t="s">
        <v>959</v>
      </c>
    </row>
    <row r="326" spans="11:17" x14ac:dyDescent="0.2">
      <c r="K326" s="290" t="str">
        <f t="shared" si="10"/>
        <v>JW133002S外窓交換</v>
      </c>
      <c r="L326" s="291" t="str">
        <f t="shared" si="11"/>
        <v>JW133002S外窓交換S</v>
      </c>
      <c r="M326" s="271" t="s">
        <v>1207</v>
      </c>
      <c r="N326" s="271" t="s">
        <v>843</v>
      </c>
      <c r="O326" s="271" t="s">
        <v>844</v>
      </c>
      <c r="P326" s="271" t="s">
        <v>956</v>
      </c>
      <c r="Q326" s="271" t="s">
        <v>959</v>
      </c>
    </row>
    <row r="327" spans="11:17" x14ac:dyDescent="0.2">
      <c r="K327" s="290" t="str">
        <f t="shared" si="10"/>
        <v>JW133003S外窓交換</v>
      </c>
      <c r="L327" s="291" t="str">
        <f t="shared" si="11"/>
        <v>JW133003S外窓交換S</v>
      </c>
      <c r="M327" s="271" t="s">
        <v>1208</v>
      </c>
      <c r="N327" s="271" t="s">
        <v>843</v>
      </c>
      <c r="O327" s="271" t="s">
        <v>844</v>
      </c>
      <c r="P327" s="271" t="s">
        <v>956</v>
      </c>
      <c r="Q327" s="271" t="s">
        <v>959</v>
      </c>
    </row>
    <row r="328" spans="11:17" x14ac:dyDescent="0.2">
      <c r="K328" s="290" t="str">
        <f t="shared" si="10"/>
        <v>JW133004S外窓交換</v>
      </c>
      <c r="L328" s="291" t="str">
        <f t="shared" si="11"/>
        <v>JW133004S外窓交換S</v>
      </c>
      <c r="M328" s="271" t="s">
        <v>1209</v>
      </c>
      <c r="N328" s="271" t="s">
        <v>843</v>
      </c>
      <c r="O328" s="271" t="s">
        <v>844</v>
      </c>
      <c r="P328" s="271" t="s">
        <v>956</v>
      </c>
      <c r="Q328" s="271" t="s">
        <v>959</v>
      </c>
    </row>
    <row r="329" spans="11:17" x14ac:dyDescent="0.2">
      <c r="K329" s="290" t="str">
        <f t="shared" si="10"/>
        <v>JW133005S外窓交換</v>
      </c>
      <c r="L329" s="291" t="str">
        <f t="shared" si="11"/>
        <v>JW133005S外窓交換S</v>
      </c>
      <c r="M329" s="271" t="s">
        <v>1210</v>
      </c>
      <c r="N329" s="271" t="s">
        <v>843</v>
      </c>
      <c r="O329" s="271" t="s">
        <v>844</v>
      </c>
      <c r="P329" s="271" t="s">
        <v>956</v>
      </c>
      <c r="Q329" s="271" t="s">
        <v>960</v>
      </c>
    </row>
    <row r="330" spans="11:17" x14ac:dyDescent="0.2">
      <c r="K330" s="290" t="str">
        <f t="shared" si="10"/>
        <v>JW133006S外窓交換</v>
      </c>
      <c r="L330" s="291" t="str">
        <f t="shared" si="11"/>
        <v>JW133006S外窓交換S</v>
      </c>
      <c r="M330" s="271" t="s">
        <v>1211</v>
      </c>
      <c r="N330" s="271" t="s">
        <v>843</v>
      </c>
      <c r="O330" s="271" t="s">
        <v>844</v>
      </c>
      <c r="P330" s="271" t="s">
        <v>956</v>
      </c>
      <c r="Q330" s="271" t="s">
        <v>960</v>
      </c>
    </row>
    <row r="331" spans="11:17" x14ac:dyDescent="0.2">
      <c r="K331" s="290" t="str">
        <f t="shared" si="10"/>
        <v>JW133007S外窓交換</v>
      </c>
      <c r="L331" s="291" t="str">
        <f t="shared" si="11"/>
        <v>JW133007S外窓交換S</v>
      </c>
      <c r="M331" s="271" t="s">
        <v>1212</v>
      </c>
      <c r="N331" s="271" t="s">
        <v>843</v>
      </c>
      <c r="O331" s="271" t="s">
        <v>844</v>
      </c>
      <c r="P331" s="271" t="s">
        <v>956</v>
      </c>
      <c r="Q331" s="271" t="s">
        <v>960</v>
      </c>
    </row>
    <row r="332" spans="11:17" x14ac:dyDescent="0.2">
      <c r="K332" s="290" t="str">
        <f t="shared" si="10"/>
        <v>JW133008S外窓交換</v>
      </c>
      <c r="L332" s="291" t="str">
        <f t="shared" si="11"/>
        <v>JW133008S外窓交換S</v>
      </c>
      <c r="M332" s="271" t="s">
        <v>1213</v>
      </c>
      <c r="N332" s="271" t="s">
        <v>843</v>
      </c>
      <c r="O332" s="271" t="s">
        <v>844</v>
      </c>
      <c r="P332" s="271" t="s">
        <v>956</v>
      </c>
      <c r="Q332" s="271" t="s">
        <v>960</v>
      </c>
    </row>
    <row r="333" spans="11:17" x14ac:dyDescent="0.2">
      <c r="K333" s="290" t="str">
        <f t="shared" si="10"/>
        <v>JW152161S外窓交換</v>
      </c>
      <c r="L333" s="291" t="str">
        <f t="shared" si="11"/>
        <v>JW152161S外窓交換S</v>
      </c>
      <c r="M333" s="271" t="s">
        <v>1214</v>
      </c>
      <c r="N333" s="271" t="s">
        <v>843</v>
      </c>
      <c r="O333" s="271" t="s">
        <v>844</v>
      </c>
      <c r="P333" s="271" t="s">
        <v>961</v>
      </c>
      <c r="Q333" s="271" t="s">
        <v>962</v>
      </c>
    </row>
    <row r="334" spans="11:17" x14ac:dyDescent="0.2">
      <c r="K334" s="290" t="str">
        <f t="shared" si="10"/>
        <v>JW152162S外窓交換</v>
      </c>
      <c r="L334" s="291" t="str">
        <f t="shared" si="11"/>
        <v>JW152162S外窓交換S</v>
      </c>
      <c r="M334" s="271" t="s">
        <v>1215</v>
      </c>
      <c r="N334" s="271" t="s">
        <v>843</v>
      </c>
      <c r="O334" s="271" t="s">
        <v>844</v>
      </c>
      <c r="P334" s="271" t="s">
        <v>961</v>
      </c>
      <c r="Q334" s="271" t="s">
        <v>963</v>
      </c>
    </row>
    <row r="335" spans="11:17" x14ac:dyDescent="0.2">
      <c r="K335" s="290" t="str">
        <f t="shared" si="10"/>
        <v>JW153101S外窓交換</v>
      </c>
      <c r="L335" s="291" t="str">
        <f t="shared" si="11"/>
        <v>JW153101S外窓交換S</v>
      </c>
      <c r="M335" s="271" t="s">
        <v>1216</v>
      </c>
      <c r="N335" s="271" t="s">
        <v>843</v>
      </c>
      <c r="O335" s="271" t="s">
        <v>844</v>
      </c>
      <c r="P335" s="271" t="s">
        <v>961</v>
      </c>
      <c r="Q335" s="271" t="s">
        <v>964</v>
      </c>
    </row>
    <row r="336" spans="11:17" x14ac:dyDescent="0.2">
      <c r="K336" s="290" t="str">
        <f t="shared" si="10"/>
        <v>JW153102S外窓交換</v>
      </c>
      <c r="L336" s="291" t="str">
        <f t="shared" si="11"/>
        <v>JW153102S外窓交換S</v>
      </c>
      <c r="M336" s="271" t="s">
        <v>1217</v>
      </c>
      <c r="N336" s="271" t="s">
        <v>843</v>
      </c>
      <c r="O336" s="271" t="s">
        <v>844</v>
      </c>
      <c r="P336" s="271" t="s">
        <v>961</v>
      </c>
      <c r="Q336" s="271" t="s">
        <v>965</v>
      </c>
    </row>
    <row r="337" spans="11:17" x14ac:dyDescent="0.2">
      <c r="K337" s="290" t="str">
        <f t="shared" si="10"/>
        <v>JW162000S外窓交換</v>
      </c>
      <c r="L337" s="291" t="str">
        <f t="shared" si="11"/>
        <v>JW162000S外窓交換S</v>
      </c>
      <c r="M337" s="271" t="s">
        <v>1218</v>
      </c>
      <c r="N337" s="271" t="s">
        <v>843</v>
      </c>
      <c r="O337" s="271" t="s">
        <v>844</v>
      </c>
      <c r="P337" s="271" t="s">
        <v>966</v>
      </c>
      <c r="Q337" s="271" t="s">
        <v>967</v>
      </c>
    </row>
    <row r="338" spans="11:17" x14ac:dyDescent="0.2">
      <c r="K338" s="290" t="str">
        <f t="shared" si="10"/>
        <v>JW033332S外窓交換</v>
      </c>
      <c r="L338" s="291" t="str">
        <f t="shared" si="11"/>
        <v>JW033332S外窓交換S</v>
      </c>
      <c r="M338" s="271" t="s">
        <v>1521</v>
      </c>
      <c r="N338" s="271" t="s">
        <v>843</v>
      </c>
      <c r="O338" s="271" t="s">
        <v>844</v>
      </c>
      <c r="P338" s="271" t="s">
        <v>616</v>
      </c>
      <c r="Q338" s="271" t="s">
        <v>1522</v>
      </c>
    </row>
    <row r="339" spans="11:17" x14ac:dyDescent="0.2">
      <c r="K339" s="290" t="str">
        <f t="shared" si="10"/>
        <v/>
      </c>
      <c r="L339" s="291" t="str">
        <f t="shared" si="11"/>
        <v/>
      </c>
    </row>
    <row r="340" spans="11:17" x14ac:dyDescent="0.2">
      <c r="K340" s="290" t="str">
        <f t="shared" si="10"/>
        <v/>
      </c>
      <c r="L340" s="291" t="str">
        <f t="shared" si="11"/>
        <v/>
      </c>
    </row>
    <row r="341" spans="11:17" x14ac:dyDescent="0.2">
      <c r="K341" s="290" t="str">
        <f t="shared" si="10"/>
        <v/>
      </c>
      <c r="L341" s="291" t="str">
        <f t="shared" si="11"/>
        <v/>
      </c>
    </row>
    <row r="342" spans="11:17" x14ac:dyDescent="0.2">
      <c r="K342" s="290" t="str">
        <f t="shared" si="10"/>
        <v/>
      </c>
      <c r="L342" s="291" t="str">
        <f t="shared" si="11"/>
        <v/>
      </c>
    </row>
    <row r="343" spans="11:17" x14ac:dyDescent="0.2">
      <c r="K343" s="290" t="str">
        <f t="shared" si="10"/>
        <v/>
      </c>
      <c r="L343" s="291" t="str">
        <f t="shared" si="11"/>
        <v/>
      </c>
    </row>
    <row r="344" spans="11:17" x14ac:dyDescent="0.2">
      <c r="K344" s="290" t="str">
        <f t="shared" si="10"/>
        <v/>
      </c>
      <c r="L344" s="291" t="str">
        <f t="shared" si="11"/>
        <v/>
      </c>
    </row>
    <row r="345" spans="11:17" x14ac:dyDescent="0.2">
      <c r="K345" s="290" t="str">
        <f t="shared" si="10"/>
        <v/>
      </c>
      <c r="L345" s="291" t="str">
        <f t="shared" si="11"/>
        <v/>
      </c>
    </row>
    <row r="346" spans="11:17" x14ac:dyDescent="0.2">
      <c r="K346" s="290" t="str">
        <f t="shared" si="10"/>
        <v/>
      </c>
      <c r="L346" s="291" t="str">
        <f t="shared" si="11"/>
        <v/>
      </c>
    </row>
    <row r="347" spans="11:17" x14ac:dyDescent="0.2">
      <c r="K347" s="290" t="str">
        <f t="shared" si="10"/>
        <v/>
      </c>
      <c r="L347" s="291" t="str">
        <f t="shared" si="11"/>
        <v/>
      </c>
    </row>
    <row r="348" spans="11:17" x14ac:dyDescent="0.2">
      <c r="K348" s="290" t="str">
        <f t="shared" si="10"/>
        <v/>
      </c>
      <c r="L348" s="291" t="str">
        <f t="shared" si="11"/>
        <v/>
      </c>
    </row>
    <row r="349" spans="11:17" x14ac:dyDescent="0.2">
      <c r="K349" s="290" t="str">
        <f t="shared" si="10"/>
        <v/>
      </c>
      <c r="L349" s="291" t="str">
        <f t="shared" si="11"/>
        <v/>
      </c>
    </row>
    <row r="350" spans="11:17" x14ac:dyDescent="0.2">
      <c r="K350" s="290" t="str">
        <f t="shared" si="10"/>
        <v/>
      </c>
      <c r="L350" s="291" t="str">
        <f t="shared" si="11"/>
        <v/>
      </c>
    </row>
    <row r="351" spans="11:17" x14ac:dyDescent="0.2">
      <c r="K351" s="290" t="str">
        <f t="shared" si="10"/>
        <v/>
      </c>
      <c r="L351" s="291" t="str">
        <f t="shared" si="11"/>
        <v/>
      </c>
    </row>
    <row r="352" spans="11:17" x14ac:dyDescent="0.2">
      <c r="K352" s="290" t="str">
        <f t="shared" si="10"/>
        <v/>
      </c>
      <c r="L352" s="291" t="str">
        <f t="shared" si="11"/>
        <v/>
      </c>
    </row>
    <row r="353" spans="11:12" x14ac:dyDescent="0.2">
      <c r="K353" s="290" t="str">
        <f t="shared" si="10"/>
        <v/>
      </c>
      <c r="L353" s="291" t="str">
        <f t="shared" si="11"/>
        <v/>
      </c>
    </row>
    <row r="354" spans="11:12" x14ac:dyDescent="0.2">
      <c r="K354" s="290" t="str">
        <f t="shared" si="10"/>
        <v/>
      </c>
      <c r="L354" s="291" t="str">
        <f t="shared" si="11"/>
        <v/>
      </c>
    </row>
    <row r="355" spans="11:12" x14ac:dyDescent="0.2">
      <c r="K355" s="290" t="str">
        <f t="shared" si="10"/>
        <v/>
      </c>
      <c r="L355" s="291" t="str">
        <f t="shared" si="11"/>
        <v/>
      </c>
    </row>
    <row r="356" spans="11:12" x14ac:dyDescent="0.2">
      <c r="K356" s="290" t="str">
        <f t="shared" si="10"/>
        <v/>
      </c>
      <c r="L356" s="291" t="str">
        <f t="shared" si="11"/>
        <v/>
      </c>
    </row>
    <row r="357" spans="11:12" x14ac:dyDescent="0.2">
      <c r="K357" s="290" t="str">
        <f t="shared" si="10"/>
        <v/>
      </c>
      <c r="L357" s="291" t="str">
        <f t="shared" si="11"/>
        <v/>
      </c>
    </row>
    <row r="358" spans="11:12" x14ac:dyDescent="0.2">
      <c r="K358" s="290" t="str">
        <f t="shared" si="10"/>
        <v/>
      </c>
      <c r="L358" s="291" t="str">
        <f t="shared" si="11"/>
        <v/>
      </c>
    </row>
    <row r="359" spans="11:12" x14ac:dyDescent="0.2">
      <c r="K359" s="290" t="str">
        <f t="shared" si="10"/>
        <v/>
      </c>
      <c r="L359" s="291" t="str">
        <f t="shared" si="11"/>
        <v/>
      </c>
    </row>
    <row r="360" spans="11:12" x14ac:dyDescent="0.2">
      <c r="K360" s="290" t="str">
        <f t="shared" si="10"/>
        <v/>
      </c>
      <c r="L360" s="291" t="str">
        <f t="shared" si="11"/>
        <v/>
      </c>
    </row>
    <row r="361" spans="11:12" x14ac:dyDescent="0.2">
      <c r="K361" s="290" t="str">
        <f t="shared" si="10"/>
        <v/>
      </c>
      <c r="L361" s="291" t="str">
        <f t="shared" si="11"/>
        <v/>
      </c>
    </row>
    <row r="362" spans="11:12" x14ac:dyDescent="0.2">
      <c r="K362" s="290" t="str">
        <f t="shared" si="10"/>
        <v/>
      </c>
      <c r="L362" s="291" t="str">
        <f t="shared" si="11"/>
        <v/>
      </c>
    </row>
    <row r="363" spans="11:12" x14ac:dyDescent="0.2">
      <c r="K363" s="290" t="str">
        <f t="shared" si="10"/>
        <v/>
      </c>
      <c r="L363" s="291" t="str">
        <f t="shared" si="11"/>
        <v/>
      </c>
    </row>
    <row r="364" spans="11:12" x14ac:dyDescent="0.2">
      <c r="K364" s="290" t="str">
        <f t="shared" si="10"/>
        <v/>
      </c>
      <c r="L364" s="291" t="str">
        <f t="shared" si="11"/>
        <v/>
      </c>
    </row>
    <row r="365" spans="11:12" x14ac:dyDescent="0.2">
      <c r="K365" s="290" t="str">
        <f t="shared" si="10"/>
        <v/>
      </c>
      <c r="L365" s="291" t="str">
        <f t="shared" si="11"/>
        <v/>
      </c>
    </row>
    <row r="366" spans="11:12" x14ac:dyDescent="0.2">
      <c r="K366" s="290" t="str">
        <f t="shared" si="10"/>
        <v/>
      </c>
      <c r="L366" s="291" t="str">
        <f t="shared" si="11"/>
        <v/>
      </c>
    </row>
    <row r="367" spans="11:12" x14ac:dyDescent="0.2">
      <c r="K367" s="290" t="str">
        <f t="shared" si="10"/>
        <v/>
      </c>
      <c r="L367" s="291" t="str">
        <f t="shared" si="11"/>
        <v/>
      </c>
    </row>
    <row r="368" spans="11:12" x14ac:dyDescent="0.2">
      <c r="K368" s="290" t="str">
        <f t="shared" si="10"/>
        <v/>
      </c>
      <c r="L368" s="291" t="str">
        <f t="shared" si="11"/>
        <v/>
      </c>
    </row>
    <row r="369" spans="11:12" x14ac:dyDescent="0.2">
      <c r="K369" s="290" t="str">
        <f t="shared" si="10"/>
        <v/>
      </c>
      <c r="L369" s="291" t="str">
        <f t="shared" si="11"/>
        <v/>
      </c>
    </row>
    <row r="370" spans="11:12" x14ac:dyDescent="0.2">
      <c r="K370" s="290" t="str">
        <f t="shared" si="10"/>
        <v/>
      </c>
      <c r="L370" s="291" t="str">
        <f t="shared" si="11"/>
        <v/>
      </c>
    </row>
    <row r="371" spans="11:12" x14ac:dyDescent="0.2">
      <c r="K371" s="290" t="str">
        <f t="shared" si="10"/>
        <v/>
      </c>
      <c r="L371" s="291" t="str">
        <f t="shared" si="11"/>
        <v/>
      </c>
    </row>
    <row r="372" spans="11:12" x14ac:dyDescent="0.2">
      <c r="K372" s="290" t="str">
        <f t="shared" si="10"/>
        <v/>
      </c>
      <c r="L372" s="291" t="str">
        <f t="shared" si="11"/>
        <v/>
      </c>
    </row>
    <row r="373" spans="11:12" x14ac:dyDescent="0.2">
      <c r="K373" s="290" t="str">
        <f t="shared" si="10"/>
        <v/>
      </c>
      <c r="L373" s="291" t="str">
        <f t="shared" si="11"/>
        <v/>
      </c>
    </row>
    <row r="374" spans="11:12" x14ac:dyDescent="0.2">
      <c r="K374" s="290" t="str">
        <f t="shared" si="10"/>
        <v/>
      </c>
      <c r="L374" s="291" t="str">
        <f t="shared" si="11"/>
        <v/>
      </c>
    </row>
    <row r="375" spans="11:12" x14ac:dyDescent="0.2">
      <c r="K375" s="290" t="str">
        <f t="shared" si="10"/>
        <v/>
      </c>
      <c r="L375" s="291" t="str">
        <f t="shared" si="11"/>
        <v/>
      </c>
    </row>
    <row r="376" spans="11:12" x14ac:dyDescent="0.2">
      <c r="K376" s="290" t="str">
        <f t="shared" si="10"/>
        <v/>
      </c>
      <c r="L376" s="291" t="str">
        <f t="shared" si="11"/>
        <v/>
      </c>
    </row>
    <row r="377" spans="11:12" x14ac:dyDescent="0.2">
      <c r="K377" s="290" t="str">
        <f t="shared" si="10"/>
        <v/>
      </c>
      <c r="L377" s="291" t="str">
        <f t="shared" si="11"/>
        <v/>
      </c>
    </row>
    <row r="378" spans="11:12" x14ac:dyDescent="0.2">
      <c r="K378" s="290" t="str">
        <f t="shared" si="10"/>
        <v/>
      </c>
      <c r="L378" s="291" t="str">
        <f t="shared" si="11"/>
        <v/>
      </c>
    </row>
    <row r="379" spans="11:12" x14ac:dyDescent="0.2">
      <c r="K379" s="290" t="str">
        <f t="shared" si="10"/>
        <v/>
      </c>
      <c r="L379" s="291" t="str">
        <f t="shared" si="11"/>
        <v/>
      </c>
    </row>
    <row r="380" spans="11:12" x14ac:dyDescent="0.2">
      <c r="K380" s="290" t="str">
        <f t="shared" si="10"/>
        <v/>
      </c>
      <c r="L380" s="291" t="str">
        <f t="shared" si="11"/>
        <v/>
      </c>
    </row>
    <row r="381" spans="11:12" x14ac:dyDescent="0.2">
      <c r="K381" s="290" t="str">
        <f t="shared" si="10"/>
        <v/>
      </c>
      <c r="L381" s="291" t="str">
        <f t="shared" si="11"/>
        <v/>
      </c>
    </row>
    <row r="382" spans="11:12" x14ac:dyDescent="0.2">
      <c r="K382" s="290" t="str">
        <f t="shared" si="10"/>
        <v/>
      </c>
      <c r="L382" s="291" t="str">
        <f t="shared" si="11"/>
        <v/>
      </c>
    </row>
    <row r="383" spans="11:12" x14ac:dyDescent="0.2">
      <c r="K383" s="290" t="str">
        <f t="shared" si="10"/>
        <v/>
      </c>
      <c r="L383" s="291" t="str">
        <f t="shared" si="11"/>
        <v/>
      </c>
    </row>
    <row r="384" spans="11:12" x14ac:dyDescent="0.2">
      <c r="K384" s="290" t="str">
        <f t="shared" si="10"/>
        <v/>
      </c>
      <c r="L384" s="291" t="str">
        <f t="shared" si="11"/>
        <v/>
      </c>
    </row>
    <row r="385" spans="11:12" x14ac:dyDescent="0.2">
      <c r="K385" s="290" t="str">
        <f t="shared" si="10"/>
        <v/>
      </c>
      <c r="L385" s="291" t="str">
        <f t="shared" si="11"/>
        <v/>
      </c>
    </row>
    <row r="386" spans="11:12" x14ac:dyDescent="0.2">
      <c r="K386" s="290" t="str">
        <f t="shared" si="10"/>
        <v/>
      </c>
      <c r="L386" s="291" t="str">
        <f t="shared" si="11"/>
        <v/>
      </c>
    </row>
    <row r="387" spans="11:12" x14ac:dyDescent="0.2">
      <c r="K387" s="290" t="str">
        <f t="shared" si="10"/>
        <v/>
      </c>
      <c r="L387" s="291" t="str">
        <f t="shared" si="11"/>
        <v/>
      </c>
    </row>
    <row r="388" spans="11:12" x14ac:dyDescent="0.2">
      <c r="K388" s="290" t="str">
        <f t="shared" si="10"/>
        <v/>
      </c>
      <c r="L388" s="291" t="str">
        <f t="shared" si="11"/>
        <v/>
      </c>
    </row>
    <row r="389" spans="11:12" x14ac:dyDescent="0.2">
      <c r="K389" s="290" t="str">
        <f t="shared" ref="K389:K452" si="12">M389&amp;O389</f>
        <v/>
      </c>
      <c r="L389" s="291" t="str">
        <f t="shared" ref="L389:L452" si="13">M389&amp;O389&amp;(IF(M389&lt;&gt;"", RIGHT(M389,1),""))</f>
        <v/>
      </c>
    </row>
    <row r="390" spans="11:12" x14ac:dyDescent="0.2">
      <c r="K390" s="290" t="str">
        <f t="shared" si="12"/>
        <v/>
      </c>
      <c r="L390" s="291" t="str">
        <f t="shared" si="13"/>
        <v/>
      </c>
    </row>
    <row r="391" spans="11:12" x14ac:dyDescent="0.2">
      <c r="K391" s="290" t="str">
        <f t="shared" si="12"/>
        <v/>
      </c>
      <c r="L391" s="291" t="str">
        <f t="shared" si="13"/>
        <v/>
      </c>
    </row>
    <row r="392" spans="11:12" x14ac:dyDescent="0.2">
      <c r="K392" s="290" t="str">
        <f t="shared" si="12"/>
        <v/>
      </c>
      <c r="L392" s="291" t="str">
        <f t="shared" si="13"/>
        <v/>
      </c>
    </row>
    <row r="393" spans="11:12" x14ac:dyDescent="0.2">
      <c r="K393" s="290" t="str">
        <f t="shared" si="12"/>
        <v/>
      </c>
      <c r="L393" s="291" t="str">
        <f t="shared" si="13"/>
        <v/>
      </c>
    </row>
    <row r="394" spans="11:12" x14ac:dyDescent="0.2">
      <c r="K394" s="290" t="str">
        <f t="shared" si="12"/>
        <v/>
      </c>
      <c r="L394" s="291" t="str">
        <f t="shared" si="13"/>
        <v/>
      </c>
    </row>
    <row r="395" spans="11:12" x14ac:dyDescent="0.2">
      <c r="K395" s="290" t="str">
        <f t="shared" si="12"/>
        <v/>
      </c>
      <c r="L395" s="291" t="str">
        <f t="shared" si="13"/>
        <v/>
      </c>
    </row>
    <row r="396" spans="11:12" x14ac:dyDescent="0.2">
      <c r="K396" s="290" t="str">
        <f t="shared" si="12"/>
        <v/>
      </c>
      <c r="L396" s="291" t="str">
        <f t="shared" si="13"/>
        <v/>
      </c>
    </row>
    <row r="397" spans="11:12" x14ac:dyDescent="0.2">
      <c r="K397" s="290" t="str">
        <f t="shared" si="12"/>
        <v/>
      </c>
      <c r="L397" s="291" t="str">
        <f t="shared" si="13"/>
        <v/>
      </c>
    </row>
    <row r="398" spans="11:12" x14ac:dyDescent="0.2">
      <c r="K398" s="290" t="str">
        <f t="shared" si="12"/>
        <v/>
      </c>
      <c r="L398" s="291" t="str">
        <f t="shared" si="13"/>
        <v/>
      </c>
    </row>
    <row r="399" spans="11:12" x14ac:dyDescent="0.2">
      <c r="K399" s="290" t="str">
        <f t="shared" si="12"/>
        <v/>
      </c>
      <c r="L399" s="291" t="str">
        <f t="shared" si="13"/>
        <v/>
      </c>
    </row>
    <row r="400" spans="11:12" x14ac:dyDescent="0.2">
      <c r="K400" s="290" t="str">
        <f t="shared" si="12"/>
        <v/>
      </c>
      <c r="L400" s="291" t="str">
        <f t="shared" si="13"/>
        <v/>
      </c>
    </row>
    <row r="401" spans="11:12" x14ac:dyDescent="0.2">
      <c r="K401" s="290" t="str">
        <f t="shared" si="12"/>
        <v/>
      </c>
      <c r="L401" s="291" t="str">
        <f t="shared" si="13"/>
        <v/>
      </c>
    </row>
    <row r="402" spans="11:12" x14ac:dyDescent="0.2">
      <c r="K402" s="290" t="str">
        <f t="shared" si="12"/>
        <v/>
      </c>
      <c r="L402" s="291" t="str">
        <f t="shared" si="13"/>
        <v/>
      </c>
    </row>
    <row r="403" spans="11:12" x14ac:dyDescent="0.2">
      <c r="K403" s="290" t="str">
        <f t="shared" si="12"/>
        <v/>
      </c>
      <c r="L403" s="291" t="str">
        <f t="shared" si="13"/>
        <v/>
      </c>
    </row>
    <row r="404" spans="11:12" x14ac:dyDescent="0.2">
      <c r="K404" s="290" t="str">
        <f t="shared" si="12"/>
        <v/>
      </c>
      <c r="L404" s="291" t="str">
        <f t="shared" si="13"/>
        <v/>
      </c>
    </row>
    <row r="405" spans="11:12" x14ac:dyDescent="0.2">
      <c r="K405" s="290" t="str">
        <f t="shared" si="12"/>
        <v/>
      </c>
      <c r="L405" s="291" t="str">
        <f t="shared" si="13"/>
        <v/>
      </c>
    </row>
    <row r="406" spans="11:12" x14ac:dyDescent="0.2">
      <c r="K406" s="290" t="str">
        <f t="shared" si="12"/>
        <v/>
      </c>
      <c r="L406" s="291" t="str">
        <f t="shared" si="13"/>
        <v/>
      </c>
    </row>
    <row r="407" spans="11:12" x14ac:dyDescent="0.2">
      <c r="K407" s="290" t="str">
        <f t="shared" si="12"/>
        <v/>
      </c>
      <c r="L407" s="291" t="str">
        <f t="shared" si="13"/>
        <v/>
      </c>
    </row>
    <row r="408" spans="11:12" x14ac:dyDescent="0.2">
      <c r="K408" s="290" t="str">
        <f t="shared" si="12"/>
        <v/>
      </c>
      <c r="L408" s="291" t="str">
        <f t="shared" si="13"/>
        <v/>
      </c>
    </row>
    <row r="409" spans="11:12" x14ac:dyDescent="0.2">
      <c r="K409" s="290" t="str">
        <f t="shared" si="12"/>
        <v/>
      </c>
      <c r="L409" s="291" t="str">
        <f t="shared" si="13"/>
        <v/>
      </c>
    </row>
    <row r="410" spans="11:12" x14ac:dyDescent="0.2">
      <c r="K410" s="290" t="str">
        <f t="shared" si="12"/>
        <v/>
      </c>
      <c r="L410" s="291" t="str">
        <f t="shared" si="13"/>
        <v/>
      </c>
    </row>
    <row r="411" spans="11:12" x14ac:dyDescent="0.2">
      <c r="K411" s="290" t="str">
        <f t="shared" si="12"/>
        <v/>
      </c>
      <c r="L411" s="291" t="str">
        <f t="shared" si="13"/>
        <v/>
      </c>
    </row>
    <row r="412" spans="11:12" x14ac:dyDescent="0.2">
      <c r="K412" s="290" t="str">
        <f t="shared" si="12"/>
        <v/>
      </c>
      <c r="L412" s="291" t="str">
        <f t="shared" si="13"/>
        <v/>
      </c>
    </row>
    <row r="413" spans="11:12" x14ac:dyDescent="0.2">
      <c r="K413" s="290" t="str">
        <f t="shared" si="12"/>
        <v/>
      </c>
      <c r="L413" s="291" t="str">
        <f t="shared" si="13"/>
        <v/>
      </c>
    </row>
    <row r="414" spans="11:12" x14ac:dyDescent="0.2">
      <c r="K414" s="290" t="str">
        <f t="shared" si="12"/>
        <v/>
      </c>
      <c r="L414" s="291" t="str">
        <f t="shared" si="13"/>
        <v/>
      </c>
    </row>
    <row r="415" spans="11:12" x14ac:dyDescent="0.2">
      <c r="K415" s="290" t="str">
        <f t="shared" si="12"/>
        <v/>
      </c>
      <c r="L415" s="291" t="str">
        <f t="shared" si="13"/>
        <v/>
      </c>
    </row>
    <row r="416" spans="11:12" x14ac:dyDescent="0.2">
      <c r="K416" s="290" t="str">
        <f t="shared" si="12"/>
        <v/>
      </c>
      <c r="L416" s="291" t="str">
        <f t="shared" si="13"/>
        <v/>
      </c>
    </row>
    <row r="417" spans="11:12" x14ac:dyDescent="0.2">
      <c r="K417" s="290" t="str">
        <f t="shared" si="12"/>
        <v/>
      </c>
      <c r="L417" s="291" t="str">
        <f t="shared" si="13"/>
        <v/>
      </c>
    </row>
    <row r="418" spans="11:12" x14ac:dyDescent="0.2">
      <c r="K418" s="290" t="str">
        <f t="shared" si="12"/>
        <v/>
      </c>
      <c r="L418" s="291" t="str">
        <f t="shared" si="13"/>
        <v/>
      </c>
    </row>
    <row r="419" spans="11:12" x14ac:dyDescent="0.2">
      <c r="K419" s="290" t="str">
        <f t="shared" si="12"/>
        <v/>
      </c>
      <c r="L419" s="291" t="str">
        <f t="shared" si="13"/>
        <v/>
      </c>
    </row>
    <row r="420" spans="11:12" x14ac:dyDescent="0.2">
      <c r="K420" s="290" t="str">
        <f t="shared" si="12"/>
        <v/>
      </c>
      <c r="L420" s="291" t="str">
        <f t="shared" si="13"/>
        <v/>
      </c>
    </row>
    <row r="421" spans="11:12" x14ac:dyDescent="0.2">
      <c r="K421" s="290" t="str">
        <f t="shared" si="12"/>
        <v/>
      </c>
      <c r="L421" s="291" t="str">
        <f t="shared" si="13"/>
        <v/>
      </c>
    </row>
    <row r="422" spans="11:12" x14ac:dyDescent="0.2">
      <c r="K422" s="290" t="str">
        <f t="shared" si="12"/>
        <v/>
      </c>
      <c r="L422" s="291" t="str">
        <f t="shared" si="13"/>
        <v/>
      </c>
    </row>
    <row r="423" spans="11:12" x14ac:dyDescent="0.2">
      <c r="K423" s="290" t="str">
        <f t="shared" si="12"/>
        <v/>
      </c>
      <c r="L423" s="291" t="str">
        <f t="shared" si="13"/>
        <v/>
      </c>
    </row>
    <row r="424" spans="11:12" x14ac:dyDescent="0.2">
      <c r="K424" s="290" t="str">
        <f t="shared" si="12"/>
        <v/>
      </c>
      <c r="L424" s="291" t="str">
        <f t="shared" si="13"/>
        <v/>
      </c>
    </row>
    <row r="425" spans="11:12" x14ac:dyDescent="0.2">
      <c r="K425" s="290" t="str">
        <f t="shared" si="12"/>
        <v/>
      </c>
      <c r="L425" s="291" t="str">
        <f t="shared" si="13"/>
        <v/>
      </c>
    </row>
    <row r="426" spans="11:12" x14ac:dyDescent="0.2">
      <c r="K426" s="290" t="str">
        <f t="shared" si="12"/>
        <v/>
      </c>
      <c r="L426" s="291" t="str">
        <f t="shared" si="13"/>
        <v/>
      </c>
    </row>
    <row r="427" spans="11:12" x14ac:dyDescent="0.2">
      <c r="K427" s="290" t="str">
        <f t="shared" si="12"/>
        <v/>
      </c>
      <c r="L427" s="291" t="str">
        <f t="shared" si="13"/>
        <v/>
      </c>
    </row>
    <row r="428" spans="11:12" x14ac:dyDescent="0.2">
      <c r="K428" s="290" t="str">
        <f t="shared" si="12"/>
        <v/>
      </c>
      <c r="L428" s="291" t="str">
        <f t="shared" si="13"/>
        <v/>
      </c>
    </row>
    <row r="429" spans="11:12" x14ac:dyDescent="0.2">
      <c r="K429" s="290" t="str">
        <f t="shared" si="12"/>
        <v/>
      </c>
      <c r="L429" s="291" t="str">
        <f t="shared" si="13"/>
        <v/>
      </c>
    </row>
    <row r="430" spans="11:12" x14ac:dyDescent="0.2">
      <c r="K430" s="290" t="str">
        <f t="shared" si="12"/>
        <v/>
      </c>
      <c r="L430" s="291" t="str">
        <f t="shared" si="13"/>
        <v/>
      </c>
    </row>
    <row r="431" spans="11:12" x14ac:dyDescent="0.2">
      <c r="K431" s="290" t="str">
        <f t="shared" si="12"/>
        <v/>
      </c>
      <c r="L431" s="291" t="str">
        <f t="shared" si="13"/>
        <v/>
      </c>
    </row>
    <row r="432" spans="11:12" x14ac:dyDescent="0.2">
      <c r="K432" s="290" t="str">
        <f t="shared" si="12"/>
        <v/>
      </c>
      <c r="L432" s="291" t="str">
        <f t="shared" si="13"/>
        <v/>
      </c>
    </row>
    <row r="433" spans="11:12" x14ac:dyDescent="0.2">
      <c r="K433" s="290" t="str">
        <f t="shared" si="12"/>
        <v/>
      </c>
      <c r="L433" s="291" t="str">
        <f t="shared" si="13"/>
        <v/>
      </c>
    </row>
    <row r="434" spans="11:12" x14ac:dyDescent="0.2">
      <c r="K434" s="290" t="str">
        <f t="shared" si="12"/>
        <v/>
      </c>
      <c r="L434" s="291" t="str">
        <f t="shared" si="13"/>
        <v/>
      </c>
    </row>
    <row r="435" spans="11:12" x14ac:dyDescent="0.2">
      <c r="K435" s="290" t="str">
        <f t="shared" si="12"/>
        <v/>
      </c>
      <c r="L435" s="291" t="str">
        <f t="shared" si="13"/>
        <v/>
      </c>
    </row>
    <row r="436" spans="11:12" x14ac:dyDescent="0.2">
      <c r="K436" s="290" t="str">
        <f t="shared" si="12"/>
        <v/>
      </c>
      <c r="L436" s="291" t="str">
        <f t="shared" si="13"/>
        <v/>
      </c>
    </row>
    <row r="437" spans="11:12" x14ac:dyDescent="0.2">
      <c r="K437" s="290" t="str">
        <f t="shared" si="12"/>
        <v/>
      </c>
      <c r="L437" s="291" t="str">
        <f t="shared" si="13"/>
        <v/>
      </c>
    </row>
    <row r="438" spans="11:12" x14ac:dyDescent="0.2">
      <c r="K438" s="290" t="str">
        <f t="shared" si="12"/>
        <v/>
      </c>
      <c r="L438" s="291" t="str">
        <f t="shared" si="13"/>
        <v/>
      </c>
    </row>
    <row r="439" spans="11:12" x14ac:dyDescent="0.2">
      <c r="K439" s="290" t="str">
        <f t="shared" si="12"/>
        <v/>
      </c>
      <c r="L439" s="291" t="str">
        <f t="shared" si="13"/>
        <v/>
      </c>
    </row>
    <row r="440" spans="11:12" x14ac:dyDescent="0.2">
      <c r="K440" s="290" t="str">
        <f t="shared" si="12"/>
        <v/>
      </c>
      <c r="L440" s="291" t="str">
        <f t="shared" si="13"/>
        <v/>
      </c>
    </row>
    <row r="441" spans="11:12" x14ac:dyDescent="0.2">
      <c r="K441" s="290" t="str">
        <f t="shared" si="12"/>
        <v/>
      </c>
      <c r="L441" s="291" t="str">
        <f t="shared" si="13"/>
        <v/>
      </c>
    </row>
    <row r="442" spans="11:12" x14ac:dyDescent="0.2">
      <c r="K442" s="290" t="str">
        <f t="shared" si="12"/>
        <v/>
      </c>
      <c r="L442" s="291" t="str">
        <f t="shared" si="13"/>
        <v/>
      </c>
    </row>
    <row r="443" spans="11:12" x14ac:dyDescent="0.2">
      <c r="K443" s="290" t="str">
        <f t="shared" si="12"/>
        <v/>
      </c>
      <c r="L443" s="291" t="str">
        <f t="shared" si="13"/>
        <v/>
      </c>
    </row>
    <row r="444" spans="11:12" x14ac:dyDescent="0.2">
      <c r="K444" s="290" t="str">
        <f t="shared" si="12"/>
        <v/>
      </c>
      <c r="L444" s="291" t="str">
        <f t="shared" si="13"/>
        <v/>
      </c>
    </row>
    <row r="445" spans="11:12" x14ac:dyDescent="0.2">
      <c r="K445" s="290" t="str">
        <f t="shared" si="12"/>
        <v/>
      </c>
      <c r="L445" s="291" t="str">
        <f t="shared" si="13"/>
        <v/>
      </c>
    </row>
    <row r="446" spans="11:12" x14ac:dyDescent="0.2">
      <c r="K446" s="290" t="str">
        <f t="shared" si="12"/>
        <v/>
      </c>
      <c r="L446" s="291" t="str">
        <f t="shared" si="13"/>
        <v/>
      </c>
    </row>
    <row r="447" spans="11:12" x14ac:dyDescent="0.2">
      <c r="K447" s="290" t="str">
        <f t="shared" si="12"/>
        <v/>
      </c>
      <c r="L447" s="291" t="str">
        <f t="shared" si="13"/>
        <v/>
      </c>
    </row>
    <row r="448" spans="11:12" x14ac:dyDescent="0.2">
      <c r="K448" s="290" t="str">
        <f t="shared" si="12"/>
        <v/>
      </c>
      <c r="L448" s="291" t="str">
        <f t="shared" si="13"/>
        <v/>
      </c>
    </row>
    <row r="449" spans="11:12" x14ac:dyDescent="0.2">
      <c r="K449" s="290" t="str">
        <f t="shared" si="12"/>
        <v/>
      </c>
      <c r="L449" s="291" t="str">
        <f t="shared" si="13"/>
        <v/>
      </c>
    </row>
    <row r="450" spans="11:12" x14ac:dyDescent="0.2">
      <c r="K450" s="290" t="str">
        <f t="shared" si="12"/>
        <v/>
      </c>
      <c r="L450" s="291" t="str">
        <f t="shared" si="13"/>
        <v/>
      </c>
    </row>
    <row r="451" spans="11:12" x14ac:dyDescent="0.2">
      <c r="K451" s="290" t="str">
        <f t="shared" si="12"/>
        <v/>
      </c>
      <c r="L451" s="291" t="str">
        <f t="shared" si="13"/>
        <v/>
      </c>
    </row>
    <row r="452" spans="11:12" x14ac:dyDescent="0.2">
      <c r="K452" s="290" t="str">
        <f t="shared" si="12"/>
        <v/>
      </c>
      <c r="L452" s="291" t="str">
        <f t="shared" si="13"/>
        <v/>
      </c>
    </row>
    <row r="453" spans="11:12" x14ac:dyDescent="0.2">
      <c r="K453" s="290" t="str">
        <f t="shared" ref="K453:K516" si="14">M453&amp;O453</f>
        <v/>
      </c>
      <c r="L453" s="291" t="str">
        <f t="shared" ref="L453:L516" si="15">M453&amp;O453&amp;(IF(M453&lt;&gt;"", RIGHT(M453,1),""))</f>
        <v/>
      </c>
    </row>
    <row r="454" spans="11:12" x14ac:dyDescent="0.2">
      <c r="K454" s="290" t="str">
        <f t="shared" si="14"/>
        <v/>
      </c>
      <c r="L454" s="291" t="str">
        <f t="shared" si="15"/>
        <v/>
      </c>
    </row>
    <row r="455" spans="11:12" x14ac:dyDescent="0.2">
      <c r="K455" s="290" t="str">
        <f t="shared" si="14"/>
        <v/>
      </c>
      <c r="L455" s="291" t="str">
        <f t="shared" si="15"/>
        <v/>
      </c>
    </row>
    <row r="456" spans="11:12" x14ac:dyDescent="0.2">
      <c r="K456" s="290" t="str">
        <f t="shared" si="14"/>
        <v/>
      </c>
      <c r="L456" s="291" t="str">
        <f t="shared" si="15"/>
        <v/>
      </c>
    </row>
    <row r="457" spans="11:12" x14ac:dyDescent="0.2">
      <c r="K457" s="290" t="str">
        <f t="shared" si="14"/>
        <v/>
      </c>
      <c r="L457" s="291" t="str">
        <f t="shared" si="15"/>
        <v/>
      </c>
    </row>
    <row r="458" spans="11:12" x14ac:dyDescent="0.2">
      <c r="K458" s="290" t="str">
        <f t="shared" si="14"/>
        <v/>
      </c>
      <c r="L458" s="291" t="str">
        <f t="shared" si="15"/>
        <v/>
      </c>
    </row>
    <row r="459" spans="11:12" x14ac:dyDescent="0.2">
      <c r="K459" s="290" t="str">
        <f t="shared" si="14"/>
        <v/>
      </c>
      <c r="L459" s="291" t="str">
        <f t="shared" si="15"/>
        <v/>
      </c>
    </row>
    <row r="460" spans="11:12" x14ac:dyDescent="0.2">
      <c r="K460" s="290" t="str">
        <f t="shared" si="14"/>
        <v/>
      </c>
      <c r="L460" s="291" t="str">
        <f t="shared" si="15"/>
        <v/>
      </c>
    </row>
    <row r="461" spans="11:12" x14ac:dyDescent="0.2">
      <c r="K461" s="290" t="str">
        <f t="shared" si="14"/>
        <v/>
      </c>
      <c r="L461" s="291" t="str">
        <f t="shared" si="15"/>
        <v/>
      </c>
    </row>
    <row r="462" spans="11:12" x14ac:dyDescent="0.2">
      <c r="K462" s="290" t="str">
        <f t="shared" si="14"/>
        <v/>
      </c>
      <c r="L462" s="291" t="str">
        <f t="shared" si="15"/>
        <v/>
      </c>
    </row>
    <row r="463" spans="11:12" x14ac:dyDescent="0.2">
      <c r="K463" s="290" t="str">
        <f t="shared" si="14"/>
        <v/>
      </c>
      <c r="L463" s="291" t="str">
        <f t="shared" si="15"/>
        <v/>
      </c>
    </row>
    <row r="464" spans="11:12" x14ac:dyDescent="0.2">
      <c r="K464" s="290" t="str">
        <f t="shared" si="14"/>
        <v/>
      </c>
      <c r="L464" s="291" t="str">
        <f t="shared" si="15"/>
        <v/>
      </c>
    </row>
    <row r="465" spans="11:12" x14ac:dyDescent="0.2">
      <c r="K465" s="290" t="str">
        <f t="shared" si="14"/>
        <v/>
      </c>
      <c r="L465" s="291" t="str">
        <f t="shared" si="15"/>
        <v/>
      </c>
    </row>
    <row r="466" spans="11:12" x14ac:dyDescent="0.2">
      <c r="K466" s="290" t="str">
        <f t="shared" si="14"/>
        <v/>
      </c>
      <c r="L466" s="291" t="str">
        <f t="shared" si="15"/>
        <v/>
      </c>
    </row>
    <row r="467" spans="11:12" x14ac:dyDescent="0.2">
      <c r="K467" s="290" t="str">
        <f t="shared" si="14"/>
        <v/>
      </c>
      <c r="L467" s="291" t="str">
        <f t="shared" si="15"/>
        <v/>
      </c>
    </row>
    <row r="468" spans="11:12" x14ac:dyDescent="0.2">
      <c r="K468" s="290" t="str">
        <f t="shared" si="14"/>
        <v/>
      </c>
      <c r="L468" s="291" t="str">
        <f t="shared" si="15"/>
        <v/>
      </c>
    </row>
    <row r="469" spans="11:12" x14ac:dyDescent="0.2">
      <c r="K469" s="290" t="str">
        <f t="shared" si="14"/>
        <v/>
      </c>
      <c r="L469" s="291" t="str">
        <f t="shared" si="15"/>
        <v/>
      </c>
    </row>
    <row r="470" spans="11:12" x14ac:dyDescent="0.2">
      <c r="K470" s="290" t="str">
        <f t="shared" si="14"/>
        <v/>
      </c>
      <c r="L470" s="291" t="str">
        <f t="shared" si="15"/>
        <v/>
      </c>
    </row>
    <row r="471" spans="11:12" x14ac:dyDescent="0.2">
      <c r="K471" s="290" t="str">
        <f t="shared" si="14"/>
        <v/>
      </c>
      <c r="L471" s="291" t="str">
        <f t="shared" si="15"/>
        <v/>
      </c>
    </row>
    <row r="472" spans="11:12" x14ac:dyDescent="0.2">
      <c r="K472" s="290" t="str">
        <f t="shared" si="14"/>
        <v/>
      </c>
      <c r="L472" s="291" t="str">
        <f t="shared" si="15"/>
        <v/>
      </c>
    </row>
    <row r="473" spans="11:12" x14ac:dyDescent="0.2">
      <c r="K473" s="290" t="str">
        <f t="shared" si="14"/>
        <v/>
      </c>
      <c r="L473" s="291" t="str">
        <f t="shared" si="15"/>
        <v/>
      </c>
    </row>
    <row r="474" spans="11:12" x14ac:dyDescent="0.2">
      <c r="K474" s="290" t="str">
        <f t="shared" si="14"/>
        <v/>
      </c>
      <c r="L474" s="291" t="str">
        <f t="shared" si="15"/>
        <v/>
      </c>
    </row>
    <row r="475" spans="11:12" x14ac:dyDescent="0.2">
      <c r="K475" s="290" t="str">
        <f t="shared" si="14"/>
        <v/>
      </c>
      <c r="L475" s="291" t="str">
        <f t="shared" si="15"/>
        <v/>
      </c>
    </row>
    <row r="476" spans="11:12" x14ac:dyDescent="0.2">
      <c r="K476" s="290" t="str">
        <f t="shared" si="14"/>
        <v/>
      </c>
      <c r="L476" s="291" t="str">
        <f t="shared" si="15"/>
        <v/>
      </c>
    </row>
    <row r="477" spans="11:12" x14ac:dyDescent="0.2">
      <c r="K477" s="290" t="str">
        <f t="shared" si="14"/>
        <v/>
      </c>
      <c r="L477" s="291" t="str">
        <f t="shared" si="15"/>
        <v/>
      </c>
    </row>
    <row r="478" spans="11:12" x14ac:dyDescent="0.2">
      <c r="K478" s="290" t="str">
        <f t="shared" si="14"/>
        <v/>
      </c>
      <c r="L478" s="291" t="str">
        <f t="shared" si="15"/>
        <v/>
      </c>
    </row>
    <row r="479" spans="11:12" x14ac:dyDescent="0.2">
      <c r="K479" s="290" t="str">
        <f t="shared" si="14"/>
        <v/>
      </c>
      <c r="L479" s="291" t="str">
        <f t="shared" si="15"/>
        <v/>
      </c>
    </row>
    <row r="480" spans="11:12" x14ac:dyDescent="0.2">
      <c r="K480" s="290" t="str">
        <f t="shared" si="14"/>
        <v/>
      </c>
      <c r="L480" s="291" t="str">
        <f t="shared" si="15"/>
        <v/>
      </c>
    </row>
    <row r="481" spans="11:12" x14ac:dyDescent="0.2">
      <c r="K481" s="290" t="str">
        <f t="shared" si="14"/>
        <v/>
      </c>
      <c r="L481" s="291" t="str">
        <f t="shared" si="15"/>
        <v/>
      </c>
    </row>
    <row r="482" spans="11:12" x14ac:dyDescent="0.2">
      <c r="K482" s="290" t="str">
        <f t="shared" si="14"/>
        <v/>
      </c>
      <c r="L482" s="291" t="str">
        <f t="shared" si="15"/>
        <v/>
      </c>
    </row>
    <row r="483" spans="11:12" x14ac:dyDescent="0.2">
      <c r="K483" s="290" t="str">
        <f t="shared" si="14"/>
        <v/>
      </c>
      <c r="L483" s="291" t="str">
        <f t="shared" si="15"/>
        <v/>
      </c>
    </row>
    <row r="484" spans="11:12" x14ac:dyDescent="0.2">
      <c r="K484" s="290" t="str">
        <f t="shared" si="14"/>
        <v/>
      </c>
      <c r="L484" s="291" t="str">
        <f t="shared" si="15"/>
        <v/>
      </c>
    </row>
    <row r="485" spans="11:12" x14ac:dyDescent="0.2">
      <c r="K485" s="290" t="str">
        <f t="shared" si="14"/>
        <v/>
      </c>
      <c r="L485" s="291" t="str">
        <f t="shared" si="15"/>
        <v/>
      </c>
    </row>
    <row r="486" spans="11:12" x14ac:dyDescent="0.2">
      <c r="K486" s="290" t="str">
        <f t="shared" si="14"/>
        <v/>
      </c>
      <c r="L486" s="291" t="str">
        <f t="shared" si="15"/>
        <v/>
      </c>
    </row>
    <row r="487" spans="11:12" x14ac:dyDescent="0.2">
      <c r="K487" s="290" t="str">
        <f t="shared" si="14"/>
        <v/>
      </c>
      <c r="L487" s="291" t="str">
        <f t="shared" si="15"/>
        <v/>
      </c>
    </row>
    <row r="488" spans="11:12" x14ac:dyDescent="0.2">
      <c r="K488" s="290" t="str">
        <f t="shared" si="14"/>
        <v/>
      </c>
      <c r="L488" s="291" t="str">
        <f t="shared" si="15"/>
        <v/>
      </c>
    </row>
    <row r="489" spans="11:12" x14ac:dyDescent="0.2">
      <c r="K489" s="290" t="str">
        <f t="shared" si="14"/>
        <v/>
      </c>
      <c r="L489" s="291" t="str">
        <f t="shared" si="15"/>
        <v/>
      </c>
    </row>
    <row r="490" spans="11:12" x14ac:dyDescent="0.2">
      <c r="K490" s="290" t="str">
        <f t="shared" si="14"/>
        <v/>
      </c>
      <c r="L490" s="291" t="str">
        <f t="shared" si="15"/>
        <v/>
      </c>
    </row>
    <row r="491" spans="11:12" x14ac:dyDescent="0.2">
      <c r="K491" s="290" t="str">
        <f t="shared" si="14"/>
        <v/>
      </c>
      <c r="L491" s="291" t="str">
        <f t="shared" si="15"/>
        <v/>
      </c>
    </row>
    <row r="492" spans="11:12" x14ac:dyDescent="0.2">
      <c r="K492" s="290" t="str">
        <f t="shared" si="14"/>
        <v/>
      </c>
      <c r="L492" s="291" t="str">
        <f t="shared" si="15"/>
        <v/>
      </c>
    </row>
    <row r="493" spans="11:12" x14ac:dyDescent="0.2">
      <c r="K493" s="290" t="str">
        <f t="shared" si="14"/>
        <v/>
      </c>
      <c r="L493" s="291" t="str">
        <f t="shared" si="15"/>
        <v/>
      </c>
    </row>
    <row r="494" spans="11:12" x14ac:dyDescent="0.2">
      <c r="K494" s="290" t="str">
        <f t="shared" si="14"/>
        <v/>
      </c>
      <c r="L494" s="291" t="str">
        <f t="shared" si="15"/>
        <v/>
      </c>
    </row>
    <row r="495" spans="11:12" x14ac:dyDescent="0.2">
      <c r="K495" s="290" t="str">
        <f t="shared" si="14"/>
        <v/>
      </c>
      <c r="L495" s="291" t="str">
        <f t="shared" si="15"/>
        <v/>
      </c>
    </row>
    <row r="496" spans="11:12" x14ac:dyDescent="0.2">
      <c r="K496" s="290" t="str">
        <f t="shared" si="14"/>
        <v/>
      </c>
      <c r="L496" s="291" t="str">
        <f t="shared" si="15"/>
        <v/>
      </c>
    </row>
    <row r="497" spans="11:12" x14ac:dyDescent="0.2">
      <c r="K497" s="290" t="str">
        <f t="shared" si="14"/>
        <v/>
      </c>
      <c r="L497" s="291" t="str">
        <f t="shared" si="15"/>
        <v/>
      </c>
    </row>
    <row r="498" spans="11:12" x14ac:dyDescent="0.2">
      <c r="K498" s="290" t="str">
        <f t="shared" si="14"/>
        <v/>
      </c>
      <c r="L498" s="291" t="str">
        <f t="shared" si="15"/>
        <v/>
      </c>
    </row>
    <row r="499" spans="11:12" x14ac:dyDescent="0.2">
      <c r="K499" s="290" t="str">
        <f t="shared" si="14"/>
        <v/>
      </c>
      <c r="L499" s="291" t="str">
        <f t="shared" si="15"/>
        <v/>
      </c>
    </row>
    <row r="500" spans="11:12" x14ac:dyDescent="0.2">
      <c r="K500" s="290" t="str">
        <f t="shared" si="14"/>
        <v/>
      </c>
      <c r="L500" s="291" t="str">
        <f t="shared" si="15"/>
        <v/>
      </c>
    </row>
    <row r="501" spans="11:12" x14ac:dyDescent="0.2">
      <c r="K501" s="290" t="str">
        <f t="shared" si="14"/>
        <v/>
      </c>
      <c r="L501" s="291" t="str">
        <f t="shared" si="15"/>
        <v/>
      </c>
    </row>
    <row r="502" spans="11:12" x14ac:dyDescent="0.2">
      <c r="K502" s="290" t="str">
        <f t="shared" si="14"/>
        <v/>
      </c>
      <c r="L502" s="291" t="str">
        <f t="shared" si="15"/>
        <v/>
      </c>
    </row>
    <row r="503" spans="11:12" x14ac:dyDescent="0.2">
      <c r="K503" s="290" t="str">
        <f t="shared" si="14"/>
        <v/>
      </c>
      <c r="L503" s="291" t="str">
        <f t="shared" si="15"/>
        <v/>
      </c>
    </row>
    <row r="504" spans="11:12" x14ac:dyDescent="0.2">
      <c r="K504" s="290" t="str">
        <f t="shared" si="14"/>
        <v/>
      </c>
      <c r="L504" s="291" t="str">
        <f t="shared" si="15"/>
        <v/>
      </c>
    </row>
    <row r="505" spans="11:12" x14ac:dyDescent="0.2">
      <c r="K505" s="290" t="str">
        <f t="shared" si="14"/>
        <v/>
      </c>
      <c r="L505" s="291" t="str">
        <f t="shared" si="15"/>
        <v/>
      </c>
    </row>
    <row r="506" spans="11:12" x14ac:dyDescent="0.2">
      <c r="K506" s="290" t="str">
        <f t="shared" si="14"/>
        <v/>
      </c>
      <c r="L506" s="291" t="str">
        <f t="shared" si="15"/>
        <v/>
      </c>
    </row>
    <row r="507" spans="11:12" x14ac:dyDescent="0.2">
      <c r="K507" s="290" t="str">
        <f t="shared" si="14"/>
        <v/>
      </c>
      <c r="L507" s="291" t="str">
        <f t="shared" si="15"/>
        <v/>
      </c>
    </row>
    <row r="508" spans="11:12" x14ac:dyDescent="0.2">
      <c r="K508" s="290" t="str">
        <f t="shared" si="14"/>
        <v/>
      </c>
      <c r="L508" s="291" t="str">
        <f t="shared" si="15"/>
        <v/>
      </c>
    </row>
    <row r="509" spans="11:12" x14ac:dyDescent="0.2">
      <c r="K509" s="290" t="str">
        <f t="shared" si="14"/>
        <v/>
      </c>
      <c r="L509" s="291" t="str">
        <f t="shared" si="15"/>
        <v/>
      </c>
    </row>
    <row r="510" spans="11:12" x14ac:dyDescent="0.2">
      <c r="K510" s="290" t="str">
        <f t="shared" si="14"/>
        <v/>
      </c>
      <c r="L510" s="291" t="str">
        <f t="shared" si="15"/>
        <v/>
      </c>
    </row>
    <row r="511" spans="11:12" x14ac:dyDescent="0.2">
      <c r="K511" s="290" t="str">
        <f t="shared" si="14"/>
        <v/>
      </c>
      <c r="L511" s="291" t="str">
        <f t="shared" si="15"/>
        <v/>
      </c>
    </row>
    <row r="512" spans="11:12" x14ac:dyDescent="0.2">
      <c r="K512" s="290" t="str">
        <f t="shared" si="14"/>
        <v/>
      </c>
      <c r="L512" s="291" t="str">
        <f t="shared" si="15"/>
        <v/>
      </c>
    </row>
    <row r="513" spans="11:12" x14ac:dyDescent="0.2">
      <c r="K513" s="290" t="str">
        <f t="shared" si="14"/>
        <v/>
      </c>
      <c r="L513" s="291" t="str">
        <f t="shared" si="15"/>
        <v/>
      </c>
    </row>
    <row r="514" spans="11:12" x14ac:dyDescent="0.2">
      <c r="K514" s="290" t="str">
        <f t="shared" si="14"/>
        <v/>
      </c>
      <c r="L514" s="291" t="str">
        <f t="shared" si="15"/>
        <v/>
      </c>
    </row>
    <row r="515" spans="11:12" x14ac:dyDescent="0.2">
      <c r="K515" s="290" t="str">
        <f t="shared" si="14"/>
        <v/>
      </c>
      <c r="L515" s="291" t="str">
        <f t="shared" si="15"/>
        <v/>
      </c>
    </row>
    <row r="516" spans="11:12" x14ac:dyDescent="0.2">
      <c r="K516" s="290" t="str">
        <f t="shared" si="14"/>
        <v/>
      </c>
      <c r="L516" s="291" t="str">
        <f t="shared" si="15"/>
        <v/>
      </c>
    </row>
    <row r="517" spans="11:12" x14ac:dyDescent="0.2">
      <c r="K517" s="290" t="str">
        <f t="shared" ref="K517:K580" si="16">M517&amp;O517</f>
        <v/>
      </c>
      <c r="L517" s="291" t="str">
        <f t="shared" ref="L517:L580" si="17">M517&amp;O517&amp;(IF(M517&lt;&gt;"", RIGHT(M517,1),""))</f>
        <v/>
      </c>
    </row>
    <row r="518" spans="11:12" x14ac:dyDescent="0.2">
      <c r="K518" s="290" t="str">
        <f t="shared" si="16"/>
        <v/>
      </c>
      <c r="L518" s="291" t="str">
        <f t="shared" si="17"/>
        <v/>
      </c>
    </row>
    <row r="519" spans="11:12" x14ac:dyDescent="0.2">
      <c r="K519" s="290" t="str">
        <f t="shared" si="16"/>
        <v/>
      </c>
      <c r="L519" s="291" t="str">
        <f t="shared" si="17"/>
        <v/>
      </c>
    </row>
    <row r="520" spans="11:12" x14ac:dyDescent="0.2">
      <c r="K520" s="290" t="str">
        <f t="shared" si="16"/>
        <v/>
      </c>
      <c r="L520" s="291" t="str">
        <f t="shared" si="17"/>
        <v/>
      </c>
    </row>
    <row r="521" spans="11:12" x14ac:dyDescent="0.2">
      <c r="K521" s="290" t="str">
        <f t="shared" si="16"/>
        <v/>
      </c>
      <c r="L521" s="291" t="str">
        <f t="shared" si="17"/>
        <v/>
      </c>
    </row>
    <row r="522" spans="11:12" x14ac:dyDescent="0.2">
      <c r="K522" s="290" t="str">
        <f t="shared" si="16"/>
        <v/>
      </c>
      <c r="L522" s="291" t="str">
        <f t="shared" si="17"/>
        <v/>
      </c>
    </row>
    <row r="523" spans="11:12" x14ac:dyDescent="0.2">
      <c r="K523" s="290" t="str">
        <f t="shared" si="16"/>
        <v/>
      </c>
      <c r="L523" s="291" t="str">
        <f t="shared" si="17"/>
        <v/>
      </c>
    </row>
    <row r="524" spans="11:12" x14ac:dyDescent="0.2">
      <c r="K524" s="290" t="str">
        <f t="shared" si="16"/>
        <v/>
      </c>
      <c r="L524" s="291" t="str">
        <f t="shared" si="17"/>
        <v/>
      </c>
    </row>
    <row r="525" spans="11:12" x14ac:dyDescent="0.2">
      <c r="K525" s="290" t="str">
        <f t="shared" si="16"/>
        <v/>
      </c>
      <c r="L525" s="291" t="str">
        <f t="shared" si="17"/>
        <v/>
      </c>
    </row>
    <row r="526" spans="11:12" x14ac:dyDescent="0.2">
      <c r="K526" s="290" t="str">
        <f t="shared" si="16"/>
        <v/>
      </c>
      <c r="L526" s="291" t="str">
        <f t="shared" si="17"/>
        <v/>
      </c>
    </row>
    <row r="527" spans="11:12" x14ac:dyDescent="0.2">
      <c r="K527" s="290" t="str">
        <f t="shared" si="16"/>
        <v/>
      </c>
      <c r="L527" s="291" t="str">
        <f t="shared" si="17"/>
        <v/>
      </c>
    </row>
    <row r="528" spans="11:12" x14ac:dyDescent="0.2">
      <c r="K528" s="290" t="str">
        <f t="shared" si="16"/>
        <v/>
      </c>
      <c r="L528" s="291" t="str">
        <f t="shared" si="17"/>
        <v/>
      </c>
    </row>
    <row r="529" spans="11:12" x14ac:dyDescent="0.2">
      <c r="K529" s="290" t="str">
        <f t="shared" si="16"/>
        <v/>
      </c>
      <c r="L529" s="291" t="str">
        <f t="shared" si="17"/>
        <v/>
      </c>
    </row>
    <row r="530" spans="11:12" x14ac:dyDescent="0.2">
      <c r="K530" s="290" t="str">
        <f t="shared" si="16"/>
        <v/>
      </c>
      <c r="L530" s="291" t="str">
        <f t="shared" si="17"/>
        <v/>
      </c>
    </row>
    <row r="531" spans="11:12" x14ac:dyDescent="0.2">
      <c r="K531" s="290" t="str">
        <f t="shared" si="16"/>
        <v/>
      </c>
      <c r="L531" s="291" t="str">
        <f t="shared" si="17"/>
        <v/>
      </c>
    </row>
    <row r="532" spans="11:12" x14ac:dyDescent="0.2">
      <c r="K532" s="290" t="str">
        <f t="shared" si="16"/>
        <v/>
      </c>
      <c r="L532" s="291" t="str">
        <f t="shared" si="17"/>
        <v/>
      </c>
    </row>
    <row r="533" spans="11:12" x14ac:dyDescent="0.2">
      <c r="K533" s="290" t="str">
        <f t="shared" si="16"/>
        <v/>
      </c>
      <c r="L533" s="291" t="str">
        <f t="shared" si="17"/>
        <v/>
      </c>
    </row>
    <row r="534" spans="11:12" x14ac:dyDescent="0.2">
      <c r="K534" s="290" t="str">
        <f t="shared" si="16"/>
        <v/>
      </c>
      <c r="L534" s="291" t="str">
        <f t="shared" si="17"/>
        <v/>
      </c>
    </row>
    <row r="535" spans="11:12" x14ac:dyDescent="0.2">
      <c r="K535" s="290" t="str">
        <f t="shared" si="16"/>
        <v/>
      </c>
      <c r="L535" s="291" t="str">
        <f t="shared" si="17"/>
        <v/>
      </c>
    </row>
    <row r="536" spans="11:12" x14ac:dyDescent="0.2">
      <c r="K536" s="290" t="str">
        <f t="shared" si="16"/>
        <v/>
      </c>
      <c r="L536" s="291" t="str">
        <f t="shared" si="17"/>
        <v/>
      </c>
    </row>
    <row r="537" spans="11:12" x14ac:dyDescent="0.2">
      <c r="K537" s="290" t="str">
        <f t="shared" si="16"/>
        <v/>
      </c>
      <c r="L537" s="291" t="str">
        <f t="shared" si="17"/>
        <v/>
      </c>
    </row>
    <row r="538" spans="11:12" x14ac:dyDescent="0.2">
      <c r="K538" s="290" t="str">
        <f t="shared" si="16"/>
        <v/>
      </c>
      <c r="L538" s="291" t="str">
        <f t="shared" si="17"/>
        <v/>
      </c>
    </row>
    <row r="539" spans="11:12" x14ac:dyDescent="0.2">
      <c r="K539" s="290" t="str">
        <f t="shared" si="16"/>
        <v/>
      </c>
      <c r="L539" s="291" t="str">
        <f t="shared" si="17"/>
        <v/>
      </c>
    </row>
    <row r="540" spans="11:12" x14ac:dyDescent="0.2">
      <c r="K540" s="290" t="str">
        <f t="shared" si="16"/>
        <v/>
      </c>
      <c r="L540" s="291" t="str">
        <f t="shared" si="17"/>
        <v/>
      </c>
    </row>
    <row r="541" spans="11:12" x14ac:dyDescent="0.2">
      <c r="K541" s="290" t="str">
        <f t="shared" si="16"/>
        <v/>
      </c>
      <c r="L541" s="291" t="str">
        <f t="shared" si="17"/>
        <v/>
      </c>
    </row>
    <row r="542" spans="11:12" x14ac:dyDescent="0.2">
      <c r="K542" s="290" t="str">
        <f t="shared" si="16"/>
        <v/>
      </c>
      <c r="L542" s="291" t="str">
        <f t="shared" si="17"/>
        <v/>
      </c>
    </row>
    <row r="543" spans="11:12" x14ac:dyDescent="0.2">
      <c r="K543" s="290" t="str">
        <f t="shared" si="16"/>
        <v/>
      </c>
      <c r="L543" s="291" t="str">
        <f t="shared" si="17"/>
        <v/>
      </c>
    </row>
    <row r="544" spans="11:12" x14ac:dyDescent="0.2">
      <c r="K544" s="290" t="str">
        <f t="shared" si="16"/>
        <v/>
      </c>
      <c r="L544" s="291" t="str">
        <f t="shared" si="17"/>
        <v/>
      </c>
    </row>
    <row r="545" spans="11:12" x14ac:dyDescent="0.2">
      <c r="K545" s="290" t="str">
        <f t="shared" si="16"/>
        <v/>
      </c>
      <c r="L545" s="291" t="str">
        <f t="shared" si="17"/>
        <v/>
      </c>
    </row>
    <row r="546" spans="11:12" x14ac:dyDescent="0.2">
      <c r="K546" s="290" t="str">
        <f t="shared" si="16"/>
        <v/>
      </c>
      <c r="L546" s="291" t="str">
        <f t="shared" si="17"/>
        <v/>
      </c>
    </row>
    <row r="547" spans="11:12" x14ac:dyDescent="0.2">
      <c r="K547" s="290" t="str">
        <f t="shared" si="16"/>
        <v/>
      </c>
      <c r="L547" s="291" t="str">
        <f t="shared" si="17"/>
        <v/>
      </c>
    </row>
    <row r="548" spans="11:12" x14ac:dyDescent="0.2">
      <c r="K548" s="290" t="str">
        <f t="shared" si="16"/>
        <v/>
      </c>
      <c r="L548" s="291" t="str">
        <f t="shared" si="17"/>
        <v/>
      </c>
    </row>
    <row r="549" spans="11:12" x14ac:dyDescent="0.2">
      <c r="K549" s="290" t="str">
        <f t="shared" si="16"/>
        <v/>
      </c>
      <c r="L549" s="291" t="str">
        <f t="shared" si="17"/>
        <v/>
      </c>
    </row>
    <row r="550" spans="11:12" x14ac:dyDescent="0.2">
      <c r="K550" s="290" t="str">
        <f t="shared" si="16"/>
        <v/>
      </c>
      <c r="L550" s="291" t="str">
        <f t="shared" si="17"/>
        <v/>
      </c>
    </row>
    <row r="551" spans="11:12" x14ac:dyDescent="0.2">
      <c r="K551" s="290" t="str">
        <f t="shared" si="16"/>
        <v/>
      </c>
      <c r="L551" s="291" t="str">
        <f t="shared" si="17"/>
        <v/>
      </c>
    </row>
    <row r="552" spans="11:12" x14ac:dyDescent="0.2">
      <c r="K552" s="290" t="str">
        <f t="shared" si="16"/>
        <v/>
      </c>
      <c r="L552" s="291" t="str">
        <f t="shared" si="17"/>
        <v/>
      </c>
    </row>
    <row r="553" spans="11:12" x14ac:dyDescent="0.2">
      <c r="K553" s="290" t="str">
        <f t="shared" si="16"/>
        <v/>
      </c>
      <c r="L553" s="291" t="str">
        <f t="shared" si="17"/>
        <v/>
      </c>
    </row>
    <row r="554" spans="11:12" x14ac:dyDescent="0.2">
      <c r="K554" s="290" t="str">
        <f t="shared" si="16"/>
        <v/>
      </c>
      <c r="L554" s="291" t="str">
        <f t="shared" si="17"/>
        <v/>
      </c>
    </row>
    <row r="555" spans="11:12" x14ac:dyDescent="0.2">
      <c r="K555" s="290" t="str">
        <f t="shared" si="16"/>
        <v/>
      </c>
      <c r="L555" s="291" t="str">
        <f t="shared" si="17"/>
        <v/>
      </c>
    </row>
    <row r="556" spans="11:12" x14ac:dyDescent="0.2">
      <c r="K556" s="290" t="str">
        <f t="shared" si="16"/>
        <v/>
      </c>
      <c r="L556" s="291" t="str">
        <f t="shared" si="17"/>
        <v/>
      </c>
    </row>
    <row r="557" spans="11:12" x14ac:dyDescent="0.2">
      <c r="K557" s="290" t="str">
        <f t="shared" si="16"/>
        <v/>
      </c>
      <c r="L557" s="291" t="str">
        <f t="shared" si="17"/>
        <v/>
      </c>
    </row>
    <row r="558" spans="11:12" x14ac:dyDescent="0.2">
      <c r="K558" s="290" t="str">
        <f t="shared" si="16"/>
        <v/>
      </c>
      <c r="L558" s="291" t="str">
        <f t="shared" si="17"/>
        <v/>
      </c>
    </row>
    <row r="559" spans="11:12" x14ac:dyDescent="0.2">
      <c r="K559" s="290" t="str">
        <f t="shared" si="16"/>
        <v/>
      </c>
      <c r="L559" s="291" t="str">
        <f t="shared" si="17"/>
        <v/>
      </c>
    </row>
    <row r="560" spans="11:12" x14ac:dyDescent="0.2">
      <c r="K560" s="290" t="str">
        <f t="shared" si="16"/>
        <v/>
      </c>
      <c r="L560" s="291" t="str">
        <f t="shared" si="17"/>
        <v/>
      </c>
    </row>
    <row r="561" spans="11:12" x14ac:dyDescent="0.2">
      <c r="K561" s="290" t="str">
        <f t="shared" si="16"/>
        <v/>
      </c>
      <c r="L561" s="291" t="str">
        <f t="shared" si="17"/>
        <v/>
      </c>
    </row>
    <row r="562" spans="11:12" x14ac:dyDescent="0.2">
      <c r="K562" s="290" t="str">
        <f t="shared" si="16"/>
        <v/>
      </c>
      <c r="L562" s="291" t="str">
        <f t="shared" si="17"/>
        <v/>
      </c>
    </row>
    <row r="563" spans="11:12" x14ac:dyDescent="0.2">
      <c r="K563" s="290" t="str">
        <f t="shared" si="16"/>
        <v/>
      </c>
      <c r="L563" s="291" t="str">
        <f t="shared" si="17"/>
        <v/>
      </c>
    </row>
    <row r="564" spans="11:12" x14ac:dyDescent="0.2">
      <c r="K564" s="290" t="str">
        <f t="shared" si="16"/>
        <v/>
      </c>
      <c r="L564" s="291" t="str">
        <f t="shared" si="17"/>
        <v/>
      </c>
    </row>
    <row r="565" spans="11:12" x14ac:dyDescent="0.2">
      <c r="K565" s="290" t="str">
        <f t="shared" si="16"/>
        <v/>
      </c>
      <c r="L565" s="291" t="str">
        <f t="shared" si="17"/>
        <v/>
      </c>
    </row>
    <row r="566" spans="11:12" x14ac:dyDescent="0.2">
      <c r="K566" s="290" t="str">
        <f t="shared" si="16"/>
        <v/>
      </c>
      <c r="L566" s="291" t="str">
        <f t="shared" si="17"/>
        <v/>
      </c>
    </row>
    <row r="567" spans="11:12" x14ac:dyDescent="0.2">
      <c r="K567" s="290" t="str">
        <f t="shared" si="16"/>
        <v/>
      </c>
      <c r="L567" s="291" t="str">
        <f t="shared" si="17"/>
        <v/>
      </c>
    </row>
    <row r="568" spans="11:12" x14ac:dyDescent="0.2">
      <c r="K568" s="290" t="str">
        <f t="shared" si="16"/>
        <v/>
      </c>
      <c r="L568" s="291" t="str">
        <f t="shared" si="17"/>
        <v/>
      </c>
    </row>
    <row r="569" spans="11:12" x14ac:dyDescent="0.2">
      <c r="K569" s="290" t="str">
        <f t="shared" si="16"/>
        <v/>
      </c>
      <c r="L569" s="291" t="str">
        <f t="shared" si="17"/>
        <v/>
      </c>
    </row>
    <row r="570" spans="11:12" x14ac:dyDescent="0.2">
      <c r="K570" s="290" t="str">
        <f t="shared" si="16"/>
        <v/>
      </c>
      <c r="L570" s="291" t="str">
        <f t="shared" si="17"/>
        <v/>
      </c>
    </row>
    <row r="571" spans="11:12" x14ac:dyDescent="0.2">
      <c r="K571" s="290" t="str">
        <f t="shared" si="16"/>
        <v/>
      </c>
      <c r="L571" s="291" t="str">
        <f t="shared" si="17"/>
        <v/>
      </c>
    </row>
    <row r="572" spans="11:12" x14ac:dyDescent="0.2">
      <c r="K572" s="290" t="str">
        <f t="shared" si="16"/>
        <v/>
      </c>
      <c r="L572" s="291" t="str">
        <f t="shared" si="17"/>
        <v/>
      </c>
    </row>
    <row r="573" spans="11:12" x14ac:dyDescent="0.2">
      <c r="K573" s="290" t="str">
        <f t="shared" si="16"/>
        <v/>
      </c>
      <c r="L573" s="291" t="str">
        <f t="shared" si="17"/>
        <v/>
      </c>
    </row>
    <row r="574" spans="11:12" x14ac:dyDescent="0.2">
      <c r="K574" s="290" t="str">
        <f t="shared" si="16"/>
        <v/>
      </c>
      <c r="L574" s="291" t="str">
        <f t="shared" si="17"/>
        <v/>
      </c>
    </row>
    <row r="575" spans="11:12" x14ac:dyDescent="0.2">
      <c r="K575" s="290" t="str">
        <f t="shared" si="16"/>
        <v/>
      </c>
      <c r="L575" s="291" t="str">
        <f t="shared" si="17"/>
        <v/>
      </c>
    </row>
    <row r="576" spans="11:12" x14ac:dyDescent="0.2">
      <c r="K576" s="290" t="str">
        <f t="shared" si="16"/>
        <v/>
      </c>
      <c r="L576" s="291" t="str">
        <f t="shared" si="17"/>
        <v/>
      </c>
    </row>
    <row r="577" spans="11:12" x14ac:dyDescent="0.2">
      <c r="K577" s="290" t="str">
        <f t="shared" si="16"/>
        <v/>
      </c>
      <c r="L577" s="291" t="str">
        <f t="shared" si="17"/>
        <v/>
      </c>
    </row>
    <row r="578" spans="11:12" x14ac:dyDescent="0.2">
      <c r="K578" s="290" t="str">
        <f t="shared" si="16"/>
        <v/>
      </c>
      <c r="L578" s="291" t="str">
        <f t="shared" si="17"/>
        <v/>
      </c>
    </row>
    <row r="579" spans="11:12" x14ac:dyDescent="0.2">
      <c r="K579" s="290" t="str">
        <f t="shared" si="16"/>
        <v/>
      </c>
      <c r="L579" s="291" t="str">
        <f t="shared" si="17"/>
        <v/>
      </c>
    </row>
    <row r="580" spans="11:12" x14ac:dyDescent="0.2">
      <c r="K580" s="290" t="str">
        <f t="shared" si="16"/>
        <v/>
      </c>
      <c r="L580" s="291" t="str">
        <f t="shared" si="17"/>
        <v/>
      </c>
    </row>
    <row r="581" spans="11:12" x14ac:dyDescent="0.2">
      <c r="K581" s="290" t="str">
        <f t="shared" ref="K581:K644" si="18">M581&amp;O581</f>
        <v/>
      </c>
      <c r="L581" s="291" t="str">
        <f t="shared" ref="L581:L644" si="19">M581&amp;O581&amp;(IF(M581&lt;&gt;"", RIGHT(M581,1),""))</f>
        <v/>
      </c>
    </row>
    <row r="582" spans="11:12" x14ac:dyDescent="0.2">
      <c r="K582" s="290" t="str">
        <f t="shared" si="18"/>
        <v/>
      </c>
      <c r="L582" s="291" t="str">
        <f t="shared" si="19"/>
        <v/>
      </c>
    </row>
    <row r="583" spans="11:12" x14ac:dyDescent="0.2">
      <c r="K583" s="290" t="str">
        <f t="shared" si="18"/>
        <v/>
      </c>
      <c r="L583" s="291" t="str">
        <f t="shared" si="19"/>
        <v/>
      </c>
    </row>
    <row r="584" spans="11:12" x14ac:dyDescent="0.2">
      <c r="K584" s="290" t="str">
        <f t="shared" si="18"/>
        <v/>
      </c>
      <c r="L584" s="291" t="str">
        <f t="shared" si="19"/>
        <v/>
      </c>
    </row>
    <row r="585" spans="11:12" x14ac:dyDescent="0.2">
      <c r="K585" s="290" t="str">
        <f t="shared" si="18"/>
        <v/>
      </c>
      <c r="L585" s="291" t="str">
        <f t="shared" si="19"/>
        <v/>
      </c>
    </row>
    <row r="586" spans="11:12" x14ac:dyDescent="0.2">
      <c r="K586" s="290" t="str">
        <f t="shared" si="18"/>
        <v/>
      </c>
      <c r="L586" s="291" t="str">
        <f t="shared" si="19"/>
        <v/>
      </c>
    </row>
    <row r="587" spans="11:12" x14ac:dyDescent="0.2">
      <c r="K587" s="290" t="str">
        <f t="shared" si="18"/>
        <v/>
      </c>
      <c r="L587" s="291" t="str">
        <f t="shared" si="19"/>
        <v/>
      </c>
    </row>
    <row r="588" spans="11:12" x14ac:dyDescent="0.2">
      <c r="K588" s="290" t="str">
        <f t="shared" si="18"/>
        <v/>
      </c>
      <c r="L588" s="291" t="str">
        <f t="shared" si="19"/>
        <v/>
      </c>
    </row>
    <row r="589" spans="11:12" x14ac:dyDescent="0.2">
      <c r="K589" s="290" t="str">
        <f t="shared" si="18"/>
        <v/>
      </c>
      <c r="L589" s="291" t="str">
        <f t="shared" si="19"/>
        <v/>
      </c>
    </row>
    <row r="590" spans="11:12" x14ac:dyDescent="0.2">
      <c r="K590" s="290" t="str">
        <f t="shared" si="18"/>
        <v/>
      </c>
      <c r="L590" s="291" t="str">
        <f t="shared" si="19"/>
        <v/>
      </c>
    </row>
    <row r="591" spans="11:12" x14ac:dyDescent="0.2">
      <c r="K591" s="290" t="str">
        <f t="shared" si="18"/>
        <v/>
      </c>
      <c r="L591" s="291" t="str">
        <f t="shared" si="19"/>
        <v/>
      </c>
    </row>
    <row r="592" spans="11:12" x14ac:dyDescent="0.2">
      <c r="K592" s="290" t="str">
        <f t="shared" si="18"/>
        <v/>
      </c>
      <c r="L592" s="291" t="str">
        <f t="shared" si="19"/>
        <v/>
      </c>
    </row>
    <row r="593" spans="11:12" x14ac:dyDescent="0.2">
      <c r="K593" s="290" t="str">
        <f t="shared" si="18"/>
        <v/>
      </c>
      <c r="L593" s="291" t="str">
        <f t="shared" si="19"/>
        <v/>
      </c>
    </row>
    <row r="594" spans="11:12" x14ac:dyDescent="0.2">
      <c r="K594" s="290" t="str">
        <f t="shared" si="18"/>
        <v/>
      </c>
      <c r="L594" s="291" t="str">
        <f t="shared" si="19"/>
        <v/>
      </c>
    </row>
    <row r="595" spans="11:12" x14ac:dyDescent="0.2">
      <c r="K595" s="290" t="str">
        <f t="shared" si="18"/>
        <v/>
      </c>
      <c r="L595" s="291" t="str">
        <f t="shared" si="19"/>
        <v/>
      </c>
    </row>
    <row r="596" spans="11:12" x14ac:dyDescent="0.2">
      <c r="K596" s="290" t="str">
        <f t="shared" si="18"/>
        <v/>
      </c>
      <c r="L596" s="291" t="str">
        <f t="shared" si="19"/>
        <v/>
      </c>
    </row>
    <row r="597" spans="11:12" x14ac:dyDescent="0.2">
      <c r="K597" s="290" t="str">
        <f t="shared" si="18"/>
        <v/>
      </c>
      <c r="L597" s="291" t="str">
        <f t="shared" si="19"/>
        <v/>
      </c>
    </row>
    <row r="598" spans="11:12" x14ac:dyDescent="0.2">
      <c r="K598" s="290" t="str">
        <f t="shared" si="18"/>
        <v/>
      </c>
      <c r="L598" s="291" t="str">
        <f t="shared" si="19"/>
        <v/>
      </c>
    </row>
    <row r="599" spans="11:12" x14ac:dyDescent="0.2">
      <c r="K599" s="290" t="str">
        <f t="shared" si="18"/>
        <v/>
      </c>
      <c r="L599" s="291" t="str">
        <f t="shared" si="19"/>
        <v/>
      </c>
    </row>
    <row r="600" spans="11:12" x14ac:dyDescent="0.2">
      <c r="K600" s="290" t="str">
        <f t="shared" si="18"/>
        <v/>
      </c>
      <c r="L600" s="291" t="str">
        <f t="shared" si="19"/>
        <v/>
      </c>
    </row>
    <row r="601" spans="11:12" x14ac:dyDescent="0.2">
      <c r="K601" s="290" t="str">
        <f t="shared" si="18"/>
        <v/>
      </c>
      <c r="L601" s="291" t="str">
        <f t="shared" si="19"/>
        <v/>
      </c>
    </row>
    <row r="602" spans="11:12" x14ac:dyDescent="0.2">
      <c r="K602" s="290" t="str">
        <f t="shared" si="18"/>
        <v/>
      </c>
      <c r="L602" s="291" t="str">
        <f t="shared" si="19"/>
        <v/>
      </c>
    </row>
    <row r="603" spans="11:12" x14ac:dyDescent="0.2">
      <c r="K603" s="290" t="str">
        <f t="shared" si="18"/>
        <v/>
      </c>
      <c r="L603" s="291" t="str">
        <f t="shared" si="19"/>
        <v/>
      </c>
    </row>
    <row r="604" spans="11:12" x14ac:dyDescent="0.2">
      <c r="K604" s="290" t="str">
        <f t="shared" si="18"/>
        <v/>
      </c>
      <c r="L604" s="291" t="str">
        <f t="shared" si="19"/>
        <v/>
      </c>
    </row>
    <row r="605" spans="11:12" x14ac:dyDescent="0.2">
      <c r="K605" s="290" t="str">
        <f t="shared" si="18"/>
        <v/>
      </c>
      <c r="L605" s="291" t="str">
        <f t="shared" si="19"/>
        <v/>
      </c>
    </row>
    <row r="606" spans="11:12" x14ac:dyDescent="0.2">
      <c r="K606" s="290" t="str">
        <f t="shared" si="18"/>
        <v/>
      </c>
      <c r="L606" s="291" t="str">
        <f t="shared" si="19"/>
        <v/>
      </c>
    </row>
    <row r="607" spans="11:12" x14ac:dyDescent="0.2">
      <c r="K607" s="290" t="str">
        <f t="shared" si="18"/>
        <v/>
      </c>
      <c r="L607" s="291" t="str">
        <f t="shared" si="19"/>
        <v/>
      </c>
    </row>
    <row r="608" spans="11:12" x14ac:dyDescent="0.2">
      <c r="K608" s="290" t="str">
        <f t="shared" si="18"/>
        <v/>
      </c>
      <c r="L608" s="291" t="str">
        <f t="shared" si="19"/>
        <v/>
      </c>
    </row>
    <row r="609" spans="11:12" x14ac:dyDescent="0.2">
      <c r="K609" s="290" t="str">
        <f t="shared" si="18"/>
        <v/>
      </c>
      <c r="L609" s="291" t="str">
        <f t="shared" si="19"/>
        <v/>
      </c>
    </row>
    <row r="610" spans="11:12" x14ac:dyDescent="0.2">
      <c r="K610" s="290" t="str">
        <f t="shared" si="18"/>
        <v/>
      </c>
      <c r="L610" s="291" t="str">
        <f t="shared" si="19"/>
        <v/>
      </c>
    </row>
    <row r="611" spans="11:12" x14ac:dyDescent="0.2">
      <c r="K611" s="290" t="str">
        <f t="shared" si="18"/>
        <v/>
      </c>
      <c r="L611" s="291" t="str">
        <f t="shared" si="19"/>
        <v/>
      </c>
    </row>
    <row r="612" spans="11:12" x14ac:dyDescent="0.2">
      <c r="K612" s="290" t="str">
        <f t="shared" si="18"/>
        <v/>
      </c>
      <c r="L612" s="291" t="str">
        <f t="shared" si="19"/>
        <v/>
      </c>
    </row>
    <row r="613" spans="11:12" x14ac:dyDescent="0.2">
      <c r="K613" s="290" t="str">
        <f t="shared" si="18"/>
        <v/>
      </c>
      <c r="L613" s="291" t="str">
        <f t="shared" si="19"/>
        <v/>
      </c>
    </row>
    <row r="614" spans="11:12" x14ac:dyDescent="0.2">
      <c r="K614" s="290" t="str">
        <f t="shared" si="18"/>
        <v/>
      </c>
      <c r="L614" s="291" t="str">
        <f t="shared" si="19"/>
        <v/>
      </c>
    </row>
    <row r="615" spans="11:12" x14ac:dyDescent="0.2">
      <c r="K615" s="290" t="str">
        <f t="shared" si="18"/>
        <v/>
      </c>
      <c r="L615" s="291" t="str">
        <f t="shared" si="19"/>
        <v/>
      </c>
    </row>
    <row r="616" spans="11:12" x14ac:dyDescent="0.2">
      <c r="K616" s="290" t="str">
        <f t="shared" si="18"/>
        <v/>
      </c>
      <c r="L616" s="291" t="str">
        <f t="shared" si="19"/>
        <v/>
      </c>
    </row>
    <row r="617" spans="11:12" x14ac:dyDescent="0.2">
      <c r="K617" s="290" t="str">
        <f t="shared" si="18"/>
        <v/>
      </c>
      <c r="L617" s="291" t="str">
        <f t="shared" si="19"/>
        <v/>
      </c>
    </row>
    <row r="618" spans="11:12" x14ac:dyDescent="0.2">
      <c r="K618" s="290" t="str">
        <f t="shared" si="18"/>
        <v/>
      </c>
      <c r="L618" s="291" t="str">
        <f t="shared" si="19"/>
        <v/>
      </c>
    </row>
    <row r="619" spans="11:12" x14ac:dyDescent="0.2">
      <c r="K619" s="290" t="str">
        <f t="shared" si="18"/>
        <v/>
      </c>
      <c r="L619" s="291" t="str">
        <f t="shared" si="19"/>
        <v/>
      </c>
    </row>
    <row r="620" spans="11:12" x14ac:dyDescent="0.2">
      <c r="K620" s="290" t="str">
        <f t="shared" si="18"/>
        <v/>
      </c>
      <c r="L620" s="291" t="str">
        <f t="shared" si="19"/>
        <v/>
      </c>
    </row>
    <row r="621" spans="11:12" x14ac:dyDescent="0.2">
      <c r="K621" s="290" t="str">
        <f t="shared" si="18"/>
        <v/>
      </c>
      <c r="L621" s="291" t="str">
        <f t="shared" si="19"/>
        <v/>
      </c>
    </row>
    <row r="622" spans="11:12" x14ac:dyDescent="0.2">
      <c r="K622" s="290" t="str">
        <f t="shared" si="18"/>
        <v/>
      </c>
      <c r="L622" s="291" t="str">
        <f t="shared" si="19"/>
        <v/>
      </c>
    </row>
    <row r="623" spans="11:12" x14ac:dyDescent="0.2">
      <c r="K623" s="290" t="str">
        <f t="shared" si="18"/>
        <v/>
      </c>
      <c r="L623" s="291" t="str">
        <f t="shared" si="19"/>
        <v/>
      </c>
    </row>
    <row r="624" spans="11:12" x14ac:dyDescent="0.2">
      <c r="K624" s="290" t="str">
        <f t="shared" si="18"/>
        <v/>
      </c>
      <c r="L624" s="291" t="str">
        <f t="shared" si="19"/>
        <v/>
      </c>
    </row>
    <row r="625" spans="11:12" x14ac:dyDescent="0.2">
      <c r="K625" s="290" t="str">
        <f t="shared" si="18"/>
        <v/>
      </c>
      <c r="L625" s="291" t="str">
        <f t="shared" si="19"/>
        <v/>
      </c>
    </row>
    <row r="626" spans="11:12" x14ac:dyDescent="0.2">
      <c r="K626" s="290" t="str">
        <f t="shared" si="18"/>
        <v/>
      </c>
      <c r="L626" s="291" t="str">
        <f t="shared" si="19"/>
        <v/>
      </c>
    </row>
    <row r="627" spans="11:12" x14ac:dyDescent="0.2">
      <c r="K627" s="290" t="str">
        <f t="shared" si="18"/>
        <v/>
      </c>
      <c r="L627" s="291" t="str">
        <f t="shared" si="19"/>
        <v/>
      </c>
    </row>
    <row r="628" spans="11:12" x14ac:dyDescent="0.2">
      <c r="K628" s="290" t="str">
        <f t="shared" si="18"/>
        <v/>
      </c>
      <c r="L628" s="291" t="str">
        <f t="shared" si="19"/>
        <v/>
      </c>
    </row>
    <row r="629" spans="11:12" x14ac:dyDescent="0.2">
      <c r="K629" s="290" t="str">
        <f t="shared" si="18"/>
        <v/>
      </c>
      <c r="L629" s="291" t="str">
        <f t="shared" si="19"/>
        <v/>
      </c>
    </row>
    <row r="630" spans="11:12" x14ac:dyDescent="0.2">
      <c r="K630" s="290" t="str">
        <f t="shared" si="18"/>
        <v/>
      </c>
      <c r="L630" s="291" t="str">
        <f t="shared" si="19"/>
        <v/>
      </c>
    </row>
    <row r="631" spans="11:12" x14ac:dyDescent="0.2">
      <c r="K631" s="290" t="str">
        <f t="shared" si="18"/>
        <v/>
      </c>
      <c r="L631" s="291" t="str">
        <f t="shared" si="19"/>
        <v/>
      </c>
    </row>
    <row r="632" spans="11:12" x14ac:dyDescent="0.2">
      <c r="K632" s="290" t="str">
        <f t="shared" si="18"/>
        <v/>
      </c>
      <c r="L632" s="291" t="str">
        <f t="shared" si="19"/>
        <v/>
      </c>
    </row>
    <row r="633" spans="11:12" x14ac:dyDescent="0.2">
      <c r="K633" s="290" t="str">
        <f t="shared" si="18"/>
        <v/>
      </c>
      <c r="L633" s="291" t="str">
        <f t="shared" si="19"/>
        <v/>
      </c>
    </row>
    <row r="634" spans="11:12" x14ac:dyDescent="0.2">
      <c r="K634" s="290" t="str">
        <f t="shared" si="18"/>
        <v/>
      </c>
      <c r="L634" s="291" t="str">
        <f t="shared" si="19"/>
        <v/>
      </c>
    </row>
    <row r="635" spans="11:12" x14ac:dyDescent="0.2">
      <c r="K635" s="290" t="str">
        <f t="shared" si="18"/>
        <v/>
      </c>
      <c r="L635" s="291" t="str">
        <f t="shared" si="19"/>
        <v/>
      </c>
    </row>
    <row r="636" spans="11:12" x14ac:dyDescent="0.2">
      <c r="K636" s="290" t="str">
        <f t="shared" si="18"/>
        <v/>
      </c>
      <c r="L636" s="291" t="str">
        <f t="shared" si="19"/>
        <v/>
      </c>
    </row>
    <row r="637" spans="11:12" x14ac:dyDescent="0.2">
      <c r="K637" s="290" t="str">
        <f t="shared" si="18"/>
        <v/>
      </c>
      <c r="L637" s="291" t="str">
        <f t="shared" si="19"/>
        <v/>
      </c>
    </row>
    <row r="638" spans="11:12" x14ac:dyDescent="0.2">
      <c r="K638" s="290" t="str">
        <f t="shared" si="18"/>
        <v/>
      </c>
      <c r="L638" s="291" t="str">
        <f t="shared" si="19"/>
        <v/>
      </c>
    </row>
    <row r="639" spans="11:12" x14ac:dyDescent="0.2">
      <c r="K639" s="290" t="str">
        <f t="shared" si="18"/>
        <v/>
      </c>
      <c r="L639" s="291" t="str">
        <f t="shared" si="19"/>
        <v/>
      </c>
    </row>
    <row r="640" spans="11:12" x14ac:dyDescent="0.2">
      <c r="K640" s="290" t="str">
        <f t="shared" si="18"/>
        <v/>
      </c>
      <c r="L640" s="291" t="str">
        <f t="shared" si="19"/>
        <v/>
      </c>
    </row>
    <row r="641" spans="11:12" x14ac:dyDescent="0.2">
      <c r="K641" s="290" t="str">
        <f t="shared" si="18"/>
        <v/>
      </c>
      <c r="L641" s="291" t="str">
        <f t="shared" si="19"/>
        <v/>
      </c>
    </row>
    <row r="642" spans="11:12" x14ac:dyDescent="0.2">
      <c r="K642" s="290" t="str">
        <f t="shared" si="18"/>
        <v/>
      </c>
      <c r="L642" s="291" t="str">
        <f t="shared" si="19"/>
        <v/>
      </c>
    </row>
    <row r="643" spans="11:12" x14ac:dyDescent="0.2">
      <c r="K643" s="290" t="str">
        <f t="shared" si="18"/>
        <v/>
      </c>
      <c r="L643" s="291" t="str">
        <f t="shared" si="19"/>
        <v/>
      </c>
    </row>
    <row r="644" spans="11:12" x14ac:dyDescent="0.2">
      <c r="K644" s="290" t="str">
        <f t="shared" si="18"/>
        <v/>
      </c>
      <c r="L644" s="291" t="str">
        <f t="shared" si="19"/>
        <v/>
      </c>
    </row>
    <row r="645" spans="11:12" x14ac:dyDescent="0.2">
      <c r="K645" s="290" t="str">
        <f t="shared" ref="K645:K708" si="20">M645&amp;O645</f>
        <v/>
      </c>
      <c r="L645" s="291" t="str">
        <f t="shared" ref="L645:L708" si="21">M645&amp;O645&amp;(IF(M645&lt;&gt;"", RIGHT(M645,1),""))</f>
        <v/>
      </c>
    </row>
    <row r="646" spans="11:12" x14ac:dyDescent="0.2">
      <c r="K646" s="290" t="str">
        <f t="shared" si="20"/>
        <v/>
      </c>
      <c r="L646" s="291" t="str">
        <f t="shared" si="21"/>
        <v/>
      </c>
    </row>
    <row r="647" spans="11:12" x14ac:dyDescent="0.2">
      <c r="K647" s="290" t="str">
        <f t="shared" si="20"/>
        <v/>
      </c>
      <c r="L647" s="291" t="str">
        <f t="shared" si="21"/>
        <v/>
      </c>
    </row>
    <row r="648" spans="11:12" x14ac:dyDescent="0.2">
      <c r="K648" s="290" t="str">
        <f t="shared" si="20"/>
        <v/>
      </c>
      <c r="L648" s="291" t="str">
        <f t="shared" si="21"/>
        <v/>
      </c>
    </row>
    <row r="649" spans="11:12" x14ac:dyDescent="0.2">
      <c r="K649" s="290" t="str">
        <f t="shared" si="20"/>
        <v/>
      </c>
      <c r="L649" s="291" t="str">
        <f t="shared" si="21"/>
        <v/>
      </c>
    </row>
    <row r="650" spans="11:12" x14ac:dyDescent="0.2">
      <c r="K650" s="290" t="str">
        <f t="shared" si="20"/>
        <v/>
      </c>
      <c r="L650" s="291" t="str">
        <f t="shared" si="21"/>
        <v/>
      </c>
    </row>
    <row r="651" spans="11:12" x14ac:dyDescent="0.2">
      <c r="K651" s="290" t="str">
        <f t="shared" si="20"/>
        <v/>
      </c>
      <c r="L651" s="291" t="str">
        <f t="shared" si="21"/>
        <v/>
      </c>
    </row>
    <row r="652" spans="11:12" x14ac:dyDescent="0.2">
      <c r="K652" s="290" t="str">
        <f t="shared" si="20"/>
        <v/>
      </c>
      <c r="L652" s="291" t="str">
        <f t="shared" si="21"/>
        <v/>
      </c>
    </row>
    <row r="653" spans="11:12" x14ac:dyDescent="0.2">
      <c r="K653" s="290" t="str">
        <f t="shared" si="20"/>
        <v/>
      </c>
      <c r="L653" s="291" t="str">
        <f t="shared" si="21"/>
        <v/>
      </c>
    </row>
    <row r="654" spans="11:12" x14ac:dyDescent="0.2">
      <c r="K654" s="290" t="str">
        <f t="shared" si="20"/>
        <v/>
      </c>
      <c r="L654" s="291" t="str">
        <f t="shared" si="21"/>
        <v/>
      </c>
    </row>
    <row r="655" spans="11:12" x14ac:dyDescent="0.2">
      <c r="K655" s="290" t="str">
        <f t="shared" si="20"/>
        <v/>
      </c>
      <c r="L655" s="291" t="str">
        <f t="shared" si="21"/>
        <v/>
      </c>
    </row>
    <row r="656" spans="11:12" x14ac:dyDescent="0.2">
      <c r="K656" s="290" t="str">
        <f t="shared" si="20"/>
        <v/>
      </c>
      <c r="L656" s="291" t="str">
        <f t="shared" si="21"/>
        <v/>
      </c>
    </row>
    <row r="657" spans="11:12" x14ac:dyDescent="0.2">
      <c r="K657" s="290" t="str">
        <f t="shared" si="20"/>
        <v/>
      </c>
      <c r="L657" s="291" t="str">
        <f t="shared" si="21"/>
        <v/>
      </c>
    </row>
    <row r="658" spans="11:12" x14ac:dyDescent="0.2">
      <c r="K658" s="290" t="str">
        <f t="shared" si="20"/>
        <v/>
      </c>
      <c r="L658" s="291" t="str">
        <f t="shared" si="21"/>
        <v/>
      </c>
    </row>
    <row r="659" spans="11:12" x14ac:dyDescent="0.2">
      <c r="K659" s="290" t="str">
        <f t="shared" si="20"/>
        <v/>
      </c>
      <c r="L659" s="291" t="str">
        <f t="shared" si="21"/>
        <v/>
      </c>
    </row>
    <row r="660" spans="11:12" x14ac:dyDescent="0.2">
      <c r="K660" s="290" t="str">
        <f t="shared" si="20"/>
        <v/>
      </c>
      <c r="L660" s="291" t="str">
        <f t="shared" si="21"/>
        <v/>
      </c>
    </row>
    <row r="661" spans="11:12" x14ac:dyDescent="0.2">
      <c r="K661" s="290" t="str">
        <f t="shared" si="20"/>
        <v/>
      </c>
      <c r="L661" s="291" t="str">
        <f t="shared" si="21"/>
        <v/>
      </c>
    </row>
    <row r="662" spans="11:12" x14ac:dyDescent="0.2">
      <c r="K662" s="290" t="str">
        <f t="shared" si="20"/>
        <v/>
      </c>
      <c r="L662" s="291" t="str">
        <f t="shared" si="21"/>
        <v/>
      </c>
    </row>
    <row r="663" spans="11:12" x14ac:dyDescent="0.2">
      <c r="K663" s="290" t="str">
        <f t="shared" si="20"/>
        <v/>
      </c>
      <c r="L663" s="291" t="str">
        <f t="shared" si="21"/>
        <v/>
      </c>
    </row>
    <row r="664" spans="11:12" x14ac:dyDescent="0.2">
      <c r="K664" s="290" t="str">
        <f t="shared" si="20"/>
        <v/>
      </c>
      <c r="L664" s="291" t="str">
        <f t="shared" si="21"/>
        <v/>
      </c>
    </row>
    <row r="665" spans="11:12" x14ac:dyDescent="0.2">
      <c r="K665" s="290" t="str">
        <f t="shared" si="20"/>
        <v/>
      </c>
      <c r="L665" s="291" t="str">
        <f t="shared" si="21"/>
        <v/>
      </c>
    </row>
    <row r="666" spans="11:12" x14ac:dyDescent="0.2">
      <c r="K666" s="290" t="str">
        <f t="shared" si="20"/>
        <v/>
      </c>
      <c r="L666" s="291" t="str">
        <f t="shared" si="21"/>
        <v/>
      </c>
    </row>
    <row r="667" spans="11:12" x14ac:dyDescent="0.2">
      <c r="K667" s="290" t="str">
        <f t="shared" si="20"/>
        <v/>
      </c>
      <c r="L667" s="291" t="str">
        <f t="shared" si="21"/>
        <v/>
      </c>
    </row>
    <row r="668" spans="11:12" x14ac:dyDescent="0.2">
      <c r="K668" s="290" t="str">
        <f t="shared" si="20"/>
        <v/>
      </c>
      <c r="L668" s="291" t="str">
        <f t="shared" si="21"/>
        <v/>
      </c>
    </row>
    <row r="669" spans="11:12" x14ac:dyDescent="0.2">
      <c r="K669" s="290" t="str">
        <f t="shared" si="20"/>
        <v/>
      </c>
      <c r="L669" s="291" t="str">
        <f t="shared" si="21"/>
        <v/>
      </c>
    </row>
    <row r="670" spans="11:12" x14ac:dyDescent="0.2">
      <c r="K670" s="290" t="str">
        <f t="shared" si="20"/>
        <v/>
      </c>
      <c r="L670" s="291" t="str">
        <f t="shared" si="21"/>
        <v/>
      </c>
    </row>
    <row r="671" spans="11:12" x14ac:dyDescent="0.2">
      <c r="K671" s="290" t="str">
        <f t="shared" si="20"/>
        <v/>
      </c>
      <c r="L671" s="291" t="str">
        <f t="shared" si="21"/>
        <v/>
      </c>
    </row>
    <row r="672" spans="11:12" x14ac:dyDescent="0.2">
      <c r="K672" s="290" t="str">
        <f t="shared" si="20"/>
        <v/>
      </c>
      <c r="L672" s="291" t="str">
        <f t="shared" si="21"/>
        <v/>
      </c>
    </row>
    <row r="673" spans="11:12" x14ac:dyDescent="0.2">
      <c r="K673" s="290" t="str">
        <f t="shared" si="20"/>
        <v/>
      </c>
      <c r="L673" s="291" t="str">
        <f t="shared" si="21"/>
        <v/>
      </c>
    </row>
    <row r="674" spans="11:12" x14ac:dyDescent="0.2">
      <c r="K674" s="290" t="str">
        <f t="shared" si="20"/>
        <v/>
      </c>
      <c r="L674" s="291" t="str">
        <f t="shared" si="21"/>
        <v/>
      </c>
    </row>
    <row r="675" spans="11:12" x14ac:dyDescent="0.2">
      <c r="K675" s="290" t="str">
        <f t="shared" si="20"/>
        <v/>
      </c>
      <c r="L675" s="291" t="str">
        <f t="shared" si="21"/>
        <v/>
      </c>
    </row>
    <row r="676" spans="11:12" x14ac:dyDescent="0.2">
      <c r="K676" s="290" t="str">
        <f t="shared" si="20"/>
        <v/>
      </c>
      <c r="L676" s="291" t="str">
        <f t="shared" si="21"/>
        <v/>
      </c>
    </row>
    <row r="677" spans="11:12" x14ac:dyDescent="0.2">
      <c r="K677" s="290" t="str">
        <f t="shared" si="20"/>
        <v/>
      </c>
      <c r="L677" s="291" t="str">
        <f t="shared" si="21"/>
        <v/>
      </c>
    </row>
    <row r="678" spans="11:12" x14ac:dyDescent="0.2">
      <c r="K678" s="290" t="str">
        <f t="shared" si="20"/>
        <v/>
      </c>
      <c r="L678" s="291" t="str">
        <f t="shared" si="21"/>
        <v/>
      </c>
    </row>
    <row r="679" spans="11:12" x14ac:dyDescent="0.2">
      <c r="K679" s="290" t="str">
        <f t="shared" si="20"/>
        <v/>
      </c>
      <c r="L679" s="291" t="str">
        <f t="shared" si="21"/>
        <v/>
      </c>
    </row>
    <row r="680" spans="11:12" x14ac:dyDescent="0.2">
      <c r="K680" s="290" t="str">
        <f t="shared" si="20"/>
        <v/>
      </c>
      <c r="L680" s="291" t="str">
        <f t="shared" si="21"/>
        <v/>
      </c>
    </row>
    <row r="681" spans="11:12" x14ac:dyDescent="0.2">
      <c r="K681" s="290" t="str">
        <f t="shared" si="20"/>
        <v/>
      </c>
      <c r="L681" s="291" t="str">
        <f t="shared" si="21"/>
        <v/>
      </c>
    </row>
    <row r="682" spans="11:12" x14ac:dyDescent="0.2">
      <c r="K682" s="290" t="str">
        <f t="shared" si="20"/>
        <v/>
      </c>
      <c r="L682" s="291" t="str">
        <f t="shared" si="21"/>
        <v/>
      </c>
    </row>
    <row r="683" spans="11:12" x14ac:dyDescent="0.2">
      <c r="K683" s="290" t="str">
        <f t="shared" si="20"/>
        <v/>
      </c>
      <c r="L683" s="291" t="str">
        <f t="shared" si="21"/>
        <v/>
      </c>
    </row>
    <row r="684" spans="11:12" x14ac:dyDescent="0.2">
      <c r="K684" s="290" t="str">
        <f t="shared" si="20"/>
        <v/>
      </c>
      <c r="L684" s="291" t="str">
        <f t="shared" si="21"/>
        <v/>
      </c>
    </row>
    <row r="685" spans="11:12" x14ac:dyDescent="0.2">
      <c r="K685" s="290" t="str">
        <f t="shared" si="20"/>
        <v/>
      </c>
      <c r="L685" s="291" t="str">
        <f t="shared" si="21"/>
        <v/>
      </c>
    </row>
    <row r="686" spans="11:12" x14ac:dyDescent="0.2">
      <c r="K686" s="290" t="str">
        <f t="shared" si="20"/>
        <v/>
      </c>
      <c r="L686" s="291" t="str">
        <f t="shared" si="21"/>
        <v/>
      </c>
    </row>
    <row r="687" spans="11:12" x14ac:dyDescent="0.2">
      <c r="K687" s="290" t="str">
        <f t="shared" si="20"/>
        <v/>
      </c>
      <c r="L687" s="291" t="str">
        <f t="shared" si="21"/>
        <v/>
      </c>
    </row>
    <row r="688" spans="11:12" x14ac:dyDescent="0.2">
      <c r="K688" s="290" t="str">
        <f t="shared" si="20"/>
        <v/>
      </c>
      <c r="L688" s="291" t="str">
        <f t="shared" si="21"/>
        <v/>
      </c>
    </row>
    <row r="689" spans="11:12" x14ac:dyDescent="0.2">
      <c r="K689" s="290" t="str">
        <f t="shared" si="20"/>
        <v/>
      </c>
      <c r="L689" s="291" t="str">
        <f t="shared" si="21"/>
        <v/>
      </c>
    </row>
    <row r="690" spans="11:12" x14ac:dyDescent="0.2">
      <c r="K690" s="290" t="str">
        <f t="shared" si="20"/>
        <v/>
      </c>
      <c r="L690" s="291" t="str">
        <f t="shared" si="21"/>
        <v/>
      </c>
    </row>
    <row r="691" spans="11:12" x14ac:dyDescent="0.2">
      <c r="K691" s="290" t="str">
        <f t="shared" si="20"/>
        <v/>
      </c>
      <c r="L691" s="291" t="str">
        <f t="shared" si="21"/>
        <v/>
      </c>
    </row>
    <row r="692" spans="11:12" x14ac:dyDescent="0.2">
      <c r="K692" s="290" t="str">
        <f t="shared" si="20"/>
        <v/>
      </c>
      <c r="L692" s="291" t="str">
        <f t="shared" si="21"/>
        <v/>
      </c>
    </row>
    <row r="693" spans="11:12" x14ac:dyDescent="0.2">
      <c r="K693" s="290" t="str">
        <f t="shared" si="20"/>
        <v/>
      </c>
      <c r="L693" s="291" t="str">
        <f t="shared" si="21"/>
        <v/>
      </c>
    </row>
    <row r="694" spans="11:12" x14ac:dyDescent="0.2">
      <c r="K694" s="290" t="str">
        <f t="shared" si="20"/>
        <v/>
      </c>
      <c r="L694" s="291" t="str">
        <f t="shared" si="21"/>
        <v/>
      </c>
    </row>
    <row r="695" spans="11:12" x14ac:dyDescent="0.2">
      <c r="K695" s="290" t="str">
        <f t="shared" si="20"/>
        <v/>
      </c>
      <c r="L695" s="291" t="str">
        <f t="shared" si="21"/>
        <v/>
      </c>
    </row>
    <row r="696" spans="11:12" x14ac:dyDescent="0.2">
      <c r="K696" s="290" t="str">
        <f t="shared" si="20"/>
        <v/>
      </c>
      <c r="L696" s="291" t="str">
        <f t="shared" si="21"/>
        <v/>
      </c>
    </row>
    <row r="697" spans="11:12" x14ac:dyDescent="0.2">
      <c r="K697" s="290" t="str">
        <f t="shared" si="20"/>
        <v/>
      </c>
      <c r="L697" s="291" t="str">
        <f t="shared" si="21"/>
        <v/>
      </c>
    </row>
    <row r="698" spans="11:12" x14ac:dyDescent="0.2">
      <c r="K698" s="290" t="str">
        <f t="shared" si="20"/>
        <v/>
      </c>
      <c r="L698" s="291" t="str">
        <f t="shared" si="21"/>
        <v/>
      </c>
    </row>
    <row r="699" spans="11:12" x14ac:dyDescent="0.2">
      <c r="K699" s="290" t="str">
        <f t="shared" si="20"/>
        <v/>
      </c>
      <c r="L699" s="291" t="str">
        <f t="shared" si="21"/>
        <v/>
      </c>
    </row>
    <row r="700" spans="11:12" x14ac:dyDescent="0.2">
      <c r="K700" s="290" t="str">
        <f t="shared" si="20"/>
        <v/>
      </c>
      <c r="L700" s="291" t="str">
        <f t="shared" si="21"/>
        <v/>
      </c>
    </row>
    <row r="701" spans="11:12" x14ac:dyDescent="0.2">
      <c r="K701" s="290" t="str">
        <f t="shared" si="20"/>
        <v/>
      </c>
      <c r="L701" s="291" t="str">
        <f t="shared" si="21"/>
        <v/>
      </c>
    </row>
    <row r="702" spans="11:12" x14ac:dyDescent="0.2">
      <c r="K702" s="290" t="str">
        <f t="shared" si="20"/>
        <v/>
      </c>
      <c r="L702" s="291" t="str">
        <f t="shared" si="21"/>
        <v/>
      </c>
    </row>
    <row r="703" spans="11:12" x14ac:dyDescent="0.2">
      <c r="K703" s="290" t="str">
        <f t="shared" si="20"/>
        <v/>
      </c>
      <c r="L703" s="291" t="str">
        <f t="shared" si="21"/>
        <v/>
      </c>
    </row>
    <row r="704" spans="11:12" x14ac:dyDescent="0.2">
      <c r="K704" s="290" t="str">
        <f t="shared" si="20"/>
        <v/>
      </c>
      <c r="L704" s="291" t="str">
        <f t="shared" si="21"/>
        <v/>
      </c>
    </row>
    <row r="705" spans="11:12" x14ac:dyDescent="0.2">
      <c r="K705" s="290" t="str">
        <f t="shared" si="20"/>
        <v/>
      </c>
      <c r="L705" s="291" t="str">
        <f t="shared" si="21"/>
        <v/>
      </c>
    </row>
    <row r="706" spans="11:12" x14ac:dyDescent="0.2">
      <c r="K706" s="290" t="str">
        <f t="shared" si="20"/>
        <v/>
      </c>
      <c r="L706" s="291" t="str">
        <f t="shared" si="21"/>
        <v/>
      </c>
    </row>
    <row r="707" spans="11:12" x14ac:dyDescent="0.2">
      <c r="K707" s="290" t="str">
        <f t="shared" si="20"/>
        <v/>
      </c>
      <c r="L707" s="291" t="str">
        <f t="shared" si="21"/>
        <v/>
      </c>
    </row>
    <row r="708" spans="11:12" x14ac:dyDescent="0.2">
      <c r="K708" s="290" t="str">
        <f t="shared" si="20"/>
        <v/>
      </c>
      <c r="L708" s="291" t="str">
        <f t="shared" si="21"/>
        <v/>
      </c>
    </row>
    <row r="709" spans="11:12" x14ac:dyDescent="0.2">
      <c r="K709" s="290" t="str">
        <f t="shared" ref="K709:K772" si="22">M709&amp;O709</f>
        <v/>
      </c>
      <c r="L709" s="291" t="str">
        <f t="shared" ref="L709:L772" si="23">M709&amp;O709&amp;(IF(M709&lt;&gt;"", RIGHT(M709,1),""))</f>
        <v/>
      </c>
    </row>
    <row r="710" spans="11:12" x14ac:dyDescent="0.2">
      <c r="K710" s="290" t="str">
        <f t="shared" si="22"/>
        <v/>
      </c>
      <c r="L710" s="291" t="str">
        <f t="shared" si="23"/>
        <v/>
      </c>
    </row>
    <row r="711" spans="11:12" x14ac:dyDescent="0.2">
      <c r="K711" s="290" t="str">
        <f t="shared" si="22"/>
        <v/>
      </c>
      <c r="L711" s="291" t="str">
        <f t="shared" si="23"/>
        <v/>
      </c>
    </row>
    <row r="712" spans="11:12" x14ac:dyDescent="0.2">
      <c r="K712" s="290" t="str">
        <f t="shared" si="22"/>
        <v/>
      </c>
      <c r="L712" s="291" t="str">
        <f t="shared" si="23"/>
        <v/>
      </c>
    </row>
    <row r="713" spans="11:12" x14ac:dyDescent="0.2">
      <c r="K713" s="290" t="str">
        <f t="shared" si="22"/>
        <v/>
      </c>
      <c r="L713" s="291" t="str">
        <f t="shared" si="23"/>
        <v/>
      </c>
    </row>
    <row r="714" spans="11:12" x14ac:dyDescent="0.2">
      <c r="K714" s="290" t="str">
        <f t="shared" si="22"/>
        <v/>
      </c>
      <c r="L714" s="291" t="str">
        <f t="shared" si="23"/>
        <v/>
      </c>
    </row>
    <row r="715" spans="11:12" x14ac:dyDescent="0.2">
      <c r="K715" s="290" t="str">
        <f t="shared" si="22"/>
        <v/>
      </c>
      <c r="L715" s="291" t="str">
        <f t="shared" si="23"/>
        <v/>
      </c>
    </row>
    <row r="716" spans="11:12" x14ac:dyDescent="0.2">
      <c r="K716" s="290" t="str">
        <f t="shared" si="22"/>
        <v/>
      </c>
      <c r="L716" s="291" t="str">
        <f t="shared" si="23"/>
        <v/>
      </c>
    </row>
    <row r="717" spans="11:12" x14ac:dyDescent="0.2">
      <c r="K717" s="290" t="str">
        <f t="shared" si="22"/>
        <v/>
      </c>
      <c r="L717" s="291" t="str">
        <f t="shared" si="23"/>
        <v/>
      </c>
    </row>
    <row r="718" spans="11:12" x14ac:dyDescent="0.2">
      <c r="K718" s="290" t="str">
        <f t="shared" si="22"/>
        <v/>
      </c>
      <c r="L718" s="291" t="str">
        <f t="shared" si="23"/>
        <v/>
      </c>
    </row>
    <row r="719" spans="11:12" x14ac:dyDescent="0.2">
      <c r="K719" s="290" t="str">
        <f t="shared" si="22"/>
        <v/>
      </c>
      <c r="L719" s="291" t="str">
        <f t="shared" si="23"/>
        <v/>
      </c>
    </row>
    <row r="720" spans="11:12" x14ac:dyDescent="0.2">
      <c r="K720" s="290" t="str">
        <f t="shared" si="22"/>
        <v/>
      </c>
      <c r="L720" s="291" t="str">
        <f t="shared" si="23"/>
        <v/>
      </c>
    </row>
    <row r="721" spans="11:12" x14ac:dyDescent="0.2">
      <c r="K721" s="290" t="str">
        <f t="shared" si="22"/>
        <v/>
      </c>
      <c r="L721" s="291" t="str">
        <f t="shared" si="23"/>
        <v/>
      </c>
    </row>
    <row r="722" spans="11:12" x14ac:dyDescent="0.2">
      <c r="K722" s="290" t="str">
        <f t="shared" si="22"/>
        <v/>
      </c>
      <c r="L722" s="291" t="str">
        <f t="shared" si="23"/>
        <v/>
      </c>
    </row>
    <row r="723" spans="11:12" x14ac:dyDescent="0.2">
      <c r="K723" s="290" t="str">
        <f t="shared" si="22"/>
        <v/>
      </c>
      <c r="L723" s="291" t="str">
        <f t="shared" si="23"/>
        <v/>
      </c>
    </row>
    <row r="724" spans="11:12" x14ac:dyDescent="0.2">
      <c r="K724" s="290" t="str">
        <f t="shared" si="22"/>
        <v/>
      </c>
      <c r="L724" s="291" t="str">
        <f t="shared" si="23"/>
        <v/>
      </c>
    </row>
    <row r="725" spans="11:12" x14ac:dyDescent="0.2">
      <c r="K725" s="290" t="str">
        <f t="shared" si="22"/>
        <v/>
      </c>
      <c r="L725" s="291" t="str">
        <f t="shared" si="23"/>
        <v/>
      </c>
    </row>
    <row r="726" spans="11:12" x14ac:dyDescent="0.2">
      <c r="K726" s="290" t="str">
        <f t="shared" si="22"/>
        <v/>
      </c>
      <c r="L726" s="291" t="str">
        <f t="shared" si="23"/>
        <v/>
      </c>
    </row>
    <row r="727" spans="11:12" x14ac:dyDescent="0.2">
      <c r="K727" s="290" t="str">
        <f t="shared" si="22"/>
        <v/>
      </c>
      <c r="L727" s="291" t="str">
        <f t="shared" si="23"/>
        <v/>
      </c>
    </row>
    <row r="728" spans="11:12" x14ac:dyDescent="0.2">
      <c r="K728" s="290" t="str">
        <f t="shared" si="22"/>
        <v/>
      </c>
      <c r="L728" s="291" t="str">
        <f t="shared" si="23"/>
        <v/>
      </c>
    </row>
    <row r="729" spans="11:12" x14ac:dyDescent="0.2">
      <c r="K729" s="290" t="str">
        <f t="shared" si="22"/>
        <v/>
      </c>
      <c r="L729" s="291" t="str">
        <f t="shared" si="23"/>
        <v/>
      </c>
    </row>
    <row r="730" spans="11:12" x14ac:dyDescent="0.2">
      <c r="K730" s="290" t="str">
        <f t="shared" si="22"/>
        <v/>
      </c>
      <c r="L730" s="291" t="str">
        <f t="shared" si="23"/>
        <v/>
      </c>
    </row>
    <row r="731" spans="11:12" x14ac:dyDescent="0.2">
      <c r="K731" s="290" t="str">
        <f t="shared" si="22"/>
        <v/>
      </c>
      <c r="L731" s="291" t="str">
        <f t="shared" si="23"/>
        <v/>
      </c>
    </row>
    <row r="732" spans="11:12" x14ac:dyDescent="0.2">
      <c r="K732" s="290" t="str">
        <f t="shared" si="22"/>
        <v/>
      </c>
      <c r="L732" s="291" t="str">
        <f t="shared" si="23"/>
        <v/>
      </c>
    </row>
    <row r="733" spans="11:12" x14ac:dyDescent="0.2">
      <c r="K733" s="290" t="str">
        <f t="shared" si="22"/>
        <v/>
      </c>
      <c r="L733" s="291" t="str">
        <f t="shared" si="23"/>
        <v/>
      </c>
    </row>
    <row r="734" spans="11:12" x14ac:dyDescent="0.2">
      <c r="K734" s="290" t="str">
        <f t="shared" si="22"/>
        <v/>
      </c>
      <c r="L734" s="291" t="str">
        <f t="shared" si="23"/>
        <v/>
      </c>
    </row>
    <row r="735" spans="11:12" x14ac:dyDescent="0.2">
      <c r="K735" s="290" t="str">
        <f t="shared" si="22"/>
        <v/>
      </c>
      <c r="L735" s="291" t="str">
        <f t="shared" si="23"/>
        <v/>
      </c>
    </row>
    <row r="736" spans="11:12" x14ac:dyDescent="0.2">
      <c r="K736" s="290" t="str">
        <f t="shared" si="22"/>
        <v/>
      </c>
      <c r="L736" s="291" t="str">
        <f t="shared" si="23"/>
        <v/>
      </c>
    </row>
    <row r="737" spans="11:12" x14ac:dyDescent="0.2">
      <c r="K737" s="290" t="str">
        <f t="shared" si="22"/>
        <v/>
      </c>
      <c r="L737" s="291" t="str">
        <f t="shared" si="23"/>
        <v/>
      </c>
    </row>
    <row r="738" spans="11:12" x14ac:dyDescent="0.2">
      <c r="K738" s="290" t="str">
        <f t="shared" si="22"/>
        <v/>
      </c>
      <c r="L738" s="291" t="str">
        <f t="shared" si="23"/>
        <v/>
      </c>
    </row>
    <row r="739" spans="11:12" x14ac:dyDescent="0.2">
      <c r="K739" s="290" t="str">
        <f t="shared" si="22"/>
        <v/>
      </c>
      <c r="L739" s="291" t="str">
        <f t="shared" si="23"/>
        <v/>
      </c>
    </row>
    <row r="740" spans="11:12" x14ac:dyDescent="0.2">
      <c r="K740" s="290" t="str">
        <f t="shared" si="22"/>
        <v/>
      </c>
      <c r="L740" s="291" t="str">
        <f t="shared" si="23"/>
        <v/>
      </c>
    </row>
    <row r="741" spans="11:12" x14ac:dyDescent="0.2">
      <c r="K741" s="290" t="str">
        <f t="shared" si="22"/>
        <v/>
      </c>
      <c r="L741" s="291" t="str">
        <f t="shared" si="23"/>
        <v/>
      </c>
    </row>
    <row r="742" spans="11:12" x14ac:dyDescent="0.2">
      <c r="K742" s="290" t="str">
        <f t="shared" si="22"/>
        <v/>
      </c>
      <c r="L742" s="291" t="str">
        <f t="shared" si="23"/>
        <v/>
      </c>
    </row>
    <row r="743" spans="11:12" x14ac:dyDescent="0.2">
      <c r="K743" s="290" t="str">
        <f t="shared" si="22"/>
        <v/>
      </c>
      <c r="L743" s="291" t="str">
        <f t="shared" si="23"/>
        <v/>
      </c>
    </row>
    <row r="744" spans="11:12" x14ac:dyDescent="0.2">
      <c r="K744" s="290" t="str">
        <f t="shared" si="22"/>
        <v/>
      </c>
      <c r="L744" s="291" t="str">
        <f t="shared" si="23"/>
        <v/>
      </c>
    </row>
    <row r="745" spans="11:12" x14ac:dyDescent="0.2">
      <c r="K745" s="290" t="str">
        <f t="shared" si="22"/>
        <v/>
      </c>
      <c r="L745" s="291" t="str">
        <f t="shared" si="23"/>
        <v/>
      </c>
    </row>
    <row r="746" spans="11:12" x14ac:dyDescent="0.2">
      <c r="K746" s="290" t="str">
        <f t="shared" si="22"/>
        <v/>
      </c>
      <c r="L746" s="291" t="str">
        <f t="shared" si="23"/>
        <v/>
      </c>
    </row>
    <row r="747" spans="11:12" x14ac:dyDescent="0.2">
      <c r="K747" s="290" t="str">
        <f t="shared" si="22"/>
        <v/>
      </c>
      <c r="L747" s="291" t="str">
        <f t="shared" si="23"/>
        <v/>
      </c>
    </row>
    <row r="748" spans="11:12" x14ac:dyDescent="0.2">
      <c r="K748" s="290" t="str">
        <f t="shared" si="22"/>
        <v/>
      </c>
      <c r="L748" s="291" t="str">
        <f t="shared" si="23"/>
        <v/>
      </c>
    </row>
    <row r="749" spans="11:12" x14ac:dyDescent="0.2">
      <c r="K749" s="290" t="str">
        <f t="shared" si="22"/>
        <v/>
      </c>
      <c r="L749" s="291" t="str">
        <f t="shared" si="23"/>
        <v/>
      </c>
    </row>
    <row r="750" spans="11:12" x14ac:dyDescent="0.2">
      <c r="K750" s="290" t="str">
        <f t="shared" si="22"/>
        <v/>
      </c>
      <c r="L750" s="291" t="str">
        <f t="shared" si="23"/>
        <v/>
      </c>
    </row>
    <row r="751" spans="11:12" x14ac:dyDescent="0.2">
      <c r="K751" s="290" t="str">
        <f t="shared" si="22"/>
        <v/>
      </c>
      <c r="L751" s="291" t="str">
        <f t="shared" si="23"/>
        <v/>
      </c>
    </row>
    <row r="752" spans="11:12" x14ac:dyDescent="0.2">
      <c r="K752" s="290" t="str">
        <f t="shared" si="22"/>
        <v/>
      </c>
      <c r="L752" s="291" t="str">
        <f t="shared" si="23"/>
        <v/>
      </c>
    </row>
    <row r="753" spans="11:12" x14ac:dyDescent="0.2">
      <c r="K753" s="290" t="str">
        <f t="shared" si="22"/>
        <v/>
      </c>
      <c r="L753" s="291" t="str">
        <f t="shared" si="23"/>
        <v/>
      </c>
    </row>
    <row r="754" spans="11:12" x14ac:dyDescent="0.2">
      <c r="K754" s="290" t="str">
        <f t="shared" si="22"/>
        <v/>
      </c>
      <c r="L754" s="291" t="str">
        <f t="shared" si="23"/>
        <v/>
      </c>
    </row>
    <row r="755" spans="11:12" x14ac:dyDescent="0.2">
      <c r="K755" s="290" t="str">
        <f t="shared" si="22"/>
        <v/>
      </c>
      <c r="L755" s="291" t="str">
        <f t="shared" si="23"/>
        <v/>
      </c>
    </row>
    <row r="756" spans="11:12" x14ac:dyDescent="0.2">
      <c r="K756" s="290" t="str">
        <f t="shared" si="22"/>
        <v/>
      </c>
      <c r="L756" s="291" t="str">
        <f t="shared" si="23"/>
        <v/>
      </c>
    </row>
    <row r="757" spans="11:12" x14ac:dyDescent="0.2">
      <c r="K757" s="290" t="str">
        <f t="shared" si="22"/>
        <v/>
      </c>
      <c r="L757" s="291" t="str">
        <f t="shared" si="23"/>
        <v/>
      </c>
    </row>
    <row r="758" spans="11:12" x14ac:dyDescent="0.2">
      <c r="K758" s="290" t="str">
        <f t="shared" si="22"/>
        <v/>
      </c>
      <c r="L758" s="291" t="str">
        <f t="shared" si="23"/>
        <v/>
      </c>
    </row>
    <row r="759" spans="11:12" x14ac:dyDescent="0.2">
      <c r="K759" s="290" t="str">
        <f t="shared" si="22"/>
        <v/>
      </c>
      <c r="L759" s="291" t="str">
        <f t="shared" si="23"/>
        <v/>
      </c>
    </row>
    <row r="760" spans="11:12" x14ac:dyDescent="0.2">
      <c r="K760" s="290" t="str">
        <f t="shared" si="22"/>
        <v/>
      </c>
      <c r="L760" s="291" t="str">
        <f t="shared" si="23"/>
        <v/>
      </c>
    </row>
    <row r="761" spans="11:12" x14ac:dyDescent="0.2">
      <c r="K761" s="290" t="str">
        <f t="shared" si="22"/>
        <v/>
      </c>
      <c r="L761" s="291" t="str">
        <f t="shared" si="23"/>
        <v/>
      </c>
    </row>
    <row r="762" spans="11:12" x14ac:dyDescent="0.2">
      <c r="K762" s="290" t="str">
        <f t="shared" si="22"/>
        <v/>
      </c>
      <c r="L762" s="291" t="str">
        <f t="shared" si="23"/>
        <v/>
      </c>
    </row>
    <row r="763" spans="11:12" x14ac:dyDescent="0.2">
      <c r="K763" s="290" t="str">
        <f t="shared" si="22"/>
        <v/>
      </c>
      <c r="L763" s="291" t="str">
        <f t="shared" si="23"/>
        <v/>
      </c>
    </row>
    <row r="764" spans="11:12" x14ac:dyDescent="0.2">
      <c r="K764" s="290" t="str">
        <f t="shared" si="22"/>
        <v/>
      </c>
      <c r="L764" s="291" t="str">
        <f t="shared" si="23"/>
        <v/>
      </c>
    </row>
    <row r="765" spans="11:12" x14ac:dyDescent="0.2">
      <c r="K765" s="290" t="str">
        <f t="shared" si="22"/>
        <v/>
      </c>
      <c r="L765" s="291" t="str">
        <f t="shared" si="23"/>
        <v/>
      </c>
    </row>
    <row r="766" spans="11:12" x14ac:dyDescent="0.2">
      <c r="K766" s="290" t="str">
        <f t="shared" si="22"/>
        <v/>
      </c>
      <c r="L766" s="291" t="str">
        <f t="shared" si="23"/>
        <v/>
      </c>
    </row>
    <row r="767" spans="11:12" x14ac:dyDescent="0.2">
      <c r="K767" s="290" t="str">
        <f t="shared" si="22"/>
        <v/>
      </c>
      <c r="L767" s="291" t="str">
        <f t="shared" si="23"/>
        <v/>
      </c>
    </row>
    <row r="768" spans="11:12" x14ac:dyDescent="0.2">
      <c r="K768" s="290" t="str">
        <f t="shared" si="22"/>
        <v/>
      </c>
      <c r="L768" s="291" t="str">
        <f t="shared" si="23"/>
        <v/>
      </c>
    </row>
    <row r="769" spans="11:12" x14ac:dyDescent="0.2">
      <c r="K769" s="290" t="str">
        <f t="shared" si="22"/>
        <v/>
      </c>
      <c r="L769" s="291" t="str">
        <f t="shared" si="23"/>
        <v/>
      </c>
    </row>
    <row r="770" spans="11:12" x14ac:dyDescent="0.2">
      <c r="K770" s="290" t="str">
        <f t="shared" si="22"/>
        <v/>
      </c>
      <c r="L770" s="291" t="str">
        <f t="shared" si="23"/>
        <v/>
      </c>
    </row>
    <row r="771" spans="11:12" x14ac:dyDescent="0.2">
      <c r="K771" s="290" t="str">
        <f t="shared" si="22"/>
        <v/>
      </c>
      <c r="L771" s="291" t="str">
        <f t="shared" si="23"/>
        <v/>
      </c>
    </row>
    <row r="772" spans="11:12" x14ac:dyDescent="0.2">
      <c r="K772" s="290" t="str">
        <f t="shared" si="22"/>
        <v/>
      </c>
      <c r="L772" s="291" t="str">
        <f t="shared" si="23"/>
        <v/>
      </c>
    </row>
    <row r="773" spans="11:12" x14ac:dyDescent="0.2">
      <c r="K773" s="290" t="str">
        <f t="shared" ref="K773:K836" si="24">M773&amp;O773</f>
        <v/>
      </c>
      <c r="L773" s="291" t="str">
        <f t="shared" ref="L773:L836" si="25">M773&amp;O773&amp;(IF(M773&lt;&gt;"", RIGHT(M773,1),""))</f>
        <v/>
      </c>
    </row>
    <row r="774" spans="11:12" x14ac:dyDescent="0.2">
      <c r="K774" s="290" t="str">
        <f t="shared" si="24"/>
        <v/>
      </c>
      <c r="L774" s="291" t="str">
        <f t="shared" si="25"/>
        <v/>
      </c>
    </row>
    <row r="775" spans="11:12" x14ac:dyDescent="0.2">
      <c r="K775" s="290" t="str">
        <f t="shared" si="24"/>
        <v/>
      </c>
      <c r="L775" s="291" t="str">
        <f t="shared" si="25"/>
        <v/>
      </c>
    </row>
    <row r="776" spans="11:12" x14ac:dyDescent="0.2">
      <c r="K776" s="290" t="str">
        <f t="shared" si="24"/>
        <v/>
      </c>
      <c r="L776" s="291" t="str">
        <f t="shared" si="25"/>
        <v/>
      </c>
    </row>
    <row r="777" spans="11:12" x14ac:dyDescent="0.2">
      <c r="K777" s="290" t="str">
        <f t="shared" si="24"/>
        <v/>
      </c>
      <c r="L777" s="291" t="str">
        <f t="shared" si="25"/>
        <v/>
      </c>
    </row>
    <row r="778" spans="11:12" x14ac:dyDescent="0.2">
      <c r="K778" s="290" t="str">
        <f t="shared" si="24"/>
        <v/>
      </c>
      <c r="L778" s="291" t="str">
        <f t="shared" si="25"/>
        <v/>
      </c>
    </row>
    <row r="779" spans="11:12" x14ac:dyDescent="0.2">
      <c r="K779" s="290" t="str">
        <f t="shared" si="24"/>
        <v/>
      </c>
      <c r="L779" s="291" t="str">
        <f t="shared" si="25"/>
        <v/>
      </c>
    </row>
    <row r="780" spans="11:12" x14ac:dyDescent="0.2">
      <c r="K780" s="290" t="str">
        <f t="shared" si="24"/>
        <v/>
      </c>
      <c r="L780" s="291" t="str">
        <f t="shared" si="25"/>
        <v/>
      </c>
    </row>
    <row r="781" spans="11:12" x14ac:dyDescent="0.2">
      <c r="K781" s="290" t="str">
        <f t="shared" si="24"/>
        <v/>
      </c>
      <c r="L781" s="291" t="str">
        <f t="shared" si="25"/>
        <v/>
      </c>
    </row>
    <row r="782" spans="11:12" x14ac:dyDescent="0.2">
      <c r="K782" s="290" t="str">
        <f t="shared" si="24"/>
        <v/>
      </c>
      <c r="L782" s="291" t="str">
        <f t="shared" si="25"/>
        <v/>
      </c>
    </row>
    <row r="783" spans="11:12" x14ac:dyDescent="0.2">
      <c r="K783" s="290" t="str">
        <f t="shared" si="24"/>
        <v/>
      </c>
      <c r="L783" s="291" t="str">
        <f t="shared" si="25"/>
        <v/>
      </c>
    </row>
    <row r="784" spans="11:12" x14ac:dyDescent="0.2">
      <c r="K784" s="290" t="str">
        <f t="shared" si="24"/>
        <v/>
      </c>
      <c r="L784" s="291" t="str">
        <f t="shared" si="25"/>
        <v/>
      </c>
    </row>
    <row r="785" spans="11:12" x14ac:dyDescent="0.2">
      <c r="K785" s="290" t="str">
        <f t="shared" si="24"/>
        <v/>
      </c>
      <c r="L785" s="291" t="str">
        <f t="shared" si="25"/>
        <v/>
      </c>
    </row>
    <row r="786" spans="11:12" x14ac:dyDescent="0.2">
      <c r="K786" s="290" t="str">
        <f t="shared" si="24"/>
        <v/>
      </c>
      <c r="L786" s="291" t="str">
        <f t="shared" si="25"/>
        <v/>
      </c>
    </row>
    <row r="787" spans="11:12" x14ac:dyDescent="0.2">
      <c r="K787" s="290" t="str">
        <f t="shared" si="24"/>
        <v/>
      </c>
      <c r="L787" s="291" t="str">
        <f t="shared" si="25"/>
        <v/>
      </c>
    </row>
    <row r="788" spans="11:12" x14ac:dyDescent="0.2">
      <c r="K788" s="290" t="str">
        <f t="shared" si="24"/>
        <v/>
      </c>
      <c r="L788" s="291" t="str">
        <f t="shared" si="25"/>
        <v/>
      </c>
    </row>
    <row r="789" spans="11:12" x14ac:dyDescent="0.2">
      <c r="K789" s="290" t="str">
        <f t="shared" si="24"/>
        <v/>
      </c>
      <c r="L789" s="291" t="str">
        <f t="shared" si="25"/>
        <v/>
      </c>
    </row>
    <row r="790" spans="11:12" x14ac:dyDescent="0.2">
      <c r="K790" s="290" t="str">
        <f t="shared" si="24"/>
        <v/>
      </c>
      <c r="L790" s="291" t="str">
        <f t="shared" si="25"/>
        <v/>
      </c>
    </row>
    <row r="791" spans="11:12" x14ac:dyDescent="0.2">
      <c r="K791" s="290" t="str">
        <f t="shared" si="24"/>
        <v/>
      </c>
      <c r="L791" s="291" t="str">
        <f t="shared" si="25"/>
        <v/>
      </c>
    </row>
    <row r="792" spans="11:12" x14ac:dyDescent="0.2">
      <c r="K792" s="290" t="str">
        <f t="shared" si="24"/>
        <v/>
      </c>
      <c r="L792" s="291" t="str">
        <f t="shared" si="25"/>
        <v/>
      </c>
    </row>
    <row r="793" spans="11:12" x14ac:dyDescent="0.2">
      <c r="K793" s="290" t="str">
        <f t="shared" si="24"/>
        <v/>
      </c>
      <c r="L793" s="291" t="str">
        <f t="shared" si="25"/>
        <v/>
      </c>
    </row>
    <row r="794" spans="11:12" x14ac:dyDescent="0.2">
      <c r="K794" s="290" t="str">
        <f t="shared" si="24"/>
        <v/>
      </c>
      <c r="L794" s="291" t="str">
        <f t="shared" si="25"/>
        <v/>
      </c>
    </row>
    <row r="795" spans="11:12" x14ac:dyDescent="0.2">
      <c r="K795" s="290" t="str">
        <f t="shared" si="24"/>
        <v/>
      </c>
      <c r="L795" s="291" t="str">
        <f t="shared" si="25"/>
        <v/>
      </c>
    </row>
    <row r="796" spans="11:12" x14ac:dyDescent="0.2">
      <c r="K796" s="290" t="str">
        <f t="shared" si="24"/>
        <v/>
      </c>
      <c r="L796" s="291" t="str">
        <f t="shared" si="25"/>
        <v/>
      </c>
    </row>
    <row r="797" spans="11:12" x14ac:dyDescent="0.2">
      <c r="K797" s="290" t="str">
        <f t="shared" si="24"/>
        <v/>
      </c>
      <c r="L797" s="291" t="str">
        <f t="shared" si="25"/>
        <v/>
      </c>
    </row>
    <row r="798" spans="11:12" x14ac:dyDescent="0.2">
      <c r="K798" s="290" t="str">
        <f t="shared" si="24"/>
        <v/>
      </c>
      <c r="L798" s="291" t="str">
        <f t="shared" si="25"/>
        <v/>
      </c>
    </row>
    <row r="799" spans="11:12" x14ac:dyDescent="0.2">
      <c r="K799" s="290" t="str">
        <f t="shared" si="24"/>
        <v/>
      </c>
      <c r="L799" s="291" t="str">
        <f t="shared" si="25"/>
        <v/>
      </c>
    </row>
    <row r="800" spans="11:12" x14ac:dyDescent="0.2">
      <c r="K800" s="290" t="str">
        <f t="shared" si="24"/>
        <v/>
      </c>
      <c r="L800" s="291" t="str">
        <f t="shared" si="25"/>
        <v/>
      </c>
    </row>
    <row r="801" spans="11:12" x14ac:dyDescent="0.2">
      <c r="K801" s="290" t="str">
        <f t="shared" si="24"/>
        <v/>
      </c>
      <c r="L801" s="291" t="str">
        <f t="shared" si="25"/>
        <v/>
      </c>
    </row>
    <row r="802" spans="11:12" x14ac:dyDescent="0.2">
      <c r="K802" s="290" t="str">
        <f t="shared" si="24"/>
        <v/>
      </c>
      <c r="L802" s="291" t="str">
        <f t="shared" si="25"/>
        <v/>
      </c>
    </row>
    <row r="803" spans="11:12" x14ac:dyDescent="0.2">
      <c r="K803" s="290" t="str">
        <f t="shared" si="24"/>
        <v/>
      </c>
      <c r="L803" s="291" t="str">
        <f t="shared" si="25"/>
        <v/>
      </c>
    </row>
    <row r="804" spans="11:12" x14ac:dyDescent="0.2">
      <c r="K804" s="290" t="str">
        <f t="shared" si="24"/>
        <v/>
      </c>
      <c r="L804" s="291" t="str">
        <f t="shared" si="25"/>
        <v/>
      </c>
    </row>
    <row r="805" spans="11:12" x14ac:dyDescent="0.2">
      <c r="K805" s="290" t="str">
        <f t="shared" si="24"/>
        <v/>
      </c>
      <c r="L805" s="291" t="str">
        <f t="shared" si="25"/>
        <v/>
      </c>
    </row>
    <row r="806" spans="11:12" x14ac:dyDescent="0.2">
      <c r="K806" s="290" t="str">
        <f t="shared" si="24"/>
        <v/>
      </c>
      <c r="L806" s="291" t="str">
        <f t="shared" si="25"/>
        <v/>
      </c>
    </row>
    <row r="807" spans="11:12" x14ac:dyDescent="0.2">
      <c r="K807" s="290" t="str">
        <f t="shared" si="24"/>
        <v/>
      </c>
      <c r="L807" s="291" t="str">
        <f t="shared" si="25"/>
        <v/>
      </c>
    </row>
    <row r="808" spans="11:12" x14ac:dyDescent="0.2">
      <c r="K808" s="290" t="str">
        <f t="shared" si="24"/>
        <v/>
      </c>
      <c r="L808" s="291" t="str">
        <f t="shared" si="25"/>
        <v/>
      </c>
    </row>
    <row r="809" spans="11:12" x14ac:dyDescent="0.2">
      <c r="K809" s="290" t="str">
        <f t="shared" si="24"/>
        <v/>
      </c>
      <c r="L809" s="291" t="str">
        <f t="shared" si="25"/>
        <v/>
      </c>
    </row>
    <row r="810" spans="11:12" x14ac:dyDescent="0.2">
      <c r="K810" s="290" t="str">
        <f t="shared" si="24"/>
        <v/>
      </c>
      <c r="L810" s="291" t="str">
        <f t="shared" si="25"/>
        <v/>
      </c>
    </row>
    <row r="811" spans="11:12" x14ac:dyDescent="0.2">
      <c r="K811" s="290" t="str">
        <f t="shared" si="24"/>
        <v/>
      </c>
      <c r="L811" s="291" t="str">
        <f t="shared" si="25"/>
        <v/>
      </c>
    </row>
    <row r="812" spans="11:12" x14ac:dyDescent="0.2">
      <c r="K812" s="290" t="str">
        <f t="shared" si="24"/>
        <v/>
      </c>
      <c r="L812" s="291" t="str">
        <f t="shared" si="25"/>
        <v/>
      </c>
    </row>
    <row r="813" spans="11:12" x14ac:dyDescent="0.2">
      <c r="K813" s="290" t="str">
        <f t="shared" si="24"/>
        <v/>
      </c>
      <c r="L813" s="291" t="str">
        <f t="shared" si="25"/>
        <v/>
      </c>
    </row>
    <row r="814" spans="11:12" x14ac:dyDescent="0.2">
      <c r="K814" s="290" t="str">
        <f t="shared" si="24"/>
        <v/>
      </c>
      <c r="L814" s="291" t="str">
        <f t="shared" si="25"/>
        <v/>
      </c>
    </row>
    <row r="815" spans="11:12" x14ac:dyDescent="0.2">
      <c r="K815" s="290" t="str">
        <f t="shared" si="24"/>
        <v/>
      </c>
      <c r="L815" s="291" t="str">
        <f t="shared" si="25"/>
        <v/>
      </c>
    </row>
    <row r="816" spans="11:12" x14ac:dyDescent="0.2">
      <c r="K816" s="290" t="str">
        <f t="shared" si="24"/>
        <v/>
      </c>
      <c r="L816" s="291" t="str">
        <f t="shared" si="25"/>
        <v/>
      </c>
    </row>
    <row r="817" spans="11:12" x14ac:dyDescent="0.2">
      <c r="K817" s="290" t="str">
        <f t="shared" si="24"/>
        <v/>
      </c>
      <c r="L817" s="291" t="str">
        <f t="shared" si="25"/>
        <v/>
      </c>
    </row>
    <row r="818" spans="11:12" x14ac:dyDescent="0.2">
      <c r="K818" s="290" t="str">
        <f t="shared" si="24"/>
        <v/>
      </c>
      <c r="L818" s="291" t="str">
        <f t="shared" si="25"/>
        <v/>
      </c>
    </row>
    <row r="819" spans="11:12" x14ac:dyDescent="0.2">
      <c r="K819" s="290" t="str">
        <f t="shared" si="24"/>
        <v/>
      </c>
      <c r="L819" s="291" t="str">
        <f t="shared" si="25"/>
        <v/>
      </c>
    </row>
    <row r="820" spans="11:12" x14ac:dyDescent="0.2">
      <c r="K820" s="290" t="str">
        <f t="shared" si="24"/>
        <v/>
      </c>
      <c r="L820" s="291" t="str">
        <f t="shared" si="25"/>
        <v/>
      </c>
    </row>
    <row r="821" spans="11:12" x14ac:dyDescent="0.2">
      <c r="K821" s="290" t="str">
        <f t="shared" si="24"/>
        <v/>
      </c>
      <c r="L821" s="291" t="str">
        <f t="shared" si="25"/>
        <v/>
      </c>
    </row>
    <row r="822" spans="11:12" x14ac:dyDescent="0.2">
      <c r="K822" s="290" t="str">
        <f t="shared" si="24"/>
        <v/>
      </c>
      <c r="L822" s="291" t="str">
        <f t="shared" si="25"/>
        <v/>
      </c>
    </row>
    <row r="823" spans="11:12" x14ac:dyDescent="0.2">
      <c r="K823" s="290" t="str">
        <f t="shared" si="24"/>
        <v/>
      </c>
      <c r="L823" s="291" t="str">
        <f t="shared" si="25"/>
        <v/>
      </c>
    </row>
    <row r="824" spans="11:12" x14ac:dyDescent="0.2">
      <c r="K824" s="290" t="str">
        <f t="shared" si="24"/>
        <v/>
      </c>
      <c r="L824" s="291" t="str">
        <f t="shared" si="25"/>
        <v/>
      </c>
    </row>
    <row r="825" spans="11:12" x14ac:dyDescent="0.2">
      <c r="K825" s="290" t="str">
        <f t="shared" si="24"/>
        <v/>
      </c>
      <c r="L825" s="291" t="str">
        <f t="shared" si="25"/>
        <v/>
      </c>
    </row>
    <row r="826" spans="11:12" x14ac:dyDescent="0.2">
      <c r="K826" s="290" t="str">
        <f t="shared" si="24"/>
        <v/>
      </c>
      <c r="L826" s="291" t="str">
        <f t="shared" si="25"/>
        <v/>
      </c>
    </row>
    <row r="827" spans="11:12" x14ac:dyDescent="0.2">
      <c r="K827" s="290" t="str">
        <f t="shared" si="24"/>
        <v/>
      </c>
      <c r="L827" s="291" t="str">
        <f t="shared" si="25"/>
        <v/>
      </c>
    </row>
    <row r="828" spans="11:12" x14ac:dyDescent="0.2">
      <c r="K828" s="290" t="str">
        <f t="shared" si="24"/>
        <v/>
      </c>
      <c r="L828" s="291" t="str">
        <f t="shared" si="25"/>
        <v/>
      </c>
    </row>
    <row r="829" spans="11:12" x14ac:dyDescent="0.2">
      <c r="K829" s="290" t="str">
        <f t="shared" si="24"/>
        <v/>
      </c>
      <c r="L829" s="291" t="str">
        <f t="shared" si="25"/>
        <v/>
      </c>
    </row>
    <row r="830" spans="11:12" x14ac:dyDescent="0.2">
      <c r="K830" s="290" t="str">
        <f t="shared" si="24"/>
        <v/>
      </c>
      <c r="L830" s="291" t="str">
        <f t="shared" si="25"/>
        <v/>
      </c>
    </row>
    <row r="831" spans="11:12" x14ac:dyDescent="0.2">
      <c r="K831" s="290" t="str">
        <f t="shared" si="24"/>
        <v/>
      </c>
      <c r="L831" s="291" t="str">
        <f t="shared" si="25"/>
        <v/>
      </c>
    </row>
    <row r="832" spans="11:12" x14ac:dyDescent="0.2">
      <c r="K832" s="290" t="str">
        <f t="shared" si="24"/>
        <v/>
      </c>
      <c r="L832" s="291" t="str">
        <f t="shared" si="25"/>
        <v/>
      </c>
    </row>
    <row r="833" spans="11:12" x14ac:dyDescent="0.2">
      <c r="K833" s="290" t="str">
        <f t="shared" si="24"/>
        <v/>
      </c>
      <c r="L833" s="291" t="str">
        <f t="shared" si="25"/>
        <v/>
      </c>
    </row>
    <row r="834" spans="11:12" x14ac:dyDescent="0.2">
      <c r="K834" s="290" t="str">
        <f t="shared" si="24"/>
        <v/>
      </c>
      <c r="L834" s="291" t="str">
        <f t="shared" si="25"/>
        <v/>
      </c>
    </row>
    <row r="835" spans="11:12" x14ac:dyDescent="0.2">
      <c r="K835" s="290" t="str">
        <f t="shared" si="24"/>
        <v/>
      </c>
      <c r="L835" s="291" t="str">
        <f t="shared" si="25"/>
        <v/>
      </c>
    </row>
    <row r="836" spans="11:12" x14ac:dyDescent="0.2">
      <c r="K836" s="290" t="str">
        <f t="shared" si="24"/>
        <v/>
      </c>
      <c r="L836" s="291" t="str">
        <f t="shared" si="25"/>
        <v/>
      </c>
    </row>
    <row r="837" spans="11:12" x14ac:dyDescent="0.2">
      <c r="K837" s="290" t="str">
        <f t="shared" ref="K837:K900" si="26">M837&amp;O837</f>
        <v/>
      </c>
      <c r="L837" s="291" t="str">
        <f t="shared" ref="L837:L900" si="27">M837&amp;O837&amp;(IF(M837&lt;&gt;"", RIGHT(M837,1),""))</f>
        <v/>
      </c>
    </row>
    <row r="838" spans="11:12" x14ac:dyDescent="0.2">
      <c r="K838" s="290" t="str">
        <f t="shared" si="26"/>
        <v/>
      </c>
      <c r="L838" s="291" t="str">
        <f t="shared" si="27"/>
        <v/>
      </c>
    </row>
    <row r="839" spans="11:12" x14ac:dyDescent="0.2">
      <c r="K839" s="290" t="str">
        <f t="shared" si="26"/>
        <v/>
      </c>
      <c r="L839" s="291" t="str">
        <f t="shared" si="27"/>
        <v/>
      </c>
    </row>
    <row r="840" spans="11:12" x14ac:dyDescent="0.2">
      <c r="K840" s="290" t="str">
        <f t="shared" si="26"/>
        <v/>
      </c>
      <c r="L840" s="291" t="str">
        <f t="shared" si="27"/>
        <v/>
      </c>
    </row>
    <row r="841" spans="11:12" x14ac:dyDescent="0.2">
      <c r="K841" s="290" t="str">
        <f t="shared" si="26"/>
        <v/>
      </c>
      <c r="L841" s="291" t="str">
        <f t="shared" si="27"/>
        <v/>
      </c>
    </row>
    <row r="842" spans="11:12" x14ac:dyDescent="0.2">
      <c r="K842" s="290" t="str">
        <f t="shared" si="26"/>
        <v/>
      </c>
      <c r="L842" s="291" t="str">
        <f t="shared" si="27"/>
        <v/>
      </c>
    </row>
    <row r="843" spans="11:12" x14ac:dyDescent="0.2">
      <c r="K843" s="290" t="str">
        <f t="shared" si="26"/>
        <v/>
      </c>
      <c r="L843" s="291" t="str">
        <f t="shared" si="27"/>
        <v/>
      </c>
    </row>
    <row r="844" spans="11:12" x14ac:dyDescent="0.2">
      <c r="K844" s="290" t="str">
        <f t="shared" si="26"/>
        <v/>
      </c>
      <c r="L844" s="291" t="str">
        <f t="shared" si="27"/>
        <v/>
      </c>
    </row>
    <row r="845" spans="11:12" x14ac:dyDescent="0.2">
      <c r="K845" s="290" t="str">
        <f t="shared" si="26"/>
        <v/>
      </c>
      <c r="L845" s="291" t="str">
        <f t="shared" si="27"/>
        <v/>
      </c>
    </row>
    <row r="846" spans="11:12" x14ac:dyDescent="0.2">
      <c r="K846" s="290" t="str">
        <f t="shared" si="26"/>
        <v/>
      </c>
      <c r="L846" s="291" t="str">
        <f t="shared" si="27"/>
        <v/>
      </c>
    </row>
    <row r="847" spans="11:12" x14ac:dyDescent="0.2">
      <c r="K847" s="290" t="str">
        <f t="shared" si="26"/>
        <v/>
      </c>
      <c r="L847" s="291" t="str">
        <f t="shared" si="27"/>
        <v/>
      </c>
    </row>
    <row r="848" spans="11:12" x14ac:dyDescent="0.2">
      <c r="K848" s="290" t="str">
        <f t="shared" si="26"/>
        <v/>
      </c>
      <c r="L848" s="291" t="str">
        <f t="shared" si="27"/>
        <v/>
      </c>
    </row>
    <row r="849" spans="11:12" x14ac:dyDescent="0.2">
      <c r="K849" s="290" t="str">
        <f t="shared" si="26"/>
        <v/>
      </c>
      <c r="L849" s="291" t="str">
        <f t="shared" si="27"/>
        <v/>
      </c>
    </row>
    <row r="850" spans="11:12" x14ac:dyDescent="0.2">
      <c r="K850" s="290" t="str">
        <f t="shared" si="26"/>
        <v/>
      </c>
      <c r="L850" s="291" t="str">
        <f t="shared" si="27"/>
        <v/>
      </c>
    </row>
    <row r="851" spans="11:12" x14ac:dyDescent="0.2">
      <c r="K851" s="290" t="str">
        <f t="shared" si="26"/>
        <v/>
      </c>
      <c r="L851" s="291" t="str">
        <f t="shared" si="27"/>
        <v/>
      </c>
    </row>
    <row r="852" spans="11:12" x14ac:dyDescent="0.2">
      <c r="K852" s="290" t="str">
        <f t="shared" si="26"/>
        <v/>
      </c>
      <c r="L852" s="291" t="str">
        <f t="shared" si="27"/>
        <v/>
      </c>
    </row>
    <row r="853" spans="11:12" x14ac:dyDescent="0.2">
      <c r="K853" s="290" t="str">
        <f t="shared" si="26"/>
        <v/>
      </c>
      <c r="L853" s="291" t="str">
        <f t="shared" si="27"/>
        <v/>
      </c>
    </row>
    <row r="854" spans="11:12" x14ac:dyDescent="0.2">
      <c r="K854" s="290" t="str">
        <f t="shared" si="26"/>
        <v/>
      </c>
      <c r="L854" s="291" t="str">
        <f t="shared" si="27"/>
        <v/>
      </c>
    </row>
    <row r="855" spans="11:12" x14ac:dyDescent="0.2">
      <c r="K855" s="290" t="str">
        <f t="shared" si="26"/>
        <v/>
      </c>
      <c r="L855" s="291" t="str">
        <f t="shared" si="27"/>
        <v/>
      </c>
    </row>
    <row r="856" spans="11:12" x14ac:dyDescent="0.2">
      <c r="K856" s="290" t="str">
        <f t="shared" si="26"/>
        <v/>
      </c>
      <c r="L856" s="291" t="str">
        <f t="shared" si="27"/>
        <v/>
      </c>
    </row>
    <row r="857" spans="11:12" x14ac:dyDescent="0.2">
      <c r="K857" s="290" t="str">
        <f t="shared" si="26"/>
        <v/>
      </c>
      <c r="L857" s="291" t="str">
        <f t="shared" si="27"/>
        <v/>
      </c>
    </row>
    <row r="858" spans="11:12" x14ac:dyDescent="0.2">
      <c r="K858" s="290" t="str">
        <f t="shared" si="26"/>
        <v/>
      </c>
      <c r="L858" s="291" t="str">
        <f t="shared" si="27"/>
        <v/>
      </c>
    </row>
    <row r="859" spans="11:12" x14ac:dyDescent="0.2">
      <c r="K859" s="290" t="str">
        <f t="shared" si="26"/>
        <v/>
      </c>
      <c r="L859" s="291" t="str">
        <f t="shared" si="27"/>
        <v/>
      </c>
    </row>
    <row r="860" spans="11:12" x14ac:dyDescent="0.2">
      <c r="K860" s="290" t="str">
        <f t="shared" si="26"/>
        <v/>
      </c>
      <c r="L860" s="291" t="str">
        <f t="shared" si="27"/>
        <v/>
      </c>
    </row>
    <row r="861" spans="11:12" x14ac:dyDescent="0.2">
      <c r="K861" s="290" t="str">
        <f t="shared" si="26"/>
        <v/>
      </c>
      <c r="L861" s="291" t="str">
        <f t="shared" si="27"/>
        <v/>
      </c>
    </row>
    <row r="862" spans="11:12" x14ac:dyDescent="0.2">
      <c r="K862" s="290" t="str">
        <f t="shared" si="26"/>
        <v/>
      </c>
      <c r="L862" s="291" t="str">
        <f t="shared" si="27"/>
        <v/>
      </c>
    </row>
    <row r="863" spans="11:12" x14ac:dyDescent="0.2">
      <c r="K863" s="290" t="str">
        <f t="shared" si="26"/>
        <v/>
      </c>
      <c r="L863" s="291" t="str">
        <f t="shared" si="27"/>
        <v/>
      </c>
    </row>
    <row r="864" spans="11:12" x14ac:dyDescent="0.2">
      <c r="K864" s="290" t="str">
        <f t="shared" si="26"/>
        <v/>
      </c>
      <c r="L864" s="291" t="str">
        <f t="shared" si="27"/>
        <v/>
      </c>
    </row>
    <row r="865" spans="11:12" x14ac:dyDescent="0.2">
      <c r="K865" s="290" t="str">
        <f t="shared" si="26"/>
        <v/>
      </c>
      <c r="L865" s="291" t="str">
        <f t="shared" si="27"/>
        <v/>
      </c>
    </row>
    <row r="866" spans="11:12" x14ac:dyDescent="0.2">
      <c r="K866" s="290" t="str">
        <f t="shared" si="26"/>
        <v/>
      </c>
      <c r="L866" s="291" t="str">
        <f t="shared" si="27"/>
        <v/>
      </c>
    </row>
    <row r="867" spans="11:12" x14ac:dyDescent="0.2">
      <c r="K867" s="290" t="str">
        <f t="shared" si="26"/>
        <v/>
      </c>
      <c r="L867" s="291" t="str">
        <f t="shared" si="27"/>
        <v/>
      </c>
    </row>
    <row r="868" spans="11:12" x14ac:dyDescent="0.2">
      <c r="K868" s="290" t="str">
        <f t="shared" si="26"/>
        <v/>
      </c>
      <c r="L868" s="291" t="str">
        <f t="shared" si="27"/>
        <v/>
      </c>
    </row>
    <row r="869" spans="11:12" x14ac:dyDescent="0.2">
      <c r="K869" s="290" t="str">
        <f t="shared" si="26"/>
        <v/>
      </c>
      <c r="L869" s="291" t="str">
        <f t="shared" si="27"/>
        <v/>
      </c>
    </row>
    <row r="870" spans="11:12" x14ac:dyDescent="0.2">
      <c r="K870" s="290" t="str">
        <f t="shared" si="26"/>
        <v/>
      </c>
      <c r="L870" s="291" t="str">
        <f t="shared" si="27"/>
        <v/>
      </c>
    </row>
    <row r="871" spans="11:12" x14ac:dyDescent="0.2">
      <c r="K871" s="290" t="str">
        <f t="shared" si="26"/>
        <v/>
      </c>
      <c r="L871" s="291" t="str">
        <f t="shared" si="27"/>
        <v/>
      </c>
    </row>
    <row r="872" spans="11:12" x14ac:dyDescent="0.2">
      <c r="K872" s="290" t="str">
        <f t="shared" si="26"/>
        <v/>
      </c>
      <c r="L872" s="291" t="str">
        <f t="shared" si="27"/>
        <v/>
      </c>
    </row>
    <row r="873" spans="11:12" x14ac:dyDescent="0.2">
      <c r="K873" s="290" t="str">
        <f t="shared" si="26"/>
        <v/>
      </c>
      <c r="L873" s="291" t="str">
        <f t="shared" si="27"/>
        <v/>
      </c>
    </row>
    <row r="874" spans="11:12" x14ac:dyDescent="0.2">
      <c r="K874" s="290" t="str">
        <f t="shared" si="26"/>
        <v/>
      </c>
      <c r="L874" s="291" t="str">
        <f t="shared" si="27"/>
        <v/>
      </c>
    </row>
    <row r="875" spans="11:12" x14ac:dyDescent="0.2">
      <c r="K875" s="290" t="str">
        <f t="shared" si="26"/>
        <v/>
      </c>
      <c r="L875" s="291" t="str">
        <f t="shared" si="27"/>
        <v/>
      </c>
    </row>
    <row r="876" spans="11:12" x14ac:dyDescent="0.2">
      <c r="K876" s="290" t="str">
        <f t="shared" si="26"/>
        <v/>
      </c>
      <c r="L876" s="291" t="str">
        <f t="shared" si="27"/>
        <v/>
      </c>
    </row>
    <row r="877" spans="11:12" x14ac:dyDescent="0.2">
      <c r="K877" s="290" t="str">
        <f t="shared" si="26"/>
        <v/>
      </c>
      <c r="L877" s="291" t="str">
        <f t="shared" si="27"/>
        <v/>
      </c>
    </row>
    <row r="878" spans="11:12" x14ac:dyDescent="0.2">
      <c r="K878" s="290" t="str">
        <f t="shared" si="26"/>
        <v/>
      </c>
      <c r="L878" s="291" t="str">
        <f t="shared" si="27"/>
        <v/>
      </c>
    </row>
    <row r="879" spans="11:12" x14ac:dyDescent="0.2">
      <c r="K879" s="290" t="str">
        <f t="shared" si="26"/>
        <v/>
      </c>
      <c r="L879" s="291" t="str">
        <f t="shared" si="27"/>
        <v/>
      </c>
    </row>
    <row r="880" spans="11:12" x14ac:dyDescent="0.2">
      <c r="K880" s="290" t="str">
        <f t="shared" si="26"/>
        <v/>
      </c>
      <c r="L880" s="291" t="str">
        <f t="shared" si="27"/>
        <v/>
      </c>
    </row>
    <row r="881" spans="11:12" x14ac:dyDescent="0.2">
      <c r="K881" s="290" t="str">
        <f t="shared" si="26"/>
        <v/>
      </c>
      <c r="L881" s="291" t="str">
        <f t="shared" si="27"/>
        <v/>
      </c>
    </row>
    <row r="882" spans="11:12" x14ac:dyDescent="0.2">
      <c r="K882" s="290" t="str">
        <f t="shared" si="26"/>
        <v/>
      </c>
      <c r="L882" s="291" t="str">
        <f t="shared" si="27"/>
        <v/>
      </c>
    </row>
    <row r="883" spans="11:12" x14ac:dyDescent="0.2">
      <c r="K883" s="290" t="str">
        <f t="shared" si="26"/>
        <v/>
      </c>
      <c r="L883" s="291" t="str">
        <f t="shared" si="27"/>
        <v/>
      </c>
    </row>
    <row r="884" spans="11:12" x14ac:dyDescent="0.2">
      <c r="K884" s="290" t="str">
        <f t="shared" si="26"/>
        <v/>
      </c>
      <c r="L884" s="291" t="str">
        <f t="shared" si="27"/>
        <v/>
      </c>
    </row>
    <row r="885" spans="11:12" x14ac:dyDescent="0.2">
      <c r="K885" s="290" t="str">
        <f t="shared" si="26"/>
        <v/>
      </c>
      <c r="L885" s="291" t="str">
        <f t="shared" si="27"/>
        <v/>
      </c>
    </row>
    <row r="886" spans="11:12" x14ac:dyDescent="0.2">
      <c r="K886" s="290" t="str">
        <f t="shared" si="26"/>
        <v/>
      </c>
      <c r="L886" s="291" t="str">
        <f t="shared" si="27"/>
        <v/>
      </c>
    </row>
    <row r="887" spans="11:12" x14ac:dyDescent="0.2">
      <c r="K887" s="290" t="str">
        <f t="shared" si="26"/>
        <v/>
      </c>
      <c r="L887" s="291" t="str">
        <f t="shared" si="27"/>
        <v/>
      </c>
    </row>
    <row r="888" spans="11:12" x14ac:dyDescent="0.2">
      <c r="K888" s="290" t="str">
        <f t="shared" si="26"/>
        <v/>
      </c>
      <c r="L888" s="291" t="str">
        <f t="shared" si="27"/>
        <v/>
      </c>
    </row>
    <row r="889" spans="11:12" x14ac:dyDescent="0.2">
      <c r="K889" s="290" t="str">
        <f t="shared" si="26"/>
        <v/>
      </c>
      <c r="L889" s="291" t="str">
        <f t="shared" si="27"/>
        <v/>
      </c>
    </row>
    <row r="890" spans="11:12" x14ac:dyDescent="0.2">
      <c r="K890" s="290" t="str">
        <f t="shared" si="26"/>
        <v/>
      </c>
      <c r="L890" s="291" t="str">
        <f t="shared" si="27"/>
        <v/>
      </c>
    </row>
    <row r="891" spans="11:12" x14ac:dyDescent="0.2">
      <c r="K891" s="290" t="str">
        <f t="shared" si="26"/>
        <v/>
      </c>
      <c r="L891" s="291" t="str">
        <f t="shared" si="27"/>
        <v/>
      </c>
    </row>
    <row r="892" spans="11:12" x14ac:dyDescent="0.2">
      <c r="K892" s="290" t="str">
        <f t="shared" si="26"/>
        <v/>
      </c>
      <c r="L892" s="291" t="str">
        <f t="shared" si="27"/>
        <v/>
      </c>
    </row>
    <row r="893" spans="11:12" x14ac:dyDescent="0.2">
      <c r="K893" s="290" t="str">
        <f t="shared" si="26"/>
        <v/>
      </c>
      <c r="L893" s="291" t="str">
        <f t="shared" si="27"/>
        <v/>
      </c>
    </row>
    <row r="894" spans="11:12" x14ac:dyDescent="0.2">
      <c r="K894" s="290" t="str">
        <f t="shared" si="26"/>
        <v/>
      </c>
      <c r="L894" s="291" t="str">
        <f t="shared" si="27"/>
        <v/>
      </c>
    </row>
    <row r="895" spans="11:12" x14ac:dyDescent="0.2">
      <c r="K895" s="290" t="str">
        <f t="shared" si="26"/>
        <v/>
      </c>
      <c r="L895" s="291" t="str">
        <f t="shared" si="27"/>
        <v/>
      </c>
    </row>
    <row r="896" spans="11:12" x14ac:dyDescent="0.2">
      <c r="K896" s="290" t="str">
        <f t="shared" si="26"/>
        <v/>
      </c>
      <c r="L896" s="291" t="str">
        <f t="shared" si="27"/>
        <v/>
      </c>
    </row>
    <row r="897" spans="11:12" x14ac:dyDescent="0.2">
      <c r="K897" s="290" t="str">
        <f t="shared" si="26"/>
        <v/>
      </c>
      <c r="L897" s="291" t="str">
        <f t="shared" si="27"/>
        <v/>
      </c>
    </row>
    <row r="898" spans="11:12" x14ac:dyDescent="0.2">
      <c r="K898" s="290" t="str">
        <f t="shared" si="26"/>
        <v/>
      </c>
      <c r="L898" s="291" t="str">
        <f t="shared" si="27"/>
        <v/>
      </c>
    </row>
    <row r="899" spans="11:12" x14ac:dyDescent="0.2">
      <c r="K899" s="290" t="str">
        <f t="shared" si="26"/>
        <v/>
      </c>
      <c r="L899" s="291" t="str">
        <f t="shared" si="27"/>
        <v/>
      </c>
    </row>
    <row r="900" spans="11:12" x14ac:dyDescent="0.2">
      <c r="K900" s="290" t="str">
        <f t="shared" si="26"/>
        <v/>
      </c>
      <c r="L900" s="291" t="str">
        <f t="shared" si="27"/>
        <v/>
      </c>
    </row>
    <row r="901" spans="11:12" x14ac:dyDescent="0.2">
      <c r="K901" s="290" t="str">
        <f t="shared" ref="K901:K964" si="28">M901&amp;O901</f>
        <v/>
      </c>
      <c r="L901" s="291" t="str">
        <f t="shared" ref="L901:L964" si="29">M901&amp;O901&amp;(IF(M901&lt;&gt;"", RIGHT(M901,1),""))</f>
        <v/>
      </c>
    </row>
    <row r="902" spans="11:12" x14ac:dyDescent="0.2">
      <c r="K902" s="290" t="str">
        <f t="shared" si="28"/>
        <v/>
      </c>
      <c r="L902" s="291" t="str">
        <f t="shared" si="29"/>
        <v/>
      </c>
    </row>
    <row r="903" spans="11:12" x14ac:dyDescent="0.2">
      <c r="K903" s="290" t="str">
        <f t="shared" si="28"/>
        <v/>
      </c>
      <c r="L903" s="291" t="str">
        <f t="shared" si="29"/>
        <v/>
      </c>
    </row>
    <row r="904" spans="11:12" x14ac:dyDescent="0.2">
      <c r="K904" s="290" t="str">
        <f t="shared" si="28"/>
        <v/>
      </c>
      <c r="L904" s="291" t="str">
        <f t="shared" si="29"/>
        <v/>
      </c>
    </row>
    <row r="905" spans="11:12" x14ac:dyDescent="0.2">
      <c r="K905" s="290" t="str">
        <f t="shared" si="28"/>
        <v/>
      </c>
      <c r="L905" s="291" t="str">
        <f t="shared" si="29"/>
        <v/>
      </c>
    </row>
    <row r="906" spans="11:12" x14ac:dyDescent="0.2">
      <c r="K906" s="290" t="str">
        <f t="shared" si="28"/>
        <v/>
      </c>
      <c r="L906" s="291" t="str">
        <f t="shared" si="29"/>
        <v/>
      </c>
    </row>
    <row r="907" spans="11:12" x14ac:dyDescent="0.2">
      <c r="K907" s="290" t="str">
        <f t="shared" si="28"/>
        <v/>
      </c>
      <c r="L907" s="291" t="str">
        <f t="shared" si="29"/>
        <v/>
      </c>
    </row>
    <row r="908" spans="11:12" x14ac:dyDescent="0.2">
      <c r="K908" s="290" t="str">
        <f t="shared" si="28"/>
        <v/>
      </c>
      <c r="L908" s="291" t="str">
        <f t="shared" si="29"/>
        <v/>
      </c>
    </row>
    <row r="909" spans="11:12" x14ac:dyDescent="0.2">
      <c r="K909" s="290" t="str">
        <f t="shared" si="28"/>
        <v/>
      </c>
      <c r="L909" s="291" t="str">
        <f t="shared" si="29"/>
        <v/>
      </c>
    </row>
    <row r="910" spans="11:12" x14ac:dyDescent="0.2">
      <c r="K910" s="290" t="str">
        <f t="shared" si="28"/>
        <v/>
      </c>
      <c r="L910" s="291" t="str">
        <f t="shared" si="29"/>
        <v/>
      </c>
    </row>
    <row r="911" spans="11:12" x14ac:dyDescent="0.2">
      <c r="K911" s="290" t="str">
        <f t="shared" si="28"/>
        <v/>
      </c>
      <c r="L911" s="291" t="str">
        <f t="shared" si="29"/>
        <v/>
      </c>
    </row>
    <row r="912" spans="11:12" x14ac:dyDescent="0.2">
      <c r="K912" s="290" t="str">
        <f t="shared" si="28"/>
        <v/>
      </c>
      <c r="L912" s="291" t="str">
        <f t="shared" si="29"/>
        <v/>
      </c>
    </row>
    <row r="913" spans="11:12" x14ac:dyDescent="0.2">
      <c r="K913" s="290" t="str">
        <f t="shared" si="28"/>
        <v/>
      </c>
      <c r="L913" s="291" t="str">
        <f t="shared" si="29"/>
        <v/>
      </c>
    </row>
    <row r="914" spans="11:12" x14ac:dyDescent="0.2">
      <c r="K914" s="290" t="str">
        <f t="shared" si="28"/>
        <v/>
      </c>
      <c r="L914" s="291" t="str">
        <f t="shared" si="29"/>
        <v/>
      </c>
    </row>
    <row r="915" spans="11:12" x14ac:dyDescent="0.2">
      <c r="K915" s="290" t="str">
        <f t="shared" si="28"/>
        <v/>
      </c>
      <c r="L915" s="291" t="str">
        <f t="shared" si="29"/>
        <v/>
      </c>
    </row>
    <row r="916" spans="11:12" x14ac:dyDescent="0.2">
      <c r="K916" s="290" t="str">
        <f t="shared" si="28"/>
        <v/>
      </c>
      <c r="L916" s="291" t="str">
        <f t="shared" si="29"/>
        <v/>
      </c>
    </row>
    <row r="917" spans="11:12" x14ac:dyDescent="0.2">
      <c r="K917" s="290" t="str">
        <f t="shared" si="28"/>
        <v/>
      </c>
      <c r="L917" s="291" t="str">
        <f t="shared" si="29"/>
        <v/>
      </c>
    </row>
    <row r="918" spans="11:12" x14ac:dyDescent="0.2">
      <c r="K918" s="290" t="str">
        <f t="shared" si="28"/>
        <v/>
      </c>
      <c r="L918" s="291" t="str">
        <f t="shared" si="29"/>
        <v/>
      </c>
    </row>
    <row r="919" spans="11:12" x14ac:dyDescent="0.2">
      <c r="K919" s="290" t="str">
        <f t="shared" si="28"/>
        <v/>
      </c>
      <c r="L919" s="291" t="str">
        <f t="shared" si="29"/>
        <v/>
      </c>
    </row>
    <row r="920" spans="11:12" x14ac:dyDescent="0.2">
      <c r="K920" s="290" t="str">
        <f t="shared" si="28"/>
        <v/>
      </c>
      <c r="L920" s="291" t="str">
        <f t="shared" si="29"/>
        <v/>
      </c>
    </row>
    <row r="921" spans="11:12" x14ac:dyDescent="0.2">
      <c r="K921" s="290" t="str">
        <f t="shared" si="28"/>
        <v/>
      </c>
      <c r="L921" s="291" t="str">
        <f t="shared" si="29"/>
        <v/>
      </c>
    </row>
    <row r="922" spans="11:12" x14ac:dyDescent="0.2">
      <c r="K922" s="290" t="str">
        <f t="shared" si="28"/>
        <v/>
      </c>
      <c r="L922" s="291" t="str">
        <f t="shared" si="29"/>
        <v/>
      </c>
    </row>
    <row r="923" spans="11:12" x14ac:dyDescent="0.2">
      <c r="K923" s="290" t="str">
        <f t="shared" si="28"/>
        <v/>
      </c>
      <c r="L923" s="291" t="str">
        <f t="shared" si="29"/>
        <v/>
      </c>
    </row>
    <row r="924" spans="11:12" x14ac:dyDescent="0.2">
      <c r="K924" s="290" t="str">
        <f t="shared" si="28"/>
        <v/>
      </c>
      <c r="L924" s="291" t="str">
        <f t="shared" si="29"/>
        <v/>
      </c>
    </row>
    <row r="925" spans="11:12" x14ac:dyDescent="0.2">
      <c r="K925" s="290" t="str">
        <f t="shared" si="28"/>
        <v/>
      </c>
      <c r="L925" s="291" t="str">
        <f t="shared" si="29"/>
        <v/>
      </c>
    </row>
    <row r="926" spans="11:12" x14ac:dyDescent="0.2">
      <c r="K926" s="290" t="str">
        <f t="shared" si="28"/>
        <v/>
      </c>
      <c r="L926" s="291" t="str">
        <f t="shared" si="29"/>
        <v/>
      </c>
    </row>
    <row r="927" spans="11:12" x14ac:dyDescent="0.2">
      <c r="K927" s="290" t="str">
        <f t="shared" si="28"/>
        <v/>
      </c>
      <c r="L927" s="291" t="str">
        <f t="shared" si="29"/>
        <v/>
      </c>
    </row>
    <row r="928" spans="11:12" x14ac:dyDescent="0.2">
      <c r="K928" s="290" t="str">
        <f t="shared" si="28"/>
        <v/>
      </c>
      <c r="L928" s="291" t="str">
        <f t="shared" si="29"/>
        <v/>
      </c>
    </row>
    <row r="929" spans="11:12" x14ac:dyDescent="0.2">
      <c r="K929" s="290" t="str">
        <f t="shared" si="28"/>
        <v/>
      </c>
      <c r="L929" s="291" t="str">
        <f t="shared" si="29"/>
        <v/>
      </c>
    </row>
    <row r="930" spans="11:12" x14ac:dyDescent="0.2">
      <c r="K930" s="290" t="str">
        <f t="shared" si="28"/>
        <v/>
      </c>
      <c r="L930" s="291" t="str">
        <f t="shared" si="29"/>
        <v/>
      </c>
    </row>
    <row r="931" spans="11:12" x14ac:dyDescent="0.2">
      <c r="K931" s="290" t="str">
        <f t="shared" si="28"/>
        <v/>
      </c>
      <c r="L931" s="291" t="str">
        <f t="shared" si="29"/>
        <v/>
      </c>
    </row>
    <row r="932" spans="11:12" x14ac:dyDescent="0.2">
      <c r="K932" s="290" t="str">
        <f t="shared" si="28"/>
        <v/>
      </c>
      <c r="L932" s="291" t="str">
        <f t="shared" si="29"/>
        <v/>
      </c>
    </row>
    <row r="933" spans="11:12" x14ac:dyDescent="0.2">
      <c r="K933" s="290" t="str">
        <f t="shared" si="28"/>
        <v/>
      </c>
      <c r="L933" s="291" t="str">
        <f t="shared" si="29"/>
        <v/>
      </c>
    </row>
    <row r="934" spans="11:12" x14ac:dyDescent="0.2">
      <c r="K934" s="290" t="str">
        <f t="shared" si="28"/>
        <v/>
      </c>
      <c r="L934" s="291" t="str">
        <f t="shared" si="29"/>
        <v/>
      </c>
    </row>
    <row r="935" spans="11:12" x14ac:dyDescent="0.2">
      <c r="K935" s="290" t="str">
        <f t="shared" si="28"/>
        <v/>
      </c>
      <c r="L935" s="291" t="str">
        <f t="shared" si="29"/>
        <v/>
      </c>
    </row>
    <row r="936" spans="11:12" x14ac:dyDescent="0.2">
      <c r="K936" s="290" t="str">
        <f t="shared" si="28"/>
        <v/>
      </c>
      <c r="L936" s="291" t="str">
        <f t="shared" si="29"/>
        <v/>
      </c>
    </row>
    <row r="937" spans="11:12" x14ac:dyDescent="0.2">
      <c r="K937" s="290" t="str">
        <f t="shared" si="28"/>
        <v/>
      </c>
      <c r="L937" s="291" t="str">
        <f t="shared" si="29"/>
        <v/>
      </c>
    </row>
    <row r="938" spans="11:12" x14ac:dyDescent="0.2">
      <c r="K938" s="290" t="str">
        <f t="shared" si="28"/>
        <v/>
      </c>
      <c r="L938" s="291" t="str">
        <f t="shared" si="29"/>
        <v/>
      </c>
    </row>
    <row r="939" spans="11:12" x14ac:dyDescent="0.2">
      <c r="K939" s="290" t="str">
        <f t="shared" si="28"/>
        <v/>
      </c>
      <c r="L939" s="291" t="str">
        <f t="shared" si="29"/>
        <v/>
      </c>
    </row>
    <row r="940" spans="11:12" x14ac:dyDescent="0.2">
      <c r="K940" s="290" t="str">
        <f t="shared" si="28"/>
        <v/>
      </c>
      <c r="L940" s="291" t="str">
        <f t="shared" si="29"/>
        <v/>
      </c>
    </row>
    <row r="941" spans="11:12" x14ac:dyDescent="0.2">
      <c r="K941" s="290" t="str">
        <f t="shared" si="28"/>
        <v/>
      </c>
      <c r="L941" s="291" t="str">
        <f t="shared" si="29"/>
        <v/>
      </c>
    </row>
    <row r="942" spans="11:12" x14ac:dyDescent="0.2">
      <c r="K942" s="290" t="str">
        <f t="shared" si="28"/>
        <v/>
      </c>
      <c r="L942" s="291" t="str">
        <f t="shared" si="29"/>
        <v/>
      </c>
    </row>
    <row r="943" spans="11:12" x14ac:dyDescent="0.2">
      <c r="K943" s="290" t="str">
        <f t="shared" si="28"/>
        <v/>
      </c>
      <c r="L943" s="291" t="str">
        <f t="shared" si="29"/>
        <v/>
      </c>
    </row>
    <row r="944" spans="11:12" x14ac:dyDescent="0.2">
      <c r="K944" s="290" t="str">
        <f t="shared" si="28"/>
        <v/>
      </c>
      <c r="L944" s="291" t="str">
        <f t="shared" si="29"/>
        <v/>
      </c>
    </row>
    <row r="945" spans="11:12" x14ac:dyDescent="0.2">
      <c r="K945" s="290" t="str">
        <f t="shared" si="28"/>
        <v/>
      </c>
      <c r="L945" s="291" t="str">
        <f t="shared" si="29"/>
        <v/>
      </c>
    </row>
    <row r="946" spans="11:12" x14ac:dyDescent="0.2">
      <c r="K946" s="290" t="str">
        <f t="shared" si="28"/>
        <v/>
      </c>
      <c r="L946" s="291" t="str">
        <f t="shared" si="29"/>
        <v/>
      </c>
    </row>
    <row r="947" spans="11:12" x14ac:dyDescent="0.2">
      <c r="K947" s="290" t="str">
        <f t="shared" si="28"/>
        <v/>
      </c>
      <c r="L947" s="291" t="str">
        <f t="shared" si="29"/>
        <v/>
      </c>
    </row>
    <row r="948" spans="11:12" x14ac:dyDescent="0.2">
      <c r="K948" s="290" t="str">
        <f t="shared" si="28"/>
        <v/>
      </c>
      <c r="L948" s="291" t="str">
        <f t="shared" si="29"/>
        <v/>
      </c>
    </row>
    <row r="949" spans="11:12" x14ac:dyDescent="0.2">
      <c r="K949" s="290" t="str">
        <f t="shared" si="28"/>
        <v/>
      </c>
      <c r="L949" s="291" t="str">
        <f t="shared" si="29"/>
        <v/>
      </c>
    </row>
    <row r="950" spans="11:12" x14ac:dyDescent="0.2">
      <c r="K950" s="290" t="str">
        <f t="shared" si="28"/>
        <v/>
      </c>
      <c r="L950" s="291" t="str">
        <f t="shared" si="29"/>
        <v/>
      </c>
    </row>
    <row r="951" spans="11:12" x14ac:dyDescent="0.2">
      <c r="K951" s="290" t="str">
        <f t="shared" si="28"/>
        <v/>
      </c>
      <c r="L951" s="291" t="str">
        <f t="shared" si="29"/>
        <v/>
      </c>
    </row>
    <row r="952" spans="11:12" x14ac:dyDescent="0.2">
      <c r="K952" s="290" t="str">
        <f t="shared" si="28"/>
        <v/>
      </c>
      <c r="L952" s="291" t="str">
        <f t="shared" si="29"/>
        <v/>
      </c>
    </row>
    <row r="953" spans="11:12" x14ac:dyDescent="0.2">
      <c r="K953" s="290" t="str">
        <f t="shared" si="28"/>
        <v/>
      </c>
      <c r="L953" s="291" t="str">
        <f t="shared" si="29"/>
        <v/>
      </c>
    </row>
    <row r="954" spans="11:12" x14ac:dyDescent="0.2">
      <c r="K954" s="290" t="str">
        <f t="shared" si="28"/>
        <v/>
      </c>
      <c r="L954" s="291" t="str">
        <f t="shared" si="29"/>
        <v/>
      </c>
    </row>
    <row r="955" spans="11:12" x14ac:dyDescent="0.2">
      <c r="K955" s="290" t="str">
        <f t="shared" si="28"/>
        <v/>
      </c>
      <c r="L955" s="291" t="str">
        <f t="shared" si="29"/>
        <v/>
      </c>
    </row>
    <row r="956" spans="11:12" x14ac:dyDescent="0.2">
      <c r="K956" s="290" t="str">
        <f t="shared" si="28"/>
        <v/>
      </c>
      <c r="L956" s="291" t="str">
        <f t="shared" si="29"/>
        <v/>
      </c>
    </row>
    <row r="957" spans="11:12" x14ac:dyDescent="0.2">
      <c r="K957" s="290" t="str">
        <f t="shared" si="28"/>
        <v/>
      </c>
      <c r="L957" s="291" t="str">
        <f t="shared" si="29"/>
        <v/>
      </c>
    </row>
    <row r="958" spans="11:12" x14ac:dyDescent="0.2">
      <c r="K958" s="290" t="str">
        <f t="shared" si="28"/>
        <v/>
      </c>
      <c r="L958" s="291" t="str">
        <f t="shared" si="29"/>
        <v/>
      </c>
    </row>
    <row r="959" spans="11:12" x14ac:dyDescent="0.2">
      <c r="K959" s="290" t="str">
        <f t="shared" si="28"/>
        <v/>
      </c>
      <c r="L959" s="291" t="str">
        <f t="shared" si="29"/>
        <v/>
      </c>
    </row>
    <row r="960" spans="11:12" x14ac:dyDescent="0.2">
      <c r="K960" s="290" t="str">
        <f t="shared" si="28"/>
        <v/>
      </c>
      <c r="L960" s="291" t="str">
        <f t="shared" si="29"/>
        <v/>
      </c>
    </row>
    <row r="961" spans="11:12" x14ac:dyDescent="0.2">
      <c r="K961" s="290" t="str">
        <f t="shared" si="28"/>
        <v/>
      </c>
      <c r="L961" s="291" t="str">
        <f t="shared" si="29"/>
        <v/>
      </c>
    </row>
    <row r="962" spans="11:12" x14ac:dyDescent="0.2">
      <c r="K962" s="290" t="str">
        <f t="shared" si="28"/>
        <v/>
      </c>
      <c r="L962" s="291" t="str">
        <f t="shared" si="29"/>
        <v/>
      </c>
    </row>
    <row r="963" spans="11:12" x14ac:dyDescent="0.2">
      <c r="K963" s="290" t="str">
        <f t="shared" si="28"/>
        <v/>
      </c>
      <c r="L963" s="291" t="str">
        <f t="shared" si="29"/>
        <v/>
      </c>
    </row>
    <row r="964" spans="11:12" x14ac:dyDescent="0.2">
      <c r="K964" s="290" t="str">
        <f t="shared" si="28"/>
        <v/>
      </c>
      <c r="L964" s="291" t="str">
        <f t="shared" si="29"/>
        <v/>
      </c>
    </row>
    <row r="965" spans="11:12" x14ac:dyDescent="0.2">
      <c r="K965" s="290" t="str">
        <f t="shared" ref="K965:K1000" si="30">M965&amp;O965</f>
        <v/>
      </c>
      <c r="L965" s="291" t="str">
        <f t="shared" ref="L965:L1000" si="31">M965&amp;O965&amp;(IF(M965&lt;&gt;"", RIGHT(M965,1),""))</f>
        <v/>
      </c>
    </row>
    <row r="966" spans="11:12" x14ac:dyDescent="0.2">
      <c r="K966" s="290" t="str">
        <f t="shared" si="30"/>
        <v/>
      </c>
      <c r="L966" s="291" t="str">
        <f t="shared" si="31"/>
        <v/>
      </c>
    </row>
    <row r="967" spans="11:12" x14ac:dyDescent="0.2">
      <c r="K967" s="290" t="str">
        <f t="shared" si="30"/>
        <v/>
      </c>
      <c r="L967" s="291" t="str">
        <f t="shared" si="31"/>
        <v/>
      </c>
    </row>
    <row r="968" spans="11:12" x14ac:dyDescent="0.2">
      <c r="K968" s="290" t="str">
        <f t="shared" si="30"/>
        <v/>
      </c>
      <c r="L968" s="291" t="str">
        <f t="shared" si="31"/>
        <v/>
      </c>
    </row>
    <row r="969" spans="11:12" x14ac:dyDescent="0.2">
      <c r="K969" s="290" t="str">
        <f t="shared" si="30"/>
        <v/>
      </c>
      <c r="L969" s="291" t="str">
        <f t="shared" si="31"/>
        <v/>
      </c>
    </row>
    <row r="970" spans="11:12" x14ac:dyDescent="0.2">
      <c r="K970" s="290" t="str">
        <f t="shared" si="30"/>
        <v/>
      </c>
      <c r="L970" s="291" t="str">
        <f t="shared" si="31"/>
        <v/>
      </c>
    </row>
    <row r="971" spans="11:12" x14ac:dyDescent="0.2">
      <c r="K971" s="290" t="str">
        <f t="shared" si="30"/>
        <v/>
      </c>
      <c r="L971" s="291" t="str">
        <f t="shared" si="31"/>
        <v/>
      </c>
    </row>
    <row r="972" spans="11:12" x14ac:dyDescent="0.2">
      <c r="K972" s="290" t="str">
        <f t="shared" si="30"/>
        <v/>
      </c>
      <c r="L972" s="291" t="str">
        <f t="shared" si="31"/>
        <v/>
      </c>
    </row>
    <row r="973" spans="11:12" x14ac:dyDescent="0.2">
      <c r="K973" s="290" t="str">
        <f t="shared" si="30"/>
        <v/>
      </c>
      <c r="L973" s="291" t="str">
        <f t="shared" si="31"/>
        <v/>
      </c>
    </row>
    <row r="974" spans="11:12" x14ac:dyDescent="0.2">
      <c r="K974" s="290" t="str">
        <f t="shared" si="30"/>
        <v/>
      </c>
      <c r="L974" s="291" t="str">
        <f t="shared" si="31"/>
        <v/>
      </c>
    </row>
    <row r="975" spans="11:12" x14ac:dyDescent="0.2">
      <c r="K975" s="290" t="str">
        <f t="shared" si="30"/>
        <v/>
      </c>
      <c r="L975" s="291" t="str">
        <f t="shared" si="31"/>
        <v/>
      </c>
    </row>
    <row r="976" spans="11:12" x14ac:dyDescent="0.2">
      <c r="K976" s="290" t="str">
        <f t="shared" si="30"/>
        <v/>
      </c>
      <c r="L976" s="291" t="str">
        <f t="shared" si="31"/>
        <v/>
      </c>
    </row>
    <row r="977" spans="11:12" x14ac:dyDescent="0.2">
      <c r="K977" s="290" t="str">
        <f t="shared" si="30"/>
        <v/>
      </c>
      <c r="L977" s="291" t="str">
        <f t="shared" si="31"/>
        <v/>
      </c>
    </row>
    <row r="978" spans="11:12" x14ac:dyDescent="0.2">
      <c r="K978" s="290" t="str">
        <f t="shared" si="30"/>
        <v/>
      </c>
      <c r="L978" s="291" t="str">
        <f t="shared" si="31"/>
        <v/>
      </c>
    </row>
    <row r="979" spans="11:12" x14ac:dyDescent="0.2">
      <c r="K979" s="290" t="str">
        <f t="shared" si="30"/>
        <v/>
      </c>
      <c r="L979" s="291" t="str">
        <f t="shared" si="31"/>
        <v/>
      </c>
    </row>
    <row r="980" spans="11:12" x14ac:dyDescent="0.2">
      <c r="K980" s="290" t="str">
        <f t="shared" si="30"/>
        <v/>
      </c>
      <c r="L980" s="291" t="str">
        <f t="shared" si="31"/>
        <v/>
      </c>
    </row>
    <row r="981" spans="11:12" x14ac:dyDescent="0.2">
      <c r="K981" s="290" t="str">
        <f t="shared" si="30"/>
        <v/>
      </c>
      <c r="L981" s="291" t="str">
        <f t="shared" si="31"/>
        <v/>
      </c>
    </row>
    <row r="982" spans="11:12" x14ac:dyDescent="0.2">
      <c r="K982" s="290" t="str">
        <f t="shared" si="30"/>
        <v/>
      </c>
      <c r="L982" s="291" t="str">
        <f t="shared" si="31"/>
        <v/>
      </c>
    </row>
    <row r="983" spans="11:12" x14ac:dyDescent="0.2">
      <c r="K983" s="290" t="str">
        <f t="shared" si="30"/>
        <v/>
      </c>
      <c r="L983" s="291" t="str">
        <f t="shared" si="31"/>
        <v/>
      </c>
    </row>
    <row r="984" spans="11:12" x14ac:dyDescent="0.2">
      <c r="K984" s="290" t="str">
        <f t="shared" si="30"/>
        <v/>
      </c>
      <c r="L984" s="291" t="str">
        <f t="shared" si="31"/>
        <v/>
      </c>
    </row>
    <row r="985" spans="11:12" x14ac:dyDescent="0.2">
      <c r="K985" s="290" t="str">
        <f t="shared" si="30"/>
        <v/>
      </c>
      <c r="L985" s="291" t="str">
        <f t="shared" si="31"/>
        <v/>
      </c>
    </row>
    <row r="986" spans="11:12" x14ac:dyDescent="0.2">
      <c r="K986" s="290" t="str">
        <f t="shared" si="30"/>
        <v/>
      </c>
      <c r="L986" s="291" t="str">
        <f t="shared" si="31"/>
        <v/>
      </c>
    </row>
    <row r="987" spans="11:12" x14ac:dyDescent="0.2">
      <c r="K987" s="290" t="str">
        <f t="shared" si="30"/>
        <v/>
      </c>
      <c r="L987" s="291" t="str">
        <f t="shared" si="31"/>
        <v/>
      </c>
    </row>
    <row r="988" spans="11:12" x14ac:dyDescent="0.2">
      <c r="K988" s="290" t="str">
        <f t="shared" si="30"/>
        <v/>
      </c>
      <c r="L988" s="291" t="str">
        <f t="shared" si="31"/>
        <v/>
      </c>
    </row>
    <row r="989" spans="11:12" x14ac:dyDescent="0.2">
      <c r="K989" s="290" t="str">
        <f t="shared" si="30"/>
        <v/>
      </c>
      <c r="L989" s="291" t="str">
        <f t="shared" si="31"/>
        <v/>
      </c>
    </row>
    <row r="990" spans="11:12" x14ac:dyDescent="0.2">
      <c r="K990" s="290" t="str">
        <f t="shared" si="30"/>
        <v/>
      </c>
      <c r="L990" s="291" t="str">
        <f t="shared" si="31"/>
        <v/>
      </c>
    </row>
    <row r="991" spans="11:12" x14ac:dyDescent="0.2">
      <c r="K991" s="290" t="str">
        <f t="shared" si="30"/>
        <v/>
      </c>
      <c r="L991" s="291" t="str">
        <f t="shared" si="31"/>
        <v/>
      </c>
    </row>
    <row r="992" spans="11:12" x14ac:dyDescent="0.2">
      <c r="K992" s="290" t="str">
        <f t="shared" si="30"/>
        <v/>
      </c>
      <c r="L992" s="291" t="str">
        <f t="shared" si="31"/>
        <v/>
      </c>
    </row>
    <row r="993" spans="11:12" x14ac:dyDescent="0.2">
      <c r="K993" s="290" t="str">
        <f t="shared" si="30"/>
        <v/>
      </c>
      <c r="L993" s="291" t="str">
        <f t="shared" si="31"/>
        <v/>
      </c>
    </row>
    <row r="994" spans="11:12" x14ac:dyDescent="0.2">
      <c r="K994" s="290" t="str">
        <f t="shared" si="30"/>
        <v/>
      </c>
      <c r="L994" s="291" t="str">
        <f t="shared" si="31"/>
        <v/>
      </c>
    </row>
    <row r="995" spans="11:12" x14ac:dyDescent="0.2">
      <c r="K995" s="290" t="str">
        <f t="shared" si="30"/>
        <v/>
      </c>
      <c r="L995" s="291" t="str">
        <f t="shared" si="31"/>
        <v/>
      </c>
    </row>
    <row r="996" spans="11:12" x14ac:dyDescent="0.2">
      <c r="K996" s="290" t="str">
        <f t="shared" si="30"/>
        <v/>
      </c>
      <c r="L996" s="291" t="str">
        <f t="shared" si="31"/>
        <v/>
      </c>
    </row>
    <row r="997" spans="11:12" x14ac:dyDescent="0.2">
      <c r="K997" s="290" t="str">
        <f t="shared" si="30"/>
        <v/>
      </c>
      <c r="L997" s="291" t="str">
        <f t="shared" si="31"/>
        <v/>
      </c>
    </row>
    <row r="998" spans="11:12" x14ac:dyDescent="0.2">
      <c r="K998" s="290" t="str">
        <f t="shared" si="30"/>
        <v/>
      </c>
      <c r="L998" s="291" t="str">
        <f t="shared" si="31"/>
        <v/>
      </c>
    </row>
    <row r="999" spans="11:12" x14ac:dyDescent="0.2">
      <c r="K999" s="290" t="str">
        <f t="shared" si="30"/>
        <v/>
      </c>
      <c r="L999" s="291" t="str">
        <f t="shared" si="31"/>
        <v/>
      </c>
    </row>
    <row r="1000" spans="11:12" x14ac:dyDescent="0.2">
      <c r="K1000" s="290" t="str">
        <f t="shared" si="30"/>
        <v/>
      </c>
      <c r="L1000" s="291" t="str">
        <f t="shared" si="31"/>
        <v/>
      </c>
    </row>
  </sheetData>
  <sheetProtection algorithmName="SHA-512" hashValue="W+uiMOB8vOEY++wwLgZ1tluG9I6BOgU9v2GRYKcrTuhNFSTjcAA5iyb8UMj2cuPrcslDeUrzR/DvQeSirEBAEw==" saltValue="dxgc/BYXGv86ceyePctxsg==" spinCount="100000" sheet="1" objects="1" formatColumns="0"/>
  <mergeCells count="10">
    <mergeCell ref="L2:L3"/>
    <mergeCell ref="M2:Q2"/>
    <mergeCell ref="R2:T2"/>
    <mergeCell ref="U2:W2"/>
    <mergeCell ref="K2:K3"/>
    <mergeCell ref="A2:C2"/>
    <mergeCell ref="D2:F2"/>
    <mergeCell ref="G2:J2"/>
    <mergeCell ref="A1:C1"/>
    <mergeCell ref="D1:E1"/>
  </mergeCells>
  <phoneticPr fontId="4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79716-7D83-438E-A0FF-86ABD4671FB4}">
  <dimension ref="A1:FS157"/>
  <sheetViews>
    <sheetView showGridLines="0" zoomScale="70" zoomScaleNormal="70" zoomScaleSheetLayoutView="70" workbookViewId="0">
      <selection sqref="A1:CN1"/>
    </sheetView>
  </sheetViews>
  <sheetFormatPr defaultColWidth="1.33203125" defaultRowHeight="18" customHeight="1" x14ac:dyDescent="0.2"/>
  <cols>
    <col min="1" max="4" width="1.44140625" style="47" customWidth="1"/>
    <col min="5" max="6" width="1.44140625" style="46" customWidth="1"/>
    <col min="7" max="8" width="1.44140625" style="26" customWidth="1"/>
    <col min="9" max="92" width="1.44140625" style="47" customWidth="1"/>
    <col min="93" max="94" width="1.44140625" style="47" hidden="1" customWidth="1"/>
    <col min="95" max="95" width="4.77734375" style="279" hidden="1" customWidth="1"/>
    <col min="96" max="96" width="51.77734375" style="292" hidden="1" customWidth="1"/>
    <col min="97" max="97" width="51.77734375" style="47" customWidth="1"/>
    <col min="98" max="100" width="1.33203125" style="47"/>
    <col min="101" max="101" width="2.77734375" style="47" bestFit="1" customWidth="1"/>
    <col min="102" max="16384" width="1.33203125" style="47"/>
  </cols>
  <sheetData>
    <row r="1" spans="1:97" ht="36" customHeight="1" x14ac:dyDescent="0.2">
      <c r="A1" s="504" t="s">
        <v>209</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c r="AL1" s="504"/>
      <c r="AM1" s="504"/>
      <c r="AN1" s="504"/>
      <c r="AO1" s="504"/>
      <c r="AP1" s="504"/>
      <c r="AQ1" s="504"/>
      <c r="AR1" s="504"/>
      <c r="AS1" s="504"/>
      <c r="AT1" s="504"/>
      <c r="AU1" s="504"/>
      <c r="AV1" s="504"/>
      <c r="AW1" s="504"/>
      <c r="AX1" s="504"/>
      <c r="AY1" s="504"/>
      <c r="AZ1" s="504"/>
      <c r="BA1" s="504"/>
      <c r="BB1" s="504"/>
      <c r="BC1" s="504"/>
      <c r="BD1" s="504"/>
      <c r="BE1" s="504"/>
      <c r="BF1" s="504"/>
      <c r="BG1" s="504"/>
      <c r="BH1" s="504"/>
      <c r="BI1" s="504"/>
      <c r="BJ1" s="504"/>
      <c r="BK1" s="504"/>
      <c r="BL1" s="504"/>
      <c r="BM1" s="504"/>
      <c r="BN1" s="504"/>
      <c r="BO1" s="504"/>
      <c r="BP1" s="504"/>
      <c r="BQ1" s="504"/>
      <c r="BR1" s="504"/>
      <c r="BS1" s="504"/>
      <c r="BT1" s="504"/>
      <c r="BU1" s="504"/>
      <c r="BV1" s="504"/>
      <c r="BW1" s="504"/>
      <c r="BX1" s="504"/>
      <c r="BY1" s="504"/>
      <c r="BZ1" s="504"/>
      <c r="CA1" s="504"/>
      <c r="CB1" s="504"/>
      <c r="CC1" s="504"/>
      <c r="CD1" s="504"/>
      <c r="CE1" s="504"/>
      <c r="CF1" s="504"/>
      <c r="CG1" s="504"/>
      <c r="CH1" s="504"/>
      <c r="CI1" s="504"/>
      <c r="CJ1" s="504"/>
      <c r="CK1" s="504"/>
      <c r="CL1" s="504"/>
      <c r="CM1" s="504"/>
      <c r="CN1" s="504"/>
      <c r="CO1" s="363"/>
      <c r="CP1" s="363"/>
    </row>
    <row r="2" spans="1:97" ht="65.400000000000006" customHeight="1" x14ac:dyDescent="0.2">
      <c r="A2" s="747" t="s">
        <v>120</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533"/>
      <c r="AQ2" s="533"/>
      <c r="AR2" s="533"/>
      <c r="AS2" s="533"/>
      <c r="AT2" s="533"/>
      <c r="AU2" s="533"/>
      <c r="AV2" s="533"/>
      <c r="AW2" s="533"/>
      <c r="AX2" s="533"/>
      <c r="AY2" s="533"/>
      <c r="AZ2" s="533"/>
      <c r="BA2" s="533"/>
      <c r="BB2" s="533"/>
      <c r="BC2" s="533"/>
      <c r="BD2" s="533"/>
      <c r="BE2" s="533"/>
      <c r="BF2" s="533"/>
      <c r="BG2" s="533"/>
      <c r="BH2" s="533"/>
      <c r="BI2" s="533"/>
      <c r="BJ2" s="533"/>
      <c r="BK2" s="533"/>
      <c r="BL2" s="533"/>
      <c r="BM2" s="533"/>
      <c r="BN2" s="533"/>
      <c r="BO2" s="533"/>
      <c r="BP2" s="533"/>
      <c r="BQ2" s="533"/>
      <c r="BR2" s="533"/>
      <c r="BS2" s="533"/>
      <c r="BT2" s="533"/>
      <c r="BU2" s="533"/>
      <c r="BV2" s="533"/>
      <c r="BW2" s="533"/>
      <c r="BX2" s="533"/>
      <c r="BY2" s="533"/>
      <c r="BZ2" s="533"/>
      <c r="CA2" s="533"/>
      <c r="CB2" s="533"/>
      <c r="CC2" s="533"/>
      <c r="CD2" s="533"/>
      <c r="CE2" s="533"/>
      <c r="CF2" s="533"/>
      <c r="CG2" s="533"/>
      <c r="CH2" s="533"/>
      <c r="CI2" s="533"/>
      <c r="CJ2" s="533"/>
      <c r="CK2" s="533"/>
      <c r="CL2" s="533"/>
      <c r="CM2" s="533"/>
      <c r="CN2" s="533"/>
      <c r="CO2" s="364"/>
      <c r="CP2" s="364"/>
    </row>
    <row r="3" spans="1:97" s="42" customFormat="1" ht="30" customHeight="1" x14ac:dyDescent="0.2">
      <c r="A3" s="748" t="s">
        <v>110</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8"/>
      <c r="AP3" s="748"/>
      <c r="AQ3" s="748"/>
      <c r="AR3" s="748"/>
      <c r="AS3" s="748"/>
      <c r="AT3" s="748"/>
      <c r="AU3" s="748"/>
      <c r="AV3" s="748"/>
      <c r="AW3" s="748"/>
      <c r="AX3" s="748"/>
      <c r="AY3" s="748"/>
      <c r="AZ3" s="748"/>
      <c r="BA3" s="748"/>
      <c r="BB3" s="748"/>
      <c r="BC3" s="748"/>
      <c r="BD3" s="748"/>
      <c r="BE3" s="748"/>
      <c r="BF3" s="748"/>
      <c r="BG3" s="748"/>
      <c r="BH3" s="748"/>
      <c r="BI3" s="748"/>
      <c r="BJ3" s="748"/>
      <c r="BK3" s="748"/>
      <c r="BL3" s="748"/>
      <c r="BM3" s="748"/>
      <c r="BN3" s="748"/>
      <c r="BO3" s="748"/>
      <c r="BP3" s="748"/>
      <c r="BQ3" s="748"/>
      <c r="BR3" s="748"/>
      <c r="BS3" s="748"/>
      <c r="BT3" s="748"/>
      <c r="BU3" s="748"/>
      <c r="BV3" s="748"/>
      <c r="BW3" s="748"/>
      <c r="BX3" s="748"/>
      <c r="BY3" s="748"/>
      <c r="BZ3" s="748"/>
      <c r="CA3" s="748"/>
      <c r="CB3" s="748"/>
      <c r="CC3" s="748"/>
      <c r="CD3" s="748"/>
      <c r="CE3" s="748"/>
      <c r="CF3" s="748"/>
      <c r="CG3" s="748"/>
      <c r="CH3" s="748"/>
      <c r="CI3" s="748"/>
      <c r="CJ3" s="748"/>
      <c r="CK3" s="748"/>
      <c r="CL3" s="748"/>
      <c r="CM3" s="748"/>
      <c r="CN3" s="748"/>
      <c r="CO3" s="365"/>
      <c r="CP3" s="365"/>
      <c r="CQ3" s="280"/>
      <c r="CR3" s="292"/>
    </row>
    <row r="4" spans="1:97" s="42" customFormat="1" ht="8.4" customHeight="1" x14ac:dyDescent="0.2">
      <c r="C4" s="41"/>
      <c r="D4" s="41"/>
      <c r="E4" s="250"/>
      <c r="F4" s="250"/>
      <c r="G4" s="43"/>
      <c r="H4" s="43"/>
      <c r="I4" s="41"/>
      <c r="J4" s="25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O4" s="361"/>
      <c r="CP4" s="361"/>
      <c r="CQ4" s="749" t="s">
        <v>657</v>
      </c>
      <c r="CR4" s="750" t="s">
        <v>200</v>
      </c>
      <c r="CS4" s="751"/>
    </row>
    <row r="5" spans="1:97" s="42" customFormat="1" ht="8.4" customHeight="1" x14ac:dyDescent="0.2">
      <c r="C5" s="41"/>
      <c r="D5" s="41"/>
      <c r="E5" s="250"/>
      <c r="F5" s="250"/>
      <c r="G5" s="43"/>
      <c r="H5" s="43"/>
      <c r="I5" s="41"/>
      <c r="J5" s="25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O5" s="361"/>
      <c r="CP5" s="361"/>
      <c r="CQ5" s="749"/>
      <c r="CR5" s="750"/>
      <c r="CS5" s="751"/>
    </row>
    <row r="6" spans="1:97" s="42" customFormat="1" ht="18" customHeight="1" x14ac:dyDescent="0.2">
      <c r="A6" s="41"/>
      <c r="B6" s="41"/>
      <c r="C6" s="41"/>
      <c r="D6" s="41"/>
      <c r="E6" s="250"/>
      <c r="F6" s="250"/>
      <c r="G6" s="43"/>
      <c r="H6" s="43"/>
      <c r="I6" s="41"/>
      <c r="J6" s="41"/>
      <c r="K6" s="41"/>
      <c r="L6" s="41"/>
      <c r="M6" s="41"/>
      <c r="N6" s="41"/>
      <c r="O6" s="41"/>
      <c r="P6" s="41"/>
      <c r="Q6" s="41"/>
      <c r="R6" s="41"/>
      <c r="S6" s="41"/>
      <c r="T6" s="41"/>
      <c r="U6" s="41"/>
      <c r="V6" s="41"/>
      <c r="W6" s="41"/>
      <c r="X6" s="41"/>
      <c r="Y6" s="41"/>
      <c r="Z6" s="41"/>
      <c r="AA6" s="41"/>
      <c r="AB6" s="41"/>
      <c r="AC6" s="41"/>
      <c r="AD6" s="41"/>
      <c r="AE6" s="41"/>
      <c r="AF6" s="41"/>
      <c r="AG6" s="41"/>
      <c r="AH6" s="41"/>
      <c r="AJ6" s="41"/>
      <c r="AK6" s="41"/>
      <c r="AL6" s="41"/>
      <c r="AM6" s="41"/>
      <c r="AN6" s="41"/>
      <c r="AO6" s="41"/>
      <c r="AP6" s="41"/>
      <c r="AQ6" s="41"/>
      <c r="AR6" s="41"/>
      <c r="BJ6" s="752" t="s">
        <v>111</v>
      </c>
      <c r="BK6" s="752"/>
      <c r="BL6" s="752"/>
      <c r="BM6" s="752"/>
      <c r="BN6" s="752"/>
      <c r="BO6" s="752"/>
      <c r="BP6" s="752"/>
      <c r="BQ6" s="752"/>
      <c r="BR6" s="752"/>
      <c r="BS6" s="752"/>
      <c r="BT6" s="765">
        <v>2022</v>
      </c>
      <c r="BU6" s="765"/>
      <c r="BV6" s="765"/>
      <c r="BW6" s="765"/>
      <c r="BX6" s="765"/>
      <c r="BY6" s="752" t="s">
        <v>6</v>
      </c>
      <c r="BZ6" s="752"/>
      <c r="CA6" s="765"/>
      <c r="CB6" s="765"/>
      <c r="CC6" s="765"/>
      <c r="CD6" s="765"/>
      <c r="CE6" s="765"/>
      <c r="CF6" s="752" t="s">
        <v>5</v>
      </c>
      <c r="CG6" s="752"/>
      <c r="CH6" s="765"/>
      <c r="CI6" s="765"/>
      <c r="CJ6" s="765"/>
      <c r="CK6" s="765"/>
      <c r="CL6" s="765"/>
      <c r="CM6" s="752" t="s">
        <v>4</v>
      </c>
      <c r="CN6" s="752"/>
      <c r="CO6" s="366"/>
      <c r="CP6" s="366"/>
      <c r="CQ6" s="337">
        <v>1</v>
      </c>
      <c r="CR6" s="278"/>
      <c r="CS6" s="211"/>
    </row>
    <row r="7" spans="1:97" s="42" customFormat="1" ht="18" customHeight="1" x14ac:dyDescent="0.2">
      <c r="A7" s="118" t="s">
        <v>18</v>
      </c>
      <c r="B7" s="118"/>
      <c r="C7" s="119"/>
      <c r="D7" s="119"/>
      <c r="E7" s="119"/>
      <c r="F7" s="119"/>
      <c r="G7" s="119"/>
      <c r="H7" s="119"/>
      <c r="I7" s="119"/>
      <c r="J7" s="120"/>
      <c r="K7" s="41"/>
      <c r="L7" s="41"/>
      <c r="M7" s="41"/>
      <c r="N7" s="41"/>
      <c r="O7" s="41"/>
      <c r="P7" s="41"/>
      <c r="Q7" s="41"/>
      <c r="R7" s="41"/>
      <c r="S7" s="41"/>
      <c r="T7" s="41"/>
      <c r="U7" s="41"/>
      <c r="V7" s="41"/>
      <c r="W7" s="41"/>
      <c r="X7" s="41"/>
      <c r="Y7" s="41"/>
      <c r="Z7" s="41"/>
      <c r="AA7" s="41"/>
      <c r="AB7" s="41"/>
      <c r="AC7" s="41"/>
      <c r="AD7" s="41"/>
      <c r="AE7" s="41"/>
      <c r="AF7" s="41"/>
      <c r="AG7" s="41"/>
      <c r="AH7" s="41"/>
      <c r="AJ7" s="41"/>
      <c r="AK7" s="41"/>
      <c r="AL7" s="41"/>
      <c r="AM7" s="41"/>
      <c r="AN7" s="41"/>
      <c r="AO7" s="41"/>
      <c r="AP7" s="41"/>
      <c r="AQ7" s="41"/>
      <c r="AR7" s="41"/>
      <c r="BJ7" s="250"/>
      <c r="BK7" s="766" t="str">
        <f>IF(OR(BT6="",CA6=""),"",IF(DATE(BT6,CA6,CH6)&lt;=EOMONTH(DATE(BT6,CA6,1), 0),"","日付をご確認ください↑"))</f>
        <v/>
      </c>
      <c r="BL7" s="766"/>
      <c r="BM7" s="766"/>
      <c r="BN7" s="766"/>
      <c r="BO7" s="766"/>
      <c r="BP7" s="766"/>
      <c r="BQ7" s="766"/>
      <c r="BR7" s="766"/>
      <c r="BS7" s="766"/>
      <c r="BT7" s="766"/>
      <c r="BU7" s="766"/>
      <c r="BV7" s="766"/>
      <c r="BW7" s="766"/>
      <c r="BX7" s="766"/>
      <c r="BY7" s="766"/>
      <c r="BZ7" s="766"/>
      <c r="CA7" s="766"/>
      <c r="CB7" s="766"/>
      <c r="CC7" s="766"/>
      <c r="CD7" s="766"/>
      <c r="CE7" s="766"/>
      <c r="CF7" s="766"/>
      <c r="CG7" s="766"/>
      <c r="CH7" s="766"/>
      <c r="CI7" s="766"/>
      <c r="CJ7" s="766"/>
      <c r="CK7" s="252"/>
      <c r="CL7" s="252"/>
      <c r="CM7" s="250"/>
      <c r="CN7" s="250"/>
      <c r="CO7" s="366"/>
      <c r="CP7" s="366"/>
      <c r="CQ7" s="280"/>
      <c r="CR7" s="292"/>
    </row>
    <row r="8" spans="1:97" s="42" customFormat="1" ht="18" customHeight="1" x14ac:dyDescent="0.2">
      <c r="A8" s="41"/>
      <c r="B8" s="41"/>
      <c r="C8" s="41"/>
      <c r="D8" s="44"/>
      <c r="E8" s="44"/>
      <c r="F8" s="44"/>
      <c r="G8" s="44"/>
      <c r="H8" s="44"/>
      <c r="I8" s="44"/>
      <c r="J8" s="44"/>
      <c r="K8" s="41"/>
      <c r="L8" s="41"/>
      <c r="M8" s="41"/>
      <c r="N8" s="41"/>
      <c r="O8" s="753" t="s">
        <v>122</v>
      </c>
      <c r="P8" s="753"/>
      <c r="Q8" s="753"/>
      <c r="R8" s="753"/>
      <c r="S8" s="753"/>
      <c r="T8" s="753"/>
      <c r="U8" s="753"/>
      <c r="V8" s="753"/>
      <c r="W8" s="753"/>
      <c r="X8" s="753"/>
      <c r="Y8" s="753"/>
      <c r="Z8" s="753"/>
      <c r="AA8" s="753"/>
      <c r="AB8" s="41"/>
      <c r="AC8" s="41"/>
      <c r="AD8" s="41"/>
      <c r="AE8" s="41"/>
      <c r="AF8" s="41"/>
      <c r="AG8" s="41"/>
      <c r="AH8" s="41"/>
      <c r="AJ8" s="41"/>
      <c r="AK8" s="41"/>
      <c r="AL8" s="41"/>
      <c r="AM8" s="41"/>
      <c r="AN8" s="41"/>
      <c r="AO8" s="41"/>
      <c r="AP8" s="41"/>
      <c r="AQ8" s="41"/>
      <c r="AR8" s="41"/>
      <c r="BJ8" s="250"/>
      <c r="BK8" s="250"/>
      <c r="BL8" s="250"/>
      <c r="BM8" s="250"/>
      <c r="BN8" s="250"/>
      <c r="BO8" s="250"/>
      <c r="BP8" s="250"/>
      <c r="BQ8" s="250"/>
      <c r="BR8" s="250"/>
      <c r="BS8" s="250"/>
      <c r="BT8" s="252"/>
      <c r="BU8" s="252"/>
      <c r="BV8" s="252"/>
      <c r="BW8" s="252"/>
      <c r="BX8" s="252"/>
      <c r="BY8" s="250"/>
      <c r="BZ8" s="250"/>
      <c r="CA8" s="252"/>
      <c r="CB8" s="252"/>
      <c r="CC8" s="252"/>
      <c r="CD8" s="252"/>
      <c r="CE8" s="252"/>
      <c r="CF8" s="250"/>
      <c r="CG8" s="250"/>
      <c r="CH8" s="252"/>
      <c r="CI8" s="252"/>
      <c r="CJ8" s="252"/>
      <c r="CK8" s="252"/>
      <c r="CL8" s="252"/>
      <c r="CM8" s="250"/>
      <c r="CN8" s="250"/>
      <c r="CO8" s="366"/>
      <c r="CP8" s="366"/>
      <c r="CQ8" s="280"/>
      <c r="CR8" s="292"/>
    </row>
    <row r="9" spans="1:97" s="42" customFormat="1" ht="18" customHeight="1" x14ac:dyDescent="0.2">
      <c r="A9" s="41"/>
      <c r="B9" s="41"/>
      <c r="C9" s="41"/>
      <c r="D9" s="41"/>
      <c r="E9" s="250"/>
      <c r="F9" s="250"/>
      <c r="G9" s="43"/>
      <c r="H9" s="43"/>
      <c r="I9" s="41"/>
      <c r="J9" s="41"/>
      <c r="K9" s="41"/>
      <c r="L9" s="41"/>
      <c r="M9" s="41"/>
      <c r="N9" s="41"/>
      <c r="O9" s="41"/>
      <c r="P9" s="41"/>
      <c r="Q9" s="41"/>
      <c r="R9" s="41"/>
      <c r="S9" s="41"/>
      <c r="T9" s="41"/>
      <c r="U9" s="41"/>
      <c r="V9" s="41"/>
      <c r="W9" s="41"/>
      <c r="X9" s="41"/>
      <c r="Y9" s="41"/>
      <c r="Z9" s="41"/>
      <c r="AA9" s="41"/>
      <c r="AB9" s="41"/>
      <c r="AC9" s="41"/>
      <c r="AD9" s="41"/>
      <c r="AE9" s="41"/>
      <c r="AF9" s="41"/>
      <c r="AG9" s="41"/>
      <c r="AH9" s="41"/>
      <c r="AJ9" s="41"/>
      <c r="AK9" s="41"/>
      <c r="AL9" s="41"/>
      <c r="AM9" s="41"/>
      <c r="AN9" s="41"/>
      <c r="AO9" s="41"/>
      <c r="AP9" s="41"/>
      <c r="AQ9" s="41"/>
      <c r="AR9" s="41"/>
      <c r="BJ9" s="250"/>
      <c r="BK9" s="250"/>
      <c r="BL9" s="250"/>
      <c r="BM9" s="250"/>
      <c r="BN9" s="250"/>
      <c r="BO9" s="250"/>
      <c r="BP9" s="250"/>
      <c r="BQ9" s="250"/>
      <c r="BR9" s="250"/>
      <c r="BS9" s="250"/>
      <c r="BT9" s="252"/>
      <c r="BU9" s="252"/>
      <c r="BV9" s="252"/>
      <c r="BW9" s="252"/>
      <c r="BX9" s="252"/>
      <c r="BY9" s="250"/>
      <c r="BZ9" s="250"/>
      <c r="CA9" s="252"/>
      <c r="CB9" s="252"/>
      <c r="CC9" s="252"/>
      <c r="CD9" s="252"/>
      <c r="CE9" s="252"/>
      <c r="CF9" s="250"/>
      <c r="CG9" s="250"/>
      <c r="CH9" s="252"/>
      <c r="CI9" s="252"/>
      <c r="CJ9" s="252"/>
      <c r="CK9" s="252"/>
      <c r="CL9" s="252"/>
      <c r="CM9" s="250"/>
      <c r="CN9" s="250"/>
      <c r="CO9" s="366"/>
      <c r="CP9" s="366"/>
      <c r="CQ9" s="280"/>
      <c r="CR9" s="292"/>
    </row>
    <row r="10" spans="1:97" s="42" customFormat="1" ht="18" customHeight="1" x14ac:dyDescent="0.2">
      <c r="A10" s="754" t="s">
        <v>126</v>
      </c>
      <c r="B10" s="754"/>
      <c r="C10" s="754"/>
      <c r="D10" s="754"/>
      <c r="E10" s="754"/>
      <c r="F10" s="754"/>
      <c r="G10" s="754"/>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4"/>
      <c r="AY10" s="754"/>
      <c r="AZ10" s="754"/>
      <c r="BA10" s="754"/>
      <c r="BB10" s="754"/>
      <c r="BC10" s="754"/>
      <c r="BD10" s="754"/>
      <c r="BE10" s="754"/>
      <c r="BF10" s="754"/>
      <c r="BG10" s="754"/>
      <c r="BH10" s="754"/>
      <c r="BI10" s="754"/>
      <c r="BJ10" s="754"/>
      <c r="BK10" s="754"/>
      <c r="BL10" s="754"/>
      <c r="BM10" s="754"/>
      <c r="BN10" s="754"/>
      <c r="BO10" s="754"/>
      <c r="BP10" s="754"/>
      <c r="BQ10" s="754"/>
      <c r="BR10" s="754"/>
      <c r="BS10" s="754"/>
      <c r="BT10" s="754"/>
      <c r="BU10" s="754"/>
      <c r="BV10" s="754"/>
      <c r="BW10" s="754"/>
      <c r="BX10" s="754"/>
      <c r="BY10" s="754"/>
      <c r="BZ10" s="754"/>
      <c r="CA10" s="754"/>
      <c r="CB10" s="754"/>
      <c r="CC10" s="754"/>
      <c r="CD10" s="754"/>
      <c r="CE10" s="754"/>
      <c r="CF10" s="754"/>
      <c r="CG10" s="754"/>
      <c r="CH10" s="754"/>
      <c r="CI10" s="754"/>
      <c r="CJ10" s="754"/>
      <c r="CK10" s="754"/>
      <c r="CL10" s="754"/>
      <c r="CM10" s="754"/>
      <c r="CN10" s="754"/>
      <c r="CO10" s="367"/>
      <c r="CP10" s="367"/>
      <c r="CQ10" s="280"/>
      <c r="CR10" s="292"/>
    </row>
    <row r="11" spans="1:97" s="42" customFormat="1" ht="18" customHeight="1" x14ac:dyDescent="0.2">
      <c r="A11" s="754"/>
      <c r="B11" s="754"/>
      <c r="C11" s="754"/>
      <c r="D11" s="754"/>
      <c r="E11" s="754"/>
      <c r="F11" s="754"/>
      <c r="G11" s="754"/>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4"/>
      <c r="AY11" s="754"/>
      <c r="AZ11" s="754"/>
      <c r="BA11" s="754"/>
      <c r="BB11" s="754"/>
      <c r="BC11" s="754"/>
      <c r="BD11" s="754"/>
      <c r="BE11" s="754"/>
      <c r="BF11" s="754"/>
      <c r="BG11" s="754"/>
      <c r="BH11" s="754"/>
      <c r="BI11" s="754"/>
      <c r="BJ11" s="754"/>
      <c r="BK11" s="754"/>
      <c r="BL11" s="754"/>
      <c r="BM11" s="754"/>
      <c r="BN11" s="754"/>
      <c r="BO11" s="754"/>
      <c r="BP11" s="754"/>
      <c r="BQ11" s="754"/>
      <c r="BR11" s="754"/>
      <c r="BS11" s="754"/>
      <c r="BT11" s="754"/>
      <c r="BU11" s="754"/>
      <c r="BV11" s="754"/>
      <c r="BW11" s="754"/>
      <c r="BX11" s="754"/>
      <c r="BY11" s="754"/>
      <c r="BZ11" s="754"/>
      <c r="CA11" s="754"/>
      <c r="CB11" s="754"/>
      <c r="CC11" s="754"/>
      <c r="CD11" s="754"/>
      <c r="CE11" s="754"/>
      <c r="CF11" s="754"/>
      <c r="CG11" s="754"/>
      <c r="CH11" s="754"/>
      <c r="CI11" s="754"/>
      <c r="CJ11" s="754"/>
      <c r="CK11" s="754"/>
      <c r="CL11" s="754"/>
      <c r="CM11" s="754"/>
      <c r="CN11" s="754"/>
      <c r="CO11" s="367"/>
      <c r="CP11" s="367"/>
      <c r="CQ11" s="280"/>
      <c r="CR11" s="292"/>
    </row>
    <row r="12" spans="1:97" s="42" customFormat="1" ht="18" customHeight="1" x14ac:dyDescent="0.2">
      <c r="A12" s="754"/>
      <c r="B12" s="754"/>
      <c r="C12" s="754"/>
      <c r="D12" s="754"/>
      <c r="E12" s="754"/>
      <c r="F12" s="754"/>
      <c r="G12" s="754"/>
      <c r="H12" s="754"/>
      <c r="I12" s="754"/>
      <c r="J12" s="754"/>
      <c r="K12" s="754"/>
      <c r="L12" s="754"/>
      <c r="M12" s="754"/>
      <c r="N12" s="754"/>
      <c r="O12" s="754"/>
      <c r="P12" s="754"/>
      <c r="Q12" s="754"/>
      <c r="R12" s="754"/>
      <c r="S12" s="754"/>
      <c r="T12" s="754"/>
      <c r="U12" s="754"/>
      <c r="V12" s="754"/>
      <c r="W12" s="754"/>
      <c r="X12" s="754"/>
      <c r="Y12" s="754"/>
      <c r="Z12" s="754"/>
      <c r="AA12" s="754"/>
      <c r="AB12" s="754"/>
      <c r="AC12" s="754"/>
      <c r="AD12" s="754"/>
      <c r="AE12" s="754"/>
      <c r="AF12" s="754"/>
      <c r="AG12" s="754"/>
      <c r="AH12" s="754"/>
      <c r="AI12" s="754"/>
      <c r="AJ12" s="754"/>
      <c r="AK12" s="754"/>
      <c r="AL12" s="754"/>
      <c r="AM12" s="754"/>
      <c r="AN12" s="754"/>
      <c r="AO12" s="754"/>
      <c r="AP12" s="754"/>
      <c r="AQ12" s="754"/>
      <c r="AR12" s="754"/>
      <c r="AS12" s="754"/>
      <c r="AT12" s="754"/>
      <c r="AU12" s="754"/>
      <c r="AV12" s="754"/>
      <c r="AW12" s="754"/>
      <c r="AX12" s="754"/>
      <c r="AY12" s="754"/>
      <c r="AZ12" s="754"/>
      <c r="BA12" s="754"/>
      <c r="BB12" s="754"/>
      <c r="BC12" s="754"/>
      <c r="BD12" s="754"/>
      <c r="BE12" s="754"/>
      <c r="BF12" s="754"/>
      <c r="BG12" s="754"/>
      <c r="BH12" s="754"/>
      <c r="BI12" s="754"/>
      <c r="BJ12" s="754"/>
      <c r="BK12" s="754"/>
      <c r="BL12" s="754"/>
      <c r="BM12" s="754"/>
      <c r="BN12" s="754"/>
      <c r="BO12" s="754"/>
      <c r="BP12" s="754"/>
      <c r="BQ12" s="754"/>
      <c r="BR12" s="754"/>
      <c r="BS12" s="754"/>
      <c r="BT12" s="754"/>
      <c r="BU12" s="754"/>
      <c r="BV12" s="754"/>
      <c r="BW12" s="754"/>
      <c r="BX12" s="754"/>
      <c r="BY12" s="754"/>
      <c r="BZ12" s="754"/>
      <c r="CA12" s="754"/>
      <c r="CB12" s="754"/>
      <c r="CC12" s="754"/>
      <c r="CD12" s="754"/>
      <c r="CE12" s="754"/>
      <c r="CF12" s="754"/>
      <c r="CG12" s="754"/>
      <c r="CH12" s="754"/>
      <c r="CI12" s="754"/>
      <c r="CJ12" s="754"/>
      <c r="CK12" s="754"/>
      <c r="CL12" s="754"/>
      <c r="CM12" s="754"/>
      <c r="CN12" s="754"/>
      <c r="CO12" s="367"/>
      <c r="CP12" s="367"/>
      <c r="CQ12" s="280"/>
      <c r="CR12" s="292"/>
    </row>
    <row r="13" spans="1:97" s="42" customFormat="1" ht="18" customHeight="1" x14ac:dyDescent="0.2">
      <c r="A13" s="754"/>
      <c r="B13" s="754"/>
      <c r="C13" s="754"/>
      <c r="D13" s="754"/>
      <c r="E13" s="754"/>
      <c r="F13" s="754"/>
      <c r="G13" s="754"/>
      <c r="H13" s="754"/>
      <c r="I13" s="754"/>
      <c r="J13" s="754"/>
      <c r="K13" s="754"/>
      <c r="L13" s="754"/>
      <c r="M13" s="754"/>
      <c r="N13" s="754"/>
      <c r="O13" s="754"/>
      <c r="P13" s="754"/>
      <c r="Q13" s="754"/>
      <c r="R13" s="754"/>
      <c r="S13" s="754"/>
      <c r="T13" s="754"/>
      <c r="U13" s="754"/>
      <c r="V13" s="754"/>
      <c r="W13" s="754"/>
      <c r="X13" s="754"/>
      <c r="Y13" s="754"/>
      <c r="Z13" s="754"/>
      <c r="AA13" s="754"/>
      <c r="AB13" s="754"/>
      <c r="AC13" s="754"/>
      <c r="AD13" s="754"/>
      <c r="AE13" s="754"/>
      <c r="AF13" s="754"/>
      <c r="AG13" s="754"/>
      <c r="AH13" s="754"/>
      <c r="AI13" s="754"/>
      <c r="AJ13" s="754"/>
      <c r="AK13" s="754"/>
      <c r="AL13" s="754"/>
      <c r="AM13" s="754"/>
      <c r="AN13" s="754"/>
      <c r="AO13" s="754"/>
      <c r="AP13" s="754"/>
      <c r="AQ13" s="754"/>
      <c r="AR13" s="754"/>
      <c r="AS13" s="754"/>
      <c r="AT13" s="754"/>
      <c r="AU13" s="754"/>
      <c r="AV13" s="754"/>
      <c r="AW13" s="754"/>
      <c r="AX13" s="754"/>
      <c r="AY13" s="754"/>
      <c r="AZ13" s="754"/>
      <c r="BA13" s="754"/>
      <c r="BB13" s="754"/>
      <c r="BC13" s="754"/>
      <c r="BD13" s="754"/>
      <c r="BE13" s="754"/>
      <c r="BF13" s="754"/>
      <c r="BG13" s="754"/>
      <c r="BH13" s="754"/>
      <c r="BI13" s="754"/>
      <c r="BJ13" s="754"/>
      <c r="BK13" s="754"/>
      <c r="BL13" s="754"/>
      <c r="BM13" s="754"/>
      <c r="BN13" s="754"/>
      <c r="BO13" s="754"/>
      <c r="BP13" s="754"/>
      <c r="BQ13" s="754"/>
      <c r="BR13" s="754"/>
      <c r="BS13" s="754"/>
      <c r="BT13" s="754"/>
      <c r="BU13" s="754"/>
      <c r="BV13" s="754"/>
      <c r="BW13" s="754"/>
      <c r="BX13" s="754"/>
      <c r="BY13" s="754"/>
      <c r="BZ13" s="754"/>
      <c r="CA13" s="754"/>
      <c r="CB13" s="754"/>
      <c r="CC13" s="754"/>
      <c r="CD13" s="754"/>
      <c r="CE13" s="754"/>
      <c r="CF13" s="754"/>
      <c r="CG13" s="754"/>
      <c r="CH13" s="754"/>
      <c r="CI13" s="754"/>
      <c r="CJ13" s="754"/>
      <c r="CK13" s="754"/>
      <c r="CL13" s="754"/>
      <c r="CM13" s="754"/>
      <c r="CN13" s="754"/>
      <c r="CO13" s="367"/>
      <c r="CP13" s="367"/>
      <c r="CQ13" s="280"/>
      <c r="CR13" s="292"/>
    </row>
    <row r="14" spans="1:97" s="42" customFormat="1" ht="18" customHeight="1" x14ac:dyDescent="0.2">
      <c r="A14" s="254"/>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4"/>
      <c r="BV14" s="254"/>
      <c r="BW14" s="254"/>
      <c r="BX14" s="254"/>
      <c r="BY14" s="254"/>
      <c r="BZ14" s="254"/>
      <c r="CA14" s="254"/>
      <c r="CB14" s="254"/>
      <c r="CC14" s="254"/>
      <c r="CD14" s="254"/>
      <c r="CE14" s="254"/>
      <c r="CF14" s="254"/>
      <c r="CG14" s="254"/>
      <c r="CH14" s="254"/>
      <c r="CI14" s="254"/>
      <c r="CJ14" s="254"/>
      <c r="CK14" s="254"/>
      <c r="CL14" s="254"/>
      <c r="CM14" s="254"/>
      <c r="CN14" s="254"/>
      <c r="CO14" s="367"/>
      <c r="CP14" s="367"/>
      <c r="CQ14" s="280"/>
      <c r="CR14" s="292"/>
    </row>
    <row r="15" spans="1:97" s="42" customFormat="1" ht="18" customHeight="1" x14ac:dyDescent="0.2">
      <c r="A15" s="755" t="s">
        <v>127</v>
      </c>
      <c r="B15" s="755"/>
      <c r="C15" s="755"/>
      <c r="D15" s="755"/>
      <c r="E15" s="755"/>
      <c r="F15" s="755"/>
      <c r="G15" s="755"/>
      <c r="H15" s="755"/>
      <c r="I15" s="755"/>
      <c r="J15" s="755"/>
      <c r="K15" s="755"/>
      <c r="L15" s="755"/>
      <c r="M15" s="755"/>
      <c r="N15" s="755"/>
      <c r="O15" s="755"/>
      <c r="P15" s="755"/>
      <c r="Q15" s="755"/>
      <c r="R15" s="755"/>
      <c r="S15" s="755"/>
      <c r="T15" s="755"/>
      <c r="U15" s="755"/>
      <c r="V15" s="755"/>
      <c r="W15" s="755"/>
      <c r="X15" s="755"/>
      <c r="Y15" s="755"/>
      <c r="Z15" s="755"/>
      <c r="AA15" s="755"/>
      <c r="AB15" s="755"/>
      <c r="AC15" s="755"/>
      <c r="AD15" s="755"/>
      <c r="AE15" s="755"/>
      <c r="AF15" s="755"/>
      <c r="AG15" s="755"/>
      <c r="AH15" s="755"/>
      <c r="AI15" s="755"/>
      <c r="AJ15" s="755"/>
      <c r="AK15" s="755"/>
      <c r="AL15" s="755"/>
      <c r="AM15" s="755"/>
      <c r="AN15" s="755"/>
      <c r="AO15" s="755"/>
      <c r="AP15" s="755"/>
      <c r="AQ15" s="755"/>
      <c r="AR15" s="755"/>
      <c r="AS15" s="755"/>
      <c r="AT15" s="755"/>
      <c r="AU15" s="755"/>
      <c r="AV15" s="755"/>
      <c r="AW15" s="755"/>
      <c r="AX15" s="755"/>
      <c r="AY15" s="755"/>
      <c r="AZ15" s="755"/>
      <c r="BA15" s="755"/>
      <c r="BB15" s="755"/>
      <c r="BC15" s="755"/>
      <c r="BD15" s="755"/>
      <c r="BE15" s="755"/>
      <c r="BF15" s="755"/>
      <c r="BG15" s="755"/>
      <c r="BH15" s="755"/>
      <c r="BI15" s="755"/>
      <c r="BJ15" s="755"/>
      <c r="BK15" s="755"/>
      <c r="BL15" s="755"/>
      <c r="BM15" s="755"/>
      <c r="BN15" s="755"/>
      <c r="BO15" s="755"/>
      <c r="BP15" s="755"/>
      <c r="BQ15" s="755"/>
      <c r="BR15" s="755"/>
      <c r="BS15" s="755"/>
      <c r="BT15" s="755"/>
      <c r="BU15" s="755"/>
      <c r="BV15" s="755"/>
      <c r="BW15" s="755"/>
      <c r="BX15" s="755"/>
      <c r="BY15" s="755"/>
      <c r="BZ15" s="755"/>
      <c r="CA15" s="755"/>
      <c r="CB15" s="755"/>
      <c r="CC15" s="755"/>
      <c r="CD15" s="755"/>
      <c r="CE15" s="755"/>
      <c r="CF15" s="755"/>
      <c r="CG15" s="755"/>
      <c r="CH15" s="755"/>
      <c r="CI15" s="755"/>
      <c r="CJ15" s="755"/>
      <c r="CK15" s="755"/>
      <c r="CL15" s="755"/>
      <c r="CM15" s="755"/>
      <c r="CN15" s="755"/>
      <c r="CO15" s="368"/>
      <c r="CP15" s="368"/>
      <c r="CQ15" s="280"/>
      <c r="CR15" s="292"/>
    </row>
    <row r="16" spans="1:97" s="42" customFormat="1" ht="18" customHeight="1" x14ac:dyDescent="0.2">
      <c r="A16" s="254"/>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54"/>
      <c r="CO16" s="367"/>
      <c r="CP16" s="367"/>
      <c r="CQ16" s="280"/>
      <c r="CR16" s="292"/>
    </row>
    <row r="17" spans="1:101" s="42" customFormat="1" ht="24" customHeight="1" x14ac:dyDescent="0.2">
      <c r="A17" s="45"/>
      <c r="B17" s="45"/>
      <c r="C17" s="45"/>
      <c r="D17" s="45"/>
      <c r="E17" s="45"/>
      <c r="F17" s="45"/>
      <c r="G17" s="45"/>
      <c r="H17" s="45"/>
      <c r="I17" s="45"/>
      <c r="J17" s="45"/>
      <c r="T17" s="45"/>
      <c r="AD17" s="45"/>
      <c r="AE17" s="45"/>
      <c r="AF17" s="45"/>
      <c r="AG17" s="45"/>
      <c r="AH17" s="45"/>
      <c r="AI17" s="45"/>
      <c r="AJ17" s="45"/>
      <c r="AK17" s="45"/>
      <c r="AL17" s="45"/>
      <c r="AM17" s="45"/>
      <c r="AN17" s="45"/>
      <c r="AO17" s="45"/>
      <c r="AP17" s="45"/>
      <c r="AQ17" s="45"/>
      <c r="AR17" s="45"/>
      <c r="CO17" s="361"/>
      <c r="CP17" s="361"/>
      <c r="CQ17" s="280"/>
      <c r="CR17" s="292"/>
    </row>
    <row r="18" spans="1:101" ht="16.5" customHeight="1" thickBot="1" x14ac:dyDescent="0.25">
      <c r="A18" s="545" t="s">
        <v>210</v>
      </c>
      <c r="B18" s="545"/>
      <c r="C18" s="545"/>
      <c r="D18" s="545"/>
      <c r="E18" s="545"/>
      <c r="F18" s="545"/>
      <c r="G18" s="545"/>
      <c r="H18" s="545"/>
      <c r="I18" s="545"/>
      <c r="J18" s="545"/>
      <c r="K18" s="545"/>
      <c r="L18" s="545"/>
      <c r="M18" s="545"/>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c r="AK18" s="545"/>
      <c r="AL18" s="545"/>
      <c r="AM18" s="545"/>
      <c r="AN18" s="545"/>
      <c r="AO18" s="545"/>
      <c r="AP18" s="545"/>
      <c r="AQ18" s="545"/>
      <c r="AR18" s="545"/>
      <c r="AS18" s="545"/>
      <c r="AT18" s="545"/>
      <c r="AU18" s="545"/>
      <c r="AV18" s="545"/>
      <c r="AW18" s="545"/>
      <c r="AX18" s="545"/>
      <c r="AY18" s="545"/>
      <c r="AZ18" s="545"/>
      <c r="BA18" s="545"/>
      <c r="BB18" s="545"/>
      <c r="BC18" s="545"/>
      <c r="BD18" s="545"/>
      <c r="BE18" s="545"/>
      <c r="BF18" s="545"/>
      <c r="BG18" s="545"/>
      <c r="BH18" s="545"/>
      <c r="BI18" s="545"/>
      <c r="BJ18" s="545"/>
      <c r="BK18" s="545"/>
      <c r="BL18" s="545"/>
      <c r="BM18" s="545"/>
      <c r="BN18" s="545"/>
      <c r="BO18" s="545"/>
      <c r="BP18" s="545"/>
      <c r="BQ18" s="545"/>
      <c r="BR18" s="545"/>
      <c r="BS18" s="545"/>
      <c r="BT18" s="545"/>
      <c r="BU18" s="545"/>
      <c r="BV18" s="545"/>
      <c r="BW18" s="545"/>
      <c r="BX18" s="545"/>
      <c r="BY18" s="545"/>
      <c r="BZ18" s="545"/>
      <c r="CA18" s="545"/>
      <c r="CB18" s="545"/>
      <c r="CC18" s="545"/>
      <c r="CD18" s="545"/>
      <c r="CE18" s="545"/>
      <c r="CF18" s="545"/>
      <c r="CG18" s="545"/>
      <c r="CH18" s="545"/>
      <c r="CI18" s="545"/>
      <c r="CJ18" s="545"/>
      <c r="CK18" s="545"/>
      <c r="CL18" s="545"/>
      <c r="CM18" s="545"/>
      <c r="CN18" s="545"/>
      <c r="CO18" s="362"/>
      <c r="CP18" s="362"/>
      <c r="CQ18" s="276" t="s">
        <v>657</v>
      </c>
      <c r="CR18" s="338" t="s">
        <v>658</v>
      </c>
      <c r="CS18" s="253"/>
    </row>
    <row r="19" spans="1:101" ht="33.6" customHeight="1" thickBot="1" x14ac:dyDescent="0.25">
      <c r="A19" s="756" t="s">
        <v>123</v>
      </c>
      <c r="B19" s="757"/>
      <c r="C19" s="757"/>
      <c r="D19" s="757"/>
      <c r="E19" s="757"/>
      <c r="F19" s="757"/>
      <c r="G19" s="757"/>
      <c r="H19" s="757"/>
      <c r="I19" s="757"/>
      <c r="J19" s="757"/>
      <c r="K19" s="758"/>
      <c r="L19" s="611" t="s">
        <v>251</v>
      </c>
      <c r="M19" s="612"/>
      <c r="N19" s="612"/>
      <c r="O19" s="759" t="s">
        <v>202</v>
      </c>
      <c r="P19" s="759"/>
      <c r="Q19" s="759"/>
      <c r="R19" s="759"/>
      <c r="S19" s="759"/>
      <c r="T19" s="759"/>
      <c r="U19" s="759"/>
      <c r="V19" s="759"/>
      <c r="W19" s="760"/>
      <c r="X19" s="761" t="s">
        <v>252</v>
      </c>
      <c r="Y19" s="762"/>
      <c r="Z19" s="762"/>
      <c r="AA19" s="763" t="s">
        <v>203</v>
      </c>
      <c r="AB19" s="763"/>
      <c r="AC19" s="763"/>
      <c r="AD19" s="763"/>
      <c r="AE19" s="763"/>
      <c r="AF19" s="763"/>
      <c r="AG19" s="763"/>
      <c r="AH19" s="763"/>
      <c r="AI19" s="764"/>
      <c r="AJ19" s="448"/>
      <c r="AK19" s="449"/>
      <c r="AL19" s="449"/>
      <c r="AM19" s="449"/>
      <c r="AN19" s="449"/>
      <c r="AO19" s="449"/>
      <c r="AP19" s="449"/>
      <c r="AQ19" s="449"/>
      <c r="AR19" s="449"/>
      <c r="AS19" s="449"/>
      <c r="AT19" s="449"/>
      <c r="AU19" s="449"/>
      <c r="AV19" s="449"/>
      <c r="AW19" s="449"/>
      <c r="AX19" s="449"/>
      <c r="AY19" s="449"/>
      <c r="AZ19" s="449"/>
      <c r="BA19" s="449"/>
      <c r="BB19" s="449"/>
      <c r="BC19" s="449"/>
      <c r="BD19" s="449"/>
      <c r="BE19" s="449"/>
      <c r="BF19" s="449"/>
      <c r="BG19" s="449"/>
      <c r="BH19" s="449"/>
      <c r="BI19" s="449"/>
      <c r="BJ19" s="449"/>
      <c r="BK19" s="449"/>
      <c r="BL19" s="449"/>
      <c r="BM19" s="449"/>
      <c r="BN19" s="449"/>
      <c r="BO19" s="449"/>
      <c r="BP19" s="449"/>
      <c r="BQ19" s="449"/>
      <c r="BR19" s="449"/>
      <c r="BS19" s="449"/>
      <c r="BT19" s="449"/>
      <c r="BU19" s="449"/>
      <c r="BV19" s="449"/>
      <c r="BW19" s="449"/>
      <c r="BX19" s="449"/>
      <c r="BY19" s="449"/>
      <c r="BZ19" s="449"/>
      <c r="CA19" s="449"/>
      <c r="CB19" s="449"/>
      <c r="CC19" s="449"/>
      <c r="CD19" s="449"/>
      <c r="CE19" s="449"/>
      <c r="CF19" s="449"/>
      <c r="CG19" s="449"/>
      <c r="CH19" s="449"/>
      <c r="CI19" s="449"/>
      <c r="CJ19" s="449"/>
      <c r="CK19" s="449"/>
      <c r="CL19" s="449"/>
      <c r="CM19" s="449"/>
      <c r="CN19" s="449"/>
      <c r="CO19" s="362"/>
      <c r="CP19" s="362"/>
      <c r="CQ19" s="276">
        <v>2</v>
      </c>
      <c r="CR19" s="278"/>
      <c r="CS19" s="211"/>
    </row>
    <row r="20" spans="1:101" s="265" customFormat="1" ht="38.4" hidden="1" customHeight="1" x14ac:dyDescent="0.2">
      <c r="A20" s="727"/>
      <c r="B20" s="727"/>
      <c r="C20" s="727"/>
      <c r="D20" s="727"/>
      <c r="E20" s="727"/>
      <c r="F20" s="727"/>
      <c r="G20" s="727"/>
      <c r="H20" s="727"/>
      <c r="I20" s="727"/>
      <c r="J20" s="727"/>
      <c r="K20" s="727"/>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R20" s="728"/>
      <c r="AS20" s="728"/>
      <c r="AT20" s="728"/>
      <c r="AU20" s="728"/>
      <c r="AV20" s="728"/>
      <c r="AW20" s="728"/>
      <c r="AX20" s="728"/>
      <c r="AY20" s="728"/>
      <c r="AZ20" s="728"/>
      <c r="BA20" s="728"/>
      <c r="BB20" s="728"/>
      <c r="BC20" s="728"/>
      <c r="BD20" s="728"/>
      <c r="BE20" s="728"/>
      <c r="BF20" s="729"/>
      <c r="BG20" s="729"/>
      <c r="BH20" s="729"/>
      <c r="BI20" s="729"/>
      <c r="BJ20" s="729"/>
      <c r="BK20" s="729"/>
      <c r="BL20" s="729"/>
      <c r="BM20" s="729"/>
      <c r="BN20" s="729"/>
      <c r="BO20" s="729"/>
      <c r="BP20" s="729"/>
      <c r="BQ20" s="728"/>
      <c r="BR20" s="728"/>
      <c r="BS20" s="728"/>
      <c r="BT20" s="728"/>
      <c r="BU20" s="728"/>
      <c r="BV20" s="728"/>
      <c r="BW20" s="728"/>
      <c r="BX20" s="728"/>
      <c r="BY20" s="728"/>
      <c r="BZ20" s="728"/>
      <c r="CA20" s="728"/>
      <c r="CB20" s="728"/>
      <c r="CC20" s="728"/>
      <c r="CD20" s="728"/>
      <c r="CE20" s="728"/>
      <c r="CF20" s="728"/>
      <c r="CG20" s="728"/>
      <c r="CH20" s="728"/>
      <c r="CI20" s="728"/>
      <c r="CJ20" s="728"/>
      <c r="CK20" s="728"/>
      <c r="CL20" s="728"/>
      <c r="CM20" s="728"/>
      <c r="CN20" s="728"/>
      <c r="CO20" s="340"/>
      <c r="CP20" s="340"/>
      <c r="CQ20" s="277"/>
      <c r="CR20" s="278"/>
      <c r="CS20" s="264"/>
    </row>
    <row r="21" spans="1:101" ht="21" customHeight="1" x14ac:dyDescent="0.2">
      <c r="A21" s="730" t="s">
        <v>112</v>
      </c>
      <c r="B21" s="731"/>
      <c r="C21" s="731"/>
      <c r="D21" s="731"/>
      <c r="E21" s="731"/>
      <c r="F21" s="731"/>
      <c r="G21" s="731"/>
      <c r="H21" s="731"/>
      <c r="I21" s="731"/>
      <c r="J21" s="731"/>
      <c r="K21" s="731"/>
      <c r="L21" s="732"/>
      <c r="M21" s="733"/>
      <c r="N21" s="733"/>
      <c r="O21" s="733"/>
      <c r="P21" s="733"/>
      <c r="Q21" s="733"/>
      <c r="R21" s="733"/>
      <c r="S21" s="733"/>
      <c r="T21" s="733"/>
      <c r="U21" s="733"/>
      <c r="V21" s="733"/>
      <c r="W21" s="733"/>
      <c r="X21" s="733"/>
      <c r="Y21" s="733"/>
      <c r="Z21" s="733"/>
      <c r="AA21" s="733"/>
      <c r="AB21" s="733"/>
      <c r="AC21" s="733"/>
      <c r="AD21" s="733"/>
      <c r="AE21" s="733"/>
      <c r="AF21" s="733"/>
      <c r="AG21" s="734"/>
      <c r="AH21" s="735"/>
      <c r="AI21" s="736"/>
      <c r="AJ21" s="736"/>
      <c r="AK21" s="736"/>
      <c r="AL21" s="736"/>
      <c r="AM21" s="736"/>
      <c r="AN21" s="736"/>
      <c r="AO21" s="736"/>
      <c r="AP21" s="736"/>
      <c r="AQ21" s="736"/>
      <c r="AR21" s="736"/>
      <c r="AS21" s="736"/>
      <c r="AT21" s="736"/>
      <c r="AU21" s="736"/>
      <c r="AV21" s="736"/>
      <c r="AW21" s="736"/>
      <c r="AX21" s="736"/>
      <c r="AY21" s="736"/>
      <c r="AZ21" s="736"/>
      <c r="BA21" s="736"/>
      <c r="BB21" s="736"/>
      <c r="BC21" s="736"/>
      <c r="BD21" s="736"/>
      <c r="BE21" s="736"/>
      <c r="BF21" s="737" t="s">
        <v>124</v>
      </c>
      <c r="BG21" s="738"/>
      <c r="BH21" s="738"/>
      <c r="BI21" s="738"/>
      <c r="BJ21" s="738"/>
      <c r="BK21" s="738"/>
      <c r="BL21" s="738"/>
      <c r="BM21" s="738"/>
      <c r="BN21" s="738"/>
      <c r="BO21" s="738"/>
      <c r="BP21" s="739"/>
      <c r="BQ21" s="743" t="s">
        <v>659</v>
      </c>
      <c r="BR21" s="744"/>
      <c r="BS21" s="744"/>
      <c r="BT21" s="744"/>
      <c r="BU21" s="744"/>
      <c r="BV21" s="718"/>
      <c r="BW21" s="718"/>
      <c r="BX21" s="718"/>
      <c r="BY21" s="716" t="s">
        <v>211</v>
      </c>
      <c r="BZ21" s="716"/>
      <c r="CA21" s="716"/>
      <c r="CB21" s="718"/>
      <c r="CC21" s="718"/>
      <c r="CD21" s="718"/>
      <c r="CE21" s="716" t="s">
        <v>212</v>
      </c>
      <c r="CF21" s="716"/>
      <c r="CG21" s="716"/>
      <c r="CH21" s="718"/>
      <c r="CI21" s="718"/>
      <c r="CJ21" s="718"/>
      <c r="CK21" s="716" t="s">
        <v>213</v>
      </c>
      <c r="CL21" s="716"/>
      <c r="CM21" s="716"/>
      <c r="CN21" s="450"/>
      <c r="CO21" s="355"/>
      <c r="CP21" s="355"/>
      <c r="CQ21" s="337">
        <v>3</v>
      </c>
      <c r="CR21" s="278"/>
      <c r="CS21" s="211"/>
    </row>
    <row r="22" spans="1:101" s="42" customFormat="1" ht="44.4" customHeight="1" x14ac:dyDescent="0.2">
      <c r="A22" s="720" t="s">
        <v>246</v>
      </c>
      <c r="B22" s="721"/>
      <c r="C22" s="721"/>
      <c r="D22" s="721"/>
      <c r="E22" s="721"/>
      <c r="F22" s="721"/>
      <c r="G22" s="721"/>
      <c r="H22" s="721"/>
      <c r="I22" s="721"/>
      <c r="J22" s="721"/>
      <c r="K22" s="721"/>
      <c r="L22" s="722"/>
      <c r="M22" s="723"/>
      <c r="N22" s="723"/>
      <c r="O22" s="723"/>
      <c r="P22" s="723"/>
      <c r="Q22" s="723"/>
      <c r="R22" s="723"/>
      <c r="S22" s="723"/>
      <c r="T22" s="723"/>
      <c r="U22" s="723"/>
      <c r="V22" s="723"/>
      <c r="W22" s="723"/>
      <c r="X22" s="723"/>
      <c r="Y22" s="723"/>
      <c r="Z22" s="723"/>
      <c r="AA22" s="723"/>
      <c r="AB22" s="723"/>
      <c r="AC22" s="723"/>
      <c r="AD22" s="723"/>
      <c r="AE22" s="723"/>
      <c r="AF22" s="723"/>
      <c r="AG22" s="724"/>
      <c r="AH22" s="725"/>
      <c r="AI22" s="723"/>
      <c r="AJ22" s="723"/>
      <c r="AK22" s="723"/>
      <c r="AL22" s="723"/>
      <c r="AM22" s="723"/>
      <c r="AN22" s="723"/>
      <c r="AO22" s="723"/>
      <c r="AP22" s="723"/>
      <c r="AQ22" s="723"/>
      <c r="AR22" s="723"/>
      <c r="AS22" s="723"/>
      <c r="AT22" s="723"/>
      <c r="AU22" s="723"/>
      <c r="AV22" s="723"/>
      <c r="AW22" s="723"/>
      <c r="AX22" s="723"/>
      <c r="AY22" s="723"/>
      <c r="AZ22" s="723"/>
      <c r="BA22" s="723"/>
      <c r="BB22" s="723"/>
      <c r="BC22" s="723"/>
      <c r="BD22" s="723"/>
      <c r="BE22" s="726"/>
      <c r="BF22" s="740"/>
      <c r="BG22" s="741"/>
      <c r="BH22" s="741"/>
      <c r="BI22" s="741"/>
      <c r="BJ22" s="741"/>
      <c r="BK22" s="741"/>
      <c r="BL22" s="741"/>
      <c r="BM22" s="741"/>
      <c r="BN22" s="741"/>
      <c r="BO22" s="741"/>
      <c r="BP22" s="742"/>
      <c r="BQ22" s="745"/>
      <c r="BR22" s="746"/>
      <c r="BS22" s="746"/>
      <c r="BT22" s="746"/>
      <c r="BU22" s="746"/>
      <c r="BV22" s="719"/>
      <c r="BW22" s="719"/>
      <c r="BX22" s="719"/>
      <c r="BY22" s="717"/>
      <c r="BZ22" s="717"/>
      <c r="CA22" s="717"/>
      <c r="CB22" s="719"/>
      <c r="CC22" s="719"/>
      <c r="CD22" s="719"/>
      <c r="CE22" s="717"/>
      <c r="CF22" s="717"/>
      <c r="CG22" s="717"/>
      <c r="CH22" s="719"/>
      <c r="CI22" s="719"/>
      <c r="CJ22" s="719"/>
      <c r="CK22" s="717"/>
      <c r="CL22" s="717"/>
      <c r="CM22" s="717"/>
      <c r="CN22" s="451"/>
      <c r="CO22" s="355"/>
      <c r="CP22" s="355"/>
      <c r="CQ22" s="337">
        <v>4</v>
      </c>
      <c r="CR22" s="278"/>
      <c r="CS22" s="211"/>
    </row>
    <row r="23" spans="1:101" ht="22.5" customHeight="1" x14ac:dyDescent="0.2">
      <c r="A23" s="568" t="s">
        <v>19</v>
      </c>
      <c r="B23" s="715"/>
      <c r="C23" s="715"/>
      <c r="D23" s="715"/>
      <c r="E23" s="715"/>
      <c r="F23" s="715"/>
      <c r="G23" s="715"/>
      <c r="H23" s="715"/>
      <c r="I23" s="715"/>
      <c r="J23" s="715"/>
      <c r="K23" s="690"/>
      <c r="L23" s="706" t="s">
        <v>20</v>
      </c>
      <c r="M23" s="671"/>
      <c r="N23" s="671"/>
      <c r="O23" s="707"/>
      <c r="P23" s="707"/>
      <c r="Q23" s="707"/>
      <c r="R23" s="707"/>
      <c r="S23" s="708" t="s">
        <v>214</v>
      </c>
      <c r="T23" s="708"/>
      <c r="U23" s="707"/>
      <c r="V23" s="707"/>
      <c r="W23" s="707"/>
      <c r="X23" s="707"/>
      <c r="Y23" s="707"/>
      <c r="Z23" s="707"/>
      <c r="AA23" s="452"/>
      <c r="AB23" s="453"/>
      <c r="AC23" s="453"/>
      <c r="AD23" s="453"/>
      <c r="AE23" s="453"/>
      <c r="AF23" s="453"/>
      <c r="AG23" s="453"/>
      <c r="AH23" s="453"/>
      <c r="AI23" s="453"/>
      <c r="AJ23" s="453"/>
      <c r="AK23" s="453"/>
      <c r="AL23" s="454"/>
      <c r="AM23" s="454"/>
      <c r="AN23" s="454"/>
      <c r="AO23" s="454"/>
      <c r="AP23" s="454"/>
      <c r="AQ23" s="454"/>
      <c r="AR23" s="454"/>
      <c r="AS23" s="454"/>
      <c r="AT23" s="455"/>
      <c r="AU23" s="455"/>
      <c r="AV23" s="455"/>
      <c r="AW23" s="455"/>
      <c r="AX23" s="455"/>
      <c r="AY23" s="455"/>
      <c r="AZ23" s="455"/>
      <c r="BA23" s="455"/>
      <c r="BB23" s="455"/>
      <c r="BC23" s="455"/>
      <c r="BD23" s="455"/>
      <c r="BE23" s="455"/>
      <c r="BF23" s="455"/>
      <c r="BG23" s="455"/>
      <c r="BH23" s="455"/>
      <c r="BI23" s="455"/>
      <c r="BJ23" s="455"/>
      <c r="BK23" s="455"/>
      <c r="BL23" s="455"/>
      <c r="BM23" s="455"/>
      <c r="BN23" s="455"/>
      <c r="BO23" s="455"/>
      <c r="BP23" s="455"/>
      <c r="BQ23" s="455"/>
      <c r="BR23" s="455"/>
      <c r="BS23" s="455"/>
      <c r="BT23" s="455"/>
      <c r="BU23" s="455"/>
      <c r="BV23" s="455"/>
      <c r="BW23" s="455"/>
      <c r="BX23" s="455"/>
      <c r="BY23" s="455"/>
      <c r="BZ23" s="455"/>
      <c r="CA23" s="455"/>
      <c r="CB23" s="455"/>
      <c r="CC23" s="455"/>
      <c r="CD23" s="455"/>
      <c r="CE23" s="455"/>
      <c r="CF23" s="455"/>
      <c r="CG23" s="456"/>
      <c r="CH23" s="456"/>
      <c r="CI23" s="456"/>
      <c r="CJ23" s="456"/>
      <c r="CK23" s="456"/>
      <c r="CL23" s="456"/>
      <c r="CM23" s="456"/>
      <c r="CN23" s="457"/>
      <c r="CO23" s="356"/>
      <c r="CP23" s="356"/>
      <c r="CQ23" s="276">
        <v>5</v>
      </c>
      <c r="CR23" s="278"/>
      <c r="CS23" s="211"/>
    </row>
    <row r="24" spans="1:101" ht="39" customHeight="1" x14ac:dyDescent="0.2">
      <c r="A24" s="641"/>
      <c r="B24" s="642"/>
      <c r="C24" s="642"/>
      <c r="D24" s="642"/>
      <c r="E24" s="642"/>
      <c r="F24" s="642"/>
      <c r="G24" s="642"/>
      <c r="H24" s="642"/>
      <c r="I24" s="642"/>
      <c r="J24" s="642"/>
      <c r="K24" s="643"/>
      <c r="L24" s="648"/>
      <c r="M24" s="594"/>
      <c r="N24" s="594"/>
      <c r="O24" s="594"/>
      <c r="P24" s="594"/>
      <c r="Q24" s="594"/>
      <c r="R24" s="594"/>
      <c r="S24" s="594"/>
      <c r="T24" s="594"/>
      <c r="U24" s="594"/>
      <c r="V24" s="594"/>
      <c r="W24" s="594"/>
      <c r="X24" s="594"/>
      <c r="Y24" s="594"/>
      <c r="Z24" s="594"/>
      <c r="AA24" s="594"/>
      <c r="AB24" s="595"/>
      <c r="AC24" s="593"/>
      <c r="AD24" s="594"/>
      <c r="AE24" s="594"/>
      <c r="AF24" s="594"/>
      <c r="AG24" s="594"/>
      <c r="AH24" s="594"/>
      <c r="AI24" s="594"/>
      <c r="AJ24" s="594"/>
      <c r="AK24" s="594"/>
      <c r="AL24" s="594"/>
      <c r="AM24" s="594"/>
      <c r="AN24" s="594"/>
      <c r="AO24" s="594"/>
      <c r="AP24" s="594"/>
      <c r="AQ24" s="594"/>
      <c r="AR24" s="594"/>
      <c r="AS24" s="594"/>
      <c r="AT24" s="594"/>
      <c r="AU24" s="594"/>
      <c r="AV24" s="594"/>
      <c r="AW24" s="594"/>
      <c r="AX24" s="594"/>
      <c r="AY24" s="594"/>
      <c r="AZ24" s="594"/>
      <c r="BA24" s="594"/>
      <c r="BB24" s="594"/>
      <c r="BC24" s="594"/>
      <c r="BD24" s="595"/>
      <c r="BE24" s="593"/>
      <c r="BF24" s="594"/>
      <c r="BG24" s="594"/>
      <c r="BH24" s="594"/>
      <c r="BI24" s="594"/>
      <c r="BJ24" s="594"/>
      <c r="BK24" s="594"/>
      <c r="BL24" s="594"/>
      <c r="BM24" s="594"/>
      <c r="BN24" s="594"/>
      <c r="BO24" s="594"/>
      <c r="BP24" s="594"/>
      <c r="BQ24" s="594"/>
      <c r="BR24" s="594"/>
      <c r="BS24" s="594"/>
      <c r="BT24" s="594"/>
      <c r="BU24" s="594"/>
      <c r="BV24" s="594"/>
      <c r="BW24" s="594"/>
      <c r="BX24" s="594"/>
      <c r="BY24" s="594"/>
      <c r="BZ24" s="594"/>
      <c r="CA24" s="594"/>
      <c r="CB24" s="594"/>
      <c r="CC24" s="594"/>
      <c r="CD24" s="594"/>
      <c r="CE24" s="594"/>
      <c r="CF24" s="594"/>
      <c r="CG24" s="594"/>
      <c r="CH24" s="594"/>
      <c r="CI24" s="594"/>
      <c r="CJ24" s="594"/>
      <c r="CK24" s="594"/>
      <c r="CL24" s="594"/>
      <c r="CM24" s="594"/>
      <c r="CN24" s="618"/>
      <c r="CO24" s="357"/>
      <c r="CP24" s="357"/>
      <c r="CQ24" s="276">
        <v>6</v>
      </c>
      <c r="CR24" s="278"/>
      <c r="CS24" s="211"/>
    </row>
    <row r="25" spans="1:101" ht="39" customHeight="1" x14ac:dyDescent="0.2">
      <c r="A25" s="710" t="s">
        <v>119</v>
      </c>
      <c r="B25" s="653"/>
      <c r="C25" s="653"/>
      <c r="D25" s="653"/>
      <c r="E25" s="653"/>
      <c r="F25" s="653"/>
      <c r="G25" s="653"/>
      <c r="H25" s="653"/>
      <c r="I25" s="653"/>
      <c r="J25" s="653"/>
      <c r="K25" s="654"/>
      <c r="L25" s="711"/>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712"/>
      <c r="BK25" s="712"/>
      <c r="BL25" s="712"/>
      <c r="BM25" s="712"/>
      <c r="BN25" s="712"/>
      <c r="BO25" s="712"/>
      <c r="BP25" s="712"/>
      <c r="BQ25" s="712"/>
      <c r="BR25" s="712"/>
      <c r="BS25" s="712"/>
      <c r="BT25" s="712"/>
      <c r="BU25" s="712"/>
      <c r="BV25" s="712"/>
      <c r="BW25" s="712"/>
      <c r="BX25" s="712"/>
      <c r="BY25" s="712"/>
      <c r="BZ25" s="712"/>
      <c r="CA25" s="712"/>
      <c r="CB25" s="712"/>
      <c r="CC25" s="712"/>
      <c r="CD25" s="712"/>
      <c r="CE25" s="712"/>
      <c r="CF25" s="712"/>
      <c r="CG25" s="712"/>
      <c r="CH25" s="712"/>
      <c r="CI25" s="712"/>
      <c r="CJ25" s="712"/>
      <c r="CK25" s="712"/>
      <c r="CL25" s="712"/>
      <c r="CM25" s="712"/>
      <c r="CN25" s="713"/>
      <c r="CO25" s="357"/>
      <c r="CP25" s="357"/>
      <c r="CQ25" s="276">
        <v>7</v>
      </c>
      <c r="CR25" s="278"/>
      <c r="CS25" s="211"/>
      <c r="CW25" s="117"/>
    </row>
    <row r="26" spans="1:101" s="48" customFormat="1" ht="39" customHeight="1" x14ac:dyDescent="0.2">
      <c r="A26" s="714" t="s">
        <v>21</v>
      </c>
      <c r="B26" s="658"/>
      <c r="C26" s="658"/>
      <c r="D26" s="658"/>
      <c r="E26" s="658"/>
      <c r="F26" s="658"/>
      <c r="G26" s="658"/>
      <c r="H26" s="658"/>
      <c r="I26" s="658"/>
      <c r="J26" s="658"/>
      <c r="K26" s="659"/>
      <c r="L26" s="660" t="s">
        <v>215</v>
      </c>
      <c r="M26" s="661"/>
      <c r="N26" s="661"/>
      <c r="O26" s="662"/>
      <c r="P26" s="662"/>
      <c r="Q26" s="662"/>
      <c r="R26" s="662"/>
      <c r="S26" s="662"/>
      <c r="T26" s="662"/>
      <c r="U26" s="662"/>
      <c r="V26" s="661" t="s">
        <v>216</v>
      </c>
      <c r="W26" s="661"/>
      <c r="X26" s="661"/>
      <c r="Y26" s="662"/>
      <c r="Z26" s="662"/>
      <c r="AA26" s="662"/>
      <c r="AB26" s="662"/>
      <c r="AC26" s="662"/>
      <c r="AD26" s="662"/>
      <c r="AE26" s="662"/>
      <c r="AF26" s="661" t="s">
        <v>214</v>
      </c>
      <c r="AG26" s="661"/>
      <c r="AH26" s="661"/>
      <c r="AI26" s="662"/>
      <c r="AJ26" s="662"/>
      <c r="AK26" s="662"/>
      <c r="AL26" s="662"/>
      <c r="AM26" s="662"/>
      <c r="AN26" s="662"/>
      <c r="AO26" s="662"/>
      <c r="AP26" s="662"/>
      <c r="AQ26" s="662"/>
      <c r="AR26" s="663"/>
      <c r="AS26" s="664" t="s">
        <v>22</v>
      </c>
      <c r="AT26" s="658"/>
      <c r="AU26" s="658"/>
      <c r="AV26" s="658"/>
      <c r="AW26" s="658"/>
      <c r="AX26" s="658"/>
      <c r="AY26" s="658"/>
      <c r="AZ26" s="658"/>
      <c r="BA26" s="658"/>
      <c r="BB26" s="658"/>
      <c r="BC26" s="658"/>
      <c r="BD26" s="658"/>
      <c r="BE26" s="659"/>
      <c r="BF26" s="665"/>
      <c r="BG26" s="666"/>
      <c r="BH26" s="666"/>
      <c r="BI26" s="666"/>
      <c r="BJ26" s="666"/>
      <c r="BK26" s="666"/>
      <c r="BL26" s="666"/>
      <c r="BM26" s="666"/>
      <c r="BN26" s="666"/>
      <c r="BO26" s="666"/>
      <c r="BP26" s="666"/>
      <c r="BQ26" s="666"/>
      <c r="BR26" s="666"/>
      <c r="BS26" s="666"/>
      <c r="BT26" s="666"/>
      <c r="BU26" s="666"/>
      <c r="BV26" s="667" t="s">
        <v>217</v>
      </c>
      <c r="BW26" s="667"/>
      <c r="BX26" s="667"/>
      <c r="BY26" s="666"/>
      <c r="BZ26" s="666"/>
      <c r="CA26" s="666"/>
      <c r="CB26" s="666"/>
      <c r="CC26" s="666"/>
      <c r="CD26" s="666"/>
      <c r="CE26" s="666"/>
      <c r="CF26" s="666"/>
      <c r="CG26" s="666"/>
      <c r="CH26" s="666"/>
      <c r="CI26" s="666"/>
      <c r="CJ26" s="666"/>
      <c r="CK26" s="666"/>
      <c r="CL26" s="666"/>
      <c r="CM26" s="666"/>
      <c r="CN26" s="668"/>
      <c r="CO26" s="369"/>
      <c r="CP26" s="369"/>
      <c r="CQ26" s="337">
        <v>8</v>
      </c>
      <c r="CR26" s="278"/>
      <c r="CS26" s="211"/>
    </row>
    <row r="27" spans="1:101" ht="39" customHeight="1" thickBot="1" x14ac:dyDescent="0.25">
      <c r="A27" s="709" t="s">
        <v>23</v>
      </c>
      <c r="B27" s="620"/>
      <c r="C27" s="620"/>
      <c r="D27" s="620"/>
      <c r="E27" s="620"/>
      <c r="F27" s="620"/>
      <c r="G27" s="620"/>
      <c r="H27" s="620"/>
      <c r="I27" s="620"/>
      <c r="J27" s="620"/>
      <c r="K27" s="621"/>
      <c r="L27" s="622" t="s">
        <v>215</v>
      </c>
      <c r="M27" s="584"/>
      <c r="N27" s="584"/>
      <c r="O27" s="583"/>
      <c r="P27" s="583"/>
      <c r="Q27" s="583"/>
      <c r="R27" s="583"/>
      <c r="S27" s="583"/>
      <c r="T27" s="583"/>
      <c r="U27" s="583"/>
      <c r="V27" s="584" t="s">
        <v>216</v>
      </c>
      <c r="W27" s="584"/>
      <c r="X27" s="584"/>
      <c r="Y27" s="583"/>
      <c r="Z27" s="583"/>
      <c r="AA27" s="583"/>
      <c r="AB27" s="583"/>
      <c r="AC27" s="583"/>
      <c r="AD27" s="583"/>
      <c r="AE27" s="583"/>
      <c r="AF27" s="584" t="s">
        <v>214</v>
      </c>
      <c r="AG27" s="584"/>
      <c r="AH27" s="584"/>
      <c r="AI27" s="583"/>
      <c r="AJ27" s="583"/>
      <c r="AK27" s="583"/>
      <c r="AL27" s="583"/>
      <c r="AM27" s="583"/>
      <c r="AN27" s="583"/>
      <c r="AO27" s="583"/>
      <c r="AP27" s="583"/>
      <c r="AQ27" s="583"/>
      <c r="AR27" s="585"/>
      <c r="AS27" s="619" t="s">
        <v>24</v>
      </c>
      <c r="AT27" s="620"/>
      <c r="AU27" s="620"/>
      <c r="AV27" s="620"/>
      <c r="AW27" s="620"/>
      <c r="AX27" s="620"/>
      <c r="AY27" s="620"/>
      <c r="AZ27" s="620"/>
      <c r="BA27" s="620"/>
      <c r="BB27" s="620"/>
      <c r="BC27" s="620"/>
      <c r="BD27" s="620"/>
      <c r="BE27" s="621"/>
      <c r="BF27" s="622" t="s">
        <v>215</v>
      </c>
      <c r="BG27" s="584"/>
      <c r="BH27" s="584"/>
      <c r="BI27" s="583"/>
      <c r="BJ27" s="583"/>
      <c r="BK27" s="583"/>
      <c r="BL27" s="583"/>
      <c r="BM27" s="583"/>
      <c r="BN27" s="583"/>
      <c r="BO27" s="583"/>
      <c r="BP27" s="584" t="s">
        <v>216</v>
      </c>
      <c r="BQ27" s="584"/>
      <c r="BR27" s="584"/>
      <c r="BS27" s="583"/>
      <c r="BT27" s="583"/>
      <c r="BU27" s="583"/>
      <c r="BV27" s="583"/>
      <c r="BW27" s="583"/>
      <c r="BX27" s="583"/>
      <c r="BY27" s="583"/>
      <c r="BZ27" s="584" t="s">
        <v>214</v>
      </c>
      <c r="CA27" s="584"/>
      <c r="CB27" s="584"/>
      <c r="CC27" s="583"/>
      <c r="CD27" s="583"/>
      <c r="CE27" s="583"/>
      <c r="CF27" s="583"/>
      <c r="CG27" s="583"/>
      <c r="CH27" s="583"/>
      <c r="CI27" s="583"/>
      <c r="CJ27" s="583"/>
      <c r="CK27" s="583"/>
      <c r="CL27" s="583"/>
      <c r="CM27" s="583"/>
      <c r="CN27" s="607"/>
      <c r="CO27" s="370"/>
      <c r="CP27" s="370"/>
      <c r="CQ27" s="276">
        <v>9</v>
      </c>
      <c r="CR27" s="278"/>
      <c r="CS27" s="211"/>
    </row>
    <row r="28" spans="1:101" s="42" customFormat="1" ht="49.8" customHeight="1" x14ac:dyDescent="0.2">
      <c r="A28" s="254"/>
      <c r="B28" s="254"/>
      <c r="C28" s="254"/>
      <c r="D28" s="254"/>
      <c r="E28" s="254"/>
      <c r="F28" s="254"/>
      <c r="G28" s="254"/>
      <c r="H28" s="254"/>
      <c r="I28" s="254"/>
      <c r="J28" s="254"/>
      <c r="K28" s="254"/>
      <c r="L28" s="254"/>
      <c r="M28" s="254"/>
      <c r="N28" s="254"/>
      <c r="O28" s="254"/>
      <c r="P28" s="254"/>
      <c r="T28" s="45"/>
      <c r="AD28" s="45"/>
      <c r="AE28" s="45"/>
      <c r="AF28" s="45"/>
      <c r="AG28" s="45"/>
      <c r="AH28" s="45"/>
      <c r="AI28" s="45"/>
      <c r="AJ28" s="45"/>
      <c r="AK28" s="45"/>
      <c r="AL28" s="45"/>
      <c r="AM28" s="45"/>
      <c r="AN28" s="45"/>
      <c r="AO28" s="45"/>
      <c r="AP28" s="45"/>
      <c r="AQ28" s="45"/>
      <c r="AR28" s="45"/>
      <c r="CO28" s="361"/>
      <c r="CP28" s="361"/>
      <c r="CQ28" s="280"/>
      <c r="CR28" s="292"/>
      <c r="CS28" s="211"/>
    </row>
    <row r="29" spans="1:101" ht="16.5" customHeight="1" thickBot="1" x14ac:dyDescent="0.25">
      <c r="A29" s="545" t="s">
        <v>1499</v>
      </c>
      <c r="B29" s="545"/>
      <c r="C29" s="545"/>
      <c r="D29" s="545"/>
      <c r="E29" s="545"/>
      <c r="F29" s="545"/>
      <c r="G29" s="545"/>
      <c r="H29" s="545"/>
      <c r="I29" s="545"/>
      <c r="J29" s="545"/>
      <c r="K29" s="545"/>
      <c r="L29" s="545"/>
      <c r="M29" s="545"/>
      <c r="N29" s="545"/>
      <c r="O29" s="545"/>
      <c r="P29" s="545"/>
      <c r="Q29" s="545"/>
      <c r="R29" s="545"/>
      <c r="S29" s="545"/>
      <c r="T29" s="545"/>
      <c r="U29" s="545"/>
      <c r="V29" s="545"/>
      <c r="W29" s="545"/>
      <c r="X29" s="545"/>
      <c r="Y29" s="545"/>
      <c r="Z29" s="545"/>
      <c r="AA29" s="545"/>
      <c r="AB29" s="545"/>
      <c r="AC29" s="545"/>
      <c r="AD29" s="545"/>
      <c r="AE29" s="545"/>
      <c r="AF29" s="545"/>
      <c r="AG29" s="545"/>
      <c r="AH29" s="545"/>
      <c r="AI29" s="545"/>
      <c r="AJ29" s="545"/>
      <c r="AK29" s="545"/>
      <c r="AL29" s="545"/>
      <c r="AM29" s="545"/>
      <c r="AN29" s="545"/>
      <c r="AO29" s="545"/>
      <c r="AP29" s="545"/>
      <c r="AQ29" s="545"/>
      <c r="AR29" s="545"/>
      <c r="AS29" s="545"/>
      <c r="AT29" s="545"/>
      <c r="AU29" s="545"/>
      <c r="AV29" s="545"/>
      <c r="AW29" s="545"/>
      <c r="AX29" s="545"/>
      <c r="AY29" s="545"/>
      <c r="AZ29" s="545"/>
      <c r="BA29" s="545"/>
      <c r="BB29" s="545"/>
      <c r="BC29" s="545"/>
      <c r="BD29" s="545"/>
      <c r="BE29" s="545"/>
      <c r="BF29" s="545"/>
      <c r="BG29" s="545"/>
      <c r="BH29" s="545"/>
      <c r="BI29" s="545"/>
      <c r="BJ29" s="545"/>
      <c r="BK29" s="545"/>
      <c r="BL29" s="545"/>
      <c r="BM29" s="545"/>
      <c r="BN29" s="545"/>
      <c r="BO29" s="545"/>
      <c r="BP29" s="545"/>
      <c r="BQ29" s="545"/>
      <c r="BR29" s="545"/>
      <c r="BS29" s="545"/>
      <c r="BT29" s="545"/>
      <c r="BU29" s="545"/>
      <c r="BV29" s="545"/>
      <c r="BW29" s="545"/>
      <c r="BX29" s="545"/>
      <c r="BY29" s="545"/>
      <c r="BZ29" s="545"/>
      <c r="CA29" s="545"/>
      <c r="CB29" s="545"/>
      <c r="CC29" s="545"/>
      <c r="CD29" s="545"/>
      <c r="CE29" s="545"/>
      <c r="CF29" s="545"/>
      <c r="CG29" s="545"/>
      <c r="CH29" s="545"/>
      <c r="CI29" s="545"/>
      <c r="CJ29" s="545"/>
      <c r="CK29" s="545"/>
      <c r="CL29" s="545"/>
      <c r="CM29" s="545"/>
      <c r="CN29" s="545"/>
      <c r="CO29" s="362"/>
      <c r="CP29" s="362"/>
      <c r="CQ29" s="276" t="s">
        <v>657</v>
      </c>
      <c r="CR29" s="338" t="s">
        <v>658</v>
      </c>
      <c r="CS29" s="253"/>
    </row>
    <row r="30" spans="1:101" s="42" customFormat="1" ht="39" customHeight="1" thickBot="1" x14ac:dyDescent="0.25">
      <c r="A30" s="651" t="s">
        <v>218</v>
      </c>
      <c r="B30" s="651"/>
      <c r="C30" s="652"/>
      <c r="D30" s="692" t="s">
        <v>115</v>
      </c>
      <c r="E30" s="692"/>
      <c r="F30" s="692"/>
      <c r="G30" s="692"/>
      <c r="H30" s="692"/>
      <c r="I30" s="692"/>
      <c r="J30" s="692"/>
      <c r="K30" s="693"/>
      <c r="L30" s="694"/>
      <c r="M30" s="694"/>
      <c r="N30" s="694"/>
      <c r="O30" s="694"/>
      <c r="P30" s="694"/>
      <c r="Q30" s="694"/>
      <c r="R30" s="694"/>
      <c r="S30" s="694"/>
      <c r="T30" s="694"/>
      <c r="U30" s="694"/>
      <c r="V30" s="694"/>
      <c r="W30" s="694"/>
      <c r="X30" s="694"/>
      <c r="Y30" s="694"/>
      <c r="Z30" s="694"/>
      <c r="AA30" s="694"/>
      <c r="AB30" s="694"/>
      <c r="AC30" s="694"/>
      <c r="AD30" s="694"/>
      <c r="AE30" s="694"/>
      <c r="AF30" s="694"/>
      <c r="AG30" s="694"/>
      <c r="AH30" s="694"/>
      <c r="AI30" s="694"/>
      <c r="AJ30" s="694"/>
      <c r="AK30" s="694"/>
      <c r="AL30" s="694"/>
      <c r="AM30" s="694"/>
      <c r="AN30" s="694"/>
      <c r="AO30" s="694"/>
      <c r="AP30" s="694"/>
      <c r="AQ30" s="694"/>
      <c r="AR30" s="694"/>
      <c r="AS30" s="694"/>
      <c r="AT30" s="694"/>
      <c r="AU30" s="694"/>
      <c r="AV30" s="694"/>
      <c r="AW30" s="694"/>
      <c r="AX30" s="694"/>
      <c r="AY30" s="694"/>
      <c r="AZ30" s="694"/>
      <c r="BA30" s="694"/>
      <c r="BB30" s="694"/>
      <c r="BC30" s="694"/>
      <c r="BD30" s="694"/>
      <c r="BE30" s="694"/>
      <c r="BF30" s="694"/>
      <c r="BG30" s="694"/>
      <c r="BH30" s="694"/>
      <c r="BI30" s="694"/>
      <c r="BJ30" s="694"/>
      <c r="BK30" s="694"/>
      <c r="BL30" s="694"/>
      <c r="BM30" s="694"/>
      <c r="BN30" s="694"/>
      <c r="BO30" s="694"/>
      <c r="BP30" s="694"/>
      <c r="BQ30" s="694"/>
      <c r="BR30" s="694"/>
      <c r="BS30" s="694"/>
      <c r="BT30" s="694"/>
      <c r="BU30" s="694"/>
      <c r="BV30" s="694"/>
      <c r="BW30" s="694"/>
      <c r="BX30" s="694"/>
      <c r="BY30" s="694"/>
      <c r="BZ30" s="694"/>
      <c r="CA30" s="694"/>
      <c r="CB30" s="694"/>
      <c r="CC30" s="694"/>
      <c r="CD30" s="694"/>
      <c r="CE30" s="694"/>
      <c r="CF30" s="694"/>
      <c r="CG30" s="694"/>
      <c r="CH30" s="694"/>
      <c r="CI30" s="694"/>
      <c r="CJ30" s="694"/>
      <c r="CK30" s="694"/>
      <c r="CL30" s="694"/>
      <c r="CM30" s="694"/>
      <c r="CN30" s="695"/>
      <c r="CO30" s="370"/>
      <c r="CP30" s="370"/>
      <c r="CQ30" s="337">
        <v>10</v>
      </c>
      <c r="CR30" s="278"/>
      <c r="CS30" s="211"/>
    </row>
    <row r="31" spans="1:101" s="42" customFormat="1" ht="39" customHeight="1" thickBot="1" x14ac:dyDescent="0.25">
      <c r="A31" s="651"/>
      <c r="B31" s="651"/>
      <c r="C31" s="652"/>
      <c r="D31" s="696" t="s">
        <v>219</v>
      </c>
      <c r="E31" s="696"/>
      <c r="F31" s="696"/>
      <c r="G31" s="696"/>
      <c r="H31" s="696"/>
      <c r="I31" s="696"/>
      <c r="J31" s="696"/>
      <c r="K31" s="697"/>
      <c r="L31" s="698"/>
      <c r="M31" s="699"/>
      <c r="N31" s="699"/>
      <c r="O31" s="699"/>
      <c r="P31" s="699"/>
      <c r="Q31" s="699"/>
      <c r="R31" s="699"/>
      <c r="S31" s="699"/>
      <c r="T31" s="699"/>
      <c r="U31" s="699"/>
      <c r="V31" s="699"/>
      <c r="W31" s="699"/>
      <c r="X31" s="699"/>
      <c r="Y31" s="699"/>
      <c r="Z31" s="699"/>
      <c r="AA31" s="699"/>
      <c r="AB31" s="699"/>
      <c r="AC31" s="700"/>
      <c r="AD31" s="701"/>
      <c r="AE31" s="699"/>
      <c r="AF31" s="699"/>
      <c r="AG31" s="699"/>
      <c r="AH31" s="699"/>
      <c r="AI31" s="699"/>
      <c r="AJ31" s="699"/>
      <c r="AK31" s="699"/>
      <c r="AL31" s="699"/>
      <c r="AM31" s="699"/>
      <c r="AN31" s="699"/>
      <c r="AO31" s="699"/>
      <c r="AP31" s="699"/>
      <c r="AQ31" s="699"/>
      <c r="AR31" s="699"/>
      <c r="AS31" s="699"/>
      <c r="AT31" s="699"/>
      <c r="AU31" s="699"/>
      <c r="AV31" s="702"/>
      <c r="AW31" s="703" t="s">
        <v>118</v>
      </c>
      <c r="AX31" s="704"/>
      <c r="AY31" s="704"/>
      <c r="AZ31" s="704"/>
      <c r="BA31" s="704"/>
      <c r="BB31" s="704"/>
      <c r="BC31" s="704"/>
      <c r="BD31" s="704"/>
      <c r="BE31" s="704"/>
      <c r="BF31" s="704"/>
      <c r="BG31" s="704"/>
      <c r="BH31" s="698"/>
      <c r="BI31" s="699"/>
      <c r="BJ31" s="699"/>
      <c r="BK31" s="699"/>
      <c r="BL31" s="699"/>
      <c r="BM31" s="699"/>
      <c r="BN31" s="699"/>
      <c r="BO31" s="699"/>
      <c r="BP31" s="699"/>
      <c r="BQ31" s="699"/>
      <c r="BR31" s="699"/>
      <c r="BS31" s="699"/>
      <c r="BT31" s="699"/>
      <c r="BU31" s="699"/>
      <c r="BV31" s="699"/>
      <c r="BW31" s="699"/>
      <c r="BX31" s="699"/>
      <c r="BY31" s="699"/>
      <c r="BZ31" s="699"/>
      <c r="CA31" s="699"/>
      <c r="CB31" s="699"/>
      <c r="CC31" s="699"/>
      <c r="CD31" s="699"/>
      <c r="CE31" s="699"/>
      <c r="CF31" s="699"/>
      <c r="CG31" s="699"/>
      <c r="CH31" s="699"/>
      <c r="CI31" s="699"/>
      <c r="CJ31" s="699"/>
      <c r="CK31" s="699"/>
      <c r="CL31" s="699"/>
      <c r="CM31" s="699"/>
      <c r="CN31" s="705"/>
      <c r="CO31" s="370"/>
      <c r="CP31" s="370"/>
      <c r="CQ31" s="378">
        <v>11</v>
      </c>
      <c r="CR31" s="278"/>
      <c r="CS31" s="211"/>
    </row>
    <row r="32" spans="1:101" ht="22.5" customHeight="1" thickBot="1" x14ac:dyDescent="0.25">
      <c r="A32" s="651"/>
      <c r="B32" s="651"/>
      <c r="C32" s="652"/>
      <c r="D32" s="567" t="s">
        <v>194</v>
      </c>
      <c r="E32" s="567"/>
      <c r="F32" s="567"/>
      <c r="G32" s="567"/>
      <c r="H32" s="567"/>
      <c r="I32" s="567"/>
      <c r="J32" s="567"/>
      <c r="K32" s="640"/>
      <c r="L32" s="706" t="s">
        <v>20</v>
      </c>
      <c r="M32" s="671"/>
      <c r="N32" s="671"/>
      <c r="O32" s="707"/>
      <c r="P32" s="707"/>
      <c r="Q32" s="707"/>
      <c r="R32" s="707"/>
      <c r="S32" s="708" t="s">
        <v>214</v>
      </c>
      <c r="T32" s="708"/>
      <c r="U32" s="707"/>
      <c r="V32" s="707"/>
      <c r="W32" s="707"/>
      <c r="X32" s="707"/>
      <c r="Y32" s="707"/>
      <c r="Z32" s="707"/>
      <c r="AA32" s="452"/>
      <c r="AB32" s="458"/>
      <c r="AC32" s="458"/>
      <c r="AD32" s="458"/>
      <c r="AE32" s="458"/>
      <c r="AF32" s="458"/>
      <c r="AG32" s="458"/>
      <c r="AH32" s="458"/>
      <c r="AI32" s="458"/>
      <c r="AJ32" s="458"/>
      <c r="AK32" s="458"/>
      <c r="AL32" s="454"/>
      <c r="AM32" s="454"/>
      <c r="AN32" s="454"/>
      <c r="AO32" s="454"/>
      <c r="AP32" s="454"/>
      <c r="AQ32" s="454"/>
      <c r="AR32" s="454"/>
      <c r="AS32" s="454"/>
      <c r="AT32" s="459"/>
      <c r="AU32" s="459"/>
      <c r="AV32" s="459"/>
      <c r="AW32" s="459"/>
      <c r="AX32" s="459"/>
      <c r="AY32" s="459"/>
      <c r="AZ32" s="459"/>
      <c r="BA32" s="459"/>
      <c r="BB32" s="459"/>
      <c r="BC32" s="459"/>
      <c r="BD32" s="459"/>
      <c r="BE32" s="459"/>
      <c r="BF32" s="459"/>
      <c r="BG32" s="459"/>
      <c r="BH32" s="459"/>
      <c r="BI32" s="459"/>
      <c r="BJ32" s="459"/>
      <c r="BK32" s="459"/>
      <c r="BL32" s="459"/>
      <c r="BM32" s="459"/>
      <c r="BN32" s="459"/>
      <c r="BO32" s="459"/>
      <c r="BP32" s="459"/>
      <c r="BQ32" s="459"/>
      <c r="BR32" s="459"/>
      <c r="BS32" s="459"/>
      <c r="BT32" s="459"/>
      <c r="BU32" s="459"/>
      <c r="BV32" s="459"/>
      <c r="BW32" s="459"/>
      <c r="BX32" s="459"/>
      <c r="BY32" s="459"/>
      <c r="BZ32" s="459"/>
      <c r="CA32" s="459"/>
      <c r="CB32" s="459"/>
      <c r="CC32" s="459"/>
      <c r="CD32" s="459"/>
      <c r="CE32" s="459"/>
      <c r="CF32" s="459"/>
      <c r="CG32" s="454"/>
      <c r="CH32" s="454"/>
      <c r="CI32" s="454"/>
      <c r="CJ32" s="454"/>
      <c r="CK32" s="454"/>
      <c r="CL32" s="454"/>
      <c r="CM32" s="454"/>
      <c r="CN32" s="460"/>
      <c r="CO32" s="358"/>
      <c r="CP32" s="358"/>
      <c r="CQ32" s="276">
        <v>12</v>
      </c>
      <c r="CR32" s="278"/>
      <c r="CS32" s="211"/>
    </row>
    <row r="33" spans="1:97" ht="39" customHeight="1" thickBot="1" x14ac:dyDescent="0.25">
      <c r="A33" s="651"/>
      <c r="B33" s="651"/>
      <c r="C33" s="652"/>
      <c r="D33" s="642"/>
      <c r="E33" s="642"/>
      <c r="F33" s="642"/>
      <c r="G33" s="642"/>
      <c r="H33" s="642"/>
      <c r="I33" s="642"/>
      <c r="J33" s="642"/>
      <c r="K33" s="643"/>
      <c r="L33" s="648"/>
      <c r="M33" s="594"/>
      <c r="N33" s="594"/>
      <c r="O33" s="594"/>
      <c r="P33" s="594"/>
      <c r="Q33" s="594"/>
      <c r="R33" s="594"/>
      <c r="S33" s="594"/>
      <c r="T33" s="594"/>
      <c r="U33" s="594"/>
      <c r="V33" s="594"/>
      <c r="W33" s="594"/>
      <c r="X33" s="594"/>
      <c r="Y33" s="594"/>
      <c r="Z33" s="594"/>
      <c r="AA33" s="594"/>
      <c r="AB33" s="595"/>
      <c r="AC33" s="593"/>
      <c r="AD33" s="594"/>
      <c r="AE33" s="594"/>
      <c r="AF33" s="594"/>
      <c r="AG33" s="594"/>
      <c r="AH33" s="594"/>
      <c r="AI33" s="594"/>
      <c r="AJ33" s="594"/>
      <c r="AK33" s="594"/>
      <c r="AL33" s="594"/>
      <c r="AM33" s="594"/>
      <c r="AN33" s="594"/>
      <c r="AO33" s="594"/>
      <c r="AP33" s="594"/>
      <c r="AQ33" s="594"/>
      <c r="AR33" s="594"/>
      <c r="AS33" s="594"/>
      <c r="AT33" s="594"/>
      <c r="AU33" s="594"/>
      <c r="AV33" s="594"/>
      <c r="AW33" s="594"/>
      <c r="AX33" s="594"/>
      <c r="AY33" s="594"/>
      <c r="AZ33" s="594"/>
      <c r="BA33" s="594"/>
      <c r="BB33" s="594"/>
      <c r="BC33" s="594"/>
      <c r="BD33" s="595"/>
      <c r="BE33" s="593"/>
      <c r="BF33" s="594"/>
      <c r="BG33" s="594"/>
      <c r="BH33" s="594"/>
      <c r="BI33" s="594"/>
      <c r="BJ33" s="594"/>
      <c r="BK33" s="594"/>
      <c r="BL33" s="594"/>
      <c r="BM33" s="594"/>
      <c r="BN33" s="594"/>
      <c r="BO33" s="594"/>
      <c r="BP33" s="594"/>
      <c r="BQ33" s="594"/>
      <c r="BR33" s="594"/>
      <c r="BS33" s="594"/>
      <c r="BT33" s="594"/>
      <c r="BU33" s="594"/>
      <c r="BV33" s="594"/>
      <c r="BW33" s="594"/>
      <c r="BX33" s="594"/>
      <c r="BY33" s="594"/>
      <c r="BZ33" s="594"/>
      <c r="CA33" s="594"/>
      <c r="CB33" s="594"/>
      <c r="CC33" s="594"/>
      <c r="CD33" s="594"/>
      <c r="CE33" s="594"/>
      <c r="CF33" s="594"/>
      <c r="CG33" s="594"/>
      <c r="CH33" s="594"/>
      <c r="CI33" s="594"/>
      <c r="CJ33" s="594"/>
      <c r="CK33" s="594"/>
      <c r="CL33" s="594"/>
      <c r="CM33" s="594"/>
      <c r="CN33" s="618"/>
      <c r="CO33" s="357"/>
      <c r="CP33" s="357"/>
      <c r="CQ33" s="378">
        <v>13</v>
      </c>
      <c r="CR33" s="278"/>
      <c r="CS33" s="211"/>
    </row>
    <row r="34" spans="1:97" ht="39" customHeight="1" thickBot="1" x14ac:dyDescent="0.25">
      <c r="A34" s="651"/>
      <c r="B34" s="651"/>
      <c r="C34" s="652"/>
      <c r="D34" s="672" t="s">
        <v>119</v>
      </c>
      <c r="E34" s="672"/>
      <c r="F34" s="672"/>
      <c r="G34" s="672"/>
      <c r="H34" s="672"/>
      <c r="I34" s="672"/>
      <c r="J34" s="672"/>
      <c r="K34" s="673"/>
      <c r="L34" s="674"/>
      <c r="M34" s="675"/>
      <c r="N34" s="675"/>
      <c r="O34" s="675"/>
      <c r="P34" s="675"/>
      <c r="Q34" s="675"/>
      <c r="R34" s="675"/>
      <c r="S34" s="675"/>
      <c r="T34" s="675"/>
      <c r="U34" s="675"/>
      <c r="V34" s="675"/>
      <c r="W34" s="675"/>
      <c r="X34" s="675"/>
      <c r="Y34" s="675"/>
      <c r="Z34" s="675"/>
      <c r="AA34" s="675"/>
      <c r="AB34" s="675"/>
      <c r="AC34" s="675"/>
      <c r="AD34" s="675"/>
      <c r="AE34" s="675"/>
      <c r="AF34" s="675"/>
      <c r="AG34" s="675"/>
      <c r="AH34" s="675"/>
      <c r="AI34" s="675"/>
      <c r="AJ34" s="675"/>
      <c r="AK34" s="675"/>
      <c r="AL34" s="675"/>
      <c r="AM34" s="675"/>
      <c r="AN34" s="675"/>
      <c r="AO34" s="675"/>
      <c r="AP34" s="675"/>
      <c r="AQ34" s="675"/>
      <c r="AR34" s="675"/>
      <c r="AS34" s="675"/>
      <c r="AT34" s="675"/>
      <c r="AU34" s="675"/>
      <c r="AV34" s="675"/>
      <c r="AW34" s="675"/>
      <c r="AX34" s="675"/>
      <c r="AY34" s="675"/>
      <c r="AZ34" s="675"/>
      <c r="BA34" s="675"/>
      <c r="BB34" s="675"/>
      <c r="BC34" s="675"/>
      <c r="BD34" s="675"/>
      <c r="BE34" s="675"/>
      <c r="BF34" s="675"/>
      <c r="BG34" s="675"/>
      <c r="BH34" s="675"/>
      <c r="BI34" s="675"/>
      <c r="BJ34" s="675"/>
      <c r="BK34" s="675"/>
      <c r="BL34" s="675"/>
      <c r="BM34" s="675"/>
      <c r="BN34" s="675"/>
      <c r="BO34" s="675"/>
      <c r="BP34" s="675"/>
      <c r="BQ34" s="675"/>
      <c r="BR34" s="675"/>
      <c r="BS34" s="675"/>
      <c r="BT34" s="675"/>
      <c r="BU34" s="675"/>
      <c r="BV34" s="675"/>
      <c r="BW34" s="675"/>
      <c r="BX34" s="675"/>
      <c r="BY34" s="675"/>
      <c r="BZ34" s="675"/>
      <c r="CA34" s="675"/>
      <c r="CB34" s="675"/>
      <c r="CC34" s="675"/>
      <c r="CD34" s="675"/>
      <c r="CE34" s="675"/>
      <c r="CF34" s="675"/>
      <c r="CG34" s="675"/>
      <c r="CH34" s="675"/>
      <c r="CI34" s="675"/>
      <c r="CJ34" s="675"/>
      <c r="CK34" s="675"/>
      <c r="CL34" s="675"/>
      <c r="CM34" s="675"/>
      <c r="CN34" s="676"/>
      <c r="CO34" s="357"/>
      <c r="CP34" s="357"/>
      <c r="CQ34" s="276">
        <v>14</v>
      </c>
      <c r="CR34" s="278"/>
      <c r="CS34" s="211"/>
    </row>
    <row r="35" spans="1:97" s="42" customFormat="1" ht="39" customHeight="1" thickBot="1" x14ac:dyDescent="0.25">
      <c r="A35" s="649" t="s">
        <v>220</v>
      </c>
      <c r="B35" s="649"/>
      <c r="C35" s="650"/>
      <c r="D35" s="677" t="s">
        <v>221</v>
      </c>
      <c r="E35" s="678"/>
      <c r="F35" s="678"/>
      <c r="G35" s="678"/>
      <c r="H35" s="678"/>
      <c r="I35" s="678"/>
      <c r="J35" s="678"/>
      <c r="K35" s="679"/>
      <c r="L35" s="680"/>
      <c r="M35" s="681"/>
      <c r="N35" s="681"/>
      <c r="O35" s="681"/>
      <c r="P35" s="681"/>
      <c r="Q35" s="681"/>
      <c r="R35" s="681"/>
      <c r="S35" s="681"/>
      <c r="T35" s="681"/>
      <c r="U35" s="681"/>
      <c r="V35" s="681"/>
      <c r="W35" s="681"/>
      <c r="X35" s="681"/>
      <c r="Y35" s="681"/>
      <c r="Z35" s="681"/>
      <c r="AA35" s="681"/>
      <c r="AB35" s="681"/>
      <c r="AC35" s="682"/>
      <c r="AD35" s="683"/>
      <c r="AE35" s="681"/>
      <c r="AF35" s="681"/>
      <c r="AG35" s="681"/>
      <c r="AH35" s="681"/>
      <c r="AI35" s="681"/>
      <c r="AJ35" s="681"/>
      <c r="AK35" s="681"/>
      <c r="AL35" s="681"/>
      <c r="AM35" s="681"/>
      <c r="AN35" s="681"/>
      <c r="AO35" s="681"/>
      <c r="AP35" s="681"/>
      <c r="AQ35" s="681"/>
      <c r="AR35" s="681"/>
      <c r="AS35" s="681"/>
      <c r="AT35" s="681"/>
      <c r="AU35" s="681"/>
      <c r="AV35" s="684"/>
      <c r="AW35" s="685" t="s">
        <v>195</v>
      </c>
      <c r="AX35" s="686"/>
      <c r="AY35" s="686"/>
      <c r="AZ35" s="686"/>
      <c r="BA35" s="686"/>
      <c r="BB35" s="686"/>
      <c r="BC35" s="686"/>
      <c r="BD35" s="686"/>
      <c r="BE35" s="686"/>
      <c r="BF35" s="686"/>
      <c r="BG35" s="686"/>
      <c r="BH35" s="680"/>
      <c r="BI35" s="681"/>
      <c r="BJ35" s="681"/>
      <c r="BK35" s="681"/>
      <c r="BL35" s="681"/>
      <c r="BM35" s="681"/>
      <c r="BN35" s="681"/>
      <c r="BO35" s="681"/>
      <c r="BP35" s="681"/>
      <c r="BQ35" s="681"/>
      <c r="BR35" s="681"/>
      <c r="BS35" s="681"/>
      <c r="BT35" s="681"/>
      <c r="BU35" s="681"/>
      <c r="BV35" s="681"/>
      <c r="BW35" s="681"/>
      <c r="BX35" s="681"/>
      <c r="BY35" s="681"/>
      <c r="BZ35" s="681"/>
      <c r="CA35" s="681"/>
      <c r="CB35" s="681"/>
      <c r="CC35" s="681"/>
      <c r="CD35" s="681"/>
      <c r="CE35" s="681"/>
      <c r="CF35" s="681"/>
      <c r="CG35" s="681"/>
      <c r="CH35" s="681"/>
      <c r="CI35" s="681"/>
      <c r="CJ35" s="681"/>
      <c r="CK35" s="681"/>
      <c r="CL35" s="681"/>
      <c r="CM35" s="681"/>
      <c r="CN35" s="687"/>
      <c r="CO35" s="370"/>
      <c r="CP35" s="370"/>
      <c r="CQ35" s="378">
        <v>15</v>
      </c>
      <c r="CR35" s="278"/>
      <c r="CS35" s="211"/>
    </row>
    <row r="36" spans="1:97" ht="19.8" customHeight="1" thickBot="1" x14ac:dyDescent="0.25">
      <c r="A36" s="649"/>
      <c r="B36" s="649"/>
      <c r="C36" s="650"/>
      <c r="D36" s="688" t="s">
        <v>196</v>
      </c>
      <c r="E36" s="567"/>
      <c r="F36" s="567"/>
      <c r="G36" s="567"/>
      <c r="H36" s="567"/>
      <c r="I36" s="567"/>
      <c r="J36" s="567"/>
      <c r="K36" s="640"/>
      <c r="L36" s="592" t="s">
        <v>3</v>
      </c>
      <c r="M36" s="577"/>
      <c r="N36" s="577"/>
      <c r="O36" s="461"/>
      <c r="P36" s="669" t="s">
        <v>222</v>
      </c>
      <c r="Q36" s="669"/>
      <c r="R36" s="669"/>
      <c r="S36" s="669"/>
      <c r="T36" s="669"/>
      <c r="U36" s="669"/>
      <c r="V36" s="669"/>
      <c r="W36" s="669"/>
      <c r="X36" s="669"/>
      <c r="Y36" s="669"/>
      <c r="Z36" s="669"/>
      <c r="AA36" s="669"/>
      <c r="AB36" s="669"/>
      <c r="AC36" s="669"/>
      <c r="AD36" s="669"/>
      <c r="AE36" s="669"/>
      <c r="AF36" s="669"/>
      <c r="AG36" s="669"/>
      <c r="AH36" s="669"/>
      <c r="AI36" s="669"/>
      <c r="AJ36" s="669"/>
      <c r="AK36" s="669"/>
      <c r="AL36" s="669"/>
      <c r="AM36" s="669"/>
      <c r="AN36" s="669"/>
      <c r="AO36" s="669"/>
      <c r="AP36" s="669"/>
      <c r="AQ36" s="669"/>
      <c r="AR36" s="669"/>
      <c r="AS36" s="669"/>
      <c r="AT36" s="669"/>
      <c r="AU36" s="669"/>
      <c r="AV36" s="669"/>
      <c r="AW36" s="669"/>
      <c r="AX36" s="669"/>
      <c r="AY36" s="669"/>
      <c r="AZ36" s="669"/>
      <c r="BA36" s="669"/>
      <c r="BB36" s="669"/>
      <c r="BC36" s="669"/>
      <c r="BD36" s="669"/>
      <c r="BE36" s="669"/>
      <c r="BF36" s="669"/>
      <c r="BG36" s="669"/>
      <c r="BH36" s="669"/>
      <c r="BI36" s="669"/>
      <c r="BJ36" s="669"/>
      <c r="BK36" s="669"/>
      <c r="BL36" s="669"/>
      <c r="BM36" s="669"/>
      <c r="BN36" s="669"/>
      <c r="BO36" s="669"/>
      <c r="BP36" s="669"/>
      <c r="BQ36" s="669"/>
      <c r="BR36" s="669"/>
      <c r="BS36" s="669"/>
      <c r="BT36" s="669"/>
      <c r="BU36" s="669"/>
      <c r="BV36" s="669"/>
      <c r="BW36" s="669"/>
      <c r="BX36" s="669"/>
      <c r="BY36" s="669"/>
      <c r="BZ36" s="669"/>
      <c r="CA36" s="669"/>
      <c r="CB36" s="669"/>
      <c r="CC36" s="669"/>
      <c r="CD36" s="669"/>
      <c r="CE36" s="669"/>
      <c r="CF36" s="669"/>
      <c r="CG36" s="669"/>
      <c r="CH36" s="669"/>
      <c r="CI36" s="669"/>
      <c r="CJ36" s="669"/>
      <c r="CK36" s="669"/>
      <c r="CL36" s="669"/>
      <c r="CM36" s="669"/>
      <c r="CN36" s="670"/>
      <c r="CO36" s="371"/>
      <c r="CP36" s="371"/>
      <c r="CQ36" s="276">
        <v>16</v>
      </c>
      <c r="CR36" s="278"/>
      <c r="CS36" s="211"/>
    </row>
    <row r="37" spans="1:97" ht="22.5" customHeight="1" thickBot="1" x14ac:dyDescent="0.25">
      <c r="A37" s="651"/>
      <c r="B37" s="651"/>
      <c r="C37" s="652"/>
      <c r="D37" s="689"/>
      <c r="E37" s="569"/>
      <c r="F37" s="569"/>
      <c r="G37" s="569"/>
      <c r="H37" s="569"/>
      <c r="I37" s="569"/>
      <c r="J37" s="569"/>
      <c r="K37" s="690"/>
      <c r="L37" s="671" t="s">
        <v>20</v>
      </c>
      <c r="M37" s="671"/>
      <c r="N37" s="671"/>
      <c r="O37" s="646"/>
      <c r="P37" s="646"/>
      <c r="Q37" s="646"/>
      <c r="R37" s="646"/>
      <c r="S37" s="647" t="s">
        <v>214</v>
      </c>
      <c r="T37" s="647"/>
      <c r="U37" s="646"/>
      <c r="V37" s="646"/>
      <c r="W37" s="646"/>
      <c r="X37" s="646"/>
      <c r="Y37" s="646"/>
      <c r="Z37" s="646"/>
      <c r="AA37" s="452"/>
      <c r="AB37" s="453"/>
      <c r="AC37" s="453"/>
      <c r="AD37" s="453"/>
      <c r="AE37" s="453"/>
      <c r="AF37" s="453"/>
      <c r="AG37" s="453"/>
      <c r="AH37" s="453"/>
      <c r="AI37" s="453"/>
      <c r="AJ37" s="453"/>
      <c r="AK37" s="453"/>
      <c r="AL37" s="454"/>
      <c r="AM37" s="454"/>
      <c r="AN37" s="454"/>
      <c r="AO37" s="454"/>
      <c r="AP37" s="454"/>
      <c r="AQ37" s="454"/>
      <c r="AR37" s="454"/>
      <c r="AS37" s="454"/>
      <c r="AT37" s="459"/>
      <c r="AU37" s="459"/>
      <c r="AV37" s="459"/>
      <c r="AW37" s="459"/>
      <c r="AX37" s="459"/>
      <c r="AY37" s="459"/>
      <c r="AZ37" s="459"/>
      <c r="BA37" s="459"/>
      <c r="BB37" s="459"/>
      <c r="BC37" s="459"/>
      <c r="BD37" s="459"/>
      <c r="BE37" s="459"/>
      <c r="BF37" s="459"/>
      <c r="BG37" s="459"/>
      <c r="BH37" s="459"/>
      <c r="BI37" s="459"/>
      <c r="BJ37" s="459"/>
      <c r="BK37" s="459"/>
      <c r="BL37" s="459"/>
      <c r="BM37" s="459"/>
      <c r="BN37" s="459"/>
      <c r="BO37" s="459"/>
      <c r="BP37" s="459"/>
      <c r="BQ37" s="459"/>
      <c r="BR37" s="459"/>
      <c r="BS37" s="459"/>
      <c r="BT37" s="459"/>
      <c r="BU37" s="459"/>
      <c r="BV37" s="459"/>
      <c r="BW37" s="459"/>
      <c r="BX37" s="459"/>
      <c r="BY37" s="459"/>
      <c r="BZ37" s="459"/>
      <c r="CA37" s="459"/>
      <c r="CB37" s="459"/>
      <c r="CC37" s="459"/>
      <c r="CD37" s="459"/>
      <c r="CE37" s="459"/>
      <c r="CF37" s="459"/>
      <c r="CG37" s="454"/>
      <c r="CH37" s="454"/>
      <c r="CI37" s="454"/>
      <c r="CJ37" s="454"/>
      <c r="CK37" s="454"/>
      <c r="CL37" s="454"/>
      <c r="CM37" s="454"/>
      <c r="CN37" s="460"/>
      <c r="CO37" s="358"/>
      <c r="CP37" s="358"/>
      <c r="CQ37" s="378">
        <v>17</v>
      </c>
      <c r="CR37" s="278"/>
      <c r="CS37" s="211"/>
    </row>
    <row r="38" spans="1:97" ht="39" customHeight="1" thickBot="1" x14ac:dyDescent="0.25">
      <c r="A38" s="651"/>
      <c r="B38" s="651"/>
      <c r="C38" s="652"/>
      <c r="D38" s="691"/>
      <c r="E38" s="642"/>
      <c r="F38" s="642"/>
      <c r="G38" s="642"/>
      <c r="H38" s="642"/>
      <c r="I38" s="642"/>
      <c r="J38" s="642"/>
      <c r="K38" s="643"/>
      <c r="L38" s="594"/>
      <c r="M38" s="594"/>
      <c r="N38" s="594"/>
      <c r="O38" s="594"/>
      <c r="P38" s="594"/>
      <c r="Q38" s="594"/>
      <c r="R38" s="594"/>
      <c r="S38" s="594"/>
      <c r="T38" s="594"/>
      <c r="U38" s="594"/>
      <c r="V38" s="594"/>
      <c r="W38" s="594"/>
      <c r="X38" s="594"/>
      <c r="Y38" s="594"/>
      <c r="Z38" s="594"/>
      <c r="AA38" s="594"/>
      <c r="AB38" s="595"/>
      <c r="AC38" s="593"/>
      <c r="AD38" s="594"/>
      <c r="AE38" s="594"/>
      <c r="AF38" s="594"/>
      <c r="AG38" s="594"/>
      <c r="AH38" s="594"/>
      <c r="AI38" s="594"/>
      <c r="AJ38" s="594"/>
      <c r="AK38" s="594"/>
      <c r="AL38" s="594"/>
      <c r="AM38" s="594"/>
      <c r="AN38" s="594"/>
      <c r="AO38" s="594"/>
      <c r="AP38" s="594"/>
      <c r="AQ38" s="594"/>
      <c r="AR38" s="594"/>
      <c r="AS38" s="594"/>
      <c r="AT38" s="594"/>
      <c r="AU38" s="594"/>
      <c r="AV38" s="594"/>
      <c r="AW38" s="594"/>
      <c r="AX38" s="594"/>
      <c r="AY38" s="594"/>
      <c r="AZ38" s="594"/>
      <c r="BA38" s="594"/>
      <c r="BB38" s="594"/>
      <c r="BC38" s="594"/>
      <c r="BD38" s="595"/>
      <c r="BE38" s="593"/>
      <c r="BF38" s="594"/>
      <c r="BG38" s="594"/>
      <c r="BH38" s="594"/>
      <c r="BI38" s="594"/>
      <c r="BJ38" s="594"/>
      <c r="BK38" s="594"/>
      <c r="BL38" s="594"/>
      <c r="BM38" s="594"/>
      <c r="BN38" s="594"/>
      <c r="BO38" s="594"/>
      <c r="BP38" s="594"/>
      <c r="BQ38" s="594"/>
      <c r="BR38" s="594"/>
      <c r="BS38" s="594"/>
      <c r="BT38" s="594"/>
      <c r="BU38" s="594"/>
      <c r="BV38" s="594"/>
      <c r="BW38" s="594"/>
      <c r="BX38" s="594"/>
      <c r="BY38" s="594"/>
      <c r="BZ38" s="594"/>
      <c r="CA38" s="594"/>
      <c r="CB38" s="594"/>
      <c r="CC38" s="594"/>
      <c r="CD38" s="594"/>
      <c r="CE38" s="594"/>
      <c r="CF38" s="594"/>
      <c r="CG38" s="594"/>
      <c r="CH38" s="594"/>
      <c r="CI38" s="594"/>
      <c r="CJ38" s="594"/>
      <c r="CK38" s="594"/>
      <c r="CL38" s="594"/>
      <c r="CM38" s="594"/>
      <c r="CN38" s="618"/>
      <c r="CO38" s="357"/>
      <c r="CP38" s="357"/>
      <c r="CQ38" s="276">
        <v>18</v>
      </c>
      <c r="CR38" s="278"/>
      <c r="CS38" s="211"/>
    </row>
    <row r="39" spans="1:97" ht="39" customHeight="1" thickBot="1" x14ac:dyDescent="0.25">
      <c r="A39" s="651"/>
      <c r="B39" s="651"/>
      <c r="C39" s="652"/>
      <c r="D39" s="653" t="s">
        <v>119</v>
      </c>
      <c r="E39" s="653"/>
      <c r="F39" s="653"/>
      <c r="G39" s="653"/>
      <c r="H39" s="653"/>
      <c r="I39" s="653"/>
      <c r="J39" s="653"/>
      <c r="K39" s="654"/>
      <c r="L39" s="655"/>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c r="AJ39" s="656"/>
      <c r="AK39" s="656"/>
      <c r="AL39" s="656"/>
      <c r="AM39" s="656"/>
      <c r="AN39" s="656"/>
      <c r="AO39" s="656"/>
      <c r="AP39" s="656"/>
      <c r="AQ39" s="656"/>
      <c r="AR39" s="656"/>
      <c r="AS39" s="656"/>
      <c r="AT39" s="656"/>
      <c r="AU39" s="656"/>
      <c r="AV39" s="656"/>
      <c r="AW39" s="656"/>
      <c r="AX39" s="656"/>
      <c r="AY39" s="656"/>
      <c r="AZ39" s="656"/>
      <c r="BA39" s="656"/>
      <c r="BB39" s="656"/>
      <c r="BC39" s="656"/>
      <c r="BD39" s="656"/>
      <c r="BE39" s="656"/>
      <c r="BF39" s="656"/>
      <c r="BG39" s="656"/>
      <c r="BH39" s="656"/>
      <c r="BI39" s="656"/>
      <c r="BJ39" s="656"/>
      <c r="BK39" s="656"/>
      <c r="BL39" s="656"/>
      <c r="BM39" s="656"/>
      <c r="BN39" s="656"/>
      <c r="BO39" s="656"/>
      <c r="BP39" s="656"/>
      <c r="BQ39" s="656"/>
      <c r="BR39" s="656"/>
      <c r="BS39" s="656"/>
      <c r="BT39" s="656"/>
      <c r="BU39" s="656"/>
      <c r="BV39" s="656"/>
      <c r="BW39" s="656"/>
      <c r="BX39" s="656"/>
      <c r="BY39" s="656"/>
      <c r="BZ39" s="656"/>
      <c r="CA39" s="656"/>
      <c r="CB39" s="656"/>
      <c r="CC39" s="656"/>
      <c r="CD39" s="656"/>
      <c r="CE39" s="656"/>
      <c r="CF39" s="656"/>
      <c r="CG39" s="656"/>
      <c r="CH39" s="656"/>
      <c r="CI39" s="656"/>
      <c r="CJ39" s="656"/>
      <c r="CK39" s="656"/>
      <c r="CL39" s="656"/>
      <c r="CM39" s="656"/>
      <c r="CN39" s="657"/>
      <c r="CO39" s="357"/>
      <c r="CP39" s="357"/>
      <c r="CQ39" s="378">
        <v>19</v>
      </c>
      <c r="CR39" s="278"/>
      <c r="CS39" s="263"/>
    </row>
    <row r="40" spans="1:97" s="48" customFormat="1" ht="39" customHeight="1" thickBot="1" x14ac:dyDescent="0.25">
      <c r="A40" s="651"/>
      <c r="B40" s="651"/>
      <c r="C40" s="652"/>
      <c r="D40" s="658" t="s">
        <v>21</v>
      </c>
      <c r="E40" s="658"/>
      <c r="F40" s="658"/>
      <c r="G40" s="658"/>
      <c r="H40" s="658"/>
      <c r="I40" s="658"/>
      <c r="J40" s="658"/>
      <c r="K40" s="659"/>
      <c r="L40" s="660" t="s">
        <v>215</v>
      </c>
      <c r="M40" s="661"/>
      <c r="N40" s="661"/>
      <c r="O40" s="662"/>
      <c r="P40" s="662"/>
      <c r="Q40" s="662"/>
      <c r="R40" s="662"/>
      <c r="S40" s="662"/>
      <c r="T40" s="662"/>
      <c r="U40" s="662"/>
      <c r="V40" s="661" t="s">
        <v>216</v>
      </c>
      <c r="W40" s="661"/>
      <c r="X40" s="661"/>
      <c r="Y40" s="662"/>
      <c r="Z40" s="662"/>
      <c r="AA40" s="662"/>
      <c r="AB40" s="662"/>
      <c r="AC40" s="662"/>
      <c r="AD40" s="662"/>
      <c r="AE40" s="662"/>
      <c r="AF40" s="661" t="s">
        <v>214</v>
      </c>
      <c r="AG40" s="661"/>
      <c r="AH40" s="661"/>
      <c r="AI40" s="662"/>
      <c r="AJ40" s="662"/>
      <c r="AK40" s="662"/>
      <c r="AL40" s="662"/>
      <c r="AM40" s="662"/>
      <c r="AN40" s="662"/>
      <c r="AO40" s="662"/>
      <c r="AP40" s="662"/>
      <c r="AQ40" s="662"/>
      <c r="AR40" s="663"/>
      <c r="AS40" s="664" t="s">
        <v>22</v>
      </c>
      <c r="AT40" s="658"/>
      <c r="AU40" s="658"/>
      <c r="AV40" s="658"/>
      <c r="AW40" s="658"/>
      <c r="AX40" s="658"/>
      <c r="AY40" s="658"/>
      <c r="AZ40" s="658"/>
      <c r="BA40" s="658"/>
      <c r="BB40" s="658"/>
      <c r="BC40" s="658"/>
      <c r="BD40" s="658"/>
      <c r="BE40" s="659"/>
      <c r="BF40" s="665"/>
      <c r="BG40" s="666"/>
      <c r="BH40" s="666"/>
      <c r="BI40" s="666"/>
      <c r="BJ40" s="666"/>
      <c r="BK40" s="666"/>
      <c r="BL40" s="666"/>
      <c r="BM40" s="666"/>
      <c r="BN40" s="666"/>
      <c r="BO40" s="666"/>
      <c r="BP40" s="666"/>
      <c r="BQ40" s="666"/>
      <c r="BR40" s="666"/>
      <c r="BS40" s="666"/>
      <c r="BT40" s="666"/>
      <c r="BU40" s="666"/>
      <c r="BV40" s="667" t="s">
        <v>217</v>
      </c>
      <c r="BW40" s="667"/>
      <c r="BX40" s="667"/>
      <c r="BY40" s="666"/>
      <c r="BZ40" s="666"/>
      <c r="CA40" s="666"/>
      <c r="CB40" s="666"/>
      <c r="CC40" s="666"/>
      <c r="CD40" s="666"/>
      <c r="CE40" s="666"/>
      <c r="CF40" s="666"/>
      <c r="CG40" s="666"/>
      <c r="CH40" s="666"/>
      <c r="CI40" s="666"/>
      <c r="CJ40" s="666"/>
      <c r="CK40" s="666"/>
      <c r="CL40" s="666"/>
      <c r="CM40" s="666"/>
      <c r="CN40" s="668"/>
      <c r="CO40" s="369"/>
      <c r="CP40" s="369"/>
      <c r="CQ40" s="276">
        <v>20</v>
      </c>
      <c r="CR40" s="278"/>
      <c r="CS40" s="211"/>
    </row>
    <row r="41" spans="1:97" ht="39" customHeight="1" thickBot="1" x14ac:dyDescent="0.25">
      <c r="A41" s="651"/>
      <c r="B41" s="651"/>
      <c r="C41" s="652"/>
      <c r="D41" s="620" t="s">
        <v>223</v>
      </c>
      <c r="E41" s="620"/>
      <c r="F41" s="620"/>
      <c r="G41" s="620"/>
      <c r="H41" s="620"/>
      <c r="I41" s="620"/>
      <c r="J41" s="620"/>
      <c r="K41" s="621"/>
      <c r="L41" s="622" t="s">
        <v>215</v>
      </c>
      <c r="M41" s="584"/>
      <c r="N41" s="584"/>
      <c r="O41" s="583"/>
      <c r="P41" s="583"/>
      <c r="Q41" s="583"/>
      <c r="R41" s="583"/>
      <c r="S41" s="583"/>
      <c r="T41" s="583"/>
      <c r="U41" s="583"/>
      <c r="V41" s="584" t="s">
        <v>216</v>
      </c>
      <c r="W41" s="584"/>
      <c r="X41" s="584"/>
      <c r="Y41" s="583"/>
      <c r="Z41" s="583"/>
      <c r="AA41" s="583"/>
      <c r="AB41" s="583"/>
      <c r="AC41" s="583"/>
      <c r="AD41" s="583"/>
      <c r="AE41" s="583"/>
      <c r="AF41" s="584" t="s">
        <v>214</v>
      </c>
      <c r="AG41" s="584"/>
      <c r="AH41" s="584"/>
      <c r="AI41" s="583"/>
      <c r="AJ41" s="583"/>
      <c r="AK41" s="583"/>
      <c r="AL41" s="583"/>
      <c r="AM41" s="583"/>
      <c r="AN41" s="583"/>
      <c r="AO41" s="583"/>
      <c r="AP41" s="583"/>
      <c r="AQ41" s="583"/>
      <c r="AR41" s="585"/>
      <c r="AS41" s="619" t="s">
        <v>24</v>
      </c>
      <c r="AT41" s="620"/>
      <c r="AU41" s="620"/>
      <c r="AV41" s="620"/>
      <c r="AW41" s="620"/>
      <c r="AX41" s="620"/>
      <c r="AY41" s="620"/>
      <c r="AZ41" s="620"/>
      <c r="BA41" s="620"/>
      <c r="BB41" s="620"/>
      <c r="BC41" s="620"/>
      <c r="BD41" s="620"/>
      <c r="BE41" s="621"/>
      <c r="BF41" s="622" t="s">
        <v>215</v>
      </c>
      <c r="BG41" s="584"/>
      <c r="BH41" s="584"/>
      <c r="BI41" s="583"/>
      <c r="BJ41" s="583"/>
      <c r="BK41" s="583"/>
      <c r="BL41" s="583"/>
      <c r="BM41" s="583"/>
      <c r="BN41" s="583"/>
      <c r="BO41" s="583"/>
      <c r="BP41" s="584" t="s">
        <v>216</v>
      </c>
      <c r="BQ41" s="584"/>
      <c r="BR41" s="584"/>
      <c r="BS41" s="583"/>
      <c r="BT41" s="583"/>
      <c r="BU41" s="583"/>
      <c r="BV41" s="583"/>
      <c r="BW41" s="583"/>
      <c r="BX41" s="583"/>
      <c r="BY41" s="583"/>
      <c r="BZ41" s="584" t="s">
        <v>214</v>
      </c>
      <c r="CA41" s="584"/>
      <c r="CB41" s="584"/>
      <c r="CC41" s="583"/>
      <c r="CD41" s="583"/>
      <c r="CE41" s="583"/>
      <c r="CF41" s="583"/>
      <c r="CG41" s="583"/>
      <c r="CH41" s="583"/>
      <c r="CI41" s="583"/>
      <c r="CJ41" s="583"/>
      <c r="CK41" s="583"/>
      <c r="CL41" s="583"/>
      <c r="CM41" s="583"/>
      <c r="CN41" s="607"/>
      <c r="CO41" s="370"/>
      <c r="CP41" s="370"/>
      <c r="CQ41" s="378">
        <v>21</v>
      </c>
      <c r="CR41" s="278"/>
      <c r="CS41" s="211"/>
    </row>
    <row r="42" spans="1:97" s="42" customFormat="1" ht="22.8" customHeight="1" x14ac:dyDescent="0.2">
      <c r="A42" s="45"/>
      <c r="B42" s="45"/>
      <c r="C42" s="45"/>
      <c r="D42" s="45"/>
      <c r="E42" s="45"/>
      <c r="F42" s="45"/>
      <c r="G42" s="45"/>
      <c r="H42" s="45"/>
      <c r="I42" s="45"/>
      <c r="J42" s="45"/>
      <c r="T42" s="45"/>
      <c r="AD42" s="45"/>
      <c r="AE42" s="45"/>
      <c r="AF42" s="45"/>
      <c r="AG42" s="45"/>
      <c r="AH42" s="45"/>
      <c r="AI42" s="45"/>
      <c r="AJ42" s="45"/>
      <c r="AK42" s="45"/>
      <c r="AL42" s="45"/>
      <c r="AM42" s="45"/>
      <c r="AN42" s="45"/>
      <c r="AO42" s="45"/>
      <c r="AP42" s="45"/>
      <c r="AQ42" s="45"/>
      <c r="AR42" s="45"/>
      <c r="CO42" s="361"/>
      <c r="CP42" s="361"/>
      <c r="CQ42" s="280"/>
      <c r="CR42" s="292"/>
    </row>
    <row r="43" spans="1:97" ht="3" customHeight="1" x14ac:dyDescent="0.2">
      <c r="A43" s="50"/>
      <c r="B43" s="50"/>
      <c r="C43" s="51"/>
      <c r="D43" s="51"/>
      <c r="E43" s="51"/>
      <c r="F43" s="51"/>
      <c r="G43" s="51"/>
      <c r="H43" s="51"/>
      <c r="I43" s="51"/>
      <c r="J43" s="51"/>
      <c r="K43" s="51"/>
      <c r="L43" s="52"/>
      <c r="M43" s="52"/>
      <c r="N43" s="53"/>
      <c r="O43" s="53"/>
      <c r="P43" s="53"/>
      <c r="Q43" s="53"/>
      <c r="R43" s="53"/>
      <c r="S43" s="53"/>
      <c r="T43" s="53"/>
      <c r="U43" s="53"/>
      <c r="V43" s="53"/>
      <c r="W43" s="52"/>
      <c r="X43" s="52"/>
      <c r="Y43" s="53"/>
      <c r="Z43" s="53"/>
      <c r="AA43" s="53"/>
      <c r="AB43" s="53"/>
      <c r="AC43" s="53"/>
      <c r="AD43" s="53"/>
      <c r="AE43" s="53"/>
      <c r="AF43" s="53"/>
      <c r="AG43" s="53"/>
      <c r="AH43" s="52"/>
      <c r="AI43" s="52"/>
      <c r="AJ43" s="53"/>
      <c r="AK43" s="53"/>
      <c r="AL43" s="53"/>
      <c r="AM43" s="53"/>
      <c r="AN43" s="53"/>
      <c r="AO43" s="53"/>
      <c r="AP43" s="53"/>
      <c r="AQ43" s="53"/>
      <c r="AR43" s="53"/>
      <c r="AS43" s="51"/>
      <c r="AT43" s="51"/>
      <c r="AU43" s="51"/>
      <c r="AV43" s="51"/>
      <c r="AW43" s="51"/>
      <c r="AX43" s="51"/>
      <c r="AY43" s="51"/>
      <c r="AZ43" s="51"/>
      <c r="BA43" s="51"/>
      <c r="BB43" s="51"/>
      <c r="BC43" s="51"/>
      <c r="BD43" s="54"/>
      <c r="BE43" s="52"/>
      <c r="BF43" s="52"/>
      <c r="BG43" s="53"/>
      <c r="BH43" s="53"/>
      <c r="BI43" s="53"/>
      <c r="BJ43" s="53"/>
      <c r="BK43" s="53"/>
      <c r="BL43" s="53"/>
      <c r="BM43" s="53"/>
      <c r="BN43" s="53"/>
      <c r="BO43" s="53"/>
      <c r="BP43" s="52"/>
      <c r="BQ43" s="52"/>
      <c r="BR43" s="53"/>
      <c r="BS43" s="53"/>
      <c r="BT43" s="53"/>
      <c r="BU43" s="53"/>
      <c r="BV43" s="53"/>
      <c r="BW43" s="53"/>
      <c r="BX43" s="53"/>
      <c r="BY43" s="53"/>
      <c r="BZ43" s="53"/>
      <c r="CA43" s="53"/>
      <c r="CB43" s="52"/>
      <c r="CC43" s="52"/>
      <c r="CD43" s="53"/>
      <c r="CE43" s="53"/>
      <c r="CF43" s="53"/>
      <c r="CG43" s="53"/>
      <c r="CH43" s="53"/>
      <c r="CI43" s="53"/>
      <c r="CJ43" s="53"/>
      <c r="CK43" s="53"/>
      <c r="CL43" s="53"/>
      <c r="CM43" s="53"/>
      <c r="CN43" s="53"/>
      <c r="CO43" s="372"/>
      <c r="CP43" s="372"/>
    </row>
    <row r="44" spans="1:97" ht="16.5" customHeight="1" thickBot="1" x14ac:dyDescent="0.25">
      <c r="A44" s="545" t="s">
        <v>125</v>
      </c>
      <c r="B44" s="545"/>
      <c r="C44" s="545"/>
      <c r="D44" s="545"/>
      <c r="E44" s="545"/>
      <c r="F44" s="545"/>
      <c r="G44" s="545"/>
      <c r="H44" s="545"/>
      <c r="I44" s="545"/>
      <c r="J44" s="545"/>
      <c r="K44" s="545"/>
      <c r="L44" s="545"/>
      <c r="M44" s="545"/>
      <c r="N44" s="545"/>
      <c r="O44" s="545"/>
      <c r="P44" s="545"/>
      <c r="Q44" s="545"/>
      <c r="R44" s="545"/>
      <c r="S44" s="545"/>
      <c r="T44" s="545"/>
      <c r="U44" s="545"/>
      <c r="V44" s="545"/>
      <c r="W44" s="545"/>
      <c r="X44" s="545"/>
      <c r="Y44" s="545"/>
      <c r="Z44" s="545"/>
      <c r="AA44" s="545"/>
      <c r="AB44" s="545"/>
      <c r="AC44" s="545"/>
      <c r="AD44" s="545"/>
      <c r="AE44" s="545"/>
      <c r="AF44" s="545"/>
      <c r="AG44" s="545"/>
      <c r="AH44" s="545"/>
      <c r="AI44" s="545"/>
      <c r="AJ44" s="545"/>
      <c r="AK44" s="545"/>
      <c r="AL44" s="545"/>
      <c r="AM44" s="545"/>
      <c r="AN44" s="545"/>
      <c r="AO44" s="545"/>
      <c r="AP44" s="545"/>
      <c r="AQ44" s="545"/>
      <c r="AR44" s="545"/>
      <c r="AS44" s="545"/>
      <c r="AT44" s="545"/>
      <c r="AU44" s="545"/>
      <c r="AV44" s="545"/>
      <c r="AW44" s="545"/>
      <c r="AX44" s="545"/>
      <c r="AY44" s="545"/>
      <c r="AZ44" s="545"/>
      <c r="BA44" s="545"/>
      <c r="BB44" s="545"/>
      <c r="BC44" s="545"/>
      <c r="BD44" s="545"/>
      <c r="BE44" s="545"/>
      <c r="BF44" s="545"/>
      <c r="BG44" s="545"/>
      <c r="BH44" s="545"/>
      <c r="BI44" s="545"/>
      <c r="BJ44" s="545"/>
      <c r="BK44" s="545"/>
      <c r="BL44" s="545"/>
      <c r="BM44" s="545"/>
      <c r="BN44" s="545"/>
      <c r="BO44" s="545"/>
      <c r="BP44" s="545"/>
      <c r="BQ44" s="545"/>
      <c r="BR44" s="545"/>
      <c r="BS44" s="545"/>
      <c r="BT44" s="545"/>
      <c r="BU44" s="545"/>
      <c r="BV44" s="545"/>
      <c r="BW44" s="545"/>
      <c r="BX44" s="545"/>
      <c r="BY44" s="545"/>
      <c r="BZ44" s="545"/>
      <c r="CA44" s="545"/>
      <c r="CB44" s="545"/>
      <c r="CC44" s="545"/>
      <c r="CD44" s="545"/>
      <c r="CE44" s="545"/>
      <c r="CF44" s="545"/>
      <c r="CG44" s="545"/>
      <c r="CH44" s="545"/>
      <c r="CI44" s="545"/>
      <c r="CJ44" s="545"/>
      <c r="CK44" s="545"/>
      <c r="CL44" s="545"/>
      <c r="CM44" s="545"/>
      <c r="CN44" s="545"/>
      <c r="CO44" s="362"/>
      <c r="CP44" s="362"/>
      <c r="CQ44" s="276" t="s">
        <v>657</v>
      </c>
      <c r="CR44" s="338" t="s">
        <v>658</v>
      </c>
      <c r="CS44" s="253"/>
    </row>
    <row r="45" spans="1:97" ht="33" customHeight="1" x14ac:dyDescent="0.2">
      <c r="A45" s="608" t="s">
        <v>63</v>
      </c>
      <c r="B45" s="609"/>
      <c r="C45" s="609"/>
      <c r="D45" s="609"/>
      <c r="E45" s="609"/>
      <c r="F45" s="609"/>
      <c r="G45" s="609"/>
      <c r="H45" s="609"/>
      <c r="I45" s="609"/>
      <c r="J45" s="609"/>
      <c r="K45" s="610"/>
      <c r="L45" s="611" t="s">
        <v>251</v>
      </c>
      <c r="M45" s="612"/>
      <c r="N45" s="612"/>
      <c r="O45" s="613" t="s">
        <v>238</v>
      </c>
      <c r="P45" s="613"/>
      <c r="Q45" s="613"/>
      <c r="R45" s="613"/>
      <c r="S45" s="613"/>
      <c r="T45" s="613"/>
      <c r="U45" s="613"/>
      <c r="V45" s="613"/>
      <c r="W45" s="613"/>
      <c r="X45" s="613"/>
      <c r="Y45" s="613"/>
      <c r="Z45" s="613"/>
      <c r="AA45" s="613"/>
      <c r="AB45" s="613"/>
      <c r="AC45" s="613"/>
      <c r="AD45" s="613"/>
      <c r="AE45" s="613"/>
      <c r="AF45" s="613"/>
      <c r="AG45" s="613"/>
      <c r="AH45" s="613"/>
      <c r="AI45" s="613"/>
      <c r="AJ45" s="613"/>
      <c r="AK45" s="613"/>
      <c r="AL45" s="613"/>
      <c r="AM45" s="613"/>
      <c r="AN45" s="613"/>
      <c r="AO45" s="613"/>
      <c r="AP45" s="613"/>
      <c r="AQ45" s="613"/>
      <c r="AR45" s="613"/>
      <c r="AS45" s="614" t="s">
        <v>207</v>
      </c>
      <c r="AT45" s="615"/>
      <c r="AU45" s="615"/>
      <c r="AV45" s="615"/>
      <c r="AW45" s="615"/>
      <c r="AX45" s="615"/>
      <c r="AY45" s="615"/>
      <c r="AZ45" s="615"/>
      <c r="BA45" s="615"/>
      <c r="BB45" s="615"/>
      <c r="BC45" s="616"/>
      <c r="BD45" s="462"/>
      <c r="BE45" s="617"/>
      <c r="BF45" s="617"/>
      <c r="BG45" s="617"/>
      <c r="BH45" s="617"/>
      <c r="BI45" s="617"/>
      <c r="BJ45" s="617"/>
      <c r="BK45" s="617"/>
      <c r="BL45" s="617"/>
      <c r="BM45" s="617"/>
      <c r="BN45" s="617"/>
      <c r="BO45" s="612" t="s">
        <v>211</v>
      </c>
      <c r="BP45" s="612"/>
      <c r="BQ45" s="612"/>
      <c r="BR45" s="463"/>
      <c r="BS45" s="463"/>
      <c r="BT45" s="463"/>
      <c r="BU45" s="463"/>
      <c r="BV45" s="463"/>
      <c r="BW45" s="463"/>
      <c r="BX45" s="463"/>
      <c r="BY45" s="463"/>
      <c r="BZ45" s="463"/>
      <c r="CA45" s="463"/>
      <c r="CB45" s="463"/>
      <c r="CC45" s="463"/>
      <c r="CD45" s="463"/>
      <c r="CE45" s="463"/>
      <c r="CF45" s="463"/>
      <c r="CG45" s="463"/>
      <c r="CH45" s="463"/>
      <c r="CI45" s="463"/>
      <c r="CJ45" s="463"/>
      <c r="CK45" s="463"/>
      <c r="CL45" s="463"/>
      <c r="CM45" s="463"/>
      <c r="CN45" s="464"/>
      <c r="CO45" s="358"/>
      <c r="CP45" s="358"/>
      <c r="CQ45" s="276">
        <v>22</v>
      </c>
      <c r="CR45" s="278"/>
      <c r="CS45" s="211"/>
    </row>
    <row r="46" spans="1:97" ht="39" customHeight="1" x14ac:dyDescent="0.2">
      <c r="A46" s="586" t="s">
        <v>34</v>
      </c>
      <c r="B46" s="587"/>
      <c r="C46" s="587"/>
      <c r="D46" s="587"/>
      <c r="E46" s="587"/>
      <c r="F46" s="587"/>
      <c r="G46" s="587"/>
      <c r="H46" s="587"/>
      <c r="I46" s="587"/>
      <c r="J46" s="587"/>
      <c r="K46" s="588"/>
      <c r="L46" s="592" t="s">
        <v>3</v>
      </c>
      <c r="M46" s="577"/>
      <c r="N46" s="577"/>
      <c r="O46" s="578" t="s">
        <v>64</v>
      </c>
      <c r="P46" s="578"/>
      <c r="Q46" s="578"/>
      <c r="R46" s="578"/>
      <c r="S46" s="578"/>
      <c r="T46" s="578"/>
      <c r="U46" s="578"/>
      <c r="V46" s="578"/>
      <c r="W46" s="578"/>
      <c r="X46" s="578"/>
      <c r="Y46" s="578"/>
      <c r="Z46" s="578"/>
      <c r="AA46" s="578"/>
      <c r="AB46" s="579"/>
      <c r="AC46" s="596" t="s">
        <v>1500</v>
      </c>
      <c r="AD46" s="597"/>
      <c r="AE46" s="597"/>
      <c r="AF46" s="597"/>
      <c r="AG46" s="597"/>
      <c r="AH46" s="597"/>
      <c r="AI46" s="597"/>
      <c r="AJ46" s="597"/>
      <c r="AK46" s="597"/>
      <c r="AL46" s="597"/>
      <c r="AM46" s="597"/>
      <c r="AN46" s="597"/>
      <c r="AO46" s="597"/>
      <c r="AP46" s="597"/>
      <c r="AQ46" s="597"/>
      <c r="AR46" s="597"/>
      <c r="AS46" s="598"/>
      <c r="AT46" s="598"/>
      <c r="AU46" s="598"/>
      <c r="AV46" s="598"/>
      <c r="AW46" s="598"/>
      <c r="AX46" s="598"/>
      <c r="AY46" s="598"/>
      <c r="AZ46" s="598"/>
      <c r="BA46" s="598"/>
      <c r="BB46" s="598"/>
      <c r="BC46" s="598"/>
      <c r="BD46" s="597"/>
      <c r="BE46" s="597"/>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9"/>
      <c r="CO46" s="359"/>
      <c r="CP46" s="359"/>
      <c r="CQ46" s="276">
        <v>23</v>
      </c>
      <c r="CR46" s="278"/>
      <c r="CS46" s="211"/>
    </row>
    <row r="47" spans="1:97" ht="39" customHeight="1" x14ac:dyDescent="0.2">
      <c r="A47" s="589"/>
      <c r="B47" s="590"/>
      <c r="C47" s="590"/>
      <c r="D47" s="590"/>
      <c r="E47" s="590"/>
      <c r="F47" s="590"/>
      <c r="G47" s="590"/>
      <c r="H47" s="590"/>
      <c r="I47" s="590"/>
      <c r="J47" s="590"/>
      <c r="K47" s="591"/>
      <c r="L47" s="600" t="s">
        <v>3</v>
      </c>
      <c r="M47" s="601"/>
      <c r="N47" s="601"/>
      <c r="O47" s="602" t="s">
        <v>75</v>
      </c>
      <c r="P47" s="602"/>
      <c r="Q47" s="602"/>
      <c r="R47" s="602"/>
      <c r="S47" s="602"/>
      <c r="T47" s="602"/>
      <c r="U47" s="602"/>
      <c r="V47" s="602"/>
      <c r="W47" s="602"/>
      <c r="X47" s="602"/>
      <c r="Y47" s="602"/>
      <c r="Z47" s="602"/>
      <c r="AA47" s="602"/>
      <c r="AB47" s="603"/>
      <c r="AC47" s="604" t="s">
        <v>1501</v>
      </c>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C47" s="605"/>
      <c r="CD47" s="605"/>
      <c r="CE47" s="605"/>
      <c r="CF47" s="605"/>
      <c r="CG47" s="605"/>
      <c r="CH47" s="605"/>
      <c r="CI47" s="605"/>
      <c r="CJ47" s="605"/>
      <c r="CK47" s="605"/>
      <c r="CL47" s="605"/>
      <c r="CM47" s="605"/>
      <c r="CN47" s="606"/>
      <c r="CO47" s="359"/>
      <c r="CP47" s="359"/>
      <c r="CQ47" s="276">
        <v>24</v>
      </c>
      <c r="CR47" s="278"/>
      <c r="CS47" s="211"/>
    </row>
    <row r="48" spans="1:97" ht="39" customHeight="1" x14ac:dyDescent="0.2">
      <c r="A48" s="586" t="s">
        <v>57</v>
      </c>
      <c r="B48" s="587"/>
      <c r="C48" s="587"/>
      <c r="D48" s="587"/>
      <c r="E48" s="587"/>
      <c r="F48" s="587"/>
      <c r="G48" s="587"/>
      <c r="H48" s="587"/>
      <c r="I48" s="587"/>
      <c r="J48" s="587"/>
      <c r="K48" s="588"/>
      <c r="L48" s="592" t="s">
        <v>3</v>
      </c>
      <c r="M48" s="577"/>
      <c r="N48" s="577"/>
      <c r="O48" s="578" t="s">
        <v>65</v>
      </c>
      <c r="P48" s="578"/>
      <c r="Q48" s="578"/>
      <c r="R48" s="578"/>
      <c r="S48" s="578"/>
      <c r="T48" s="578"/>
      <c r="U48" s="578"/>
      <c r="V48" s="578"/>
      <c r="W48" s="578"/>
      <c r="X48" s="578"/>
      <c r="Y48" s="578"/>
      <c r="Z48" s="578"/>
      <c r="AA48" s="578"/>
      <c r="AB48" s="579"/>
      <c r="AC48" s="596" t="s">
        <v>1502</v>
      </c>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632"/>
      <c r="CO48" s="359"/>
      <c r="CP48" s="359"/>
      <c r="CQ48" s="276">
        <v>25</v>
      </c>
      <c r="CR48" s="278"/>
      <c r="CS48" s="211"/>
    </row>
    <row r="49" spans="1:97" ht="39" customHeight="1" x14ac:dyDescent="0.2">
      <c r="A49" s="629"/>
      <c r="B49" s="630"/>
      <c r="C49" s="630"/>
      <c r="D49" s="630"/>
      <c r="E49" s="630"/>
      <c r="F49" s="630"/>
      <c r="G49" s="630"/>
      <c r="H49" s="630"/>
      <c r="I49" s="630"/>
      <c r="J49" s="630"/>
      <c r="K49" s="631"/>
      <c r="L49" s="600" t="s">
        <v>3</v>
      </c>
      <c r="M49" s="601"/>
      <c r="N49" s="601"/>
      <c r="O49" s="602" t="s">
        <v>58</v>
      </c>
      <c r="P49" s="602"/>
      <c r="Q49" s="602"/>
      <c r="R49" s="602"/>
      <c r="S49" s="602"/>
      <c r="T49" s="602"/>
      <c r="U49" s="602"/>
      <c r="V49" s="602"/>
      <c r="W49" s="602"/>
      <c r="X49" s="602"/>
      <c r="Y49" s="602"/>
      <c r="Z49" s="602"/>
      <c r="AA49" s="602"/>
      <c r="AB49" s="603"/>
      <c r="AC49" s="604" t="s">
        <v>1503</v>
      </c>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6"/>
      <c r="CO49" s="359"/>
      <c r="CP49" s="359"/>
      <c r="CQ49" s="276">
        <v>26</v>
      </c>
      <c r="CR49" s="278"/>
      <c r="CS49" s="211"/>
    </row>
    <row r="50" spans="1:97" ht="39" hidden="1" customHeight="1" x14ac:dyDescent="0.2">
      <c r="A50" s="589"/>
      <c r="B50" s="590"/>
      <c r="C50" s="590"/>
      <c r="D50" s="590"/>
      <c r="E50" s="590"/>
      <c r="F50" s="590"/>
      <c r="G50" s="590"/>
      <c r="H50" s="590"/>
      <c r="I50" s="590"/>
      <c r="J50" s="590"/>
      <c r="K50" s="591"/>
      <c r="L50" s="633"/>
      <c r="M50" s="634"/>
      <c r="N50" s="634"/>
      <c r="O50" s="635"/>
      <c r="P50" s="635"/>
      <c r="Q50" s="635"/>
      <c r="R50" s="635"/>
      <c r="S50" s="635"/>
      <c r="T50" s="635"/>
      <c r="U50" s="635"/>
      <c r="V50" s="635"/>
      <c r="W50" s="635"/>
      <c r="X50" s="635"/>
      <c r="Y50" s="635"/>
      <c r="Z50" s="635"/>
      <c r="AA50" s="635"/>
      <c r="AB50" s="636"/>
      <c r="AC50" s="637"/>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9"/>
      <c r="CO50" s="359"/>
      <c r="CP50" s="359"/>
      <c r="CQ50" s="277"/>
      <c r="CR50" s="278"/>
      <c r="CS50" s="211"/>
    </row>
    <row r="51" spans="1:97" ht="22.5" customHeight="1" x14ac:dyDescent="0.2">
      <c r="A51" s="566" t="s">
        <v>60</v>
      </c>
      <c r="B51" s="567"/>
      <c r="C51" s="567"/>
      <c r="D51" s="567"/>
      <c r="E51" s="567"/>
      <c r="F51" s="567"/>
      <c r="G51" s="567"/>
      <c r="H51" s="567"/>
      <c r="I51" s="567"/>
      <c r="J51" s="567"/>
      <c r="K51" s="640"/>
      <c r="L51" s="644" t="s">
        <v>20</v>
      </c>
      <c r="M51" s="645"/>
      <c r="N51" s="645"/>
      <c r="O51" s="646"/>
      <c r="P51" s="646"/>
      <c r="Q51" s="646"/>
      <c r="R51" s="646"/>
      <c r="S51" s="647" t="s">
        <v>214</v>
      </c>
      <c r="T51" s="647"/>
      <c r="U51" s="646"/>
      <c r="V51" s="646"/>
      <c r="W51" s="646"/>
      <c r="X51" s="646"/>
      <c r="Y51" s="646"/>
      <c r="Z51" s="646"/>
      <c r="AA51" s="452"/>
      <c r="AB51" s="458"/>
      <c r="AC51" s="458"/>
      <c r="AD51" s="458"/>
      <c r="AE51" s="458"/>
      <c r="AF51" s="458"/>
      <c r="AG51" s="458"/>
      <c r="AH51" s="458"/>
      <c r="AI51" s="458"/>
      <c r="AJ51" s="458"/>
      <c r="AK51" s="458"/>
      <c r="AL51" s="454"/>
      <c r="AM51" s="454"/>
      <c r="AN51" s="454"/>
      <c r="AO51" s="454"/>
      <c r="AP51" s="454"/>
      <c r="AQ51" s="454"/>
      <c r="AR51" s="454"/>
      <c r="AS51" s="454"/>
      <c r="AT51" s="455"/>
      <c r="AU51" s="455"/>
      <c r="AV51" s="455"/>
      <c r="AW51" s="455"/>
      <c r="AX51" s="455"/>
      <c r="AY51" s="455"/>
      <c r="AZ51" s="455"/>
      <c r="BA51" s="455"/>
      <c r="BB51" s="455"/>
      <c r="BC51" s="455"/>
      <c r="BD51" s="455"/>
      <c r="BE51" s="455"/>
      <c r="BF51" s="455"/>
      <c r="BG51" s="455"/>
      <c r="BH51" s="455"/>
      <c r="BI51" s="455"/>
      <c r="BJ51" s="455"/>
      <c r="BK51" s="455"/>
      <c r="BL51" s="455"/>
      <c r="BM51" s="455"/>
      <c r="BN51" s="455"/>
      <c r="BO51" s="455"/>
      <c r="BP51" s="455"/>
      <c r="BQ51" s="455"/>
      <c r="BR51" s="455"/>
      <c r="BS51" s="455"/>
      <c r="BT51" s="455"/>
      <c r="BU51" s="455"/>
      <c r="BV51" s="455"/>
      <c r="BW51" s="455"/>
      <c r="BX51" s="455"/>
      <c r="BY51" s="455"/>
      <c r="BZ51" s="455"/>
      <c r="CA51" s="455"/>
      <c r="CB51" s="455"/>
      <c r="CC51" s="455"/>
      <c r="CD51" s="455"/>
      <c r="CE51" s="455"/>
      <c r="CF51" s="455"/>
      <c r="CG51" s="456"/>
      <c r="CH51" s="456"/>
      <c r="CI51" s="456"/>
      <c r="CJ51" s="456"/>
      <c r="CK51" s="456"/>
      <c r="CL51" s="456"/>
      <c r="CM51" s="456"/>
      <c r="CN51" s="457"/>
      <c r="CO51" s="356"/>
      <c r="CP51" s="356"/>
      <c r="CQ51" s="276">
        <v>27</v>
      </c>
      <c r="CR51" s="278"/>
      <c r="CS51" s="211"/>
    </row>
    <row r="52" spans="1:97" ht="39" customHeight="1" x14ac:dyDescent="0.2">
      <c r="A52" s="641"/>
      <c r="B52" s="642"/>
      <c r="C52" s="642"/>
      <c r="D52" s="642"/>
      <c r="E52" s="642"/>
      <c r="F52" s="642"/>
      <c r="G52" s="642"/>
      <c r="H52" s="642"/>
      <c r="I52" s="642"/>
      <c r="J52" s="642"/>
      <c r="K52" s="643"/>
      <c r="L52" s="648"/>
      <c r="M52" s="594"/>
      <c r="N52" s="594"/>
      <c r="O52" s="594"/>
      <c r="P52" s="594"/>
      <c r="Q52" s="594"/>
      <c r="R52" s="594"/>
      <c r="S52" s="594"/>
      <c r="T52" s="594"/>
      <c r="U52" s="594"/>
      <c r="V52" s="594"/>
      <c r="W52" s="594"/>
      <c r="X52" s="594"/>
      <c r="Y52" s="594"/>
      <c r="Z52" s="594"/>
      <c r="AA52" s="594"/>
      <c r="AB52" s="595"/>
      <c r="AC52" s="593"/>
      <c r="AD52" s="594"/>
      <c r="AE52" s="594"/>
      <c r="AF52" s="594"/>
      <c r="AG52" s="594"/>
      <c r="AH52" s="594"/>
      <c r="AI52" s="594"/>
      <c r="AJ52" s="594"/>
      <c r="AK52" s="594"/>
      <c r="AL52" s="594"/>
      <c r="AM52" s="594"/>
      <c r="AN52" s="594"/>
      <c r="AO52" s="594"/>
      <c r="AP52" s="594"/>
      <c r="AQ52" s="594"/>
      <c r="AR52" s="594"/>
      <c r="AS52" s="594"/>
      <c r="AT52" s="594"/>
      <c r="AU52" s="594"/>
      <c r="AV52" s="594"/>
      <c r="AW52" s="594"/>
      <c r="AX52" s="594"/>
      <c r="AY52" s="594"/>
      <c r="AZ52" s="594"/>
      <c r="BA52" s="594"/>
      <c r="BB52" s="594"/>
      <c r="BC52" s="594"/>
      <c r="BD52" s="595"/>
      <c r="BE52" s="593"/>
      <c r="BF52" s="594"/>
      <c r="BG52" s="594"/>
      <c r="BH52" s="594"/>
      <c r="BI52" s="594"/>
      <c r="BJ52" s="594"/>
      <c r="BK52" s="594"/>
      <c r="BL52" s="594"/>
      <c r="BM52" s="594"/>
      <c r="BN52" s="594"/>
      <c r="BO52" s="594"/>
      <c r="BP52" s="594"/>
      <c r="BQ52" s="594"/>
      <c r="BR52" s="594"/>
      <c r="BS52" s="594"/>
      <c r="BT52" s="594"/>
      <c r="BU52" s="594"/>
      <c r="BV52" s="594"/>
      <c r="BW52" s="594"/>
      <c r="BX52" s="594"/>
      <c r="BY52" s="594"/>
      <c r="BZ52" s="594"/>
      <c r="CA52" s="594"/>
      <c r="CB52" s="594"/>
      <c r="CC52" s="594"/>
      <c r="CD52" s="594"/>
      <c r="CE52" s="594"/>
      <c r="CF52" s="594"/>
      <c r="CG52" s="594"/>
      <c r="CH52" s="594"/>
      <c r="CI52" s="594"/>
      <c r="CJ52" s="594"/>
      <c r="CK52" s="594"/>
      <c r="CL52" s="594"/>
      <c r="CM52" s="594"/>
      <c r="CN52" s="618"/>
      <c r="CO52" s="357"/>
      <c r="CP52" s="357"/>
      <c r="CQ52" s="276">
        <v>28</v>
      </c>
      <c r="CR52" s="278"/>
      <c r="CS52" s="211"/>
    </row>
    <row r="53" spans="1:97" ht="39" hidden="1" customHeight="1" x14ac:dyDescent="0.2">
      <c r="A53" s="623" t="s">
        <v>119</v>
      </c>
      <c r="B53" s="624"/>
      <c r="C53" s="624"/>
      <c r="D53" s="624"/>
      <c r="E53" s="624"/>
      <c r="F53" s="624"/>
      <c r="G53" s="624"/>
      <c r="H53" s="624"/>
      <c r="I53" s="624"/>
      <c r="J53" s="624"/>
      <c r="K53" s="625"/>
      <c r="L53" s="626"/>
      <c r="M53" s="627"/>
      <c r="N53" s="627"/>
      <c r="O53" s="627"/>
      <c r="P53" s="627"/>
      <c r="Q53" s="627"/>
      <c r="R53" s="627"/>
      <c r="S53" s="627"/>
      <c r="T53" s="627"/>
      <c r="U53" s="627"/>
      <c r="V53" s="627"/>
      <c r="W53" s="627"/>
      <c r="X53" s="627"/>
      <c r="Y53" s="627"/>
      <c r="Z53" s="627"/>
      <c r="AA53" s="627"/>
      <c r="AB53" s="627"/>
      <c r="AC53" s="627"/>
      <c r="AD53" s="627"/>
      <c r="AE53" s="627"/>
      <c r="AF53" s="627"/>
      <c r="AG53" s="627"/>
      <c r="AH53" s="627"/>
      <c r="AI53" s="627"/>
      <c r="AJ53" s="627"/>
      <c r="AK53" s="627"/>
      <c r="AL53" s="627"/>
      <c r="AM53" s="627"/>
      <c r="AN53" s="627"/>
      <c r="AO53" s="627"/>
      <c r="AP53" s="627"/>
      <c r="AQ53" s="627"/>
      <c r="AR53" s="627"/>
      <c r="AS53" s="627"/>
      <c r="AT53" s="627"/>
      <c r="AU53" s="627"/>
      <c r="AV53" s="627"/>
      <c r="AW53" s="627"/>
      <c r="AX53" s="627"/>
      <c r="AY53" s="627"/>
      <c r="AZ53" s="627"/>
      <c r="BA53" s="627"/>
      <c r="BB53" s="627"/>
      <c r="BC53" s="627"/>
      <c r="BD53" s="627"/>
      <c r="BE53" s="627"/>
      <c r="BF53" s="627"/>
      <c r="BG53" s="627"/>
      <c r="BH53" s="627"/>
      <c r="BI53" s="627"/>
      <c r="BJ53" s="627"/>
      <c r="BK53" s="627"/>
      <c r="BL53" s="627"/>
      <c r="BM53" s="627"/>
      <c r="BN53" s="627"/>
      <c r="BO53" s="627"/>
      <c r="BP53" s="627"/>
      <c r="BQ53" s="627"/>
      <c r="BR53" s="627"/>
      <c r="BS53" s="627"/>
      <c r="BT53" s="627"/>
      <c r="BU53" s="627"/>
      <c r="BV53" s="627"/>
      <c r="BW53" s="627"/>
      <c r="BX53" s="627"/>
      <c r="BY53" s="627"/>
      <c r="BZ53" s="627"/>
      <c r="CA53" s="627"/>
      <c r="CB53" s="627"/>
      <c r="CC53" s="627"/>
      <c r="CD53" s="627"/>
      <c r="CE53" s="627"/>
      <c r="CF53" s="627"/>
      <c r="CG53" s="627"/>
      <c r="CH53" s="627"/>
      <c r="CI53" s="627"/>
      <c r="CJ53" s="627"/>
      <c r="CK53" s="627"/>
      <c r="CL53" s="627"/>
      <c r="CM53" s="627"/>
      <c r="CN53" s="628"/>
      <c r="CO53" s="341"/>
      <c r="CP53" s="341"/>
      <c r="CQ53" s="276"/>
      <c r="CR53" s="278"/>
      <c r="CS53" s="211"/>
    </row>
    <row r="54" spans="1:97" ht="37.5" customHeight="1" x14ac:dyDescent="0.2">
      <c r="A54" s="566" t="s">
        <v>66</v>
      </c>
      <c r="B54" s="567"/>
      <c r="C54" s="567"/>
      <c r="D54" s="567"/>
      <c r="E54" s="567"/>
      <c r="F54" s="567"/>
      <c r="G54" s="567"/>
      <c r="H54" s="567"/>
      <c r="I54" s="567"/>
      <c r="J54" s="567"/>
      <c r="K54" s="567"/>
      <c r="L54" s="572" t="s">
        <v>3</v>
      </c>
      <c r="M54" s="573"/>
      <c r="N54" s="573"/>
      <c r="O54" s="574" t="s">
        <v>33</v>
      </c>
      <c r="P54" s="574"/>
      <c r="Q54" s="574"/>
      <c r="R54" s="574"/>
      <c r="S54" s="574"/>
      <c r="T54" s="574"/>
      <c r="U54" s="574"/>
      <c r="V54" s="574"/>
      <c r="W54" s="574"/>
      <c r="X54" s="574"/>
      <c r="Y54" s="574"/>
      <c r="Z54" s="574"/>
      <c r="AA54" s="574"/>
      <c r="AB54" s="575"/>
      <c r="AC54" s="576" t="s">
        <v>3</v>
      </c>
      <c r="AD54" s="577"/>
      <c r="AE54" s="577"/>
      <c r="AF54" s="578" t="s">
        <v>67</v>
      </c>
      <c r="AG54" s="578"/>
      <c r="AH54" s="578"/>
      <c r="AI54" s="578"/>
      <c r="AJ54" s="578"/>
      <c r="AK54" s="578"/>
      <c r="AL54" s="578"/>
      <c r="AM54" s="578"/>
      <c r="AN54" s="578"/>
      <c r="AO54" s="578"/>
      <c r="AP54" s="578"/>
      <c r="AQ54" s="578"/>
      <c r="AR54" s="578"/>
      <c r="AS54" s="579"/>
      <c r="AT54" s="580" t="s">
        <v>1504</v>
      </c>
      <c r="AU54" s="581"/>
      <c r="AV54" s="581"/>
      <c r="AW54" s="581"/>
      <c r="AX54" s="581"/>
      <c r="AY54" s="581"/>
      <c r="AZ54" s="581"/>
      <c r="BA54" s="581"/>
      <c r="BB54" s="581"/>
      <c r="BC54" s="581"/>
      <c r="BD54" s="581"/>
      <c r="BE54" s="581"/>
      <c r="BF54" s="581"/>
      <c r="BG54" s="581"/>
      <c r="BH54" s="581"/>
      <c r="BI54" s="581"/>
      <c r="BJ54" s="581"/>
      <c r="BK54" s="581"/>
      <c r="BL54" s="581"/>
      <c r="BM54" s="581"/>
      <c r="BN54" s="581"/>
      <c r="BO54" s="581"/>
      <c r="BP54" s="581"/>
      <c r="BQ54" s="581"/>
      <c r="BR54" s="581"/>
      <c r="BS54" s="581"/>
      <c r="BT54" s="581"/>
      <c r="BU54" s="581"/>
      <c r="BV54" s="581"/>
      <c r="BW54" s="581"/>
      <c r="BX54" s="581"/>
      <c r="BY54" s="581"/>
      <c r="BZ54" s="581"/>
      <c r="CA54" s="581"/>
      <c r="CB54" s="581"/>
      <c r="CC54" s="581"/>
      <c r="CD54" s="581"/>
      <c r="CE54" s="581"/>
      <c r="CF54" s="581"/>
      <c r="CG54" s="581"/>
      <c r="CH54" s="581"/>
      <c r="CI54" s="581"/>
      <c r="CJ54" s="581"/>
      <c r="CK54" s="581"/>
      <c r="CL54" s="581"/>
      <c r="CM54" s="581"/>
      <c r="CN54" s="582"/>
      <c r="CO54" s="373"/>
      <c r="CP54" s="373"/>
      <c r="CQ54" s="276">
        <v>29</v>
      </c>
      <c r="CR54" s="278"/>
      <c r="CS54" s="211"/>
    </row>
    <row r="55" spans="1:97" ht="22.5" customHeight="1" x14ac:dyDescent="0.2">
      <c r="A55" s="568"/>
      <c r="B55" s="569"/>
      <c r="C55" s="569"/>
      <c r="D55" s="569"/>
      <c r="E55" s="569"/>
      <c r="F55" s="569"/>
      <c r="G55" s="569"/>
      <c r="H55" s="569"/>
      <c r="I55" s="569"/>
      <c r="J55" s="569"/>
      <c r="K55" s="569"/>
      <c r="L55" s="465"/>
      <c r="M55" s="466"/>
      <c r="N55" s="466"/>
      <c r="O55" s="466"/>
      <c r="P55" s="466"/>
      <c r="Q55" s="466"/>
      <c r="R55" s="466"/>
      <c r="S55" s="466"/>
      <c r="T55" s="466"/>
      <c r="U55" s="466"/>
      <c r="V55" s="466"/>
      <c r="W55" s="466"/>
      <c r="X55" s="466"/>
      <c r="Y55" s="466"/>
      <c r="Z55" s="466"/>
      <c r="AA55" s="466"/>
      <c r="AB55" s="467"/>
      <c r="AC55" s="549" t="s">
        <v>68</v>
      </c>
      <c r="AD55" s="550"/>
      <c r="AE55" s="550"/>
      <c r="AF55" s="550"/>
      <c r="AG55" s="550"/>
      <c r="AH55" s="550"/>
      <c r="AI55" s="550"/>
      <c r="AJ55" s="550"/>
      <c r="AK55" s="550"/>
      <c r="AL55" s="550"/>
      <c r="AM55" s="550"/>
      <c r="AN55" s="550"/>
      <c r="AO55" s="550"/>
      <c r="AP55" s="550"/>
      <c r="AQ55" s="550"/>
      <c r="AR55" s="550"/>
      <c r="AS55" s="551"/>
      <c r="AT55" s="468"/>
      <c r="AU55" s="469"/>
      <c r="AV55" s="556"/>
      <c r="AW55" s="556"/>
      <c r="AX55" s="556"/>
      <c r="AY55" s="556"/>
      <c r="AZ55" s="556"/>
      <c r="BA55" s="556"/>
      <c r="BB55" s="556"/>
      <c r="BC55" s="556"/>
      <c r="BD55" s="556"/>
      <c r="BE55" s="556"/>
      <c r="BF55" s="556"/>
      <c r="BG55" s="556"/>
      <c r="BH55" s="556"/>
      <c r="BI55" s="556"/>
      <c r="BJ55" s="556"/>
      <c r="BK55" s="556"/>
      <c r="BL55" s="556"/>
      <c r="BM55" s="556"/>
      <c r="BN55" s="556"/>
      <c r="BO55" s="556"/>
      <c r="BP55" s="556"/>
      <c r="BQ55" s="556"/>
      <c r="BR55" s="556"/>
      <c r="BS55" s="556"/>
      <c r="BT55" s="556"/>
      <c r="BU55" s="556"/>
      <c r="BV55" s="556"/>
      <c r="BW55" s="556"/>
      <c r="BX55" s="556"/>
      <c r="BY55" s="556"/>
      <c r="BZ55" s="556"/>
      <c r="CA55" s="556"/>
      <c r="CB55" s="556"/>
      <c r="CC55" s="556"/>
      <c r="CD55" s="556"/>
      <c r="CE55" s="556"/>
      <c r="CF55" s="556"/>
      <c r="CG55" s="556"/>
      <c r="CH55" s="556"/>
      <c r="CI55" s="556"/>
      <c r="CJ55" s="556"/>
      <c r="CK55" s="556"/>
      <c r="CL55" s="556"/>
      <c r="CM55" s="469"/>
      <c r="CN55" s="470"/>
      <c r="CO55" s="360"/>
      <c r="CP55" s="360"/>
      <c r="CQ55" s="276">
        <v>30</v>
      </c>
      <c r="CR55" s="278"/>
      <c r="CS55" s="211"/>
    </row>
    <row r="56" spans="1:97" ht="22.5" customHeight="1" x14ac:dyDescent="0.2">
      <c r="A56" s="568"/>
      <c r="B56" s="569"/>
      <c r="C56" s="569"/>
      <c r="D56" s="569"/>
      <c r="E56" s="569"/>
      <c r="F56" s="569"/>
      <c r="G56" s="569"/>
      <c r="H56" s="569"/>
      <c r="I56" s="569"/>
      <c r="J56" s="569"/>
      <c r="K56" s="569"/>
      <c r="L56" s="465"/>
      <c r="M56" s="466"/>
      <c r="N56" s="466"/>
      <c r="O56" s="466"/>
      <c r="P56" s="466"/>
      <c r="Q56" s="466"/>
      <c r="R56" s="466"/>
      <c r="S56" s="466"/>
      <c r="T56" s="466"/>
      <c r="U56" s="466"/>
      <c r="V56" s="466"/>
      <c r="W56" s="466"/>
      <c r="X56" s="466"/>
      <c r="Y56" s="466"/>
      <c r="Z56" s="466"/>
      <c r="AA56" s="466"/>
      <c r="AB56" s="467"/>
      <c r="AC56" s="552"/>
      <c r="AD56" s="552"/>
      <c r="AE56" s="552"/>
      <c r="AF56" s="552"/>
      <c r="AG56" s="552"/>
      <c r="AH56" s="552"/>
      <c r="AI56" s="552"/>
      <c r="AJ56" s="552"/>
      <c r="AK56" s="552"/>
      <c r="AL56" s="552"/>
      <c r="AM56" s="552"/>
      <c r="AN56" s="552"/>
      <c r="AO56" s="552"/>
      <c r="AP56" s="552"/>
      <c r="AQ56" s="552"/>
      <c r="AR56" s="552"/>
      <c r="AS56" s="553"/>
      <c r="AT56" s="471"/>
      <c r="AU56" s="472"/>
      <c r="AV56" s="557"/>
      <c r="AW56" s="557"/>
      <c r="AX56" s="557"/>
      <c r="AY56" s="557"/>
      <c r="AZ56" s="557"/>
      <c r="BA56" s="557"/>
      <c r="BB56" s="557"/>
      <c r="BC56" s="557"/>
      <c r="BD56" s="557"/>
      <c r="BE56" s="557"/>
      <c r="BF56" s="557"/>
      <c r="BG56" s="557"/>
      <c r="BH56" s="557"/>
      <c r="BI56" s="557"/>
      <c r="BJ56" s="557"/>
      <c r="BK56" s="557"/>
      <c r="BL56" s="557"/>
      <c r="BM56" s="557"/>
      <c r="BN56" s="557"/>
      <c r="BO56" s="557"/>
      <c r="BP56" s="557"/>
      <c r="BQ56" s="557"/>
      <c r="BR56" s="557"/>
      <c r="BS56" s="557"/>
      <c r="BT56" s="557"/>
      <c r="BU56" s="557"/>
      <c r="BV56" s="557"/>
      <c r="BW56" s="557"/>
      <c r="BX56" s="557"/>
      <c r="BY56" s="557"/>
      <c r="BZ56" s="557"/>
      <c r="CA56" s="557"/>
      <c r="CB56" s="557"/>
      <c r="CC56" s="557"/>
      <c r="CD56" s="557"/>
      <c r="CE56" s="557"/>
      <c r="CF56" s="557"/>
      <c r="CG56" s="557"/>
      <c r="CH56" s="557"/>
      <c r="CI56" s="557"/>
      <c r="CJ56" s="557"/>
      <c r="CK56" s="557"/>
      <c r="CL56" s="557"/>
      <c r="CM56" s="472"/>
      <c r="CN56" s="473"/>
      <c r="CO56" s="360"/>
      <c r="CP56" s="360"/>
    </row>
    <row r="57" spans="1:97" ht="22.5" customHeight="1" thickBot="1" x14ac:dyDescent="0.25">
      <c r="A57" s="570"/>
      <c r="B57" s="571"/>
      <c r="C57" s="571"/>
      <c r="D57" s="571"/>
      <c r="E57" s="571"/>
      <c r="F57" s="571"/>
      <c r="G57" s="571"/>
      <c r="H57" s="571"/>
      <c r="I57" s="571"/>
      <c r="J57" s="571"/>
      <c r="K57" s="571"/>
      <c r="L57" s="474"/>
      <c r="M57" s="475"/>
      <c r="N57" s="475"/>
      <c r="O57" s="475"/>
      <c r="P57" s="475"/>
      <c r="Q57" s="475"/>
      <c r="R57" s="475"/>
      <c r="S57" s="475"/>
      <c r="T57" s="475"/>
      <c r="U57" s="475"/>
      <c r="V57" s="475"/>
      <c r="W57" s="475"/>
      <c r="X57" s="475"/>
      <c r="Y57" s="475"/>
      <c r="Z57" s="475"/>
      <c r="AA57" s="475"/>
      <c r="AB57" s="476"/>
      <c r="AC57" s="554"/>
      <c r="AD57" s="554"/>
      <c r="AE57" s="554"/>
      <c r="AF57" s="554"/>
      <c r="AG57" s="554"/>
      <c r="AH57" s="554"/>
      <c r="AI57" s="554"/>
      <c r="AJ57" s="554"/>
      <c r="AK57" s="554"/>
      <c r="AL57" s="554"/>
      <c r="AM57" s="554"/>
      <c r="AN57" s="554"/>
      <c r="AO57" s="554"/>
      <c r="AP57" s="554"/>
      <c r="AQ57" s="554"/>
      <c r="AR57" s="554"/>
      <c r="AS57" s="555"/>
      <c r="AT57" s="477"/>
      <c r="AU57" s="478"/>
      <c r="AV57" s="558"/>
      <c r="AW57" s="558"/>
      <c r="AX57" s="558"/>
      <c r="AY57" s="558"/>
      <c r="AZ57" s="558"/>
      <c r="BA57" s="558"/>
      <c r="BB57" s="558"/>
      <c r="BC57" s="558"/>
      <c r="BD57" s="558"/>
      <c r="BE57" s="558"/>
      <c r="BF57" s="558"/>
      <c r="BG57" s="558"/>
      <c r="BH57" s="558"/>
      <c r="BI57" s="558"/>
      <c r="BJ57" s="558"/>
      <c r="BK57" s="558"/>
      <c r="BL57" s="558"/>
      <c r="BM57" s="558"/>
      <c r="BN57" s="558"/>
      <c r="BO57" s="558"/>
      <c r="BP57" s="558"/>
      <c r="BQ57" s="558"/>
      <c r="BR57" s="558"/>
      <c r="BS57" s="558"/>
      <c r="BT57" s="558"/>
      <c r="BU57" s="558"/>
      <c r="BV57" s="558"/>
      <c r="BW57" s="558"/>
      <c r="BX57" s="558"/>
      <c r="BY57" s="558"/>
      <c r="BZ57" s="558"/>
      <c r="CA57" s="558"/>
      <c r="CB57" s="558"/>
      <c r="CC57" s="558"/>
      <c r="CD57" s="558"/>
      <c r="CE57" s="558"/>
      <c r="CF57" s="558"/>
      <c r="CG57" s="558"/>
      <c r="CH57" s="558"/>
      <c r="CI57" s="558"/>
      <c r="CJ57" s="558"/>
      <c r="CK57" s="558"/>
      <c r="CL57" s="558"/>
      <c r="CM57" s="478"/>
      <c r="CN57" s="479"/>
      <c r="CO57" s="360"/>
      <c r="CP57" s="360"/>
    </row>
    <row r="58" spans="1:97" ht="7.8" customHeight="1" x14ac:dyDescent="0.2">
      <c r="A58" s="220"/>
      <c r="B58" s="220"/>
      <c r="C58" s="220"/>
      <c r="D58" s="220"/>
      <c r="E58" s="220"/>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2"/>
      <c r="AX58" s="222"/>
      <c r="AY58" s="222"/>
      <c r="AZ58" s="222"/>
      <c r="BA58" s="222"/>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218"/>
      <c r="CE58" s="218"/>
      <c r="CF58" s="218"/>
      <c r="CG58" s="218"/>
      <c r="CH58" s="218"/>
      <c r="CI58" s="218"/>
      <c r="CJ58" s="218"/>
      <c r="CK58" s="218"/>
      <c r="CL58" s="218"/>
      <c r="CM58" s="218"/>
      <c r="CN58" s="218"/>
      <c r="CO58" s="356"/>
      <c r="CP58" s="356"/>
    </row>
    <row r="59" spans="1:97" ht="22.5" customHeight="1" x14ac:dyDescent="0.2">
      <c r="E59" s="47"/>
      <c r="F59" s="47"/>
      <c r="G59" s="47"/>
      <c r="H59" s="47"/>
      <c r="Y59" s="49"/>
      <c r="Z59" s="49"/>
      <c r="AA59" s="49"/>
      <c r="AB59" s="49"/>
      <c r="CO59" s="361"/>
      <c r="CP59" s="361"/>
    </row>
    <row r="60" spans="1:97" ht="16.2" customHeight="1" thickBot="1" x14ac:dyDescent="0.25">
      <c r="A60" s="545" t="s">
        <v>116</v>
      </c>
      <c r="B60" s="545"/>
      <c r="C60" s="545"/>
      <c r="D60" s="545"/>
      <c r="E60" s="545"/>
      <c r="F60" s="545"/>
      <c r="G60" s="545"/>
      <c r="H60" s="545"/>
      <c r="I60" s="545"/>
      <c r="J60" s="545"/>
      <c r="K60" s="545"/>
      <c r="L60" s="545"/>
      <c r="M60" s="545"/>
      <c r="N60" s="545"/>
      <c r="O60" s="545"/>
      <c r="P60" s="545"/>
      <c r="Q60" s="545"/>
      <c r="R60" s="545"/>
      <c r="S60" s="545"/>
      <c r="T60" s="545"/>
      <c r="U60" s="545"/>
      <c r="V60" s="545"/>
      <c r="W60" s="545"/>
      <c r="X60" s="545"/>
      <c r="Y60" s="559"/>
      <c r="Z60" s="559"/>
      <c r="AA60" s="559"/>
      <c r="AB60" s="559"/>
      <c r="AC60" s="559"/>
      <c r="AD60" s="559"/>
      <c r="AE60" s="559"/>
      <c r="AF60" s="559"/>
      <c r="AG60" s="559"/>
      <c r="AH60" s="559"/>
      <c r="AI60" s="559"/>
      <c r="AJ60" s="559"/>
      <c r="AK60" s="559"/>
      <c r="AL60" s="559"/>
      <c r="AM60" s="559"/>
      <c r="AN60" s="559"/>
      <c r="AO60" s="559"/>
      <c r="AP60" s="559"/>
      <c r="AQ60" s="559"/>
      <c r="AR60" s="559"/>
      <c r="AS60" s="559"/>
      <c r="AT60" s="559"/>
      <c r="AU60" s="559"/>
      <c r="AV60" s="559"/>
      <c r="AW60" s="559"/>
      <c r="AX60" s="559"/>
      <c r="AY60" s="559"/>
      <c r="AZ60" s="559"/>
      <c r="BA60" s="559"/>
      <c r="BB60" s="559"/>
      <c r="BC60" s="559"/>
      <c r="BD60" s="559"/>
      <c r="BE60" s="559"/>
      <c r="BF60" s="559"/>
      <c r="BG60" s="559"/>
      <c r="BH60" s="559"/>
      <c r="BI60" s="559"/>
      <c r="BJ60" s="559"/>
      <c r="BK60" s="559"/>
      <c r="BL60" s="559"/>
      <c r="BM60" s="559"/>
      <c r="BN60" s="559"/>
      <c r="BO60" s="559"/>
      <c r="BP60" s="560"/>
      <c r="BQ60" s="560"/>
      <c r="BR60" s="560"/>
      <c r="BS60" s="560"/>
      <c r="BT60" s="560"/>
      <c r="BU60" s="560"/>
      <c r="BV60" s="560"/>
      <c r="BW60" s="560"/>
      <c r="BX60" s="560"/>
      <c r="BY60" s="560"/>
      <c r="BZ60" s="560"/>
      <c r="CA60" s="560"/>
      <c r="CB60" s="560"/>
      <c r="CC60" s="560"/>
      <c r="CD60" s="560"/>
      <c r="CE60" s="560"/>
      <c r="CF60" s="560"/>
      <c r="CG60" s="560"/>
      <c r="CH60" s="560"/>
      <c r="CI60" s="560"/>
      <c r="CJ60" s="560"/>
      <c r="CK60" s="560"/>
      <c r="CL60" s="560"/>
      <c r="CM60" s="560"/>
      <c r="CN60" s="560"/>
      <c r="CO60" s="374"/>
      <c r="CP60" s="374"/>
      <c r="CQ60" s="276" t="s">
        <v>657</v>
      </c>
      <c r="CR60" s="338" t="s">
        <v>658</v>
      </c>
      <c r="CS60" s="253"/>
    </row>
    <row r="61" spans="1:97" ht="51.6" customHeight="1" thickBot="1" x14ac:dyDescent="0.25">
      <c r="A61" s="561" t="str">
        <f>IF(総括表_外断!T36=0,"",総括表_外断!T36)</f>
        <v/>
      </c>
      <c r="B61" s="562"/>
      <c r="C61" s="562"/>
      <c r="D61" s="562"/>
      <c r="E61" s="562"/>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2"/>
      <c r="AL61" s="562"/>
      <c r="AM61" s="562"/>
      <c r="AN61" s="562"/>
      <c r="AO61" s="562"/>
      <c r="AP61" s="562"/>
      <c r="AQ61" s="563"/>
      <c r="AR61" s="564" t="s">
        <v>121</v>
      </c>
      <c r="AS61" s="564"/>
      <c r="AT61" s="564"/>
      <c r="AU61" s="564"/>
      <c r="AV61" s="564"/>
      <c r="AW61" s="564"/>
      <c r="AX61" s="564"/>
      <c r="AY61" s="564"/>
      <c r="AZ61" s="564"/>
      <c r="BA61" s="564"/>
      <c r="BB61" s="564"/>
      <c r="BC61" s="564"/>
      <c r="BD61" s="564"/>
      <c r="BE61" s="564"/>
      <c r="BF61" s="564"/>
      <c r="BG61" s="564"/>
      <c r="BH61" s="564"/>
      <c r="BI61" s="564"/>
      <c r="BJ61" s="564"/>
      <c r="BK61" s="564"/>
      <c r="BL61" s="564"/>
      <c r="BM61" s="564"/>
      <c r="BN61" s="564"/>
      <c r="BO61" s="564"/>
      <c r="BP61" s="564"/>
      <c r="BQ61" s="565"/>
      <c r="BR61" s="565"/>
      <c r="BS61" s="565"/>
      <c r="BT61" s="565"/>
      <c r="BU61" s="565"/>
      <c r="BV61" s="565"/>
      <c r="BW61" s="565"/>
      <c r="BX61" s="565"/>
      <c r="BY61" s="565"/>
      <c r="BZ61" s="565"/>
      <c r="CA61" s="565"/>
      <c r="CB61" s="565"/>
      <c r="CC61" s="565"/>
      <c r="CD61" s="565"/>
      <c r="CE61" s="565"/>
      <c r="CF61" s="565"/>
      <c r="CG61" s="565"/>
      <c r="CH61" s="565"/>
      <c r="CI61" s="565"/>
      <c r="CJ61" s="565"/>
      <c r="CK61" s="565"/>
      <c r="CL61" s="565"/>
      <c r="CM61" s="565"/>
      <c r="CN61" s="565"/>
      <c r="CO61" s="375"/>
      <c r="CP61" s="375"/>
      <c r="CQ61" s="276">
        <v>31</v>
      </c>
      <c r="CR61" s="293"/>
      <c r="CS61" s="211"/>
    </row>
    <row r="62" spans="1:97" ht="23.4" customHeight="1" x14ac:dyDescent="0.2">
      <c r="A62" s="223"/>
      <c r="B62" s="223"/>
      <c r="C62" s="223"/>
      <c r="D62" s="256"/>
      <c r="E62" s="256"/>
      <c r="F62" s="27"/>
      <c r="G62" s="27"/>
      <c r="H62" s="27"/>
      <c r="I62" s="256"/>
      <c r="J62" s="256"/>
      <c r="K62" s="219"/>
      <c r="L62" s="219"/>
      <c r="M62" s="219"/>
      <c r="N62" s="219"/>
      <c r="O62" s="219"/>
      <c r="P62" s="219"/>
      <c r="Q62" s="219"/>
      <c r="R62" s="219"/>
      <c r="S62" s="219"/>
      <c r="T62" s="219"/>
      <c r="U62" s="219"/>
      <c r="V62" s="219"/>
      <c r="W62" s="219"/>
      <c r="X62" s="219"/>
      <c r="Y62" s="219"/>
      <c r="Z62" s="219"/>
      <c r="AA62" s="219"/>
      <c r="AB62" s="219"/>
      <c r="AC62" s="219"/>
      <c r="AP62" s="219"/>
      <c r="AQ62" s="219"/>
      <c r="AR62" s="219"/>
      <c r="BI62" s="224"/>
      <c r="BJ62" s="224"/>
      <c r="BK62" s="224"/>
      <c r="BL62" s="224"/>
      <c r="BM62" s="224"/>
      <c r="BN62" s="224"/>
      <c r="BP62" s="224"/>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375"/>
      <c r="CP62" s="375"/>
    </row>
    <row r="63" spans="1:97" ht="17.25" customHeight="1" thickBot="1" x14ac:dyDescent="0.25">
      <c r="A63" s="545" t="s">
        <v>117</v>
      </c>
      <c r="B63" s="545"/>
      <c r="C63" s="545"/>
      <c r="D63" s="545"/>
      <c r="E63" s="545"/>
      <c r="F63" s="545"/>
      <c r="G63" s="545"/>
      <c r="H63" s="545"/>
      <c r="I63" s="545"/>
      <c r="J63" s="545"/>
      <c r="K63" s="545"/>
      <c r="L63" s="545"/>
      <c r="M63" s="545"/>
      <c r="N63" s="545"/>
      <c r="O63" s="545"/>
      <c r="P63" s="545"/>
      <c r="Q63" s="545"/>
      <c r="R63" s="545"/>
      <c r="S63" s="545"/>
      <c r="T63" s="545"/>
      <c r="U63" s="545"/>
      <c r="V63" s="545"/>
      <c r="W63" s="545"/>
      <c r="X63" s="545"/>
      <c r="Y63" s="480"/>
      <c r="Z63" s="480"/>
      <c r="AA63" s="480"/>
      <c r="AB63" s="480"/>
      <c r="AC63" s="481"/>
      <c r="AD63" s="481"/>
      <c r="AE63" s="481"/>
      <c r="AF63" s="481"/>
      <c r="AG63" s="481"/>
      <c r="AH63" s="481"/>
      <c r="AI63" s="481"/>
      <c r="AJ63" s="481"/>
      <c r="AK63" s="481"/>
      <c r="AL63" s="481"/>
      <c r="AM63" s="481"/>
      <c r="AN63" s="481"/>
      <c r="AO63" s="481"/>
      <c r="AP63" s="481"/>
      <c r="AQ63" s="481"/>
      <c r="AR63" s="481"/>
      <c r="AS63" s="481"/>
      <c r="AT63" s="481"/>
      <c r="AU63" s="481"/>
      <c r="AV63" s="481"/>
      <c r="AW63" s="481"/>
      <c r="AX63" s="481"/>
      <c r="AY63" s="481"/>
      <c r="AZ63" s="481"/>
      <c r="BA63" s="481"/>
      <c r="BB63" s="481"/>
      <c r="BC63" s="481"/>
      <c r="BD63" s="481"/>
      <c r="BE63" s="481"/>
      <c r="BF63" s="481"/>
      <c r="BG63" s="481"/>
      <c r="BH63" s="481"/>
      <c r="BI63" s="481"/>
      <c r="BJ63" s="481"/>
      <c r="BK63" s="481"/>
      <c r="BL63" s="481"/>
      <c r="BM63" s="481"/>
      <c r="BN63" s="482"/>
      <c r="BO63" s="482"/>
      <c r="BP63" s="482"/>
      <c r="BQ63" s="482"/>
      <c r="BR63" s="482"/>
      <c r="BS63" s="482"/>
      <c r="BT63" s="482"/>
      <c r="BU63" s="482"/>
      <c r="BV63" s="482"/>
      <c r="BW63" s="482"/>
      <c r="BX63" s="482"/>
      <c r="BY63" s="482"/>
      <c r="BZ63" s="482"/>
      <c r="CA63" s="482"/>
      <c r="CB63" s="482"/>
      <c r="CC63" s="482"/>
      <c r="CD63" s="482"/>
      <c r="CE63" s="482"/>
      <c r="CF63" s="482"/>
      <c r="CG63" s="482"/>
      <c r="CH63" s="482"/>
      <c r="CI63" s="482"/>
      <c r="CJ63" s="482"/>
      <c r="CK63" s="481"/>
      <c r="CL63" s="481"/>
      <c r="CM63" s="481"/>
      <c r="CN63" s="481"/>
      <c r="CO63" s="361"/>
      <c r="CP63" s="361"/>
      <c r="CQ63" s="276" t="s">
        <v>657</v>
      </c>
      <c r="CR63" s="338" t="s">
        <v>658</v>
      </c>
      <c r="CS63" s="253"/>
    </row>
    <row r="64" spans="1:97" ht="38.4" customHeight="1" thickBot="1" x14ac:dyDescent="0.25">
      <c r="A64" s="546" t="s">
        <v>59</v>
      </c>
      <c r="B64" s="547"/>
      <c r="C64" s="547"/>
      <c r="D64" s="547"/>
      <c r="E64" s="547"/>
      <c r="F64" s="547"/>
      <c r="G64" s="547"/>
      <c r="H64" s="547"/>
      <c r="I64" s="547"/>
      <c r="J64" s="547"/>
      <c r="K64" s="548"/>
      <c r="L64" s="483"/>
      <c r="M64" s="538"/>
      <c r="N64" s="538"/>
      <c r="O64" s="538"/>
      <c r="P64" s="538"/>
      <c r="Q64" s="538"/>
      <c r="R64" s="538"/>
      <c r="S64" s="538"/>
      <c r="T64" s="538"/>
      <c r="U64" s="538"/>
      <c r="V64" s="543" t="s">
        <v>6</v>
      </c>
      <c r="W64" s="543"/>
      <c r="X64" s="543"/>
      <c r="Y64" s="543"/>
      <c r="Z64" s="543"/>
      <c r="AA64" s="538"/>
      <c r="AB64" s="538"/>
      <c r="AC64" s="538"/>
      <c r="AD64" s="538"/>
      <c r="AE64" s="538"/>
      <c r="AF64" s="539" t="s">
        <v>224</v>
      </c>
      <c r="AG64" s="539"/>
      <c r="AH64" s="539"/>
      <c r="AI64" s="539"/>
      <c r="AJ64" s="538"/>
      <c r="AK64" s="538"/>
      <c r="AL64" s="538"/>
      <c r="AM64" s="538"/>
      <c r="AN64" s="538"/>
      <c r="AO64" s="539" t="s">
        <v>4</v>
      </c>
      <c r="AP64" s="539"/>
      <c r="AQ64" s="539"/>
      <c r="AR64" s="539"/>
      <c r="AS64" s="484"/>
      <c r="AT64" s="484"/>
      <c r="AU64" s="540" t="s">
        <v>69</v>
      </c>
      <c r="AV64" s="541"/>
      <c r="AW64" s="541"/>
      <c r="AX64" s="541"/>
      <c r="AY64" s="541"/>
      <c r="AZ64" s="541"/>
      <c r="BA64" s="541"/>
      <c r="BB64" s="541"/>
      <c r="BC64" s="541"/>
      <c r="BD64" s="541"/>
      <c r="BE64" s="542"/>
      <c r="BF64" s="484"/>
      <c r="BG64" s="538"/>
      <c r="BH64" s="538"/>
      <c r="BI64" s="538"/>
      <c r="BJ64" s="538"/>
      <c r="BK64" s="538"/>
      <c r="BL64" s="538"/>
      <c r="BM64" s="538"/>
      <c r="BN64" s="538"/>
      <c r="BO64" s="538"/>
      <c r="BP64" s="543" t="s">
        <v>6</v>
      </c>
      <c r="BQ64" s="543"/>
      <c r="BR64" s="543"/>
      <c r="BS64" s="543"/>
      <c r="BT64" s="543"/>
      <c r="BU64" s="538"/>
      <c r="BV64" s="538"/>
      <c r="BW64" s="538"/>
      <c r="BX64" s="538"/>
      <c r="BY64" s="538"/>
      <c r="BZ64" s="539" t="s">
        <v>224</v>
      </c>
      <c r="CA64" s="539"/>
      <c r="CB64" s="539"/>
      <c r="CC64" s="539"/>
      <c r="CD64" s="538"/>
      <c r="CE64" s="538"/>
      <c r="CF64" s="538"/>
      <c r="CG64" s="538"/>
      <c r="CH64" s="538"/>
      <c r="CI64" s="539" t="s">
        <v>4</v>
      </c>
      <c r="CJ64" s="539"/>
      <c r="CK64" s="539"/>
      <c r="CL64" s="539"/>
      <c r="CM64" s="485"/>
      <c r="CN64" s="486"/>
      <c r="CO64" s="361"/>
      <c r="CP64" s="361"/>
      <c r="CQ64" s="276">
        <v>32</v>
      </c>
      <c r="CR64" s="293"/>
      <c r="CS64" s="211"/>
    </row>
    <row r="65" spans="1:96" ht="23.4" customHeight="1" x14ac:dyDescent="0.2">
      <c r="E65" s="47"/>
      <c r="F65" s="47"/>
      <c r="G65" s="47"/>
      <c r="H65" s="47"/>
      <c r="M65" s="544" t="str">
        <f>IF(OR(M64="",AA64=""),"",IF(DATE(M64,AA64,AJ64)&lt;=EOMONTH(DATE(M64,AA64,1), 0),"","日付をご確認ください↑"))</f>
        <v/>
      </c>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544"/>
      <c r="AK65" s="544"/>
      <c r="AL65" s="544"/>
      <c r="AM65" s="544"/>
      <c r="AN65" s="544"/>
      <c r="BH65" s="544" t="str">
        <f>IF(OR(BG64="",BU64=""),"",IF(DATE(BG64,BU64,CD64)&lt;=EOMONTH(DATE(BG64,BU64,1), 0),"","日付をご確認ください↑"))</f>
        <v/>
      </c>
      <c r="BI65" s="544"/>
      <c r="BJ65" s="544"/>
      <c r="BK65" s="544"/>
      <c r="BL65" s="544"/>
      <c r="BM65" s="544"/>
      <c r="BN65" s="544"/>
      <c r="BO65" s="544"/>
      <c r="BP65" s="544"/>
      <c r="BQ65" s="544"/>
      <c r="BR65" s="544"/>
      <c r="BS65" s="544"/>
      <c r="BT65" s="544"/>
      <c r="BU65" s="544"/>
      <c r="BV65" s="544"/>
      <c r="BW65" s="544"/>
      <c r="BX65" s="544"/>
      <c r="BY65" s="544"/>
      <c r="BZ65" s="544"/>
      <c r="CA65" s="544"/>
      <c r="CB65" s="544"/>
      <c r="CC65" s="544"/>
      <c r="CD65" s="544"/>
      <c r="CE65" s="544"/>
      <c r="CF65" s="544"/>
      <c r="CG65" s="544"/>
      <c r="CH65" s="544"/>
      <c r="CO65" s="361"/>
      <c r="CP65" s="361"/>
      <c r="CR65" s="295"/>
    </row>
    <row r="66" spans="1:96" ht="18" customHeight="1" x14ac:dyDescent="0.2">
      <c r="A66" s="202"/>
      <c r="B66" s="202"/>
      <c r="C66" s="202"/>
      <c r="D66" s="225"/>
      <c r="E66" s="225"/>
      <c r="F66" s="225"/>
      <c r="G66" s="225"/>
      <c r="H66" s="225"/>
      <c r="I66" s="225"/>
      <c r="J66" s="225"/>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CO66" s="361"/>
      <c r="CP66" s="361"/>
    </row>
    <row r="67" spans="1:96" s="202" customFormat="1" ht="18" customHeight="1" x14ac:dyDescent="0.2">
      <c r="B67" s="202" t="s">
        <v>55</v>
      </c>
      <c r="D67" s="225"/>
      <c r="E67" s="225"/>
      <c r="F67" s="225"/>
      <c r="G67" s="225"/>
      <c r="H67" s="225"/>
      <c r="I67" s="225"/>
      <c r="J67" s="225"/>
      <c r="CO67" s="376"/>
      <c r="CP67" s="376"/>
      <c r="CQ67" s="279"/>
      <c r="CR67" s="292"/>
    </row>
    <row r="68" spans="1:96" s="202" customFormat="1" ht="18" customHeight="1" x14ac:dyDescent="0.2">
      <c r="D68" s="225"/>
      <c r="E68" s="225"/>
      <c r="F68" s="225"/>
      <c r="G68" s="202" t="s">
        <v>113</v>
      </c>
      <c r="I68" s="225"/>
      <c r="J68" s="225"/>
      <c r="CO68" s="376"/>
      <c r="CP68" s="376"/>
      <c r="CQ68" s="279"/>
      <c r="CR68" s="292"/>
    </row>
    <row r="69" spans="1:96" s="202" customFormat="1" ht="18" customHeight="1" x14ac:dyDescent="0.2">
      <c r="D69" s="225"/>
      <c r="E69" s="225"/>
      <c r="F69" s="225"/>
      <c r="G69" s="202" t="s">
        <v>225</v>
      </c>
      <c r="H69" s="225"/>
      <c r="I69" s="225"/>
      <c r="CO69" s="376"/>
      <c r="CP69" s="376"/>
      <c r="CQ69" s="279"/>
      <c r="CR69" s="292"/>
    </row>
    <row r="70" spans="1:96" s="202" customFormat="1" ht="18" customHeight="1" x14ac:dyDescent="0.2">
      <c r="D70" s="225"/>
      <c r="E70" s="225"/>
      <c r="F70" s="225"/>
      <c r="G70" s="202" t="s">
        <v>660</v>
      </c>
      <c r="I70" s="225"/>
      <c r="J70" s="225"/>
      <c r="CO70" s="376"/>
      <c r="CP70" s="376"/>
      <c r="CQ70" s="279"/>
      <c r="CR70" s="292"/>
    </row>
    <row r="71" spans="1:96" s="42" customFormat="1" ht="18" customHeight="1" x14ac:dyDescent="0.2">
      <c r="A71" s="41"/>
      <c r="B71" s="41"/>
      <c r="C71" s="41"/>
      <c r="D71" s="44"/>
      <c r="E71" s="44"/>
      <c r="F71" s="44"/>
      <c r="G71" s="44"/>
      <c r="H71" s="44"/>
      <c r="I71" s="44"/>
      <c r="J71" s="44"/>
      <c r="K71" s="41"/>
      <c r="L71" s="41"/>
      <c r="M71" s="41"/>
      <c r="N71" s="41"/>
      <c r="O71" s="116"/>
      <c r="P71" s="116"/>
      <c r="Q71" s="116"/>
      <c r="R71" s="116"/>
      <c r="S71" s="116"/>
      <c r="T71" s="116"/>
      <c r="U71" s="116"/>
      <c r="V71" s="116"/>
      <c r="W71" s="116"/>
      <c r="X71" s="116"/>
      <c r="Y71" s="116"/>
      <c r="Z71" s="116"/>
      <c r="AA71" s="116"/>
      <c r="AB71" s="41"/>
      <c r="AC71" s="41"/>
      <c r="AD71" s="41"/>
      <c r="AE71" s="41"/>
      <c r="AF71" s="41"/>
      <c r="AG71" s="41"/>
      <c r="AH71" s="41"/>
      <c r="AI71" s="41"/>
      <c r="AJ71" s="41"/>
      <c r="AK71" s="41"/>
      <c r="AL71" s="41"/>
      <c r="AM71" s="41"/>
      <c r="AN71" s="41"/>
      <c r="AO71" s="41"/>
      <c r="AP71" s="41"/>
      <c r="AQ71" s="41"/>
      <c r="AR71" s="41"/>
      <c r="CO71" s="361"/>
      <c r="CP71" s="361"/>
      <c r="CQ71" s="280"/>
      <c r="CR71" s="292"/>
    </row>
    <row r="72" spans="1:96" ht="18" customHeight="1" x14ac:dyDescent="0.2">
      <c r="A72" s="536"/>
      <c r="B72" s="536"/>
      <c r="C72" s="536"/>
      <c r="D72" s="536"/>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c r="AC72" s="536"/>
      <c r="AD72" s="536"/>
      <c r="AE72" s="536"/>
      <c r="AF72" s="536"/>
      <c r="AG72" s="536"/>
      <c r="AH72" s="536"/>
      <c r="AI72" s="536"/>
      <c r="AJ72" s="536"/>
      <c r="AK72" s="536"/>
      <c r="AL72" s="536"/>
      <c r="AM72" s="536"/>
      <c r="AN72" s="536"/>
      <c r="AO72" s="536"/>
      <c r="AP72" s="536"/>
      <c r="AQ72" s="536"/>
      <c r="AR72" s="536"/>
      <c r="AS72" s="536"/>
      <c r="AT72" s="536"/>
      <c r="AU72" s="536"/>
      <c r="AV72" s="536"/>
      <c r="AW72" s="536"/>
      <c r="AX72" s="536"/>
      <c r="AY72" s="536"/>
      <c r="AZ72" s="536"/>
      <c r="BA72" s="536"/>
      <c r="BB72" s="536"/>
      <c r="BC72" s="536"/>
      <c r="BD72" s="536"/>
      <c r="BE72" s="536"/>
      <c r="BF72" s="536"/>
      <c r="BG72" s="536"/>
      <c r="BH72" s="536"/>
      <c r="BI72" s="536"/>
      <c r="BJ72" s="536"/>
      <c r="BK72" s="536"/>
      <c r="BL72" s="536"/>
      <c r="BM72" s="536"/>
      <c r="BN72" s="536"/>
      <c r="BO72" s="536"/>
      <c r="BP72" s="536"/>
      <c r="BQ72" s="536"/>
      <c r="BR72" s="536"/>
      <c r="BS72" s="536"/>
      <c r="BT72" s="536"/>
      <c r="BU72" s="536"/>
      <c r="BV72" s="536"/>
      <c r="BW72" s="536"/>
      <c r="BX72" s="536"/>
      <c r="BY72" s="536"/>
      <c r="BZ72" s="536"/>
      <c r="CA72" s="536"/>
      <c r="CB72" s="536"/>
      <c r="CC72" s="536"/>
      <c r="CD72" s="536"/>
      <c r="CE72" s="536"/>
      <c r="CF72" s="536"/>
      <c r="CG72" s="536"/>
      <c r="CH72" s="536"/>
      <c r="CI72" s="536"/>
      <c r="CJ72" s="536"/>
      <c r="CK72" s="536"/>
      <c r="CL72" s="536"/>
      <c r="CM72" s="226"/>
      <c r="CN72" s="226"/>
      <c r="CO72" s="377"/>
      <c r="CP72" s="377"/>
    </row>
    <row r="73" spans="1:96" ht="18" customHeight="1" x14ac:dyDescent="0.2">
      <c r="BP73" s="250"/>
      <c r="BQ73" s="250"/>
      <c r="BR73" s="250"/>
      <c r="BS73" s="250"/>
      <c r="BT73" s="250"/>
      <c r="BU73" s="250"/>
      <c r="BV73" s="250"/>
      <c r="BW73" s="250"/>
      <c r="BX73" s="250"/>
      <c r="BY73" s="250"/>
      <c r="BZ73" s="250"/>
      <c r="CA73" s="250"/>
      <c r="CB73" s="250"/>
      <c r="CC73" s="250"/>
      <c r="CD73" s="250"/>
      <c r="CE73" s="250"/>
      <c r="CF73" s="250"/>
      <c r="CG73" s="250"/>
      <c r="CH73" s="250"/>
      <c r="CI73" s="250"/>
      <c r="CJ73" s="250"/>
      <c r="CK73" s="250"/>
      <c r="CL73" s="250"/>
      <c r="CM73" s="250"/>
      <c r="CN73" s="250"/>
      <c r="CO73" s="339"/>
      <c r="CP73" s="339"/>
    </row>
    <row r="74" spans="1:96" s="42" customFormat="1" ht="19.5" customHeight="1" x14ac:dyDescent="0.2">
      <c r="C74" s="41"/>
      <c r="D74" s="41"/>
      <c r="E74" s="250"/>
      <c r="F74" s="250"/>
      <c r="G74" s="24"/>
      <c r="H74" s="24"/>
      <c r="I74" s="41"/>
      <c r="J74" s="25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BN74" s="227"/>
      <c r="BP74" s="250"/>
      <c r="BQ74" s="250"/>
      <c r="BR74" s="250"/>
      <c r="BS74" s="250"/>
      <c r="BT74" s="250"/>
      <c r="BU74" s="250"/>
      <c r="BV74" s="250"/>
      <c r="BW74" s="250"/>
      <c r="BX74" s="250"/>
      <c r="BY74" s="250"/>
      <c r="BZ74" s="250"/>
      <c r="CA74" s="250"/>
      <c r="CB74" s="250"/>
      <c r="CC74" s="250"/>
      <c r="CD74" s="250"/>
      <c r="CE74" s="250"/>
      <c r="CF74" s="250"/>
      <c r="CG74" s="250"/>
      <c r="CH74" s="250"/>
      <c r="CI74" s="250"/>
      <c r="CJ74" s="250"/>
      <c r="CK74" s="250"/>
      <c r="CL74" s="250"/>
      <c r="CM74" s="250"/>
      <c r="CN74" s="250"/>
      <c r="CO74" s="339"/>
      <c r="CP74" s="339"/>
      <c r="CQ74" s="280"/>
      <c r="CR74" s="292"/>
    </row>
    <row r="75" spans="1:96" s="42" customFormat="1" ht="9.75" customHeight="1" x14ac:dyDescent="0.2">
      <c r="C75" s="41"/>
      <c r="D75" s="41"/>
      <c r="E75" s="250"/>
      <c r="F75" s="250"/>
      <c r="G75" s="24"/>
      <c r="H75" s="24"/>
      <c r="I75" s="41"/>
      <c r="J75" s="25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BN75" s="25"/>
      <c r="BO75" s="25"/>
      <c r="BP75" s="228"/>
      <c r="BQ75" s="228"/>
      <c r="BR75" s="228"/>
      <c r="BS75" s="228"/>
      <c r="BT75" s="228"/>
      <c r="BU75" s="228"/>
      <c r="BV75" s="228"/>
      <c r="BW75" s="228"/>
      <c r="BX75" s="228"/>
      <c r="BY75" s="228"/>
      <c r="BZ75" s="228"/>
      <c r="CA75" s="228"/>
      <c r="CB75" s="228"/>
      <c r="CC75" s="228"/>
      <c r="CD75" s="228"/>
      <c r="CE75" s="228"/>
      <c r="CF75" s="228"/>
      <c r="CG75" s="228"/>
      <c r="CH75" s="228"/>
      <c r="CI75" s="228"/>
      <c r="CJ75" s="228"/>
      <c r="CK75" s="228"/>
      <c r="CL75" s="228"/>
      <c r="CM75" s="47"/>
      <c r="CQ75" s="280"/>
      <c r="CR75" s="292"/>
    </row>
    <row r="76" spans="1:96" s="42" customFormat="1" ht="9.75" customHeight="1" x14ac:dyDescent="0.2">
      <c r="C76" s="41"/>
      <c r="D76" s="41"/>
      <c r="E76" s="250"/>
      <c r="F76" s="250"/>
      <c r="G76" s="24"/>
      <c r="H76" s="24"/>
      <c r="I76" s="41"/>
      <c r="J76" s="25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BN76" s="25"/>
      <c r="BO76" s="25"/>
      <c r="BP76" s="228"/>
      <c r="BQ76" s="228"/>
      <c r="BR76" s="228"/>
      <c r="BS76" s="228"/>
      <c r="BT76" s="228"/>
      <c r="BU76" s="228"/>
      <c r="BV76" s="228"/>
      <c r="BW76" s="228"/>
      <c r="BX76" s="228"/>
      <c r="BY76" s="228"/>
      <c r="BZ76" s="228"/>
      <c r="CA76" s="228"/>
      <c r="CB76" s="228"/>
      <c r="CC76" s="228"/>
      <c r="CD76" s="228"/>
      <c r="CE76" s="228"/>
      <c r="CF76" s="228"/>
      <c r="CG76" s="228"/>
      <c r="CH76" s="228"/>
      <c r="CI76" s="228"/>
      <c r="CJ76" s="228"/>
      <c r="CK76" s="228"/>
      <c r="CL76" s="228"/>
      <c r="CM76" s="47"/>
      <c r="CQ76" s="280"/>
      <c r="CR76" s="292"/>
    </row>
    <row r="77" spans="1:96" s="42" customFormat="1" ht="18" customHeight="1" x14ac:dyDescent="0.2">
      <c r="A77" s="41" t="s">
        <v>114</v>
      </c>
      <c r="B77" s="41"/>
      <c r="C77" s="41"/>
      <c r="D77" s="41"/>
      <c r="E77" s="250"/>
      <c r="F77" s="250"/>
      <c r="G77" s="24"/>
      <c r="H77" s="24"/>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J77" s="41"/>
      <c r="AK77" s="41"/>
      <c r="AL77" s="41"/>
      <c r="AM77" s="41"/>
      <c r="AN77" s="41"/>
      <c r="AO77" s="41"/>
      <c r="AP77" s="41"/>
      <c r="AQ77" s="41"/>
      <c r="AR77" s="41"/>
      <c r="BK77" s="41"/>
      <c r="BL77" s="41"/>
      <c r="BM77" s="41"/>
      <c r="BO77" s="41"/>
      <c r="BP77" s="531"/>
      <c r="BQ77" s="531"/>
      <c r="BR77" s="531"/>
      <c r="BS77" s="531"/>
      <c r="BT77" s="228"/>
      <c r="BU77" s="228"/>
      <c r="BV77" s="228"/>
      <c r="BW77" s="228"/>
      <c r="BX77" s="228"/>
      <c r="BY77" s="228"/>
      <c r="BZ77" s="228"/>
      <c r="CA77" s="228"/>
      <c r="CB77" s="228"/>
      <c r="CC77" s="228"/>
      <c r="CD77" s="228"/>
      <c r="CE77" s="228"/>
      <c r="CF77" s="228"/>
      <c r="CG77" s="228"/>
      <c r="CH77" s="228"/>
      <c r="CI77" s="228"/>
      <c r="CJ77" s="228"/>
      <c r="CK77" s="228"/>
      <c r="CL77" s="228"/>
      <c r="CM77" s="228"/>
      <c r="CN77" s="228"/>
      <c r="CO77" s="228"/>
      <c r="CP77" s="228"/>
      <c r="CQ77" s="280"/>
      <c r="CR77" s="292"/>
    </row>
    <row r="78" spans="1:96" s="42" customFormat="1" ht="18" customHeight="1" x14ac:dyDescent="0.2">
      <c r="A78" s="41"/>
      <c r="B78" s="41"/>
      <c r="C78" s="41"/>
      <c r="D78" s="41"/>
      <c r="E78" s="250"/>
      <c r="F78" s="250"/>
      <c r="G78" s="24"/>
      <c r="H78" s="24"/>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J78" s="41"/>
      <c r="AK78" s="41"/>
      <c r="AL78" s="41"/>
      <c r="AM78" s="41"/>
      <c r="AN78" s="41"/>
      <c r="AO78" s="41"/>
      <c r="AP78" s="41"/>
      <c r="AQ78" s="41"/>
      <c r="AR78" s="41"/>
      <c r="BK78" s="41"/>
      <c r="BL78" s="41"/>
      <c r="BM78" s="41"/>
      <c r="BO78" s="41"/>
      <c r="BP78" s="250"/>
      <c r="BQ78" s="250"/>
      <c r="BR78" s="250"/>
      <c r="BS78" s="250"/>
      <c r="BT78" s="250"/>
      <c r="BU78" s="250"/>
      <c r="BV78" s="250"/>
      <c r="BW78" s="250"/>
      <c r="BX78" s="250"/>
      <c r="BY78" s="250"/>
      <c r="BZ78" s="250"/>
      <c r="CA78" s="250"/>
      <c r="CB78" s="250"/>
      <c r="CC78" s="250"/>
      <c r="CD78" s="250"/>
      <c r="CE78" s="250"/>
      <c r="CF78" s="250"/>
      <c r="CG78" s="250"/>
      <c r="CH78" s="250"/>
      <c r="CI78" s="250"/>
      <c r="CJ78" s="250"/>
      <c r="CK78" s="250"/>
      <c r="CL78" s="250"/>
      <c r="CM78" s="250"/>
      <c r="CN78" s="250"/>
      <c r="CO78" s="339"/>
      <c r="CP78" s="339"/>
      <c r="CQ78" s="280"/>
      <c r="CR78" s="292"/>
    </row>
    <row r="79" spans="1:96" s="42" customFormat="1" ht="18" customHeight="1" x14ac:dyDescent="0.2">
      <c r="A79" s="41"/>
      <c r="B79" s="41"/>
      <c r="C79" s="41"/>
      <c r="D79" s="41"/>
      <c r="E79" s="250"/>
      <c r="F79" s="250"/>
      <c r="G79" s="24"/>
      <c r="H79" s="24"/>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J79" s="41"/>
      <c r="AK79" s="41"/>
      <c r="AL79" s="41"/>
      <c r="AM79" s="41"/>
      <c r="AN79" s="41"/>
      <c r="AO79" s="41"/>
      <c r="AP79" s="41"/>
      <c r="AQ79" s="41"/>
      <c r="AR79" s="41"/>
      <c r="BK79" s="41"/>
      <c r="BL79" s="41"/>
      <c r="BM79" s="41"/>
      <c r="BO79" s="41"/>
      <c r="BP79" s="250"/>
      <c r="BQ79" s="250"/>
      <c r="BR79" s="250"/>
      <c r="BS79" s="250"/>
      <c r="BT79" s="250"/>
      <c r="BU79" s="250"/>
      <c r="BV79" s="250"/>
      <c r="BW79" s="250"/>
      <c r="BX79" s="250"/>
      <c r="BY79" s="250"/>
      <c r="BZ79" s="250"/>
      <c r="CA79" s="250"/>
      <c r="CB79" s="250"/>
      <c r="CC79" s="250"/>
      <c r="CD79" s="250"/>
      <c r="CE79" s="250"/>
      <c r="CF79" s="250"/>
      <c r="CG79" s="250"/>
      <c r="CH79" s="250"/>
      <c r="CI79" s="250"/>
      <c r="CJ79" s="250"/>
      <c r="CK79" s="250"/>
      <c r="CL79" s="250"/>
      <c r="CM79" s="250"/>
      <c r="CN79" s="250"/>
      <c r="CO79" s="339"/>
      <c r="CP79" s="339"/>
      <c r="CQ79" s="280"/>
      <c r="CR79" s="292"/>
    </row>
    <row r="80" spans="1:96" s="42" customFormat="1" ht="18" customHeight="1" x14ac:dyDescent="0.2">
      <c r="A80" s="41"/>
      <c r="B80" s="41"/>
      <c r="C80" s="41"/>
      <c r="D80" s="41"/>
      <c r="E80" s="250"/>
      <c r="F80" s="250"/>
      <c r="G80" s="24"/>
      <c r="H80" s="24"/>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J80" s="41"/>
      <c r="AK80" s="41"/>
      <c r="AL80" s="41"/>
      <c r="AM80" s="41"/>
      <c r="AN80" s="41"/>
      <c r="AO80" s="41"/>
      <c r="AP80" s="41"/>
      <c r="AQ80" s="41"/>
      <c r="AR80" s="41"/>
      <c r="BK80" s="41"/>
      <c r="BL80" s="41"/>
      <c r="BM80" s="41"/>
      <c r="BO80" s="41"/>
      <c r="BP80" s="250"/>
      <c r="BQ80" s="250"/>
      <c r="BR80" s="250"/>
      <c r="BS80" s="250"/>
      <c r="BT80" s="250"/>
      <c r="BU80" s="250"/>
      <c r="BV80" s="250"/>
      <c r="BW80" s="250"/>
      <c r="BX80" s="250"/>
      <c r="BY80" s="250"/>
      <c r="BZ80" s="250"/>
      <c r="CA80" s="250"/>
      <c r="CB80" s="250"/>
      <c r="CC80" s="250"/>
      <c r="CD80" s="250"/>
      <c r="CE80" s="250"/>
      <c r="CF80" s="250"/>
      <c r="CG80" s="250"/>
      <c r="CH80" s="250"/>
      <c r="CI80" s="250"/>
      <c r="CJ80" s="250"/>
      <c r="CK80" s="250"/>
      <c r="CL80" s="250"/>
      <c r="CM80" s="250"/>
      <c r="CN80" s="250"/>
      <c r="CO80" s="339"/>
      <c r="CP80" s="339"/>
      <c r="CQ80" s="280"/>
      <c r="CR80" s="292"/>
    </row>
    <row r="81" spans="1:94" ht="28.5" customHeight="1" x14ac:dyDescent="0.2">
      <c r="A81" s="537" t="s">
        <v>25</v>
      </c>
      <c r="B81" s="537"/>
      <c r="C81" s="537"/>
      <c r="D81" s="537"/>
      <c r="E81" s="537"/>
      <c r="F81" s="537"/>
      <c r="G81" s="537"/>
      <c r="H81" s="537"/>
      <c r="I81" s="537"/>
      <c r="J81" s="537"/>
      <c r="K81" s="537"/>
      <c r="L81" s="537"/>
      <c r="M81" s="537"/>
      <c r="N81" s="537"/>
      <c r="O81" s="537"/>
      <c r="P81" s="537"/>
      <c r="Q81" s="537"/>
      <c r="R81" s="537"/>
      <c r="S81" s="537"/>
      <c r="T81" s="537"/>
      <c r="U81" s="537"/>
      <c r="V81" s="537"/>
      <c r="W81" s="537"/>
      <c r="X81" s="537"/>
      <c r="Y81" s="537"/>
      <c r="Z81" s="537"/>
      <c r="AA81" s="537"/>
      <c r="AB81" s="537"/>
      <c r="AC81" s="537"/>
      <c r="AD81" s="537"/>
      <c r="AE81" s="537"/>
      <c r="AF81" s="537"/>
      <c r="AG81" s="537"/>
      <c r="AH81" s="537"/>
      <c r="AI81" s="537"/>
      <c r="AJ81" s="537"/>
      <c r="AK81" s="537"/>
      <c r="AL81" s="537"/>
      <c r="AM81" s="537"/>
      <c r="AN81" s="537"/>
      <c r="AO81" s="537"/>
      <c r="AP81" s="537"/>
      <c r="AQ81" s="537"/>
      <c r="AR81" s="537"/>
      <c r="AS81" s="537"/>
      <c r="AT81" s="537"/>
      <c r="AU81" s="537"/>
      <c r="AV81" s="537"/>
      <c r="AW81" s="537"/>
      <c r="AX81" s="537"/>
      <c r="AY81" s="537"/>
      <c r="AZ81" s="537"/>
      <c r="BA81" s="537"/>
      <c r="BB81" s="537"/>
      <c r="BC81" s="537"/>
      <c r="BD81" s="537"/>
      <c r="BE81" s="537"/>
      <c r="BF81" s="537"/>
      <c r="BG81" s="537"/>
      <c r="BH81" s="537"/>
      <c r="BI81" s="537"/>
      <c r="BJ81" s="537"/>
      <c r="BK81" s="537"/>
      <c r="BL81" s="537"/>
      <c r="BM81" s="537"/>
      <c r="BN81" s="537"/>
      <c r="BO81" s="537"/>
      <c r="BP81" s="537"/>
      <c r="BQ81" s="537"/>
      <c r="BR81" s="537"/>
      <c r="BS81" s="537"/>
      <c r="BT81" s="537"/>
      <c r="BU81" s="537"/>
      <c r="BV81" s="537"/>
      <c r="BW81" s="537"/>
      <c r="BX81" s="537"/>
      <c r="BY81" s="537"/>
      <c r="BZ81" s="537"/>
      <c r="CA81" s="537"/>
      <c r="CB81" s="537"/>
      <c r="CC81" s="537"/>
      <c r="CD81" s="537"/>
      <c r="CE81" s="537"/>
      <c r="CF81" s="537"/>
      <c r="CG81" s="537"/>
      <c r="CH81" s="537"/>
      <c r="CI81" s="537"/>
      <c r="CJ81" s="537"/>
      <c r="CK81" s="537"/>
      <c r="CL81" s="537"/>
      <c r="CM81" s="537"/>
      <c r="CN81" s="537"/>
      <c r="CO81" s="342"/>
      <c r="CP81" s="342"/>
    </row>
    <row r="82" spans="1:94" ht="28.5" customHeight="1" x14ac:dyDescent="0.2">
      <c r="A82" s="255"/>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c r="CF82" s="255"/>
      <c r="CG82" s="255"/>
      <c r="CH82" s="255"/>
      <c r="CI82" s="255"/>
      <c r="CJ82" s="255"/>
      <c r="CK82" s="255"/>
      <c r="CL82" s="255"/>
      <c r="CM82" s="255"/>
      <c r="CN82" s="255"/>
      <c r="CO82" s="342"/>
      <c r="CP82" s="342"/>
    </row>
    <row r="83" spans="1:94" ht="18" customHeight="1" x14ac:dyDescent="0.2">
      <c r="A83" s="38"/>
      <c r="B83" s="38"/>
    </row>
    <row r="84" spans="1:94" ht="92.25" customHeight="1" x14ac:dyDescent="0.2">
      <c r="A84" s="532" t="s">
        <v>26</v>
      </c>
      <c r="B84" s="532"/>
      <c r="C84" s="532"/>
      <c r="D84" s="532"/>
      <c r="E84" s="532"/>
      <c r="F84" s="532"/>
      <c r="G84" s="532"/>
      <c r="H84" s="532"/>
      <c r="I84" s="532"/>
      <c r="J84" s="532"/>
      <c r="K84" s="532"/>
      <c r="L84" s="532"/>
      <c r="M84" s="532"/>
      <c r="N84" s="532"/>
      <c r="O84" s="532"/>
      <c r="P84" s="532"/>
      <c r="Q84" s="532"/>
      <c r="R84" s="532"/>
      <c r="S84" s="532"/>
      <c r="T84" s="532"/>
      <c r="U84" s="532"/>
      <c r="V84" s="532"/>
      <c r="W84" s="532"/>
      <c r="X84" s="532"/>
      <c r="Y84" s="532"/>
      <c r="Z84" s="532"/>
      <c r="AA84" s="532"/>
      <c r="AB84" s="532"/>
      <c r="AC84" s="532"/>
      <c r="AD84" s="532"/>
      <c r="AE84" s="532"/>
      <c r="AF84" s="532"/>
      <c r="AG84" s="532"/>
      <c r="AH84" s="532"/>
      <c r="AI84" s="532"/>
      <c r="AJ84" s="532"/>
      <c r="AK84" s="532"/>
      <c r="AL84" s="532"/>
      <c r="AM84" s="532"/>
      <c r="AN84" s="532"/>
      <c r="AO84" s="532"/>
      <c r="AP84" s="532"/>
      <c r="AQ84" s="532"/>
      <c r="AR84" s="532"/>
      <c r="AS84" s="532"/>
      <c r="AT84" s="532"/>
      <c r="AU84" s="532"/>
      <c r="AV84" s="532"/>
      <c r="AW84" s="532"/>
      <c r="AX84" s="532"/>
      <c r="AY84" s="532"/>
      <c r="AZ84" s="532"/>
      <c r="BA84" s="532"/>
      <c r="BB84" s="532"/>
      <c r="BC84" s="532"/>
      <c r="BD84" s="532"/>
      <c r="BE84" s="532"/>
      <c r="BF84" s="532"/>
      <c r="BG84" s="532"/>
      <c r="BH84" s="532"/>
      <c r="BI84" s="532"/>
      <c r="BJ84" s="532"/>
      <c r="BK84" s="532"/>
      <c r="BL84" s="532"/>
      <c r="BM84" s="532"/>
      <c r="BN84" s="532"/>
      <c r="BO84" s="532"/>
      <c r="BP84" s="532"/>
      <c r="BQ84" s="532"/>
      <c r="BR84" s="532"/>
      <c r="BS84" s="532"/>
      <c r="BT84" s="532"/>
      <c r="BU84" s="532"/>
      <c r="BV84" s="532"/>
      <c r="BW84" s="532"/>
      <c r="BX84" s="532"/>
      <c r="BY84" s="532"/>
      <c r="BZ84" s="532"/>
      <c r="CA84" s="532"/>
      <c r="CB84" s="532"/>
      <c r="CC84" s="532"/>
      <c r="CD84" s="532"/>
      <c r="CE84" s="532"/>
      <c r="CF84" s="532"/>
      <c r="CG84" s="532"/>
      <c r="CH84" s="532"/>
      <c r="CI84" s="532"/>
      <c r="CJ84" s="532"/>
      <c r="CK84" s="532"/>
      <c r="CL84" s="532"/>
      <c r="CM84" s="532"/>
      <c r="CN84" s="532"/>
      <c r="CO84" s="344"/>
      <c r="CP84" s="344"/>
    </row>
    <row r="85" spans="1:94" ht="18" customHeight="1" x14ac:dyDescent="0.2">
      <c r="A85" s="39"/>
      <c r="B85" s="39"/>
      <c r="C85" s="229"/>
      <c r="D85" s="229"/>
      <c r="E85" s="249"/>
      <c r="F85" s="249"/>
      <c r="G85" s="28"/>
      <c r="H85" s="28"/>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29"/>
      <c r="BD85" s="229"/>
      <c r="BE85" s="229"/>
      <c r="BF85" s="229"/>
      <c r="BG85" s="229"/>
      <c r="BH85" s="229"/>
      <c r="BI85" s="229"/>
      <c r="BJ85" s="229"/>
      <c r="BK85" s="229"/>
      <c r="BL85" s="229"/>
      <c r="BM85" s="229"/>
      <c r="BN85" s="229"/>
      <c r="BO85" s="229"/>
      <c r="BP85" s="229"/>
      <c r="BQ85" s="229"/>
      <c r="BR85" s="229"/>
      <c r="BS85" s="229"/>
      <c r="BT85" s="229"/>
      <c r="BU85" s="229"/>
      <c r="BV85" s="229"/>
      <c r="BW85" s="229"/>
      <c r="BX85" s="229"/>
      <c r="BY85" s="229"/>
      <c r="BZ85" s="229"/>
      <c r="CA85" s="229"/>
      <c r="CB85" s="229"/>
      <c r="CC85" s="229"/>
      <c r="CD85" s="229"/>
      <c r="CE85" s="229"/>
      <c r="CF85" s="229"/>
      <c r="CG85" s="229"/>
      <c r="CH85" s="229"/>
      <c r="CI85" s="229"/>
      <c r="CJ85" s="229"/>
      <c r="CK85" s="229"/>
      <c r="CL85" s="229"/>
      <c r="CM85" s="229"/>
      <c r="CN85" s="229"/>
      <c r="CO85" s="229"/>
      <c r="CP85" s="229"/>
    </row>
    <row r="86" spans="1:94" ht="18" customHeight="1" x14ac:dyDescent="0.2">
      <c r="A86" s="39"/>
      <c r="B86" s="39"/>
      <c r="C86" s="229"/>
      <c r="D86" s="229"/>
      <c r="E86" s="249"/>
      <c r="F86" s="249"/>
      <c r="G86" s="28"/>
      <c r="H86" s="28"/>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29"/>
      <c r="AZ86" s="229"/>
      <c r="BA86" s="229"/>
      <c r="BB86" s="229"/>
      <c r="BC86" s="229"/>
      <c r="BD86" s="229"/>
      <c r="BE86" s="229"/>
      <c r="BF86" s="229"/>
      <c r="BG86" s="229"/>
      <c r="BH86" s="229"/>
      <c r="BI86" s="229"/>
      <c r="BJ86" s="229"/>
      <c r="BK86" s="229"/>
      <c r="BL86" s="229"/>
      <c r="BM86" s="229"/>
      <c r="BN86" s="229"/>
      <c r="BO86" s="229"/>
      <c r="BP86" s="229"/>
      <c r="BQ86" s="229"/>
      <c r="BR86" s="229"/>
      <c r="BS86" s="229"/>
      <c r="BT86" s="229"/>
      <c r="BU86" s="229"/>
      <c r="BV86" s="229"/>
      <c r="BW86" s="229"/>
      <c r="BX86" s="229"/>
      <c r="BY86" s="229"/>
      <c r="BZ86" s="229"/>
      <c r="CA86" s="229"/>
      <c r="CB86" s="229"/>
      <c r="CC86" s="229"/>
      <c r="CD86" s="229"/>
      <c r="CE86" s="229"/>
      <c r="CF86" s="229"/>
      <c r="CG86" s="229"/>
      <c r="CH86" s="229"/>
      <c r="CI86" s="229"/>
      <c r="CJ86" s="229"/>
      <c r="CK86" s="229"/>
      <c r="CL86" s="229"/>
      <c r="CM86" s="229"/>
      <c r="CN86" s="229"/>
      <c r="CO86" s="229"/>
      <c r="CP86" s="229"/>
    </row>
    <row r="87" spans="1:94" ht="18" customHeight="1" x14ac:dyDescent="0.2">
      <c r="A87" s="40"/>
      <c r="B87" s="40"/>
      <c r="C87" s="229"/>
      <c r="D87" s="229"/>
      <c r="E87" s="249"/>
      <c r="F87" s="249"/>
      <c r="G87" s="28"/>
      <c r="H87" s="28"/>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c r="BB87" s="229"/>
      <c r="BC87" s="229"/>
      <c r="BD87" s="229"/>
      <c r="BE87" s="229"/>
      <c r="BF87" s="229"/>
      <c r="BG87" s="229"/>
      <c r="BH87" s="229"/>
      <c r="BI87" s="229"/>
      <c r="BJ87" s="229"/>
      <c r="BK87" s="229"/>
      <c r="BL87" s="229"/>
      <c r="BM87" s="229"/>
      <c r="BN87" s="229"/>
      <c r="BO87" s="229"/>
      <c r="BP87" s="229"/>
      <c r="BQ87" s="229"/>
      <c r="BR87" s="229"/>
      <c r="BS87" s="229"/>
      <c r="BT87" s="229"/>
      <c r="BU87" s="229"/>
      <c r="BV87" s="229"/>
      <c r="BW87" s="229"/>
      <c r="BX87" s="229"/>
      <c r="BY87" s="229"/>
      <c r="BZ87" s="229"/>
      <c r="CA87" s="229"/>
      <c r="CB87" s="229"/>
      <c r="CC87" s="229"/>
      <c r="CD87" s="229"/>
      <c r="CE87" s="229"/>
      <c r="CF87" s="229"/>
      <c r="CG87" s="229"/>
      <c r="CH87" s="229"/>
      <c r="CI87" s="229"/>
      <c r="CJ87" s="229"/>
      <c r="CK87" s="229"/>
      <c r="CL87" s="229"/>
      <c r="CM87" s="229"/>
      <c r="CN87" s="229"/>
      <c r="CO87" s="229"/>
      <c r="CP87" s="229"/>
    </row>
    <row r="88" spans="1:94" ht="18" customHeight="1" x14ac:dyDescent="0.2">
      <c r="A88" s="40"/>
      <c r="B88" s="40"/>
      <c r="C88" s="229"/>
      <c r="D88" s="229"/>
      <c r="E88" s="249"/>
      <c r="F88" s="249"/>
      <c r="G88" s="28"/>
      <c r="H88" s="28"/>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29"/>
      <c r="BR88" s="229"/>
      <c r="BS88" s="229"/>
      <c r="BT88" s="229"/>
      <c r="BU88" s="229"/>
      <c r="BV88" s="229"/>
      <c r="BW88" s="229"/>
      <c r="BX88" s="229"/>
      <c r="BY88" s="229"/>
      <c r="BZ88" s="229"/>
      <c r="CA88" s="229"/>
      <c r="CB88" s="229"/>
      <c r="CC88" s="229"/>
      <c r="CD88" s="229"/>
      <c r="CE88" s="229"/>
      <c r="CF88" s="229"/>
      <c r="CG88" s="229"/>
      <c r="CH88" s="229"/>
      <c r="CI88" s="229"/>
      <c r="CJ88" s="229"/>
      <c r="CK88" s="229"/>
      <c r="CL88" s="229"/>
      <c r="CM88" s="229"/>
      <c r="CN88" s="229"/>
      <c r="CO88" s="229"/>
      <c r="CP88" s="229"/>
    </row>
    <row r="89" spans="1:94" ht="18" customHeight="1" x14ac:dyDescent="0.2">
      <c r="A89" s="533" t="s">
        <v>27</v>
      </c>
      <c r="B89" s="533"/>
      <c r="C89" s="533"/>
      <c r="D89" s="533"/>
      <c r="E89" s="533"/>
      <c r="F89" s="533"/>
      <c r="G89" s="533"/>
      <c r="H89" s="533"/>
      <c r="I89" s="533"/>
      <c r="J89" s="533"/>
      <c r="K89" s="533"/>
      <c r="L89" s="533"/>
      <c r="M89" s="533"/>
      <c r="N89" s="533"/>
      <c r="O89" s="533"/>
      <c r="P89" s="533"/>
      <c r="Q89" s="533"/>
      <c r="R89" s="533"/>
      <c r="S89" s="533"/>
      <c r="T89" s="533"/>
      <c r="U89" s="533"/>
      <c r="V89" s="533"/>
      <c r="W89" s="533"/>
      <c r="X89" s="533"/>
      <c r="Y89" s="533"/>
      <c r="Z89" s="533"/>
      <c r="AA89" s="533"/>
      <c r="AB89" s="533"/>
      <c r="AC89" s="533"/>
      <c r="AD89" s="533"/>
      <c r="AE89" s="533"/>
      <c r="AF89" s="533"/>
      <c r="AG89" s="533"/>
      <c r="AH89" s="533"/>
      <c r="AI89" s="533"/>
      <c r="AJ89" s="533"/>
      <c r="AK89" s="533"/>
      <c r="AL89" s="533"/>
      <c r="AM89" s="533"/>
      <c r="AN89" s="533"/>
      <c r="AO89" s="533"/>
      <c r="AP89" s="533"/>
      <c r="AQ89" s="533"/>
      <c r="AR89" s="533"/>
      <c r="AS89" s="533"/>
      <c r="AT89" s="533"/>
      <c r="AU89" s="533"/>
      <c r="AV89" s="533"/>
      <c r="AW89" s="533"/>
      <c r="AX89" s="533"/>
      <c r="AY89" s="533"/>
      <c r="AZ89" s="533"/>
      <c r="BA89" s="533"/>
      <c r="BB89" s="533"/>
      <c r="BC89" s="533"/>
      <c r="BD89" s="533"/>
      <c r="BE89" s="533"/>
      <c r="BF89" s="533"/>
      <c r="BG89" s="533"/>
      <c r="BH89" s="533"/>
      <c r="BI89" s="533"/>
      <c r="BJ89" s="533"/>
      <c r="BK89" s="533"/>
      <c r="BL89" s="533"/>
      <c r="BM89" s="533"/>
      <c r="BN89" s="533"/>
      <c r="BO89" s="533"/>
      <c r="BP89" s="533"/>
      <c r="BQ89" s="533"/>
      <c r="BR89" s="533"/>
      <c r="BS89" s="533"/>
      <c r="BT89" s="533"/>
      <c r="BU89" s="533"/>
      <c r="BV89" s="533"/>
      <c r="BW89" s="533"/>
      <c r="BX89" s="533"/>
      <c r="BY89" s="533"/>
      <c r="BZ89" s="533"/>
      <c r="CA89" s="533"/>
      <c r="CB89" s="533"/>
      <c r="CC89" s="533"/>
      <c r="CD89" s="533"/>
      <c r="CE89" s="533"/>
      <c r="CF89" s="533"/>
      <c r="CG89" s="533"/>
      <c r="CH89" s="533"/>
      <c r="CI89" s="533"/>
      <c r="CJ89" s="533"/>
      <c r="CK89" s="533"/>
      <c r="CL89" s="533"/>
      <c r="CM89" s="533"/>
      <c r="CN89" s="533"/>
      <c r="CO89" s="336"/>
      <c r="CP89" s="336"/>
    </row>
    <row r="90" spans="1:94" ht="18" customHeight="1" x14ac:dyDescent="0.2">
      <c r="A90" s="249"/>
      <c r="B90" s="249"/>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49"/>
      <c r="BA90" s="249"/>
      <c r="BB90" s="249"/>
      <c r="BC90" s="249"/>
      <c r="BD90" s="249"/>
      <c r="BE90" s="249"/>
      <c r="BF90" s="249"/>
      <c r="BG90" s="249"/>
      <c r="BH90" s="249"/>
      <c r="BI90" s="249"/>
      <c r="BJ90" s="249"/>
      <c r="BK90" s="249"/>
      <c r="BL90" s="249"/>
      <c r="BM90" s="249"/>
      <c r="BN90" s="249"/>
      <c r="BO90" s="249"/>
      <c r="BP90" s="249"/>
      <c r="BQ90" s="249"/>
      <c r="BR90" s="249"/>
      <c r="BS90" s="249"/>
      <c r="BT90" s="249"/>
      <c r="BU90" s="249"/>
      <c r="BV90" s="249"/>
      <c r="BW90" s="249"/>
      <c r="BX90" s="249"/>
      <c r="BY90" s="249"/>
      <c r="BZ90" s="249"/>
      <c r="CA90" s="249"/>
      <c r="CB90" s="249"/>
      <c r="CC90" s="249"/>
      <c r="CD90" s="249"/>
      <c r="CE90" s="249"/>
      <c r="CF90" s="249"/>
      <c r="CG90" s="249"/>
      <c r="CH90" s="249"/>
      <c r="CI90" s="249"/>
      <c r="CJ90" s="249"/>
      <c r="CK90" s="249"/>
      <c r="CL90" s="249"/>
      <c r="CM90" s="249"/>
      <c r="CN90" s="249"/>
      <c r="CO90" s="336"/>
      <c r="CP90" s="336"/>
    </row>
    <row r="91" spans="1:94" ht="119.4" customHeight="1" x14ac:dyDescent="0.2">
      <c r="A91" s="534" t="s">
        <v>1505</v>
      </c>
      <c r="B91" s="534"/>
      <c r="C91" s="534"/>
      <c r="D91" s="534"/>
      <c r="E91" s="534"/>
      <c r="F91" s="534"/>
      <c r="G91" s="534"/>
      <c r="H91" s="534"/>
      <c r="I91" s="534"/>
      <c r="J91" s="534"/>
      <c r="K91" s="534"/>
      <c r="L91" s="535" t="s">
        <v>1506</v>
      </c>
      <c r="M91" s="535"/>
      <c r="N91" s="535"/>
      <c r="O91" s="535"/>
      <c r="P91" s="535"/>
      <c r="Q91" s="535"/>
      <c r="R91" s="535"/>
      <c r="S91" s="535"/>
      <c r="T91" s="535"/>
      <c r="U91" s="535"/>
      <c r="V91" s="535"/>
      <c r="W91" s="535"/>
      <c r="X91" s="535"/>
      <c r="Y91" s="535"/>
      <c r="Z91" s="535"/>
      <c r="AA91" s="535"/>
      <c r="AB91" s="535"/>
      <c r="AC91" s="535"/>
      <c r="AD91" s="535"/>
      <c r="AE91" s="535"/>
      <c r="AF91" s="535"/>
      <c r="AG91" s="535"/>
      <c r="AH91" s="535"/>
      <c r="AI91" s="535"/>
      <c r="AJ91" s="535"/>
      <c r="AK91" s="535"/>
      <c r="AL91" s="535"/>
      <c r="AM91" s="535"/>
      <c r="AN91" s="535"/>
      <c r="AO91" s="535"/>
      <c r="AP91" s="535"/>
      <c r="AQ91" s="535"/>
      <c r="AR91" s="535"/>
      <c r="AS91" s="535"/>
      <c r="AT91" s="535"/>
      <c r="AU91" s="535"/>
      <c r="AV91" s="535"/>
      <c r="AW91" s="535"/>
      <c r="AX91" s="535"/>
      <c r="AY91" s="535"/>
      <c r="AZ91" s="535"/>
      <c r="BA91" s="535"/>
      <c r="BB91" s="535"/>
      <c r="BC91" s="535"/>
      <c r="BD91" s="535"/>
      <c r="BE91" s="535"/>
      <c r="BF91" s="535"/>
      <c r="BG91" s="535"/>
      <c r="BH91" s="535"/>
      <c r="BI91" s="535"/>
      <c r="BJ91" s="535"/>
      <c r="BK91" s="535"/>
      <c r="BL91" s="535"/>
      <c r="BM91" s="535"/>
      <c r="BN91" s="535"/>
      <c r="BO91" s="535"/>
      <c r="BP91" s="535"/>
      <c r="BQ91" s="535"/>
      <c r="BR91" s="535"/>
      <c r="BS91" s="535"/>
      <c r="BT91" s="535"/>
      <c r="BU91" s="535"/>
      <c r="BV91" s="535"/>
      <c r="BW91" s="535"/>
      <c r="BX91" s="535"/>
      <c r="BY91" s="535"/>
      <c r="BZ91" s="535"/>
      <c r="CA91" s="535"/>
      <c r="CB91" s="535"/>
      <c r="CC91" s="535"/>
      <c r="CD91" s="535"/>
      <c r="CE91" s="535"/>
      <c r="CF91" s="535"/>
      <c r="CG91" s="447"/>
      <c r="CH91" s="447"/>
      <c r="CI91" s="447"/>
      <c r="CJ91" s="447"/>
      <c r="CK91" s="447"/>
      <c r="CL91" s="447"/>
      <c r="CM91" s="447"/>
      <c r="CN91" s="447"/>
      <c r="CO91" s="447"/>
      <c r="CP91" s="447"/>
    </row>
    <row r="92" spans="1:94" ht="18" customHeight="1" x14ac:dyDescent="0.2">
      <c r="A92" s="229"/>
      <c r="B92" s="229"/>
      <c r="C92" s="39"/>
      <c r="D92" s="229"/>
      <c r="E92" s="249"/>
      <c r="F92" s="249"/>
      <c r="G92" s="28"/>
      <c r="H92" s="28"/>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29"/>
      <c r="BA92" s="229"/>
      <c r="BB92" s="229"/>
      <c r="BC92" s="229"/>
      <c r="BD92" s="229"/>
      <c r="BE92" s="229"/>
      <c r="BF92" s="229"/>
      <c r="BG92" s="229"/>
      <c r="BH92" s="229"/>
      <c r="BI92" s="229"/>
      <c r="BJ92" s="229"/>
      <c r="BK92" s="229"/>
      <c r="BL92" s="229"/>
      <c r="BM92" s="229"/>
      <c r="BN92" s="229"/>
      <c r="BO92" s="229"/>
      <c r="BP92" s="229"/>
      <c r="BQ92" s="229"/>
      <c r="BR92" s="229"/>
      <c r="BS92" s="229"/>
      <c r="BT92" s="229"/>
      <c r="BU92" s="229"/>
      <c r="BV92" s="229"/>
      <c r="BW92" s="229"/>
      <c r="BX92" s="229"/>
      <c r="BY92" s="229"/>
      <c r="BZ92" s="229"/>
      <c r="CA92" s="229"/>
      <c r="CB92" s="229"/>
      <c r="CC92" s="229"/>
      <c r="CD92" s="229"/>
      <c r="CE92" s="229"/>
      <c r="CF92" s="229"/>
      <c r="CG92" s="229"/>
      <c r="CH92" s="229"/>
      <c r="CI92" s="229"/>
      <c r="CJ92" s="229"/>
      <c r="CK92" s="229"/>
      <c r="CL92" s="229"/>
      <c r="CM92" s="229"/>
      <c r="CN92" s="229"/>
      <c r="CO92" s="229"/>
      <c r="CP92" s="229"/>
    </row>
    <row r="93" spans="1:94" ht="56.25" customHeight="1" x14ac:dyDescent="0.2">
      <c r="A93" s="534" t="s">
        <v>1507</v>
      </c>
      <c r="B93" s="534"/>
      <c r="C93" s="534"/>
      <c r="D93" s="534"/>
      <c r="E93" s="534"/>
      <c r="F93" s="534"/>
      <c r="G93" s="534"/>
      <c r="H93" s="534"/>
      <c r="I93" s="534"/>
      <c r="J93" s="534"/>
      <c r="K93" s="534"/>
      <c r="L93" s="535" t="s">
        <v>1508</v>
      </c>
      <c r="M93" s="535"/>
      <c r="N93" s="535"/>
      <c r="O93" s="535"/>
      <c r="P93" s="535"/>
      <c r="Q93" s="535"/>
      <c r="R93" s="535"/>
      <c r="S93" s="535"/>
      <c r="T93" s="535"/>
      <c r="U93" s="535"/>
      <c r="V93" s="535"/>
      <c r="W93" s="535"/>
      <c r="X93" s="535"/>
      <c r="Y93" s="535"/>
      <c r="Z93" s="535"/>
      <c r="AA93" s="535"/>
      <c r="AB93" s="535"/>
      <c r="AC93" s="535"/>
      <c r="AD93" s="535"/>
      <c r="AE93" s="535"/>
      <c r="AF93" s="535"/>
      <c r="AG93" s="535"/>
      <c r="AH93" s="535"/>
      <c r="AI93" s="535"/>
      <c r="AJ93" s="535"/>
      <c r="AK93" s="535"/>
      <c r="AL93" s="535"/>
      <c r="AM93" s="535"/>
      <c r="AN93" s="535"/>
      <c r="AO93" s="535"/>
      <c r="AP93" s="535"/>
      <c r="AQ93" s="535"/>
      <c r="AR93" s="535"/>
      <c r="AS93" s="535"/>
      <c r="AT93" s="535"/>
      <c r="AU93" s="535"/>
      <c r="AV93" s="535"/>
      <c r="AW93" s="535"/>
      <c r="AX93" s="535"/>
      <c r="AY93" s="535"/>
      <c r="AZ93" s="535"/>
      <c r="BA93" s="535"/>
      <c r="BB93" s="535"/>
      <c r="BC93" s="535"/>
      <c r="BD93" s="535"/>
      <c r="BE93" s="535"/>
      <c r="BF93" s="535"/>
      <c r="BG93" s="535"/>
      <c r="BH93" s="535"/>
      <c r="BI93" s="535"/>
      <c r="BJ93" s="535"/>
      <c r="BK93" s="535"/>
      <c r="BL93" s="535"/>
      <c r="BM93" s="535"/>
      <c r="BN93" s="535"/>
      <c r="BO93" s="535"/>
      <c r="BP93" s="535"/>
      <c r="BQ93" s="535"/>
      <c r="BR93" s="535"/>
      <c r="BS93" s="535"/>
      <c r="BT93" s="535"/>
      <c r="BU93" s="535"/>
      <c r="BV93" s="535"/>
      <c r="BW93" s="535"/>
      <c r="BX93" s="535"/>
      <c r="BY93" s="535"/>
      <c r="BZ93" s="535"/>
      <c r="CA93" s="535"/>
      <c r="CB93" s="535"/>
      <c r="CC93" s="535"/>
      <c r="CD93" s="535"/>
      <c r="CE93" s="535"/>
      <c r="CF93" s="535"/>
      <c r="CG93" s="447"/>
      <c r="CH93" s="447"/>
      <c r="CI93" s="447"/>
      <c r="CJ93" s="447"/>
      <c r="CK93" s="447"/>
      <c r="CL93" s="447"/>
      <c r="CM93" s="447"/>
      <c r="CN93" s="447"/>
      <c r="CO93" s="447"/>
      <c r="CP93" s="447"/>
    </row>
    <row r="94" spans="1:94" ht="18" customHeight="1" x14ac:dyDescent="0.2">
      <c r="A94" s="39"/>
      <c r="B94" s="39"/>
      <c r="C94" s="229"/>
      <c r="D94" s="229"/>
      <c r="E94" s="249"/>
      <c r="F94" s="249"/>
      <c r="G94" s="28"/>
      <c r="H94" s="28"/>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29"/>
      <c r="BA94" s="229"/>
      <c r="BB94" s="229"/>
      <c r="BC94" s="229"/>
      <c r="BD94" s="229"/>
      <c r="BE94" s="229"/>
      <c r="BF94" s="229"/>
      <c r="BG94" s="229"/>
      <c r="BH94" s="229"/>
      <c r="BI94" s="229"/>
      <c r="BJ94" s="229"/>
      <c r="BK94" s="229"/>
      <c r="BL94" s="229"/>
      <c r="BM94" s="229"/>
      <c r="BN94" s="229"/>
      <c r="BO94" s="229"/>
      <c r="BP94" s="229"/>
      <c r="BQ94" s="229"/>
      <c r="BR94" s="229"/>
      <c r="BS94" s="229"/>
      <c r="BT94" s="229"/>
      <c r="BU94" s="229"/>
      <c r="BV94" s="229"/>
      <c r="BW94" s="229"/>
      <c r="BX94" s="229"/>
      <c r="BY94" s="229"/>
      <c r="BZ94" s="229"/>
      <c r="CA94" s="229"/>
      <c r="CB94" s="229"/>
      <c r="CC94" s="229"/>
      <c r="CD94" s="229"/>
      <c r="CE94" s="229"/>
      <c r="CF94" s="229"/>
      <c r="CG94" s="229"/>
      <c r="CH94" s="229"/>
      <c r="CI94" s="229"/>
      <c r="CJ94" s="229"/>
      <c r="CK94" s="229"/>
      <c r="CL94" s="229"/>
      <c r="CM94" s="229"/>
      <c r="CN94" s="229"/>
      <c r="CO94" s="229"/>
      <c r="CP94" s="229"/>
    </row>
    <row r="95" spans="1:94" ht="56.25" customHeight="1" x14ac:dyDescent="0.2">
      <c r="A95" s="534" t="s">
        <v>1509</v>
      </c>
      <c r="B95" s="534"/>
      <c r="C95" s="534"/>
      <c r="D95" s="534"/>
      <c r="E95" s="534"/>
      <c r="F95" s="534"/>
      <c r="G95" s="534"/>
      <c r="H95" s="534"/>
      <c r="I95" s="534"/>
      <c r="J95" s="534"/>
      <c r="K95" s="534"/>
      <c r="L95" s="535" t="s">
        <v>1510</v>
      </c>
      <c r="M95" s="535"/>
      <c r="N95" s="535"/>
      <c r="O95" s="535"/>
      <c r="P95" s="535"/>
      <c r="Q95" s="535"/>
      <c r="R95" s="535"/>
      <c r="S95" s="535"/>
      <c r="T95" s="535"/>
      <c r="U95" s="535"/>
      <c r="V95" s="535"/>
      <c r="W95" s="535"/>
      <c r="X95" s="535"/>
      <c r="Y95" s="535"/>
      <c r="Z95" s="535"/>
      <c r="AA95" s="535"/>
      <c r="AB95" s="535"/>
      <c r="AC95" s="535"/>
      <c r="AD95" s="535"/>
      <c r="AE95" s="535"/>
      <c r="AF95" s="535"/>
      <c r="AG95" s="535"/>
      <c r="AH95" s="535"/>
      <c r="AI95" s="535"/>
      <c r="AJ95" s="535"/>
      <c r="AK95" s="535"/>
      <c r="AL95" s="535"/>
      <c r="AM95" s="535"/>
      <c r="AN95" s="535"/>
      <c r="AO95" s="535"/>
      <c r="AP95" s="535"/>
      <c r="AQ95" s="535"/>
      <c r="AR95" s="535"/>
      <c r="AS95" s="535"/>
      <c r="AT95" s="535"/>
      <c r="AU95" s="535"/>
      <c r="AV95" s="535"/>
      <c r="AW95" s="535"/>
      <c r="AX95" s="535"/>
      <c r="AY95" s="535"/>
      <c r="AZ95" s="535"/>
      <c r="BA95" s="535"/>
      <c r="BB95" s="535"/>
      <c r="BC95" s="535"/>
      <c r="BD95" s="535"/>
      <c r="BE95" s="535"/>
      <c r="BF95" s="535"/>
      <c r="BG95" s="535"/>
      <c r="BH95" s="535"/>
      <c r="BI95" s="535"/>
      <c r="BJ95" s="535"/>
      <c r="BK95" s="535"/>
      <c r="BL95" s="535"/>
      <c r="BM95" s="535"/>
      <c r="BN95" s="535"/>
      <c r="BO95" s="535"/>
      <c r="BP95" s="535"/>
      <c r="BQ95" s="535"/>
      <c r="BR95" s="535"/>
      <c r="BS95" s="535"/>
      <c r="BT95" s="535"/>
      <c r="BU95" s="535"/>
      <c r="BV95" s="535"/>
      <c r="BW95" s="535"/>
      <c r="BX95" s="535"/>
      <c r="BY95" s="535"/>
      <c r="BZ95" s="535"/>
      <c r="CA95" s="535"/>
      <c r="CB95" s="535"/>
      <c r="CC95" s="535"/>
      <c r="CD95" s="535"/>
      <c r="CE95" s="535"/>
      <c r="CF95" s="535"/>
      <c r="CG95" s="447"/>
      <c r="CH95" s="447"/>
      <c r="CI95" s="447"/>
      <c r="CJ95" s="447"/>
      <c r="CK95" s="447"/>
      <c r="CL95" s="447"/>
      <c r="CM95" s="447"/>
      <c r="CN95" s="447"/>
      <c r="CO95" s="447"/>
      <c r="CP95" s="447"/>
    </row>
    <row r="96" spans="1:94" ht="18" customHeight="1" x14ac:dyDescent="0.2">
      <c r="A96" s="229"/>
      <c r="B96" s="229"/>
      <c r="C96" s="229"/>
      <c r="D96" s="229"/>
      <c r="E96" s="249"/>
      <c r="F96" s="249"/>
      <c r="G96" s="28"/>
      <c r="H96" s="28"/>
      <c r="I96" s="229"/>
      <c r="J96" s="229"/>
      <c r="K96" s="229"/>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29"/>
      <c r="BA96" s="229"/>
      <c r="BB96" s="229"/>
      <c r="BC96" s="229"/>
      <c r="BD96" s="229"/>
      <c r="BE96" s="229"/>
      <c r="BF96" s="229"/>
      <c r="BG96" s="229"/>
      <c r="BH96" s="229"/>
      <c r="BI96" s="229"/>
      <c r="BJ96" s="229"/>
      <c r="BK96" s="229"/>
      <c r="BL96" s="229"/>
      <c r="BM96" s="229"/>
      <c r="BN96" s="229"/>
      <c r="BO96" s="229"/>
      <c r="BP96" s="229"/>
      <c r="BQ96" s="229"/>
      <c r="BR96" s="229"/>
      <c r="BS96" s="229"/>
      <c r="BT96" s="229"/>
      <c r="BU96" s="229"/>
      <c r="BV96" s="229"/>
      <c r="BW96" s="229"/>
      <c r="BX96" s="229"/>
      <c r="BY96" s="229"/>
      <c r="BZ96" s="229"/>
      <c r="CA96" s="229"/>
      <c r="CB96" s="229"/>
      <c r="CC96" s="229"/>
      <c r="CD96" s="229"/>
      <c r="CE96" s="229"/>
      <c r="CF96" s="229"/>
      <c r="CG96" s="229"/>
      <c r="CH96" s="229"/>
      <c r="CI96" s="229"/>
      <c r="CJ96" s="229"/>
      <c r="CK96" s="229"/>
      <c r="CL96" s="229"/>
      <c r="CM96" s="229"/>
      <c r="CN96" s="229"/>
      <c r="CO96" s="229"/>
      <c r="CP96" s="229"/>
    </row>
    <row r="97" spans="1:97" ht="57" customHeight="1" x14ac:dyDescent="0.2">
      <c r="A97" s="534" t="s">
        <v>1511</v>
      </c>
      <c r="B97" s="534"/>
      <c r="C97" s="534"/>
      <c r="D97" s="534"/>
      <c r="E97" s="534"/>
      <c r="F97" s="534"/>
      <c r="G97" s="534"/>
      <c r="H97" s="534"/>
      <c r="I97" s="534"/>
      <c r="J97" s="534"/>
      <c r="K97" s="534"/>
      <c r="L97" s="535" t="s">
        <v>1512</v>
      </c>
      <c r="M97" s="535"/>
      <c r="N97" s="535"/>
      <c r="O97" s="535"/>
      <c r="P97" s="535"/>
      <c r="Q97" s="535"/>
      <c r="R97" s="535"/>
      <c r="S97" s="535"/>
      <c r="T97" s="535"/>
      <c r="U97" s="535"/>
      <c r="V97" s="535"/>
      <c r="W97" s="535"/>
      <c r="X97" s="535"/>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5"/>
      <c r="AY97" s="535"/>
      <c r="AZ97" s="535"/>
      <c r="BA97" s="535"/>
      <c r="BB97" s="535"/>
      <c r="BC97" s="535"/>
      <c r="BD97" s="535"/>
      <c r="BE97" s="535"/>
      <c r="BF97" s="535"/>
      <c r="BG97" s="535"/>
      <c r="BH97" s="535"/>
      <c r="BI97" s="535"/>
      <c r="BJ97" s="535"/>
      <c r="BK97" s="535"/>
      <c r="BL97" s="535"/>
      <c r="BM97" s="535"/>
      <c r="BN97" s="535"/>
      <c r="BO97" s="535"/>
      <c r="BP97" s="535"/>
      <c r="BQ97" s="535"/>
      <c r="BR97" s="535"/>
      <c r="BS97" s="535"/>
      <c r="BT97" s="535"/>
      <c r="BU97" s="535"/>
      <c r="BV97" s="535"/>
      <c r="BW97" s="535"/>
      <c r="BX97" s="535"/>
      <c r="BY97" s="535"/>
      <c r="BZ97" s="535"/>
      <c r="CA97" s="535"/>
      <c r="CB97" s="535"/>
      <c r="CC97" s="535"/>
      <c r="CD97" s="535"/>
      <c r="CE97" s="535"/>
      <c r="CF97" s="535"/>
      <c r="CG97" s="447"/>
      <c r="CH97" s="447"/>
      <c r="CI97" s="447"/>
      <c r="CJ97" s="447"/>
      <c r="CK97" s="447"/>
      <c r="CL97" s="447"/>
      <c r="CM97" s="447"/>
      <c r="CN97" s="447"/>
      <c r="CO97" s="447"/>
      <c r="CP97" s="447"/>
    </row>
    <row r="98" spans="1:97" ht="57" customHeight="1" x14ac:dyDescent="0.2">
      <c r="A98" s="248"/>
      <c r="B98" s="248"/>
      <c r="C98" s="248"/>
      <c r="D98" s="248"/>
      <c r="E98" s="248"/>
      <c r="F98" s="248"/>
      <c r="G98" s="248"/>
      <c r="H98" s="248"/>
      <c r="I98" s="248"/>
      <c r="J98" s="248"/>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248"/>
      <c r="BJ98" s="248"/>
      <c r="BK98" s="248"/>
      <c r="BL98" s="248"/>
      <c r="BM98" s="248"/>
      <c r="BN98" s="248"/>
      <c r="BO98" s="248"/>
      <c r="BP98" s="248"/>
      <c r="BQ98" s="248"/>
      <c r="BR98" s="248"/>
      <c r="BS98" s="248"/>
      <c r="BT98" s="248"/>
      <c r="BU98" s="248"/>
      <c r="BV98" s="248"/>
      <c r="BW98" s="248"/>
      <c r="BX98" s="248"/>
      <c r="BY98" s="248"/>
      <c r="BZ98" s="248"/>
      <c r="CA98" s="248"/>
      <c r="CB98" s="248"/>
      <c r="CC98" s="248"/>
      <c r="CD98" s="248"/>
      <c r="CE98" s="248"/>
      <c r="CF98" s="248"/>
      <c r="CG98" s="248"/>
      <c r="CH98" s="248"/>
      <c r="CI98" s="248"/>
      <c r="CJ98" s="248"/>
      <c r="CK98" s="248"/>
      <c r="CL98" s="248"/>
      <c r="CM98" s="248"/>
      <c r="CN98" s="248"/>
      <c r="CO98" s="344"/>
      <c r="CP98" s="344"/>
    </row>
    <row r="99" spans="1:97" ht="57" customHeight="1" x14ac:dyDescent="0.2">
      <c r="A99" s="248"/>
      <c r="B99" s="248"/>
      <c r="C99" s="248"/>
      <c r="D99" s="248"/>
      <c r="E99" s="248"/>
      <c r="F99" s="248"/>
      <c r="G99" s="248"/>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c r="BC99" s="248"/>
      <c r="BD99" s="248"/>
      <c r="BE99" s="248"/>
      <c r="BF99" s="248"/>
      <c r="BG99" s="248"/>
      <c r="BH99" s="248"/>
      <c r="BI99" s="248"/>
      <c r="BJ99" s="248"/>
      <c r="BK99" s="248"/>
      <c r="BL99" s="248"/>
      <c r="BM99" s="248"/>
      <c r="BN99" s="248"/>
      <c r="BO99" s="248"/>
      <c r="BP99" s="248"/>
      <c r="BQ99" s="248"/>
      <c r="BR99" s="248"/>
      <c r="BS99" s="248"/>
      <c r="BT99" s="248"/>
      <c r="BU99" s="248"/>
      <c r="BV99" s="248"/>
      <c r="BW99" s="248"/>
      <c r="BX99" s="248"/>
      <c r="BY99" s="248"/>
      <c r="BZ99" s="248"/>
      <c r="CA99" s="248"/>
      <c r="CB99" s="248"/>
      <c r="CC99" s="248"/>
      <c r="CD99" s="248"/>
      <c r="CE99" s="248"/>
      <c r="CF99" s="248"/>
      <c r="CG99" s="248"/>
      <c r="CH99" s="248"/>
      <c r="CI99" s="248"/>
      <c r="CJ99" s="248"/>
      <c r="CK99" s="248"/>
      <c r="CL99" s="248"/>
      <c r="CM99" s="248"/>
      <c r="CN99" s="248"/>
      <c r="CO99" s="344"/>
      <c r="CP99" s="344"/>
    </row>
    <row r="100" spans="1:97" ht="57" customHeight="1" x14ac:dyDescent="0.2">
      <c r="A100" s="248"/>
      <c r="B100" s="248"/>
      <c r="C100" s="248"/>
      <c r="D100" s="248"/>
      <c r="E100" s="248"/>
      <c r="F100" s="248"/>
      <c r="G100" s="248"/>
      <c r="H100" s="248"/>
      <c r="I100" s="248"/>
      <c r="J100" s="248"/>
      <c r="K100" s="248"/>
      <c r="L100" s="248"/>
      <c r="M100" s="248"/>
      <c r="N100" s="248"/>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8"/>
      <c r="BA100" s="248"/>
      <c r="BB100" s="248"/>
      <c r="BC100" s="248"/>
      <c r="BD100" s="248"/>
      <c r="BE100" s="248"/>
      <c r="BF100" s="248"/>
      <c r="BG100" s="248"/>
      <c r="BH100" s="248"/>
      <c r="BI100" s="248"/>
      <c r="BJ100" s="248"/>
      <c r="BK100" s="248"/>
      <c r="BL100" s="248"/>
      <c r="BM100" s="248"/>
      <c r="BN100" s="248"/>
      <c r="BO100" s="248"/>
      <c r="BP100" s="248"/>
      <c r="BQ100" s="248"/>
      <c r="BR100" s="248"/>
      <c r="BS100" s="248"/>
      <c r="BT100" s="248"/>
      <c r="BU100" s="248"/>
      <c r="BV100" s="248"/>
      <c r="BW100" s="248"/>
      <c r="BX100" s="248"/>
      <c r="BY100" s="248"/>
      <c r="BZ100" s="248"/>
      <c r="CA100" s="248"/>
      <c r="CB100" s="248"/>
      <c r="CC100" s="248"/>
      <c r="CD100" s="248"/>
      <c r="CE100" s="248"/>
      <c r="CF100" s="248"/>
      <c r="CG100" s="248"/>
      <c r="CH100" s="248"/>
      <c r="CI100" s="248"/>
      <c r="CJ100" s="248"/>
      <c r="CK100" s="248"/>
      <c r="CL100" s="248"/>
      <c r="CM100" s="248"/>
      <c r="CN100" s="248"/>
      <c r="CO100" s="344"/>
      <c r="CP100" s="344"/>
    </row>
    <row r="101" spans="1:97" ht="57" customHeight="1" x14ac:dyDescent="0.2">
      <c r="A101" s="248"/>
      <c r="B101" s="248"/>
      <c r="C101" s="248"/>
      <c r="D101" s="248"/>
      <c r="E101" s="248"/>
      <c r="F101" s="248"/>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8"/>
      <c r="BI101" s="248"/>
      <c r="BJ101" s="248"/>
      <c r="BK101" s="248"/>
      <c r="BL101" s="248"/>
      <c r="BM101" s="248"/>
      <c r="BN101" s="248"/>
      <c r="BO101" s="248"/>
      <c r="BP101" s="248"/>
      <c r="BQ101" s="248"/>
      <c r="BR101" s="248"/>
      <c r="BS101" s="248"/>
      <c r="BT101" s="248"/>
      <c r="BU101" s="248"/>
      <c r="BV101" s="248"/>
      <c r="BW101" s="248"/>
      <c r="BX101" s="248"/>
      <c r="BY101" s="248"/>
      <c r="BZ101" s="248"/>
      <c r="CA101" s="248"/>
      <c r="CB101" s="248"/>
      <c r="CC101" s="248"/>
      <c r="CD101" s="248"/>
      <c r="CE101" s="248"/>
      <c r="CF101" s="248"/>
      <c r="CG101" s="248"/>
      <c r="CH101" s="248"/>
      <c r="CI101" s="248"/>
      <c r="CJ101" s="248"/>
      <c r="CK101" s="248"/>
      <c r="CL101" s="248"/>
      <c r="CM101" s="248"/>
      <c r="CN101" s="248"/>
      <c r="CO101" s="344"/>
      <c r="CP101" s="344"/>
    </row>
    <row r="102" spans="1:97" ht="57" customHeight="1" x14ac:dyDescent="0.2">
      <c r="A102" s="248"/>
      <c r="B102" s="248"/>
      <c r="C102" s="248"/>
      <c r="D102" s="248"/>
      <c r="E102" s="248"/>
      <c r="F102" s="248"/>
      <c r="G102" s="248"/>
      <c r="H102" s="248"/>
      <c r="I102" s="248"/>
      <c r="J102" s="248"/>
      <c r="K102" s="248"/>
      <c r="L102" s="248"/>
      <c r="M102" s="248"/>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8"/>
      <c r="BA102" s="248"/>
      <c r="BB102" s="248"/>
      <c r="BC102" s="248"/>
      <c r="BD102" s="248"/>
      <c r="BE102" s="248"/>
      <c r="BF102" s="248"/>
      <c r="BG102" s="248"/>
      <c r="BH102" s="248"/>
      <c r="BI102" s="248"/>
      <c r="BJ102" s="248"/>
      <c r="BK102" s="248"/>
      <c r="BL102" s="248"/>
      <c r="BM102" s="248"/>
      <c r="BN102" s="248"/>
      <c r="BO102" s="248"/>
      <c r="BP102" s="248"/>
      <c r="BQ102" s="248"/>
      <c r="BR102" s="248"/>
      <c r="BS102" s="248"/>
      <c r="BT102" s="248"/>
      <c r="BU102" s="248"/>
      <c r="BV102" s="248"/>
      <c r="BW102" s="248"/>
      <c r="BX102" s="248"/>
      <c r="BY102" s="248"/>
      <c r="BZ102" s="248"/>
      <c r="CA102" s="248"/>
      <c r="CB102" s="248"/>
      <c r="CC102" s="248"/>
      <c r="CD102" s="248"/>
      <c r="CE102" s="248"/>
      <c r="CF102" s="248"/>
      <c r="CG102" s="248"/>
      <c r="CH102" s="248"/>
      <c r="CI102" s="248"/>
      <c r="CJ102" s="248"/>
      <c r="CK102" s="248"/>
      <c r="CL102" s="248"/>
      <c r="CM102" s="248"/>
      <c r="CN102" s="248"/>
      <c r="CO102" s="344"/>
      <c r="CP102" s="344"/>
    </row>
    <row r="103" spans="1:97" ht="57" customHeight="1" x14ac:dyDescent="0.2">
      <c r="A103" s="248"/>
      <c r="B103" s="248"/>
      <c r="C103" s="248"/>
      <c r="D103" s="248"/>
      <c r="E103" s="248"/>
      <c r="F103" s="248"/>
      <c r="G103" s="248"/>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c r="BA103" s="248"/>
      <c r="BB103" s="248"/>
      <c r="BC103" s="248"/>
      <c r="BD103" s="248"/>
      <c r="BE103" s="248"/>
      <c r="BF103" s="248"/>
      <c r="BG103" s="248"/>
      <c r="BH103" s="248"/>
      <c r="BI103" s="248"/>
      <c r="BJ103" s="248"/>
      <c r="BK103" s="248"/>
      <c r="BL103" s="248"/>
      <c r="BM103" s="248"/>
      <c r="BN103" s="248"/>
      <c r="BO103" s="248"/>
      <c r="BP103" s="248"/>
      <c r="BQ103" s="248"/>
      <c r="BR103" s="248"/>
      <c r="BS103" s="248"/>
      <c r="BT103" s="248"/>
      <c r="BU103" s="248"/>
      <c r="BV103" s="248"/>
      <c r="BW103" s="248"/>
      <c r="BX103" s="248"/>
      <c r="BY103" s="248"/>
      <c r="BZ103" s="248"/>
      <c r="CA103" s="248"/>
      <c r="CB103" s="248"/>
      <c r="CC103" s="248"/>
      <c r="CD103" s="248"/>
      <c r="CE103" s="248"/>
      <c r="CF103" s="248"/>
      <c r="CG103" s="248"/>
      <c r="CH103" s="248"/>
      <c r="CI103" s="248"/>
      <c r="CJ103" s="248"/>
      <c r="CK103" s="248"/>
      <c r="CL103" s="248"/>
      <c r="CM103" s="248"/>
      <c r="CN103" s="248"/>
      <c r="CO103" s="344"/>
      <c r="CP103" s="344"/>
    </row>
    <row r="104" spans="1:97" ht="57" customHeight="1" x14ac:dyDescent="0.2">
      <c r="A104" s="248"/>
      <c r="B104" s="248"/>
      <c r="C104" s="248"/>
      <c r="D104" s="248"/>
      <c r="E104" s="248"/>
      <c r="F104" s="248"/>
      <c r="G104" s="248"/>
      <c r="H104" s="248"/>
      <c r="I104" s="248"/>
      <c r="J104" s="248"/>
      <c r="K104" s="248"/>
      <c r="L104" s="248"/>
      <c r="M104" s="248"/>
      <c r="N104" s="248"/>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8"/>
      <c r="BA104" s="248"/>
      <c r="BB104" s="248"/>
      <c r="BC104" s="248"/>
      <c r="BD104" s="248"/>
      <c r="BE104" s="248"/>
      <c r="BF104" s="248"/>
      <c r="BG104" s="248"/>
      <c r="BH104" s="248"/>
      <c r="BI104" s="248"/>
      <c r="BJ104" s="248"/>
      <c r="BK104" s="248"/>
      <c r="BL104" s="248"/>
      <c r="BM104" s="248"/>
      <c r="BN104" s="248"/>
      <c r="BO104" s="248"/>
      <c r="BP104" s="248"/>
      <c r="BQ104" s="248"/>
      <c r="BR104" s="248"/>
      <c r="BS104" s="248"/>
      <c r="BT104" s="248"/>
      <c r="BU104" s="248"/>
      <c r="BV104" s="248"/>
      <c r="BW104" s="248"/>
      <c r="BX104" s="248"/>
      <c r="BY104" s="248"/>
      <c r="BZ104" s="248"/>
      <c r="CA104" s="248"/>
      <c r="CB104" s="248"/>
      <c r="CC104" s="248"/>
      <c r="CD104" s="248"/>
      <c r="CE104" s="248"/>
      <c r="CF104" s="248"/>
      <c r="CG104" s="248"/>
      <c r="CH104" s="248"/>
      <c r="CI104" s="248"/>
      <c r="CJ104" s="248"/>
      <c r="CK104" s="248"/>
      <c r="CL104" s="248"/>
      <c r="CM104" s="248"/>
      <c r="CN104" s="248"/>
      <c r="CO104" s="344"/>
      <c r="CP104" s="344"/>
    </row>
    <row r="105" spans="1:97" ht="18" customHeight="1" x14ac:dyDescent="0.2">
      <c r="A105" s="229"/>
      <c r="B105" s="229"/>
      <c r="C105" s="229"/>
      <c r="D105" s="229"/>
      <c r="E105" s="249"/>
      <c r="F105" s="249"/>
      <c r="G105" s="28"/>
      <c r="H105" s="28"/>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row>
    <row r="106" spans="1:97" ht="18" hidden="1" customHeight="1" x14ac:dyDescent="0.2">
      <c r="A106" s="230"/>
      <c r="B106" s="230"/>
      <c r="CM106" s="248"/>
    </row>
    <row r="107" spans="1:97" s="42" customFormat="1" ht="18" hidden="1" customHeight="1" x14ac:dyDescent="0.2">
      <c r="A107" s="41" t="s">
        <v>226</v>
      </c>
      <c r="B107" s="41"/>
      <c r="C107" s="41"/>
      <c r="D107" s="41"/>
      <c r="E107" s="250"/>
      <c r="F107" s="250"/>
      <c r="G107" s="24"/>
      <c r="H107" s="24"/>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J107" s="41"/>
      <c r="AK107" s="41"/>
      <c r="AL107" s="41"/>
      <c r="AM107" s="41"/>
      <c r="AN107" s="41"/>
      <c r="AO107" s="41"/>
      <c r="AP107" s="41"/>
      <c r="AQ107" s="41"/>
      <c r="AR107" s="41"/>
      <c r="BK107" s="41"/>
      <c r="BL107" s="41"/>
      <c r="BM107" s="41"/>
      <c r="BO107" s="41"/>
      <c r="BP107" s="41"/>
      <c r="BQ107" s="41"/>
      <c r="BR107" s="41"/>
      <c r="BS107" s="41"/>
      <c r="BT107" s="41"/>
      <c r="BU107" s="41"/>
      <c r="BV107" s="41"/>
      <c r="BW107" s="41"/>
      <c r="BX107" s="41"/>
      <c r="BY107" s="41"/>
      <c r="BZ107" s="41"/>
      <c r="CA107" s="41"/>
      <c r="CB107" s="41"/>
      <c r="CC107" s="41"/>
      <c r="CD107" s="41"/>
      <c r="CE107" s="41"/>
      <c r="CF107" s="41"/>
      <c r="CG107" s="530"/>
      <c r="CH107" s="530"/>
      <c r="CI107" s="530"/>
      <c r="CJ107" s="530"/>
      <c r="CK107" s="530"/>
      <c r="CL107" s="530"/>
      <c r="CM107" s="530"/>
      <c r="CN107" s="530"/>
      <c r="CO107" s="343"/>
      <c r="CP107" s="343"/>
      <c r="CQ107" s="280"/>
      <c r="CR107" s="292"/>
    </row>
    <row r="108" spans="1:97" s="42" customFormat="1" ht="9.75" hidden="1" customHeight="1" x14ac:dyDescent="0.2">
      <c r="C108" s="41"/>
      <c r="D108" s="41"/>
      <c r="E108" s="250"/>
      <c r="F108" s="250"/>
      <c r="G108" s="24"/>
      <c r="H108" s="24"/>
      <c r="I108" s="41"/>
      <c r="J108" s="25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Q108" s="280"/>
      <c r="CR108" s="292"/>
    </row>
    <row r="109" spans="1:97" s="42" customFormat="1" ht="9.75" hidden="1" customHeight="1" x14ac:dyDescent="0.2">
      <c r="C109" s="41"/>
      <c r="D109" s="41"/>
      <c r="E109" s="250"/>
      <c r="F109" s="250"/>
      <c r="G109" s="24"/>
      <c r="H109" s="24"/>
      <c r="I109" s="41"/>
      <c r="J109" s="25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Q109" s="280"/>
      <c r="CR109" s="292"/>
    </row>
    <row r="110" spans="1:97" s="42" customFormat="1" ht="18" hidden="1" customHeight="1" x14ac:dyDescent="0.2">
      <c r="A110" s="41"/>
      <c r="B110" s="41"/>
      <c r="C110" s="41"/>
      <c r="D110" s="41"/>
      <c r="E110" s="250"/>
      <c r="F110" s="250"/>
      <c r="G110" s="24"/>
      <c r="H110" s="24"/>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J110" s="41"/>
      <c r="AK110" s="41"/>
      <c r="AL110" s="41"/>
      <c r="AM110" s="41"/>
      <c r="AN110" s="41"/>
      <c r="AO110" s="41"/>
      <c r="AP110" s="41"/>
      <c r="AQ110" s="41"/>
      <c r="AR110" s="41"/>
      <c r="BK110" s="41"/>
      <c r="BL110" s="41"/>
      <c r="BM110" s="41"/>
      <c r="BO110" s="41"/>
      <c r="BP110" s="41"/>
      <c r="BQ110" s="41"/>
      <c r="BR110" s="41"/>
      <c r="BS110" s="41"/>
      <c r="BT110" s="41"/>
      <c r="BU110" s="41"/>
      <c r="BV110" s="41"/>
      <c r="BW110" s="41"/>
      <c r="BX110" s="41"/>
      <c r="BY110" s="41"/>
      <c r="BZ110" s="41"/>
      <c r="CA110" s="41"/>
      <c r="CB110" s="41"/>
      <c r="CC110" s="41"/>
      <c r="CD110" s="41"/>
      <c r="CE110" s="41"/>
      <c r="CF110" s="41"/>
      <c r="CG110" s="530"/>
      <c r="CH110" s="530"/>
      <c r="CI110" s="530"/>
      <c r="CJ110" s="530"/>
      <c r="CK110" s="530"/>
      <c r="CL110" s="530"/>
      <c r="CM110" s="530"/>
      <c r="CN110" s="530"/>
      <c r="CO110" s="343"/>
      <c r="CP110" s="343"/>
      <c r="CQ110" s="276" t="s">
        <v>657</v>
      </c>
      <c r="CR110" s="294" t="s">
        <v>658</v>
      </c>
      <c r="CS110" s="253"/>
    </row>
    <row r="111" spans="1:97" ht="18" hidden="1" customHeight="1" x14ac:dyDescent="0.2">
      <c r="BT111" s="531">
        <f>IF(BT6="","",BT6)</f>
        <v>2022</v>
      </c>
      <c r="BU111" s="531"/>
      <c r="BV111" s="531"/>
      <c r="BW111" s="531"/>
      <c r="BX111" s="531"/>
      <c r="BY111" s="531" t="s">
        <v>6</v>
      </c>
      <c r="BZ111" s="531"/>
      <c r="CA111" s="531" t="str">
        <f>IF(CA6="","",CA6)</f>
        <v/>
      </c>
      <c r="CB111" s="531"/>
      <c r="CC111" s="531"/>
      <c r="CD111" s="531"/>
      <c r="CE111" s="531"/>
      <c r="CF111" s="531" t="s">
        <v>5</v>
      </c>
      <c r="CG111" s="531"/>
      <c r="CH111" s="531" t="str">
        <f>IF(CH6="","",CH6)</f>
        <v/>
      </c>
      <c r="CI111" s="531"/>
      <c r="CJ111" s="531"/>
      <c r="CK111" s="531"/>
      <c r="CL111" s="531"/>
      <c r="CM111" s="531" t="s">
        <v>4</v>
      </c>
      <c r="CN111" s="531"/>
      <c r="CO111" s="339"/>
      <c r="CP111" s="339"/>
      <c r="CQ111" s="276">
        <v>35</v>
      </c>
      <c r="CR111" s="278"/>
      <c r="CS111" s="211"/>
    </row>
    <row r="112" spans="1:97" ht="19.8" hidden="1" x14ac:dyDescent="0.2">
      <c r="A112" s="518" t="s">
        <v>227</v>
      </c>
      <c r="B112" s="518"/>
      <c r="C112" s="518"/>
      <c r="D112" s="518"/>
      <c r="E112" s="518"/>
      <c r="F112" s="518"/>
      <c r="G112" s="518"/>
      <c r="H112" s="518"/>
      <c r="I112" s="518"/>
      <c r="J112" s="518"/>
      <c r="K112" s="518"/>
      <c r="L112" s="518"/>
      <c r="M112" s="518"/>
      <c r="N112" s="518"/>
      <c r="O112" s="518"/>
      <c r="P112" s="518"/>
      <c r="Q112" s="518"/>
      <c r="R112" s="518"/>
      <c r="S112" s="518"/>
      <c r="T112" s="518"/>
      <c r="U112" s="518"/>
      <c r="V112" s="518"/>
      <c r="W112" s="518"/>
      <c r="X112" s="518"/>
      <c r="Y112" s="518"/>
      <c r="Z112" s="518"/>
      <c r="AA112" s="518"/>
      <c r="AB112" s="518"/>
      <c r="AC112" s="518"/>
      <c r="AD112" s="518"/>
      <c r="AE112" s="518"/>
      <c r="AF112" s="518"/>
      <c r="AG112" s="518"/>
      <c r="AH112" s="518"/>
      <c r="AI112" s="518"/>
      <c r="AJ112" s="518"/>
      <c r="AK112" s="518"/>
      <c r="AL112" s="518"/>
      <c r="AM112" s="518"/>
      <c r="AN112" s="518"/>
      <c r="AO112" s="518"/>
      <c r="AP112" s="518"/>
      <c r="AQ112" s="518"/>
      <c r="AR112" s="518"/>
      <c r="AS112" s="518"/>
      <c r="AT112" s="518"/>
      <c r="AU112" s="518"/>
      <c r="AV112" s="518"/>
      <c r="AW112" s="518"/>
      <c r="AX112" s="518"/>
      <c r="AY112" s="518"/>
      <c r="AZ112" s="518"/>
      <c r="BA112" s="518"/>
      <c r="BB112" s="518"/>
      <c r="BC112" s="518"/>
      <c r="BD112" s="518"/>
      <c r="BE112" s="518"/>
      <c r="BF112" s="518"/>
      <c r="BG112" s="518"/>
      <c r="BH112" s="518"/>
      <c r="BI112" s="518"/>
      <c r="BJ112" s="518"/>
      <c r="BK112" s="518"/>
      <c r="BL112" s="518"/>
      <c r="BM112" s="518"/>
      <c r="BN112" s="518"/>
      <c r="BO112" s="518"/>
      <c r="BP112" s="518"/>
      <c r="BQ112" s="518"/>
      <c r="BR112" s="518"/>
      <c r="BS112" s="518"/>
      <c r="BT112" s="518"/>
      <c r="BU112" s="518"/>
      <c r="BV112" s="518"/>
      <c r="BW112" s="518"/>
      <c r="BX112" s="518"/>
      <c r="BY112" s="518"/>
      <c r="BZ112" s="518"/>
      <c r="CA112" s="518"/>
      <c r="CB112" s="518"/>
      <c r="CC112" s="518"/>
      <c r="CD112" s="518"/>
      <c r="CE112" s="518"/>
      <c r="CF112" s="518"/>
      <c r="CG112" s="518"/>
      <c r="CH112" s="518"/>
      <c r="CI112" s="518"/>
      <c r="CJ112" s="518"/>
      <c r="CK112" s="518"/>
      <c r="CL112" s="518"/>
      <c r="CM112" s="518"/>
      <c r="CN112" s="518"/>
      <c r="CO112" s="345"/>
      <c r="CP112" s="345"/>
    </row>
    <row r="113" spans="1:175" ht="19.8" hidden="1" x14ac:dyDescent="0.2">
      <c r="A113" s="247"/>
      <c r="B113" s="247"/>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c r="CF113" s="247"/>
      <c r="CG113" s="247"/>
      <c r="CH113" s="247"/>
      <c r="CI113" s="247"/>
      <c r="CJ113" s="247"/>
      <c r="CK113" s="247"/>
      <c r="CL113" s="247"/>
      <c r="CM113" s="247"/>
      <c r="CN113" s="247"/>
      <c r="CO113" s="345"/>
      <c r="CP113" s="345"/>
    </row>
    <row r="114" spans="1:175" ht="18" hidden="1" customHeight="1" x14ac:dyDescent="0.2">
      <c r="A114" s="231"/>
      <c r="B114" s="231"/>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2"/>
    </row>
    <row r="115" spans="1:175" ht="18" hidden="1" customHeight="1" x14ac:dyDescent="0.2">
      <c r="E115" s="47"/>
      <c r="F115" s="47"/>
      <c r="G115" s="47"/>
      <c r="H115" s="47"/>
    </row>
    <row r="116" spans="1:175" ht="18" hidden="1" customHeight="1" x14ac:dyDescent="0.2">
      <c r="A116" s="4"/>
      <c r="B116" s="4"/>
      <c r="C116" s="233"/>
      <c r="E116" s="233"/>
      <c r="F116" s="233"/>
      <c r="G116" s="233"/>
      <c r="H116" s="47"/>
      <c r="AD116" s="233"/>
      <c r="AE116" s="233"/>
      <c r="AF116" s="233"/>
      <c r="AG116" s="233"/>
      <c r="AH116" s="233"/>
      <c r="AI116" s="233"/>
      <c r="AJ116" s="234"/>
    </row>
    <row r="117" spans="1:175" ht="18" hidden="1" customHeight="1" x14ac:dyDescent="0.2">
      <c r="A117" s="4"/>
      <c r="B117" s="4"/>
      <c r="C117" s="233"/>
      <c r="E117" s="233"/>
      <c r="F117" s="233"/>
      <c r="G117" s="233"/>
      <c r="H117" s="47"/>
      <c r="AD117" s="233"/>
      <c r="AE117" s="233"/>
      <c r="AF117" s="233"/>
      <c r="AG117" s="233"/>
      <c r="AH117" s="233"/>
      <c r="AI117" s="233"/>
      <c r="AJ117" s="234"/>
    </row>
    <row r="118" spans="1:175" ht="18" hidden="1" customHeight="1" x14ac:dyDescent="0.2">
      <c r="A118" s="4"/>
      <c r="B118" s="4"/>
      <c r="C118" s="233"/>
      <c r="E118" s="233"/>
      <c r="F118" s="233"/>
      <c r="G118" s="233"/>
      <c r="H118" s="47"/>
      <c r="AD118" s="233"/>
      <c r="AE118" s="233"/>
      <c r="AF118" s="233"/>
      <c r="AG118" s="233"/>
      <c r="AH118" s="233"/>
      <c r="AI118" s="233"/>
      <c r="AJ118" s="234"/>
    </row>
    <row r="119" spans="1:175" ht="18" hidden="1" customHeight="1" x14ac:dyDescent="0.2">
      <c r="A119" s="233"/>
      <c r="B119" s="233"/>
      <c r="C119" s="233"/>
      <c r="D119" s="233"/>
      <c r="E119" s="233"/>
      <c r="F119" s="233"/>
      <c r="G119" s="233"/>
      <c r="H119" s="233" t="s">
        <v>228</v>
      </c>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45"/>
      <c r="AI119" s="245"/>
      <c r="AJ119" s="245"/>
    </row>
    <row r="120" spans="1:175" ht="18" hidden="1" customHeight="1" x14ac:dyDescent="0.2">
      <c r="A120" s="235"/>
      <c r="B120" s="235"/>
      <c r="C120" s="4"/>
      <c r="E120" s="47"/>
      <c r="F120" s="47"/>
      <c r="G120" s="47"/>
      <c r="H120" s="519" t="s">
        <v>229</v>
      </c>
      <c r="I120" s="520"/>
      <c r="J120" s="520"/>
      <c r="K120" s="520"/>
      <c r="L120" s="520"/>
      <c r="M120" s="520"/>
      <c r="N120" s="520"/>
      <c r="O120" s="520"/>
      <c r="P120" s="520"/>
      <c r="Q120" s="520"/>
      <c r="R120" s="520"/>
      <c r="S120" s="520"/>
      <c r="T120" s="520"/>
      <c r="U120" s="520"/>
      <c r="V120" s="521"/>
      <c r="W120" s="519" t="s">
        <v>230</v>
      </c>
      <c r="X120" s="520"/>
      <c r="Y120" s="520"/>
      <c r="Z120" s="520"/>
      <c r="AA120" s="520"/>
      <c r="AB120" s="520"/>
      <c r="AC120" s="520"/>
      <c r="AD120" s="520"/>
      <c r="AE120" s="520"/>
      <c r="AF120" s="520"/>
      <c r="AG120" s="520"/>
      <c r="AH120" s="520"/>
      <c r="AI120" s="520"/>
      <c r="AJ120" s="520"/>
      <c r="AK120" s="521"/>
      <c r="AL120" s="525" t="s">
        <v>231</v>
      </c>
      <c r="AM120" s="526"/>
      <c r="AN120" s="526"/>
      <c r="AO120" s="526"/>
      <c r="AP120" s="526"/>
      <c r="AQ120" s="526"/>
      <c r="AR120" s="526"/>
      <c r="AS120" s="526"/>
      <c r="AT120" s="526"/>
      <c r="AU120" s="526"/>
      <c r="AV120" s="526"/>
      <c r="AW120" s="526"/>
      <c r="AX120" s="526"/>
      <c r="AY120" s="526"/>
      <c r="AZ120" s="519" t="s">
        <v>232</v>
      </c>
      <c r="BA120" s="520"/>
      <c r="BB120" s="520"/>
      <c r="BC120" s="520"/>
      <c r="BD120" s="520"/>
      <c r="BE120" s="520"/>
      <c r="BF120" s="520"/>
      <c r="BG120" s="520"/>
      <c r="BH120" s="520"/>
      <c r="BI120" s="520"/>
      <c r="BJ120" s="520"/>
      <c r="BK120" s="520"/>
      <c r="BL120" s="520"/>
      <c r="BM120" s="520"/>
      <c r="BN120" s="520"/>
      <c r="BO120" s="520"/>
      <c r="BP120" s="520"/>
      <c r="BQ120" s="520"/>
      <c r="BR120" s="520"/>
      <c r="BS120" s="520"/>
      <c r="BT120" s="521"/>
      <c r="BU120" s="519" t="s">
        <v>233</v>
      </c>
      <c r="BV120" s="520"/>
      <c r="BW120" s="520"/>
      <c r="BX120" s="520"/>
      <c r="BY120" s="520"/>
      <c r="BZ120" s="520"/>
      <c r="CA120" s="520"/>
      <c r="CB120" s="520"/>
      <c r="CC120" s="520"/>
      <c r="CD120" s="520"/>
      <c r="CE120" s="520"/>
      <c r="CF120" s="520"/>
      <c r="CG120" s="521"/>
      <c r="CH120" s="245"/>
      <c r="CI120" s="245"/>
      <c r="CJ120" s="245"/>
    </row>
    <row r="121" spans="1:175" ht="18" hidden="1" customHeight="1" x14ac:dyDescent="0.2">
      <c r="A121" s="233"/>
      <c r="B121" s="233"/>
      <c r="C121" s="4"/>
      <c r="E121" s="47"/>
      <c r="F121" s="47"/>
      <c r="G121" s="47"/>
      <c r="H121" s="522"/>
      <c r="I121" s="523"/>
      <c r="J121" s="523"/>
      <c r="K121" s="523"/>
      <c r="L121" s="523"/>
      <c r="M121" s="523"/>
      <c r="N121" s="523"/>
      <c r="O121" s="523"/>
      <c r="P121" s="523"/>
      <c r="Q121" s="523"/>
      <c r="R121" s="523"/>
      <c r="S121" s="523"/>
      <c r="T121" s="523"/>
      <c r="U121" s="523"/>
      <c r="V121" s="524"/>
      <c r="W121" s="522"/>
      <c r="X121" s="523"/>
      <c r="Y121" s="523"/>
      <c r="Z121" s="523"/>
      <c r="AA121" s="523"/>
      <c r="AB121" s="523"/>
      <c r="AC121" s="523"/>
      <c r="AD121" s="523"/>
      <c r="AE121" s="523"/>
      <c r="AF121" s="523"/>
      <c r="AG121" s="523"/>
      <c r="AH121" s="523"/>
      <c r="AI121" s="523"/>
      <c r="AJ121" s="523"/>
      <c r="AK121" s="524"/>
      <c r="AL121" s="527" t="s">
        <v>234</v>
      </c>
      <c r="AM121" s="528"/>
      <c r="AN121" s="528"/>
      <c r="AO121" s="528"/>
      <c r="AP121" s="529"/>
      <c r="AQ121" s="527" t="s">
        <v>6</v>
      </c>
      <c r="AR121" s="528"/>
      <c r="AS121" s="529"/>
      <c r="AT121" s="527" t="s">
        <v>235</v>
      </c>
      <c r="AU121" s="528"/>
      <c r="AV121" s="529"/>
      <c r="AW121" s="527" t="s">
        <v>4</v>
      </c>
      <c r="AX121" s="528"/>
      <c r="AY121" s="529"/>
      <c r="AZ121" s="522"/>
      <c r="BA121" s="523"/>
      <c r="BB121" s="523"/>
      <c r="BC121" s="523"/>
      <c r="BD121" s="523"/>
      <c r="BE121" s="523"/>
      <c r="BF121" s="523"/>
      <c r="BG121" s="523"/>
      <c r="BH121" s="523"/>
      <c r="BI121" s="523"/>
      <c r="BJ121" s="523"/>
      <c r="BK121" s="523"/>
      <c r="BL121" s="523"/>
      <c r="BM121" s="523"/>
      <c r="BN121" s="523"/>
      <c r="BO121" s="523"/>
      <c r="BP121" s="523"/>
      <c r="BQ121" s="523"/>
      <c r="BR121" s="523"/>
      <c r="BS121" s="523"/>
      <c r="BT121" s="524"/>
      <c r="BU121" s="522"/>
      <c r="BV121" s="523"/>
      <c r="BW121" s="523"/>
      <c r="BX121" s="523"/>
      <c r="BY121" s="523"/>
      <c r="BZ121" s="523"/>
      <c r="CA121" s="523"/>
      <c r="CB121" s="523"/>
      <c r="CC121" s="523"/>
      <c r="CD121" s="523"/>
      <c r="CE121" s="523"/>
      <c r="CF121" s="523"/>
      <c r="CG121" s="524"/>
      <c r="CH121" s="245"/>
      <c r="CI121" s="245"/>
      <c r="CJ121" s="245"/>
      <c r="CQ121" s="276" t="s">
        <v>657</v>
      </c>
      <c r="CR121" s="294" t="s">
        <v>658</v>
      </c>
      <c r="CS121" s="253"/>
    </row>
    <row r="122" spans="1:175" s="236" customFormat="1" ht="27" hidden="1" customHeight="1" x14ac:dyDescent="0.2">
      <c r="A122" s="233"/>
      <c r="B122" s="233"/>
      <c r="C122" s="233"/>
      <c r="D122" s="47"/>
      <c r="E122" s="47"/>
      <c r="F122" s="47"/>
      <c r="G122" s="47"/>
      <c r="H122" s="505"/>
      <c r="I122" s="506"/>
      <c r="J122" s="506"/>
      <c r="K122" s="506"/>
      <c r="L122" s="506"/>
      <c r="M122" s="506"/>
      <c r="N122" s="506"/>
      <c r="O122" s="506"/>
      <c r="P122" s="506"/>
      <c r="Q122" s="506"/>
      <c r="R122" s="506"/>
      <c r="S122" s="506"/>
      <c r="T122" s="506"/>
      <c r="U122" s="506"/>
      <c r="V122" s="507"/>
      <c r="W122" s="505"/>
      <c r="X122" s="506"/>
      <c r="Y122" s="506"/>
      <c r="Z122" s="506"/>
      <c r="AA122" s="506"/>
      <c r="AB122" s="506"/>
      <c r="AC122" s="506"/>
      <c r="AD122" s="506"/>
      <c r="AE122" s="506"/>
      <c r="AF122" s="506"/>
      <c r="AG122" s="506"/>
      <c r="AH122" s="506"/>
      <c r="AI122" s="506"/>
      <c r="AJ122" s="506"/>
      <c r="AK122" s="507"/>
      <c r="AL122" s="511"/>
      <c r="AM122" s="511"/>
      <c r="AN122" s="511"/>
      <c r="AO122" s="511"/>
      <c r="AP122" s="511"/>
      <c r="AQ122" s="505"/>
      <c r="AR122" s="506"/>
      <c r="AS122" s="507"/>
      <c r="AT122" s="512"/>
      <c r="AU122" s="513"/>
      <c r="AV122" s="514"/>
      <c r="AW122" s="512"/>
      <c r="AX122" s="513"/>
      <c r="AY122" s="514"/>
      <c r="AZ122" s="505"/>
      <c r="BA122" s="506"/>
      <c r="BB122" s="506"/>
      <c r="BC122" s="506"/>
      <c r="BD122" s="506"/>
      <c r="BE122" s="506"/>
      <c r="BF122" s="506"/>
      <c r="BG122" s="506"/>
      <c r="BH122" s="506"/>
      <c r="BI122" s="506"/>
      <c r="BJ122" s="506"/>
      <c r="BK122" s="506"/>
      <c r="BL122" s="506"/>
      <c r="BM122" s="506"/>
      <c r="BN122" s="506"/>
      <c r="BO122" s="506"/>
      <c r="BP122" s="506"/>
      <c r="BQ122" s="506"/>
      <c r="BR122" s="506"/>
      <c r="BS122" s="506"/>
      <c r="BT122" s="507"/>
      <c r="BU122" s="508"/>
      <c r="BV122" s="509"/>
      <c r="BW122" s="509"/>
      <c r="BX122" s="509"/>
      <c r="BY122" s="509"/>
      <c r="BZ122" s="509"/>
      <c r="CA122" s="509"/>
      <c r="CB122" s="509"/>
      <c r="CC122" s="509"/>
      <c r="CD122" s="509"/>
      <c r="CE122" s="509"/>
      <c r="CF122" s="509"/>
      <c r="CG122" s="510"/>
      <c r="CH122" s="233"/>
      <c r="CI122" s="233"/>
      <c r="CJ122" s="233"/>
      <c r="CK122" s="233"/>
      <c r="CL122" s="47"/>
      <c r="CM122" s="47"/>
      <c r="CN122" s="47"/>
      <c r="CO122" s="47"/>
      <c r="CP122" s="47"/>
      <c r="CQ122" s="276">
        <v>36</v>
      </c>
      <c r="CR122" s="278"/>
      <c r="CS122" s="211"/>
      <c r="CT122" s="47"/>
      <c r="CU122" s="47"/>
      <c r="CV122" s="47"/>
      <c r="CW122" s="47"/>
      <c r="CX122" s="47"/>
      <c r="CY122" s="47"/>
      <c r="CZ122" s="47"/>
      <c r="DA122" s="47"/>
      <c r="DB122" s="47"/>
      <c r="DC122" s="47"/>
      <c r="DD122" s="47"/>
      <c r="DE122" s="47"/>
      <c r="DF122" s="47"/>
      <c r="DG122" s="47"/>
      <c r="DH122" s="47"/>
      <c r="DI122" s="47"/>
      <c r="DJ122" s="47"/>
      <c r="DK122" s="47"/>
      <c r="DL122" s="47"/>
      <c r="DM122" s="47"/>
      <c r="DN122" s="47"/>
      <c r="DO122" s="47"/>
      <c r="DP122" s="47"/>
      <c r="DQ122" s="47"/>
      <c r="DR122" s="47"/>
      <c r="DS122" s="47"/>
      <c r="DT122" s="47"/>
      <c r="DU122" s="47"/>
      <c r="DV122" s="47"/>
      <c r="DW122" s="47"/>
      <c r="DX122" s="47"/>
      <c r="DY122" s="47"/>
      <c r="DZ122" s="47"/>
      <c r="EA122" s="47"/>
      <c r="EB122" s="47"/>
      <c r="EC122" s="47"/>
      <c r="ED122" s="47"/>
      <c r="EE122" s="47"/>
      <c r="EF122" s="47"/>
      <c r="EG122" s="47"/>
      <c r="EH122" s="47"/>
      <c r="EI122" s="47"/>
      <c r="EJ122" s="47"/>
      <c r="EK122" s="47"/>
      <c r="EL122" s="47"/>
      <c r="EM122" s="47"/>
      <c r="EN122" s="47"/>
      <c r="EO122" s="47"/>
      <c r="EP122" s="47"/>
      <c r="EQ122" s="47"/>
      <c r="ER122" s="47"/>
      <c r="ES122" s="47"/>
      <c r="ET122" s="47"/>
      <c r="EU122" s="47"/>
      <c r="EV122" s="47"/>
      <c r="EW122" s="47"/>
      <c r="EX122" s="47"/>
      <c r="EY122" s="47"/>
      <c r="EZ122" s="47"/>
      <c r="FA122" s="47"/>
      <c r="FB122" s="47"/>
      <c r="FC122" s="47"/>
      <c r="FD122" s="47"/>
      <c r="FE122" s="47"/>
      <c r="FF122" s="47"/>
      <c r="FG122" s="47"/>
      <c r="FH122" s="47"/>
      <c r="FI122" s="47"/>
      <c r="FJ122" s="47"/>
      <c r="FK122" s="47"/>
      <c r="FL122" s="47"/>
      <c r="FM122" s="47"/>
      <c r="FN122" s="47"/>
      <c r="FO122" s="47"/>
      <c r="FP122" s="47"/>
      <c r="FQ122" s="47"/>
      <c r="FR122" s="47"/>
      <c r="FS122" s="47"/>
    </row>
    <row r="123" spans="1:175" s="236" customFormat="1" ht="27" hidden="1" customHeight="1" x14ac:dyDescent="0.2">
      <c r="A123" s="233"/>
      <c r="B123" s="233"/>
      <c r="C123" s="233"/>
      <c r="D123" s="47"/>
      <c r="E123" s="47"/>
      <c r="F123" s="47"/>
      <c r="G123" s="47"/>
      <c r="H123" s="505"/>
      <c r="I123" s="506"/>
      <c r="J123" s="506"/>
      <c r="K123" s="506"/>
      <c r="L123" s="506"/>
      <c r="M123" s="506"/>
      <c r="N123" s="506"/>
      <c r="O123" s="506"/>
      <c r="P123" s="506"/>
      <c r="Q123" s="506"/>
      <c r="R123" s="506"/>
      <c r="S123" s="506"/>
      <c r="T123" s="506"/>
      <c r="U123" s="506"/>
      <c r="V123" s="507"/>
      <c r="W123" s="505"/>
      <c r="X123" s="506"/>
      <c r="Y123" s="506"/>
      <c r="Z123" s="506"/>
      <c r="AA123" s="506"/>
      <c r="AB123" s="506"/>
      <c r="AC123" s="506"/>
      <c r="AD123" s="506"/>
      <c r="AE123" s="506"/>
      <c r="AF123" s="506"/>
      <c r="AG123" s="506"/>
      <c r="AH123" s="506"/>
      <c r="AI123" s="506"/>
      <c r="AJ123" s="506"/>
      <c r="AK123" s="507"/>
      <c r="AL123" s="511"/>
      <c r="AM123" s="511"/>
      <c r="AN123" s="511"/>
      <c r="AO123" s="511"/>
      <c r="AP123" s="511"/>
      <c r="AQ123" s="505"/>
      <c r="AR123" s="506"/>
      <c r="AS123" s="507"/>
      <c r="AT123" s="512"/>
      <c r="AU123" s="513"/>
      <c r="AV123" s="514"/>
      <c r="AW123" s="512"/>
      <c r="AX123" s="513"/>
      <c r="AY123" s="514"/>
      <c r="AZ123" s="505"/>
      <c r="BA123" s="506"/>
      <c r="BB123" s="506"/>
      <c r="BC123" s="506"/>
      <c r="BD123" s="506"/>
      <c r="BE123" s="506"/>
      <c r="BF123" s="506"/>
      <c r="BG123" s="506"/>
      <c r="BH123" s="506"/>
      <c r="BI123" s="506"/>
      <c r="BJ123" s="506"/>
      <c r="BK123" s="506"/>
      <c r="BL123" s="506"/>
      <c r="BM123" s="506"/>
      <c r="BN123" s="506"/>
      <c r="BO123" s="506"/>
      <c r="BP123" s="506"/>
      <c r="BQ123" s="506"/>
      <c r="BR123" s="506"/>
      <c r="BS123" s="506"/>
      <c r="BT123" s="507"/>
      <c r="BU123" s="508"/>
      <c r="BV123" s="509"/>
      <c r="BW123" s="509"/>
      <c r="BX123" s="509"/>
      <c r="BY123" s="509"/>
      <c r="BZ123" s="509"/>
      <c r="CA123" s="509"/>
      <c r="CB123" s="509"/>
      <c r="CC123" s="509"/>
      <c r="CD123" s="509"/>
      <c r="CE123" s="509"/>
      <c r="CF123" s="509"/>
      <c r="CG123" s="510"/>
      <c r="CH123" s="233"/>
      <c r="CI123" s="233"/>
      <c r="CJ123" s="233"/>
      <c r="CK123" s="233"/>
      <c r="CL123" s="47"/>
      <c r="CM123" s="47"/>
      <c r="CN123" s="47"/>
      <c r="CO123" s="47"/>
      <c r="CP123" s="47"/>
      <c r="CQ123" s="276">
        <v>37</v>
      </c>
      <c r="CR123" s="278"/>
      <c r="CS123" s="211"/>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47"/>
      <c r="ES123" s="47"/>
      <c r="ET123" s="47"/>
      <c r="EU123" s="47"/>
      <c r="EV123" s="47"/>
      <c r="EW123" s="47"/>
      <c r="EX123" s="47"/>
      <c r="EY123" s="47"/>
      <c r="EZ123" s="47"/>
      <c r="FA123" s="47"/>
      <c r="FB123" s="47"/>
      <c r="FC123" s="47"/>
      <c r="FD123" s="47"/>
      <c r="FE123" s="47"/>
      <c r="FF123" s="47"/>
      <c r="FG123" s="47"/>
      <c r="FH123" s="47"/>
      <c r="FI123" s="47"/>
      <c r="FJ123" s="47"/>
      <c r="FK123" s="47"/>
      <c r="FL123" s="47"/>
      <c r="FM123" s="47"/>
      <c r="FN123" s="47"/>
      <c r="FO123" s="47"/>
      <c r="FP123" s="47"/>
      <c r="FQ123" s="47"/>
      <c r="FR123" s="47"/>
      <c r="FS123" s="47"/>
    </row>
    <row r="124" spans="1:175" s="236" customFormat="1" ht="27" hidden="1" customHeight="1" x14ac:dyDescent="0.2">
      <c r="A124" s="233"/>
      <c r="B124" s="233"/>
      <c r="C124" s="233"/>
      <c r="D124" s="47"/>
      <c r="E124" s="47"/>
      <c r="F124" s="47"/>
      <c r="G124" s="47"/>
      <c r="H124" s="505"/>
      <c r="I124" s="506"/>
      <c r="J124" s="506"/>
      <c r="K124" s="506"/>
      <c r="L124" s="506"/>
      <c r="M124" s="506"/>
      <c r="N124" s="506"/>
      <c r="O124" s="506"/>
      <c r="P124" s="506"/>
      <c r="Q124" s="506"/>
      <c r="R124" s="506"/>
      <c r="S124" s="506"/>
      <c r="T124" s="506"/>
      <c r="U124" s="506"/>
      <c r="V124" s="507"/>
      <c r="W124" s="505"/>
      <c r="X124" s="506"/>
      <c r="Y124" s="506"/>
      <c r="Z124" s="506"/>
      <c r="AA124" s="506"/>
      <c r="AB124" s="506"/>
      <c r="AC124" s="506"/>
      <c r="AD124" s="506"/>
      <c r="AE124" s="506"/>
      <c r="AF124" s="506"/>
      <c r="AG124" s="506"/>
      <c r="AH124" s="506"/>
      <c r="AI124" s="506"/>
      <c r="AJ124" s="506"/>
      <c r="AK124" s="507"/>
      <c r="AL124" s="511"/>
      <c r="AM124" s="511"/>
      <c r="AN124" s="511"/>
      <c r="AO124" s="511"/>
      <c r="AP124" s="511"/>
      <c r="AQ124" s="505"/>
      <c r="AR124" s="506"/>
      <c r="AS124" s="507"/>
      <c r="AT124" s="512"/>
      <c r="AU124" s="513"/>
      <c r="AV124" s="514"/>
      <c r="AW124" s="512"/>
      <c r="AX124" s="513"/>
      <c r="AY124" s="514"/>
      <c r="AZ124" s="505"/>
      <c r="BA124" s="506"/>
      <c r="BB124" s="506"/>
      <c r="BC124" s="506"/>
      <c r="BD124" s="506"/>
      <c r="BE124" s="506"/>
      <c r="BF124" s="506"/>
      <c r="BG124" s="506"/>
      <c r="BH124" s="506"/>
      <c r="BI124" s="506"/>
      <c r="BJ124" s="506"/>
      <c r="BK124" s="506"/>
      <c r="BL124" s="506"/>
      <c r="BM124" s="506"/>
      <c r="BN124" s="506"/>
      <c r="BO124" s="506"/>
      <c r="BP124" s="506"/>
      <c r="BQ124" s="506"/>
      <c r="BR124" s="506"/>
      <c r="BS124" s="506"/>
      <c r="BT124" s="507"/>
      <c r="BU124" s="508"/>
      <c r="BV124" s="509"/>
      <c r="BW124" s="509"/>
      <c r="BX124" s="509"/>
      <c r="BY124" s="509"/>
      <c r="BZ124" s="509"/>
      <c r="CA124" s="509"/>
      <c r="CB124" s="509"/>
      <c r="CC124" s="509"/>
      <c r="CD124" s="509"/>
      <c r="CE124" s="509"/>
      <c r="CF124" s="509"/>
      <c r="CG124" s="510"/>
      <c r="CH124" s="233"/>
      <c r="CI124" s="233"/>
      <c r="CJ124" s="233"/>
      <c r="CK124" s="233"/>
      <c r="CL124" s="47"/>
      <c r="CM124" s="47"/>
      <c r="CN124" s="47"/>
      <c r="CO124" s="47"/>
      <c r="CP124" s="47"/>
      <c r="CQ124" s="276">
        <v>38</v>
      </c>
      <c r="CR124" s="278"/>
      <c r="CS124" s="211"/>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c r="DS124" s="47"/>
      <c r="DT124" s="47"/>
      <c r="DU124" s="47"/>
      <c r="DV124" s="47"/>
      <c r="DW124" s="47"/>
      <c r="DX124" s="47"/>
      <c r="DY124" s="47"/>
      <c r="DZ124" s="47"/>
      <c r="EA124" s="47"/>
      <c r="EB124" s="47"/>
      <c r="EC124" s="47"/>
      <c r="ED124" s="47"/>
      <c r="EE124" s="47"/>
      <c r="EF124" s="47"/>
      <c r="EG124" s="47"/>
      <c r="EH124" s="47"/>
      <c r="EI124" s="47"/>
      <c r="EJ124" s="47"/>
      <c r="EK124" s="47"/>
      <c r="EL124" s="47"/>
      <c r="EM124" s="47"/>
      <c r="EN124" s="47"/>
      <c r="EO124" s="47"/>
      <c r="EP124" s="47"/>
      <c r="EQ124" s="47"/>
      <c r="ER124" s="47"/>
      <c r="ES124" s="47"/>
      <c r="ET124" s="47"/>
      <c r="EU124" s="47"/>
      <c r="EV124" s="47"/>
      <c r="EW124" s="47"/>
      <c r="EX124" s="47"/>
      <c r="EY124" s="47"/>
      <c r="EZ124" s="47"/>
      <c r="FA124" s="47"/>
      <c r="FB124" s="47"/>
      <c r="FC124" s="47"/>
      <c r="FD124" s="47"/>
      <c r="FE124" s="47"/>
      <c r="FF124" s="47"/>
      <c r="FG124" s="47"/>
      <c r="FH124" s="47"/>
      <c r="FI124" s="47"/>
      <c r="FJ124" s="47"/>
      <c r="FK124" s="47"/>
      <c r="FL124" s="47"/>
      <c r="FM124" s="47"/>
      <c r="FN124" s="47"/>
      <c r="FO124" s="47"/>
      <c r="FP124" s="47"/>
      <c r="FQ124" s="47"/>
      <c r="FR124" s="47"/>
      <c r="FS124" s="47"/>
    </row>
    <row r="125" spans="1:175" s="236" customFormat="1" ht="27" hidden="1" customHeight="1" x14ac:dyDescent="0.2">
      <c r="A125" s="233"/>
      <c r="B125" s="233"/>
      <c r="C125" s="233"/>
      <c r="D125" s="47"/>
      <c r="E125" s="47"/>
      <c r="F125" s="47"/>
      <c r="G125" s="47"/>
      <c r="H125" s="505"/>
      <c r="I125" s="506"/>
      <c r="J125" s="506"/>
      <c r="K125" s="506"/>
      <c r="L125" s="506"/>
      <c r="M125" s="506"/>
      <c r="N125" s="506"/>
      <c r="O125" s="506"/>
      <c r="P125" s="506"/>
      <c r="Q125" s="506"/>
      <c r="R125" s="506"/>
      <c r="S125" s="506"/>
      <c r="T125" s="506"/>
      <c r="U125" s="506"/>
      <c r="V125" s="507"/>
      <c r="W125" s="505"/>
      <c r="X125" s="506"/>
      <c r="Y125" s="506"/>
      <c r="Z125" s="506"/>
      <c r="AA125" s="506"/>
      <c r="AB125" s="506"/>
      <c r="AC125" s="506"/>
      <c r="AD125" s="506"/>
      <c r="AE125" s="506"/>
      <c r="AF125" s="506"/>
      <c r="AG125" s="506"/>
      <c r="AH125" s="506"/>
      <c r="AI125" s="506"/>
      <c r="AJ125" s="506"/>
      <c r="AK125" s="507"/>
      <c r="AL125" s="511"/>
      <c r="AM125" s="511"/>
      <c r="AN125" s="511"/>
      <c r="AO125" s="511"/>
      <c r="AP125" s="511"/>
      <c r="AQ125" s="505"/>
      <c r="AR125" s="506"/>
      <c r="AS125" s="507"/>
      <c r="AT125" s="512"/>
      <c r="AU125" s="513"/>
      <c r="AV125" s="514"/>
      <c r="AW125" s="512"/>
      <c r="AX125" s="513"/>
      <c r="AY125" s="514"/>
      <c r="AZ125" s="505"/>
      <c r="BA125" s="506"/>
      <c r="BB125" s="506"/>
      <c r="BC125" s="506"/>
      <c r="BD125" s="506"/>
      <c r="BE125" s="506"/>
      <c r="BF125" s="506"/>
      <c r="BG125" s="506"/>
      <c r="BH125" s="506"/>
      <c r="BI125" s="506"/>
      <c r="BJ125" s="506"/>
      <c r="BK125" s="506"/>
      <c r="BL125" s="506"/>
      <c r="BM125" s="506"/>
      <c r="BN125" s="506"/>
      <c r="BO125" s="506"/>
      <c r="BP125" s="506"/>
      <c r="BQ125" s="506"/>
      <c r="BR125" s="506"/>
      <c r="BS125" s="506"/>
      <c r="BT125" s="507"/>
      <c r="BU125" s="508"/>
      <c r="BV125" s="509"/>
      <c r="BW125" s="509"/>
      <c r="BX125" s="509"/>
      <c r="BY125" s="509"/>
      <c r="BZ125" s="509"/>
      <c r="CA125" s="509"/>
      <c r="CB125" s="509"/>
      <c r="CC125" s="509"/>
      <c r="CD125" s="509"/>
      <c r="CE125" s="509"/>
      <c r="CF125" s="509"/>
      <c r="CG125" s="510"/>
      <c r="CH125" s="233"/>
      <c r="CI125" s="233"/>
      <c r="CJ125" s="233"/>
      <c r="CK125" s="233"/>
      <c r="CL125" s="47"/>
      <c r="CM125" s="47"/>
      <c r="CN125" s="47"/>
      <c r="CO125" s="47"/>
      <c r="CP125" s="47"/>
      <c r="CQ125" s="276">
        <v>39</v>
      </c>
      <c r="CR125" s="278"/>
      <c r="CS125" s="211"/>
      <c r="CT125" s="47"/>
      <c r="CU125" s="47"/>
      <c r="CV125" s="47"/>
      <c r="CW125" s="47"/>
      <c r="CX125" s="47"/>
      <c r="CY125" s="47"/>
      <c r="CZ125" s="47"/>
      <c r="DA125" s="47"/>
      <c r="DB125" s="47"/>
      <c r="DC125" s="47"/>
      <c r="DD125" s="47"/>
      <c r="DE125" s="47"/>
      <c r="DF125" s="47"/>
      <c r="DG125" s="47"/>
      <c r="DH125" s="47"/>
      <c r="DI125" s="47"/>
      <c r="DJ125" s="47"/>
      <c r="DK125" s="47"/>
      <c r="DL125" s="47"/>
      <c r="DM125" s="47"/>
      <c r="DN125" s="47"/>
      <c r="DO125" s="47"/>
      <c r="DP125" s="47"/>
      <c r="DQ125" s="47"/>
      <c r="DR125" s="47"/>
      <c r="DS125" s="47"/>
      <c r="DT125" s="47"/>
      <c r="DU125" s="47"/>
      <c r="DV125" s="47"/>
      <c r="DW125" s="47"/>
      <c r="DX125" s="47"/>
      <c r="DY125" s="47"/>
      <c r="DZ125" s="47"/>
      <c r="EA125" s="47"/>
      <c r="EB125" s="47"/>
      <c r="EC125" s="47"/>
      <c r="ED125" s="47"/>
      <c r="EE125" s="47"/>
      <c r="EF125" s="47"/>
      <c r="EG125" s="47"/>
      <c r="EH125" s="47"/>
      <c r="EI125" s="47"/>
      <c r="EJ125" s="47"/>
      <c r="EK125" s="47"/>
      <c r="EL125" s="47"/>
      <c r="EM125" s="47"/>
      <c r="EN125" s="47"/>
      <c r="EO125" s="47"/>
      <c r="EP125" s="47"/>
      <c r="EQ125" s="47"/>
      <c r="ER125" s="47"/>
      <c r="ES125" s="47"/>
      <c r="ET125" s="47"/>
      <c r="EU125" s="47"/>
      <c r="EV125" s="47"/>
      <c r="EW125" s="47"/>
      <c r="EX125" s="47"/>
      <c r="EY125" s="47"/>
      <c r="EZ125" s="47"/>
      <c r="FA125" s="47"/>
      <c r="FB125" s="47"/>
      <c r="FC125" s="47"/>
      <c r="FD125" s="47"/>
      <c r="FE125" s="47"/>
      <c r="FF125" s="47"/>
      <c r="FG125" s="47"/>
      <c r="FH125" s="47"/>
      <c r="FI125" s="47"/>
      <c r="FJ125" s="47"/>
      <c r="FK125" s="47"/>
      <c r="FL125" s="47"/>
      <c r="FM125" s="47"/>
      <c r="FN125" s="47"/>
      <c r="FO125" s="47"/>
      <c r="FP125" s="47"/>
      <c r="FQ125" s="47"/>
      <c r="FR125" s="47"/>
      <c r="FS125" s="47"/>
    </row>
    <row r="126" spans="1:175" s="236" customFormat="1" ht="27" hidden="1" customHeight="1" x14ac:dyDescent="0.2">
      <c r="A126" s="233"/>
      <c r="B126" s="233"/>
      <c r="C126" s="233"/>
      <c r="D126" s="47"/>
      <c r="E126" s="47"/>
      <c r="F126" s="47"/>
      <c r="G126" s="47"/>
      <c r="H126" s="505"/>
      <c r="I126" s="506"/>
      <c r="J126" s="506"/>
      <c r="K126" s="506"/>
      <c r="L126" s="506"/>
      <c r="M126" s="506"/>
      <c r="N126" s="506"/>
      <c r="O126" s="506"/>
      <c r="P126" s="506"/>
      <c r="Q126" s="506"/>
      <c r="R126" s="506"/>
      <c r="S126" s="506"/>
      <c r="T126" s="506"/>
      <c r="U126" s="506"/>
      <c r="V126" s="507"/>
      <c r="W126" s="505"/>
      <c r="X126" s="506"/>
      <c r="Y126" s="506"/>
      <c r="Z126" s="506"/>
      <c r="AA126" s="506"/>
      <c r="AB126" s="506"/>
      <c r="AC126" s="506"/>
      <c r="AD126" s="506"/>
      <c r="AE126" s="506"/>
      <c r="AF126" s="506"/>
      <c r="AG126" s="506"/>
      <c r="AH126" s="506"/>
      <c r="AI126" s="506"/>
      <c r="AJ126" s="506"/>
      <c r="AK126" s="507"/>
      <c r="AL126" s="511"/>
      <c r="AM126" s="511"/>
      <c r="AN126" s="511"/>
      <c r="AO126" s="511"/>
      <c r="AP126" s="511"/>
      <c r="AQ126" s="505"/>
      <c r="AR126" s="506"/>
      <c r="AS126" s="507"/>
      <c r="AT126" s="512"/>
      <c r="AU126" s="513"/>
      <c r="AV126" s="514"/>
      <c r="AW126" s="512"/>
      <c r="AX126" s="513"/>
      <c r="AY126" s="514"/>
      <c r="AZ126" s="505"/>
      <c r="BA126" s="506"/>
      <c r="BB126" s="506"/>
      <c r="BC126" s="506"/>
      <c r="BD126" s="506"/>
      <c r="BE126" s="506"/>
      <c r="BF126" s="506"/>
      <c r="BG126" s="506"/>
      <c r="BH126" s="506"/>
      <c r="BI126" s="506"/>
      <c r="BJ126" s="506"/>
      <c r="BK126" s="506"/>
      <c r="BL126" s="506"/>
      <c r="BM126" s="506"/>
      <c r="BN126" s="506"/>
      <c r="BO126" s="506"/>
      <c r="BP126" s="506"/>
      <c r="BQ126" s="506"/>
      <c r="BR126" s="506"/>
      <c r="BS126" s="506"/>
      <c r="BT126" s="507"/>
      <c r="BU126" s="508"/>
      <c r="BV126" s="509"/>
      <c r="BW126" s="509"/>
      <c r="BX126" s="509"/>
      <c r="BY126" s="509"/>
      <c r="BZ126" s="509"/>
      <c r="CA126" s="509"/>
      <c r="CB126" s="509"/>
      <c r="CC126" s="509"/>
      <c r="CD126" s="509"/>
      <c r="CE126" s="509"/>
      <c r="CF126" s="509"/>
      <c r="CG126" s="510"/>
      <c r="CH126" s="233"/>
      <c r="CI126" s="233"/>
      <c r="CJ126" s="233"/>
      <c r="CK126" s="233"/>
      <c r="CL126" s="47"/>
      <c r="CM126" s="47"/>
      <c r="CN126" s="47"/>
      <c r="CO126" s="47"/>
      <c r="CP126" s="47"/>
      <c r="CQ126" s="276">
        <v>40</v>
      </c>
      <c r="CR126" s="278"/>
      <c r="CS126" s="211"/>
      <c r="CT126" s="47"/>
      <c r="CU126" s="47"/>
      <c r="CV126" s="47"/>
      <c r="CW126" s="47"/>
      <c r="CX126" s="47"/>
      <c r="CY126" s="47"/>
      <c r="CZ126" s="47"/>
      <c r="DA126" s="47"/>
      <c r="DB126" s="47"/>
      <c r="DC126" s="47"/>
      <c r="DD126" s="47"/>
      <c r="DE126" s="47"/>
      <c r="DF126" s="47"/>
      <c r="DG126" s="47"/>
      <c r="DH126" s="47"/>
      <c r="DI126" s="47"/>
      <c r="DJ126" s="47"/>
      <c r="DK126" s="47"/>
      <c r="DL126" s="47"/>
      <c r="DM126" s="47"/>
      <c r="DN126" s="47"/>
      <c r="DO126" s="47"/>
      <c r="DP126" s="47"/>
      <c r="DQ126" s="47"/>
      <c r="DR126" s="47"/>
      <c r="DS126" s="47"/>
      <c r="DT126" s="47"/>
      <c r="DU126" s="47"/>
      <c r="DV126" s="47"/>
      <c r="DW126" s="47"/>
      <c r="DX126" s="47"/>
      <c r="DY126" s="47"/>
      <c r="DZ126" s="47"/>
      <c r="EA126" s="47"/>
      <c r="EB126" s="47"/>
      <c r="EC126" s="47"/>
      <c r="ED126" s="47"/>
      <c r="EE126" s="47"/>
      <c r="EF126" s="47"/>
      <c r="EG126" s="47"/>
      <c r="EH126" s="47"/>
      <c r="EI126" s="47"/>
      <c r="EJ126" s="47"/>
      <c r="EK126" s="47"/>
      <c r="EL126" s="47"/>
      <c r="EM126" s="47"/>
      <c r="EN126" s="47"/>
      <c r="EO126" s="47"/>
      <c r="EP126" s="47"/>
      <c r="EQ126" s="47"/>
      <c r="ER126" s="47"/>
      <c r="ES126" s="47"/>
      <c r="ET126" s="47"/>
      <c r="EU126" s="47"/>
      <c r="EV126" s="47"/>
      <c r="EW126" s="47"/>
      <c r="EX126" s="47"/>
      <c r="EY126" s="47"/>
      <c r="EZ126" s="47"/>
      <c r="FA126" s="47"/>
      <c r="FB126" s="47"/>
      <c r="FC126" s="47"/>
      <c r="FD126" s="47"/>
      <c r="FE126" s="47"/>
      <c r="FF126" s="47"/>
      <c r="FG126" s="47"/>
      <c r="FH126" s="47"/>
      <c r="FI126" s="47"/>
      <c r="FJ126" s="47"/>
      <c r="FK126" s="47"/>
      <c r="FL126" s="47"/>
      <c r="FM126" s="47"/>
      <c r="FN126" s="47"/>
      <c r="FO126" s="47"/>
      <c r="FP126" s="47"/>
      <c r="FQ126" s="47"/>
      <c r="FR126" s="47"/>
      <c r="FS126" s="47"/>
    </row>
    <row r="127" spans="1:175" s="236" customFormat="1" ht="27" hidden="1" customHeight="1" x14ac:dyDescent="0.2">
      <c r="A127" s="233"/>
      <c r="B127" s="233"/>
      <c r="C127" s="233"/>
      <c r="D127" s="47"/>
      <c r="E127" s="47"/>
      <c r="F127" s="47"/>
      <c r="G127" s="47"/>
      <c r="H127" s="505"/>
      <c r="I127" s="506"/>
      <c r="J127" s="506"/>
      <c r="K127" s="506"/>
      <c r="L127" s="506"/>
      <c r="M127" s="506"/>
      <c r="N127" s="506"/>
      <c r="O127" s="506"/>
      <c r="P127" s="506"/>
      <c r="Q127" s="506"/>
      <c r="R127" s="506"/>
      <c r="S127" s="506"/>
      <c r="T127" s="506"/>
      <c r="U127" s="506"/>
      <c r="V127" s="507"/>
      <c r="W127" s="505"/>
      <c r="X127" s="506"/>
      <c r="Y127" s="506"/>
      <c r="Z127" s="506"/>
      <c r="AA127" s="506"/>
      <c r="AB127" s="506"/>
      <c r="AC127" s="506"/>
      <c r="AD127" s="506"/>
      <c r="AE127" s="506"/>
      <c r="AF127" s="506"/>
      <c r="AG127" s="506"/>
      <c r="AH127" s="506"/>
      <c r="AI127" s="506"/>
      <c r="AJ127" s="506"/>
      <c r="AK127" s="507"/>
      <c r="AL127" s="511"/>
      <c r="AM127" s="511"/>
      <c r="AN127" s="511"/>
      <c r="AO127" s="511"/>
      <c r="AP127" s="511"/>
      <c r="AQ127" s="505"/>
      <c r="AR127" s="506"/>
      <c r="AS127" s="507"/>
      <c r="AT127" s="512"/>
      <c r="AU127" s="513"/>
      <c r="AV127" s="514"/>
      <c r="AW127" s="512"/>
      <c r="AX127" s="513"/>
      <c r="AY127" s="514"/>
      <c r="AZ127" s="505"/>
      <c r="BA127" s="506"/>
      <c r="BB127" s="506"/>
      <c r="BC127" s="506"/>
      <c r="BD127" s="506"/>
      <c r="BE127" s="506"/>
      <c r="BF127" s="506"/>
      <c r="BG127" s="506"/>
      <c r="BH127" s="506"/>
      <c r="BI127" s="506"/>
      <c r="BJ127" s="506"/>
      <c r="BK127" s="506"/>
      <c r="BL127" s="506"/>
      <c r="BM127" s="506"/>
      <c r="BN127" s="506"/>
      <c r="BO127" s="506"/>
      <c r="BP127" s="506"/>
      <c r="BQ127" s="506"/>
      <c r="BR127" s="506"/>
      <c r="BS127" s="506"/>
      <c r="BT127" s="507"/>
      <c r="BU127" s="508"/>
      <c r="BV127" s="509"/>
      <c r="BW127" s="509"/>
      <c r="BX127" s="509"/>
      <c r="BY127" s="509"/>
      <c r="BZ127" s="509"/>
      <c r="CA127" s="509"/>
      <c r="CB127" s="509"/>
      <c r="CC127" s="509"/>
      <c r="CD127" s="509"/>
      <c r="CE127" s="509"/>
      <c r="CF127" s="509"/>
      <c r="CG127" s="510"/>
      <c r="CH127" s="233"/>
      <c r="CI127" s="233"/>
      <c r="CJ127" s="233"/>
      <c r="CK127" s="233"/>
      <c r="CL127" s="47"/>
      <c r="CM127" s="47"/>
      <c r="CN127" s="47"/>
      <c r="CO127" s="47"/>
      <c r="CP127" s="47"/>
      <c r="CQ127" s="276">
        <v>41</v>
      </c>
      <c r="CR127" s="278"/>
      <c r="CS127" s="211"/>
      <c r="CT127" s="47"/>
      <c r="CU127" s="47"/>
      <c r="CV127" s="47"/>
      <c r="CW127" s="47"/>
      <c r="CX127" s="47"/>
      <c r="CY127" s="47"/>
      <c r="CZ127" s="47"/>
      <c r="DA127" s="47"/>
      <c r="DB127" s="47"/>
      <c r="DC127" s="47"/>
      <c r="DD127" s="47"/>
      <c r="DE127" s="47"/>
      <c r="DF127" s="47"/>
      <c r="DG127" s="47"/>
      <c r="DH127" s="47"/>
      <c r="DI127" s="47"/>
      <c r="DJ127" s="47"/>
      <c r="DK127" s="47"/>
      <c r="DL127" s="47"/>
      <c r="DM127" s="47"/>
      <c r="DN127" s="47"/>
      <c r="DO127" s="47"/>
      <c r="DP127" s="47"/>
      <c r="DQ127" s="47"/>
      <c r="DR127" s="47"/>
      <c r="DS127" s="47"/>
      <c r="DT127" s="47"/>
      <c r="DU127" s="47"/>
      <c r="DV127" s="47"/>
      <c r="DW127" s="47"/>
      <c r="DX127" s="47"/>
      <c r="DY127" s="47"/>
      <c r="DZ127" s="47"/>
      <c r="EA127" s="47"/>
      <c r="EB127" s="47"/>
      <c r="EC127" s="47"/>
      <c r="ED127" s="47"/>
      <c r="EE127" s="47"/>
      <c r="EF127" s="47"/>
      <c r="EG127" s="47"/>
      <c r="EH127" s="47"/>
      <c r="EI127" s="47"/>
      <c r="EJ127" s="47"/>
      <c r="EK127" s="47"/>
      <c r="EL127" s="47"/>
      <c r="EM127" s="47"/>
      <c r="EN127" s="47"/>
      <c r="EO127" s="47"/>
      <c r="EP127" s="47"/>
      <c r="EQ127" s="47"/>
      <c r="ER127" s="47"/>
      <c r="ES127" s="47"/>
      <c r="ET127" s="47"/>
      <c r="EU127" s="47"/>
      <c r="EV127" s="47"/>
      <c r="EW127" s="47"/>
      <c r="EX127" s="47"/>
      <c r="EY127" s="47"/>
      <c r="EZ127" s="47"/>
      <c r="FA127" s="47"/>
      <c r="FB127" s="47"/>
      <c r="FC127" s="47"/>
      <c r="FD127" s="47"/>
      <c r="FE127" s="47"/>
      <c r="FF127" s="47"/>
      <c r="FG127" s="47"/>
      <c r="FH127" s="47"/>
      <c r="FI127" s="47"/>
      <c r="FJ127" s="47"/>
      <c r="FK127" s="47"/>
      <c r="FL127" s="47"/>
      <c r="FM127" s="47"/>
      <c r="FN127" s="47"/>
      <c r="FO127" s="47"/>
      <c r="FP127" s="47"/>
      <c r="FQ127" s="47"/>
      <c r="FR127" s="47"/>
      <c r="FS127" s="47"/>
    </row>
    <row r="128" spans="1:175" s="236" customFormat="1" ht="27" hidden="1" customHeight="1" x14ac:dyDescent="0.2">
      <c r="A128" s="233"/>
      <c r="B128" s="233"/>
      <c r="C128" s="233"/>
      <c r="D128" s="47"/>
      <c r="E128" s="47"/>
      <c r="F128" s="47"/>
      <c r="G128" s="47"/>
      <c r="H128" s="505"/>
      <c r="I128" s="506"/>
      <c r="J128" s="506"/>
      <c r="K128" s="506"/>
      <c r="L128" s="506"/>
      <c r="M128" s="506"/>
      <c r="N128" s="506"/>
      <c r="O128" s="506"/>
      <c r="P128" s="506"/>
      <c r="Q128" s="506"/>
      <c r="R128" s="506"/>
      <c r="S128" s="506"/>
      <c r="T128" s="506"/>
      <c r="U128" s="506"/>
      <c r="V128" s="507"/>
      <c r="W128" s="505"/>
      <c r="X128" s="506"/>
      <c r="Y128" s="506"/>
      <c r="Z128" s="506"/>
      <c r="AA128" s="506"/>
      <c r="AB128" s="506"/>
      <c r="AC128" s="506"/>
      <c r="AD128" s="506"/>
      <c r="AE128" s="506"/>
      <c r="AF128" s="506"/>
      <c r="AG128" s="506"/>
      <c r="AH128" s="506"/>
      <c r="AI128" s="506"/>
      <c r="AJ128" s="506"/>
      <c r="AK128" s="507"/>
      <c r="AL128" s="511"/>
      <c r="AM128" s="511"/>
      <c r="AN128" s="511"/>
      <c r="AO128" s="511"/>
      <c r="AP128" s="511"/>
      <c r="AQ128" s="505"/>
      <c r="AR128" s="506"/>
      <c r="AS128" s="507"/>
      <c r="AT128" s="512"/>
      <c r="AU128" s="513"/>
      <c r="AV128" s="514"/>
      <c r="AW128" s="512"/>
      <c r="AX128" s="513"/>
      <c r="AY128" s="514"/>
      <c r="AZ128" s="505"/>
      <c r="BA128" s="506"/>
      <c r="BB128" s="506"/>
      <c r="BC128" s="506"/>
      <c r="BD128" s="506"/>
      <c r="BE128" s="506"/>
      <c r="BF128" s="506"/>
      <c r="BG128" s="506"/>
      <c r="BH128" s="506"/>
      <c r="BI128" s="506"/>
      <c r="BJ128" s="506"/>
      <c r="BK128" s="506"/>
      <c r="BL128" s="506"/>
      <c r="BM128" s="506"/>
      <c r="BN128" s="506"/>
      <c r="BO128" s="506"/>
      <c r="BP128" s="506"/>
      <c r="BQ128" s="506"/>
      <c r="BR128" s="506"/>
      <c r="BS128" s="506"/>
      <c r="BT128" s="507"/>
      <c r="BU128" s="508"/>
      <c r="BV128" s="509"/>
      <c r="BW128" s="509"/>
      <c r="BX128" s="509"/>
      <c r="BY128" s="509"/>
      <c r="BZ128" s="509"/>
      <c r="CA128" s="509"/>
      <c r="CB128" s="509"/>
      <c r="CC128" s="509"/>
      <c r="CD128" s="509"/>
      <c r="CE128" s="509"/>
      <c r="CF128" s="509"/>
      <c r="CG128" s="510"/>
      <c r="CH128" s="233"/>
      <c r="CI128" s="233"/>
      <c r="CJ128" s="233"/>
      <c r="CK128" s="233"/>
      <c r="CL128" s="47"/>
      <c r="CM128" s="47"/>
      <c r="CN128" s="47"/>
      <c r="CO128" s="47"/>
      <c r="CP128" s="47"/>
      <c r="CQ128" s="276">
        <v>42</v>
      </c>
      <c r="CR128" s="278"/>
      <c r="CS128" s="211"/>
      <c r="CT128" s="47"/>
      <c r="CU128" s="47"/>
      <c r="CV128" s="47"/>
      <c r="CW128" s="47"/>
      <c r="CX128" s="47"/>
      <c r="CY128" s="47"/>
      <c r="CZ128" s="47"/>
      <c r="DA128" s="47"/>
      <c r="DB128" s="47"/>
      <c r="DC128" s="47"/>
      <c r="DD128" s="47"/>
      <c r="DE128" s="47"/>
      <c r="DF128" s="47"/>
      <c r="DG128" s="47"/>
      <c r="DH128" s="47"/>
      <c r="DI128" s="47"/>
      <c r="DJ128" s="47"/>
      <c r="DK128" s="47"/>
      <c r="DL128" s="47"/>
      <c r="DM128" s="47"/>
      <c r="DN128" s="47"/>
      <c r="DO128" s="47"/>
      <c r="DP128" s="47"/>
      <c r="DQ128" s="47"/>
      <c r="DR128" s="47"/>
      <c r="DS128" s="47"/>
      <c r="DT128" s="47"/>
      <c r="DU128" s="47"/>
      <c r="DV128" s="47"/>
      <c r="DW128" s="47"/>
      <c r="DX128" s="47"/>
      <c r="DY128" s="47"/>
      <c r="DZ128" s="47"/>
      <c r="EA128" s="47"/>
      <c r="EB128" s="47"/>
      <c r="EC128" s="47"/>
      <c r="ED128" s="47"/>
      <c r="EE128" s="47"/>
      <c r="EF128" s="47"/>
      <c r="EG128" s="47"/>
      <c r="EH128" s="47"/>
      <c r="EI128" s="47"/>
      <c r="EJ128" s="47"/>
      <c r="EK128" s="47"/>
      <c r="EL128" s="47"/>
      <c r="EM128" s="47"/>
      <c r="EN128" s="47"/>
      <c r="EO128" s="47"/>
      <c r="EP128" s="47"/>
      <c r="EQ128" s="47"/>
      <c r="ER128" s="47"/>
      <c r="ES128" s="47"/>
      <c r="ET128" s="47"/>
      <c r="EU128" s="47"/>
      <c r="EV128" s="47"/>
      <c r="EW128" s="47"/>
      <c r="EX128" s="47"/>
      <c r="EY128" s="47"/>
      <c r="EZ128" s="47"/>
      <c r="FA128" s="47"/>
      <c r="FB128" s="47"/>
      <c r="FC128" s="47"/>
      <c r="FD128" s="47"/>
      <c r="FE128" s="47"/>
      <c r="FF128" s="47"/>
      <c r="FG128" s="47"/>
      <c r="FH128" s="47"/>
      <c r="FI128" s="47"/>
      <c r="FJ128" s="47"/>
      <c r="FK128" s="47"/>
      <c r="FL128" s="47"/>
      <c r="FM128" s="47"/>
      <c r="FN128" s="47"/>
      <c r="FO128" s="47"/>
      <c r="FP128" s="47"/>
      <c r="FQ128" s="47"/>
      <c r="FR128" s="47"/>
      <c r="FS128" s="47"/>
    </row>
    <row r="129" spans="1:175" s="236" customFormat="1" ht="27" hidden="1" customHeight="1" x14ac:dyDescent="0.2">
      <c r="A129" s="233"/>
      <c r="B129" s="233"/>
      <c r="C129" s="233"/>
      <c r="D129" s="47"/>
      <c r="E129" s="47"/>
      <c r="F129" s="47"/>
      <c r="G129" s="47"/>
      <c r="H129" s="505"/>
      <c r="I129" s="506"/>
      <c r="J129" s="506"/>
      <c r="K129" s="506"/>
      <c r="L129" s="506"/>
      <c r="M129" s="506"/>
      <c r="N129" s="506"/>
      <c r="O129" s="506"/>
      <c r="P129" s="506"/>
      <c r="Q129" s="506"/>
      <c r="R129" s="506"/>
      <c r="S129" s="506"/>
      <c r="T129" s="506"/>
      <c r="U129" s="506"/>
      <c r="V129" s="507"/>
      <c r="W129" s="505"/>
      <c r="X129" s="506"/>
      <c r="Y129" s="506"/>
      <c r="Z129" s="506"/>
      <c r="AA129" s="506"/>
      <c r="AB129" s="506"/>
      <c r="AC129" s="506"/>
      <c r="AD129" s="506"/>
      <c r="AE129" s="506"/>
      <c r="AF129" s="506"/>
      <c r="AG129" s="506"/>
      <c r="AH129" s="506"/>
      <c r="AI129" s="506"/>
      <c r="AJ129" s="506"/>
      <c r="AK129" s="507"/>
      <c r="AL129" s="511"/>
      <c r="AM129" s="511"/>
      <c r="AN129" s="511"/>
      <c r="AO129" s="511"/>
      <c r="AP129" s="511"/>
      <c r="AQ129" s="505"/>
      <c r="AR129" s="506"/>
      <c r="AS129" s="507"/>
      <c r="AT129" s="512"/>
      <c r="AU129" s="513"/>
      <c r="AV129" s="514"/>
      <c r="AW129" s="512"/>
      <c r="AX129" s="513"/>
      <c r="AY129" s="514"/>
      <c r="AZ129" s="505"/>
      <c r="BA129" s="506"/>
      <c r="BB129" s="506"/>
      <c r="BC129" s="506"/>
      <c r="BD129" s="506"/>
      <c r="BE129" s="506"/>
      <c r="BF129" s="506"/>
      <c r="BG129" s="506"/>
      <c r="BH129" s="506"/>
      <c r="BI129" s="506"/>
      <c r="BJ129" s="506"/>
      <c r="BK129" s="506"/>
      <c r="BL129" s="506"/>
      <c r="BM129" s="506"/>
      <c r="BN129" s="506"/>
      <c r="BO129" s="506"/>
      <c r="BP129" s="506"/>
      <c r="BQ129" s="506"/>
      <c r="BR129" s="506"/>
      <c r="BS129" s="506"/>
      <c r="BT129" s="507"/>
      <c r="BU129" s="508"/>
      <c r="BV129" s="509"/>
      <c r="BW129" s="509"/>
      <c r="BX129" s="509"/>
      <c r="BY129" s="509"/>
      <c r="BZ129" s="509"/>
      <c r="CA129" s="509"/>
      <c r="CB129" s="509"/>
      <c r="CC129" s="509"/>
      <c r="CD129" s="509"/>
      <c r="CE129" s="509"/>
      <c r="CF129" s="509"/>
      <c r="CG129" s="510"/>
      <c r="CH129" s="233"/>
      <c r="CI129" s="233"/>
      <c r="CJ129" s="233"/>
      <c r="CK129" s="233"/>
      <c r="CL129" s="47"/>
      <c r="CM129" s="47"/>
      <c r="CN129" s="47"/>
      <c r="CO129" s="47"/>
      <c r="CP129" s="47"/>
      <c r="CQ129" s="276">
        <v>43</v>
      </c>
      <c r="CR129" s="278"/>
      <c r="CS129" s="211"/>
      <c r="CT129" s="47"/>
      <c r="CU129" s="47"/>
      <c r="CV129" s="47"/>
      <c r="CW129" s="47"/>
      <c r="CX129" s="47"/>
      <c r="CY129" s="47"/>
      <c r="CZ129" s="47"/>
      <c r="DA129" s="47"/>
      <c r="DB129" s="47"/>
      <c r="DC129" s="47"/>
      <c r="DD129" s="47"/>
      <c r="DE129" s="47"/>
      <c r="DF129" s="47"/>
      <c r="DG129" s="47"/>
      <c r="DH129" s="47"/>
      <c r="DI129" s="47"/>
      <c r="DJ129" s="47"/>
      <c r="DK129" s="47"/>
      <c r="DL129" s="47"/>
      <c r="DM129" s="47"/>
      <c r="DN129" s="47"/>
      <c r="DO129" s="47"/>
      <c r="DP129" s="47"/>
      <c r="DQ129" s="47"/>
      <c r="DR129" s="47"/>
      <c r="DS129" s="47"/>
      <c r="DT129" s="47"/>
      <c r="DU129" s="47"/>
      <c r="DV129" s="47"/>
      <c r="DW129" s="47"/>
      <c r="DX129" s="47"/>
      <c r="DY129" s="47"/>
      <c r="DZ129" s="47"/>
      <c r="EA129" s="47"/>
      <c r="EB129" s="47"/>
      <c r="EC129" s="47"/>
      <c r="ED129" s="47"/>
      <c r="EE129" s="47"/>
      <c r="EF129" s="47"/>
      <c r="EG129" s="47"/>
      <c r="EH129" s="47"/>
      <c r="EI129" s="47"/>
      <c r="EJ129" s="47"/>
      <c r="EK129" s="47"/>
      <c r="EL129" s="47"/>
      <c r="EM129" s="47"/>
      <c r="EN129" s="47"/>
      <c r="EO129" s="47"/>
      <c r="EP129" s="47"/>
      <c r="EQ129" s="47"/>
      <c r="ER129" s="47"/>
      <c r="ES129" s="47"/>
      <c r="ET129" s="47"/>
      <c r="EU129" s="47"/>
      <c r="EV129" s="47"/>
      <c r="EW129" s="47"/>
      <c r="EX129" s="47"/>
      <c r="EY129" s="47"/>
      <c r="EZ129" s="47"/>
      <c r="FA129" s="47"/>
      <c r="FB129" s="47"/>
      <c r="FC129" s="47"/>
      <c r="FD129" s="47"/>
      <c r="FE129" s="47"/>
      <c r="FF129" s="47"/>
      <c r="FG129" s="47"/>
      <c r="FH129" s="47"/>
      <c r="FI129" s="47"/>
      <c r="FJ129" s="47"/>
      <c r="FK129" s="47"/>
      <c r="FL129" s="47"/>
      <c r="FM129" s="47"/>
      <c r="FN129" s="47"/>
      <c r="FO129" s="47"/>
      <c r="FP129" s="47"/>
      <c r="FQ129" s="47"/>
      <c r="FR129" s="47"/>
      <c r="FS129" s="47"/>
    </row>
    <row r="130" spans="1:175" s="236" customFormat="1" ht="27" hidden="1" customHeight="1" x14ac:dyDescent="0.2">
      <c r="A130" s="233"/>
      <c r="B130" s="233"/>
      <c r="C130" s="233"/>
      <c r="D130" s="47"/>
      <c r="E130" s="47"/>
      <c r="F130" s="47"/>
      <c r="G130" s="47"/>
      <c r="H130" s="505"/>
      <c r="I130" s="506"/>
      <c r="J130" s="506"/>
      <c r="K130" s="506"/>
      <c r="L130" s="506"/>
      <c r="M130" s="506"/>
      <c r="N130" s="506"/>
      <c r="O130" s="506"/>
      <c r="P130" s="506"/>
      <c r="Q130" s="506"/>
      <c r="R130" s="506"/>
      <c r="S130" s="506"/>
      <c r="T130" s="506"/>
      <c r="U130" s="506"/>
      <c r="V130" s="507"/>
      <c r="W130" s="505"/>
      <c r="X130" s="506"/>
      <c r="Y130" s="506"/>
      <c r="Z130" s="506"/>
      <c r="AA130" s="506"/>
      <c r="AB130" s="506"/>
      <c r="AC130" s="506"/>
      <c r="AD130" s="506"/>
      <c r="AE130" s="506"/>
      <c r="AF130" s="506"/>
      <c r="AG130" s="506"/>
      <c r="AH130" s="506"/>
      <c r="AI130" s="506"/>
      <c r="AJ130" s="506"/>
      <c r="AK130" s="507"/>
      <c r="AL130" s="511"/>
      <c r="AM130" s="511"/>
      <c r="AN130" s="511"/>
      <c r="AO130" s="511"/>
      <c r="AP130" s="511"/>
      <c r="AQ130" s="505"/>
      <c r="AR130" s="506"/>
      <c r="AS130" s="507"/>
      <c r="AT130" s="512"/>
      <c r="AU130" s="513"/>
      <c r="AV130" s="514"/>
      <c r="AW130" s="512"/>
      <c r="AX130" s="513"/>
      <c r="AY130" s="514"/>
      <c r="AZ130" s="505"/>
      <c r="BA130" s="506"/>
      <c r="BB130" s="506"/>
      <c r="BC130" s="506"/>
      <c r="BD130" s="506"/>
      <c r="BE130" s="506"/>
      <c r="BF130" s="506"/>
      <c r="BG130" s="506"/>
      <c r="BH130" s="506"/>
      <c r="BI130" s="506"/>
      <c r="BJ130" s="506"/>
      <c r="BK130" s="506"/>
      <c r="BL130" s="506"/>
      <c r="BM130" s="506"/>
      <c r="BN130" s="506"/>
      <c r="BO130" s="506"/>
      <c r="BP130" s="506"/>
      <c r="BQ130" s="506"/>
      <c r="BR130" s="506"/>
      <c r="BS130" s="506"/>
      <c r="BT130" s="507"/>
      <c r="BU130" s="508"/>
      <c r="BV130" s="509"/>
      <c r="BW130" s="509"/>
      <c r="BX130" s="509"/>
      <c r="BY130" s="509"/>
      <c r="BZ130" s="509"/>
      <c r="CA130" s="509"/>
      <c r="CB130" s="509"/>
      <c r="CC130" s="509"/>
      <c r="CD130" s="509"/>
      <c r="CE130" s="509"/>
      <c r="CF130" s="509"/>
      <c r="CG130" s="510"/>
      <c r="CH130" s="233"/>
      <c r="CI130" s="233"/>
      <c r="CJ130" s="233"/>
      <c r="CK130" s="233"/>
      <c r="CL130" s="47"/>
      <c r="CM130" s="47"/>
      <c r="CN130" s="47"/>
      <c r="CO130" s="47"/>
      <c r="CP130" s="47"/>
      <c r="CQ130" s="276">
        <v>44</v>
      </c>
      <c r="CR130" s="278"/>
      <c r="CS130" s="211"/>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c r="DV130" s="47"/>
      <c r="DW130" s="47"/>
      <c r="DX130" s="47"/>
      <c r="DY130" s="47"/>
      <c r="DZ130" s="47"/>
      <c r="EA130" s="47"/>
      <c r="EB130" s="47"/>
      <c r="EC130" s="47"/>
      <c r="ED130" s="47"/>
      <c r="EE130" s="47"/>
      <c r="EF130" s="47"/>
      <c r="EG130" s="47"/>
      <c r="EH130" s="47"/>
      <c r="EI130" s="47"/>
      <c r="EJ130" s="47"/>
      <c r="EK130" s="47"/>
      <c r="EL130" s="47"/>
      <c r="EM130" s="47"/>
      <c r="EN130" s="47"/>
      <c r="EO130" s="47"/>
      <c r="EP130" s="47"/>
      <c r="EQ130" s="47"/>
      <c r="ER130" s="47"/>
      <c r="ES130" s="47"/>
      <c r="ET130" s="47"/>
      <c r="EU130" s="47"/>
      <c r="EV130" s="47"/>
      <c r="EW130" s="47"/>
      <c r="EX130" s="47"/>
      <c r="EY130" s="47"/>
      <c r="EZ130" s="47"/>
      <c r="FA130" s="47"/>
      <c r="FB130" s="47"/>
      <c r="FC130" s="47"/>
      <c r="FD130" s="47"/>
      <c r="FE130" s="47"/>
      <c r="FF130" s="47"/>
      <c r="FG130" s="47"/>
      <c r="FH130" s="47"/>
      <c r="FI130" s="47"/>
      <c r="FJ130" s="47"/>
      <c r="FK130" s="47"/>
      <c r="FL130" s="47"/>
      <c r="FM130" s="47"/>
      <c r="FN130" s="47"/>
      <c r="FO130" s="47"/>
      <c r="FP130" s="47"/>
      <c r="FQ130" s="47"/>
      <c r="FR130" s="47"/>
      <c r="FS130" s="47"/>
    </row>
    <row r="131" spans="1:175" s="236" customFormat="1" ht="27" hidden="1" customHeight="1" x14ac:dyDescent="0.2">
      <c r="A131" s="233"/>
      <c r="B131" s="233"/>
      <c r="C131" s="233"/>
      <c r="D131" s="47"/>
      <c r="E131" s="47"/>
      <c r="F131" s="47"/>
      <c r="G131" s="47"/>
      <c r="H131" s="505"/>
      <c r="I131" s="506"/>
      <c r="J131" s="506"/>
      <c r="K131" s="506"/>
      <c r="L131" s="506"/>
      <c r="M131" s="506"/>
      <c r="N131" s="506"/>
      <c r="O131" s="506"/>
      <c r="P131" s="506"/>
      <c r="Q131" s="506"/>
      <c r="R131" s="506"/>
      <c r="S131" s="506"/>
      <c r="T131" s="506"/>
      <c r="U131" s="506"/>
      <c r="V131" s="507"/>
      <c r="W131" s="505"/>
      <c r="X131" s="506"/>
      <c r="Y131" s="506"/>
      <c r="Z131" s="506"/>
      <c r="AA131" s="506"/>
      <c r="AB131" s="506"/>
      <c r="AC131" s="506"/>
      <c r="AD131" s="506"/>
      <c r="AE131" s="506"/>
      <c r="AF131" s="506"/>
      <c r="AG131" s="506"/>
      <c r="AH131" s="506"/>
      <c r="AI131" s="506"/>
      <c r="AJ131" s="506"/>
      <c r="AK131" s="507"/>
      <c r="AL131" s="511"/>
      <c r="AM131" s="511"/>
      <c r="AN131" s="511"/>
      <c r="AO131" s="511"/>
      <c r="AP131" s="511"/>
      <c r="AQ131" s="505"/>
      <c r="AR131" s="506"/>
      <c r="AS131" s="507"/>
      <c r="AT131" s="512"/>
      <c r="AU131" s="513"/>
      <c r="AV131" s="514"/>
      <c r="AW131" s="512"/>
      <c r="AX131" s="513"/>
      <c r="AY131" s="514"/>
      <c r="AZ131" s="505"/>
      <c r="BA131" s="506"/>
      <c r="BB131" s="506"/>
      <c r="BC131" s="506"/>
      <c r="BD131" s="506"/>
      <c r="BE131" s="506"/>
      <c r="BF131" s="506"/>
      <c r="BG131" s="506"/>
      <c r="BH131" s="506"/>
      <c r="BI131" s="506"/>
      <c r="BJ131" s="506"/>
      <c r="BK131" s="506"/>
      <c r="BL131" s="506"/>
      <c r="BM131" s="506"/>
      <c r="BN131" s="506"/>
      <c r="BO131" s="506"/>
      <c r="BP131" s="506"/>
      <c r="BQ131" s="506"/>
      <c r="BR131" s="506"/>
      <c r="BS131" s="506"/>
      <c r="BT131" s="507"/>
      <c r="BU131" s="508"/>
      <c r="BV131" s="509"/>
      <c r="BW131" s="509"/>
      <c r="BX131" s="509"/>
      <c r="BY131" s="509"/>
      <c r="BZ131" s="509"/>
      <c r="CA131" s="509"/>
      <c r="CB131" s="509"/>
      <c r="CC131" s="509"/>
      <c r="CD131" s="509"/>
      <c r="CE131" s="509"/>
      <c r="CF131" s="509"/>
      <c r="CG131" s="510"/>
      <c r="CH131" s="233"/>
      <c r="CI131" s="233"/>
      <c r="CJ131" s="233"/>
      <c r="CK131" s="233"/>
      <c r="CL131" s="47"/>
      <c r="CM131" s="47"/>
      <c r="CN131" s="47"/>
      <c r="CO131" s="47"/>
      <c r="CP131" s="47"/>
      <c r="CQ131" s="276">
        <v>45</v>
      </c>
      <c r="CR131" s="278"/>
      <c r="CS131" s="211"/>
      <c r="CT131" s="47"/>
      <c r="CU131" s="47"/>
      <c r="CV131" s="47"/>
      <c r="CW131" s="47"/>
      <c r="CX131" s="47"/>
      <c r="CY131" s="47"/>
      <c r="CZ131" s="47"/>
      <c r="DA131" s="47"/>
      <c r="DB131" s="47"/>
      <c r="DC131" s="47"/>
      <c r="DD131" s="47"/>
      <c r="DE131" s="47"/>
      <c r="DF131" s="47"/>
      <c r="DG131" s="47"/>
      <c r="DH131" s="47"/>
      <c r="DI131" s="47"/>
      <c r="DJ131" s="47"/>
      <c r="DK131" s="47"/>
      <c r="DL131" s="47"/>
      <c r="DM131" s="47"/>
      <c r="DN131" s="47"/>
      <c r="DO131" s="47"/>
      <c r="DP131" s="47"/>
      <c r="DQ131" s="47"/>
      <c r="DR131" s="47"/>
      <c r="DS131" s="47"/>
      <c r="DT131" s="47"/>
      <c r="DU131" s="47"/>
      <c r="DV131" s="47"/>
      <c r="DW131" s="47"/>
      <c r="DX131" s="47"/>
      <c r="DY131" s="47"/>
      <c r="DZ131" s="47"/>
      <c r="EA131" s="47"/>
      <c r="EB131" s="47"/>
      <c r="EC131" s="47"/>
      <c r="ED131" s="47"/>
      <c r="EE131" s="47"/>
      <c r="EF131" s="47"/>
      <c r="EG131" s="47"/>
      <c r="EH131" s="47"/>
      <c r="EI131" s="47"/>
      <c r="EJ131" s="47"/>
      <c r="EK131" s="47"/>
      <c r="EL131" s="47"/>
      <c r="EM131" s="47"/>
      <c r="EN131" s="47"/>
      <c r="EO131" s="47"/>
      <c r="EP131" s="47"/>
      <c r="EQ131" s="47"/>
      <c r="ER131" s="47"/>
      <c r="ES131" s="47"/>
      <c r="ET131" s="47"/>
      <c r="EU131" s="47"/>
      <c r="EV131" s="47"/>
      <c r="EW131" s="47"/>
      <c r="EX131" s="47"/>
      <c r="EY131" s="47"/>
      <c r="EZ131" s="47"/>
      <c r="FA131" s="47"/>
      <c r="FB131" s="47"/>
      <c r="FC131" s="47"/>
      <c r="FD131" s="47"/>
      <c r="FE131" s="47"/>
      <c r="FF131" s="47"/>
      <c r="FG131" s="47"/>
      <c r="FH131" s="47"/>
      <c r="FI131" s="47"/>
      <c r="FJ131" s="47"/>
      <c r="FK131" s="47"/>
      <c r="FL131" s="47"/>
      <c r="FM131" s="47"/>
      <c r="FN131" s="47"/>
      <c r="FO131" s="47"/>
      <c r="FP131" s="47"/>
      <c r="FQ131" s="47"/>
      <c r="FR131" s="47"/>
      <c r="FS131" s="47"/>
    </row>
    <row r="132" spans="1:175" s="236" customFormat="1" ht="27" hidden="1" customHeight="1" x14ac:dyDescent="0.2">
      <c r="A132" s="233"/>
      <c r="B132" s="233"/>
      <c r="C132" s="233"/>
      <c r="D132" s="47"/>
      <c r="E132" s="47"/>
      <c r="F132" s="47"/>
      <c r="G132" s="47"/>
      <c r="H132" s="505"/>
      <c r="I132" s="506"/>
      <c r="J132" s="506"/>
      <c r="K132" s="506"/>
      <c r="L132" s="506"/>
      <c r="M132" s="506"/>
      <c r="N132" s="506"/>
      <c r="O132" s="506"/>
      <c r="P132" s="506"/>
      <c r="Q132" s="506"/>
      <c r="R132" s="506"/>
      <c r="S132" s="506"/>
      <c r="T132" s="506"/>
      <c r="U132" s="506"/>
      <c r="V132" s="507"/>
      <c r="W132" s="505"/>
      <c r="X132" s="506"/>
      <c r="Y132" s="506"/>
      <c r="Z132" s="506"/>
      <c r="AA132" s="506"/>
      <c r="AB132" s="506"/>
      <c r="AC132" s="506"/>
      <c r="AD132" s="506"/>
      <c r="AE132" s="506"/>
      <c r="AF132" s="506"/>
      <c r="AG132" s="506"/>
      <c r="AH132" s="506"/>
      <c r="AI132" s="506"/>
      <c r="AJ132" s="506"/>
      <c r="AK132" s="507"/>
      <c r="AL132" s="511"/>
      <c r="AM132" s="511"/>
      <c r="AN132" s="511"/>
      <c r="AO132" s="511"/>
      <c r="AP132" s="511"/>
      <c r="AQ132" s="505"/>
      <c r="AR132" s="506"/>
      <c r="AS132" s="507"/>
      <c r="AT132" s="512"/>
      <c r="AU132" s="513"/>
      <c r="AV132" s="514"/>
      <c r="AW132" s="512"/>
      <c r="AX132" s="513"/>
      <c r="AY132" s="514"/>
      <c r="AZ132" s="505"/>
      <c r="BA132" s="506"/>
      <c r="BB132" s="506"/>
      <c r="BC132" s="506"/>
      <c r="BD132" s="506"/>
      <c r="BE132" s="506"/>
      <c r="BF132" s="506"/>
      <c r="BG132" s="506"/>
      <c r="BH132" s="506"/>
      <c r="BI132" s="506"/>
      <c r="BJ132" s="506"/>
      <c r="BK132" s="506"/>
      <c r="BL132" s="506"/>
      <c r="BM132" s="506"/>
      <c r="BN132" s="506"/>
      <c r="BO132" s="506"/>
      <c r="BP132" s="506"/>
      <c r="BQ132" s="506"/>
      <c r="BR132" s="506"/>
      <c r="BS132" s="506"/>
      <c r="BT132" s="507"/>
      <c r="BU132" s="508"/>
      <c r="BV132" s="509"/>
      <c r="BW132" s="509"/>
      <c r="BX132" s="509"/>
      <c r="BY132" s="509"/>
      <c r="BZ132" s="509"/>
      <c r="CA132" s="509"/>
      <c r="CB132" s="509"/>
      <c r="CC132" s="509"/>
      <c r="CD132" s="509"/>
      <c r="CE132" s="509"/>
      <c r="CF132" s="509"/>
      <c r="CG132" s="510"/>
      <c r="CH132" s="233"/>
      <c r="CI132" s="233"/>
      <c r="CJ132" s="233"/>
      <c r="CK132" s="233"/>
      <c r="CL132" s="47"/>
      <c r="CM132" s="47"/>
      <c r="CN132" s="47"/>
      <c r="CO132" s="47"/>
      <c r="CP132" s="47"/>
      <c r="CQ132" s="276">
        <v>46</v>
      </c>
      <c r="CR132" s="278"/>
      <c r="CS132" s="211"/>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c r="DS132" s="47"/>
      <c r="DT132" s="47"/>
      <c r="DU132" s="47"/>
      <c r="DV132" s="47"/>
      <c r="DW132" s="47"/>
      <c r="DX132" s="47"/>
      <c r="DY132" s="47"/>
      <c r="DZ132" s="47"/>
      <c r="EA132" s="47"/>
      <c r="EB132" s="47"/>
      <c r="EC132" s="47"/>
      <c r="ED132" s="47"/>
      <c r="EE132" s="47"/>
      <c r="EF132" s="47"/>
      <c r="EG132" s="47"/>
      <c r="EH132" s="47"/>
      <c r="EI132" s="47"/>
      <c r="EJ132" s="47"/>
      <c r="EK132" s="47"/>
      <c r="EL132" s="47"/>
      <c r="EM132" s="47"/>
      <c r="EN132" s="47"/>
      <c r="EO132" s="47"/>
      <c r="EP132" s="47"/>
      <c r="EQ132" s="47"/>
      <c r="ER132" s="47"/>
      <c r="ES132" s="47"/>
      <c r="ET132" s="47"/>
      <c r="EU132" s="47"/>
      <c r="EV132" s="47"/>
      <c r="EW132" s="47"/>
      <c r="EX132" s="47"/>
      <c r="EY132" s="47"/>
      <c r="EZ132" s="47"/>
      <c r="FA132" s="47"/>
      <c r="FB132" s="47"/>
      <c r="FC132" s="47"/>
      <c r="FD132" s="47"/>
      <c r="FE132" s="47"/>
      <c r="FF132" s="47"/>
      <c r="FG132" s="47"/>
      <c r="FH132" s="47"/>
      <c r="FI132" s="47"/>
      <c r="FJ132" s="47"/>
      <c r="FK132" s="47"/>
      <c r="FL132" s="47"/>
      <c r="FM132" s="47"/>
      <c r="FN132" s="47"/>
      <c r="FO132" s="47"/>
      <c r="FP132" s="47"/>
      <c r="FQ132" s="47"/>
      <c r="FR132" s="47"/>
      <c r="FS132" s="47"/>
    </row>
    <row r="133" spans="1:175" s="236" customFormat="1" ht="27" hidden="1" customHeight="1" x14ac:dyDescent="0.2">
      <c r="A133" s="233"/>
      <c r="B133" s="233"/>
      <c r="C133" s="233"/>
      <c r="D133" s="47"/>
      <c r="E133" s="47"/>
      <c r="F133" s="47"/>
      <c r="G133" s="47"/>
      <c r="H133" s="505"/>
      <c r="I133" s="506"/>
      <c r="J133" s="506"/>
      <c r="K133" s="506"/>
      <c r="L133" s="506"/>
      <c r="M133" s="506"/>
      <c r="N133" s="506"/>
      <c r="O133" s="506"/>
      <c r="P133" s="506"/>
      <c r="Q133" s="506"/>
      <c r="R133" s="506"/>
      <c r="S133" s="506"/>
      <c r="T133" s="506"/>
      <c r="U133" s="506"/>
      <c r="V133" s="507"/>
      <c r="W133" s="505"/>
      <c r="X133" s="506"/>
      <c r="Y133" s="506"/>
      <c r="Z133" s="506"/>
      <c r="AA133" s="506"/>
      <c r="AB133" s="506"/>
      <c r="AC133" s="506"/>
      <c r="AD133" s="506"/>
      <c r="AE133" s="506"/>
      <c r="AF133" s="506"/>
      <c r="AG133" s="506"/>
      <c r="AH133" s="506"/>
      <c r="AI133" s="506"/>
      <c r="AJ133" s="506"/>
      <c r="AK133" s="507"/>
      <c r="AL133" s="511"/>
      <c r="AM133" s="511"/>
      <c r="AN133" s="511"/>
      <c r="AO133" s="511"/>
      <c r="AP133" s="511"/>
      <c r="AQ133" s="505"/>
      <c r="AR133" s="506"/>
      <c r="AS133" s="507"/>
      <c r="AT133" s="512"/>
      <c r="AU133" s="513"/>
      <c r="AV133" s="514"/>
      <c r="AW133" s="512"/>
      <c r="AX133" s="513"/>
      <c r="AY133" s="514"/>
      <c r="AZ133" s="505"/>
      <c r="BA133" s="506"/>
      <c r="BB133" s="506"/>
      <c r="BC133" s="506"/>
      <c r="BD133" s="506"/>
      <c r="BE133" s="506"/>
      <c r="BF133" s="506"/>
      <c r="BG133" s="506"/>
      <c r="BH133" s="506"/>
      <c r="BI133" s="506"/>
      <c r="BJ133" s="506"/>
      <c r="BK133" s="506"/>
      <c r="BL133" s="506"/>
      <c r="BM133" s="506"/>
      <c r="BN133" s="506"/>
      <c r="BO133" s="506"/>
      <c r="BP133" s="506"/>
      <c r="BQ133" s="506"/>
      <c r="BR133" s="506"/>
      <c r="BS133" s="506"/>
      <c r="BT133" s="507"/>
      <c r="BU133" s="508"/>
      <c r="BV133" s="509"/>
      <c r="BW133" s="509"/>
      <c r="BX133" s="509"/>
      <c r="BY133" s="509"/>
      <c r="BZ133" s="509"/>
      <c r="CA133" s="509"/>
      <c r="CB133" s="509"/>
      <c r="CC133" s="509"/>
      <c r="CD133" s="509"/>
      <c r="CE133" s="509"/>
      <c r="CF133" s="509"/>
      <c r="CG133" s="510"/>
      <c r="CH133" s="233"/>
      <c r="CI133" s="233"/>
      <c r="CJ133" s="233"/>
      <c r="CK133" s="233"/>
      <c r="CL133" s="47"/>
      <c r="CM133" s="47"/>
      <c r="CN133" s="47"/>
      <c r="CO133" s="47"/>
      <c r="CP133" s="47"/>
      <c r="CQ133" s="276">
        <v>47</v>
      </c>
      <c r="CR133" s="278"/>
      <c r="CS133" s="211"/>
      <c r="CT133" s="47"/>
      <c r="CU133" s="47"/>
      <c r="CV133" s="47"/>
      <c r="CW133" s="47"/>
      <c r="CX133" s="47"/>
      <c r="CY133" s="47"/>
      <c r="CZ133" s="47"/>
      <c r="DA133" s="47"/>
      <c r="DB133" s="47"/>
      <c r="DC133" s="47"/>
      <c r="DD133" s="47"/>
      <c r="DE133" s="47"/>
      <c r="DF133" s="47"/>
      <c r="DG133" s="47"/>
      <c r="DH133" s="47"/>
      <c r="DI133" s="47"/>
      <c r="DJ133" s="47"/>
      <c r="DK133" s="47"/>
      <c r="DL133" s="47"/>
      <c r="DM133" s="47"/>
      <c r="DN133" s="47"/>
      <c r="DO133" s="47"/>
      <c r="DP133" s="47"/>
      <c r="DQ133" s="47"/>
      <c r="DR133" s="47"/>
      <c r="DS133" s="47"/>
      <c r="DT133" s="47"/>
      <c r="DU133" s="47"/>
      <c r="DV133" s="47"/>
      <c r="DW133" s="47"/>
      <c r="DX133" s="47"/>
      <c r="DY133" s="47"/>
      <c r="DZ133" s="47"/>
      <c r="EA133" s="47"/>
      <c r="EB133" s="47"/>
      <c r="EC133" s="47"/>
      <c r="ED133" s="47"/>
      <c r="EE133" s="47"/>
      <c r="EF133" s="47"/>
      <c r="EG133" s="47"/>
      <c r="EH133" s="47"/>
      <c r="EI133" s="47"/>
      <c r="EJ133" s="47"/>
      <c r="EK133" s="47"/>
      <c r="EL133" s="47"/>
      <c r="EM133" s="47"/>
      <c r="EN133" s="47"/>
      <c r="EO133" s="47"/>
      <c r="EP133" s="47"/>
      <c r="EQ133" s="47"/>
      <c r="ER133" s="47"/>
      <c r="ES133" s="47"/>
      <c r="ET133" s="47"/>
      <c r="EU133" s="47"/>
      <c r="EV133" s="47"/>
      <c r="EW133" s="47"/>
      <c r="EX133" s="47"/>
      <c r="EY133" s="47"/>
      <c r="EZ133" s="47"/>
      <c r="FA133" s="47"/>
      <c r="FB133" s="47"/>
      <c r="FC133" s="47"/>
      <c r="FD133" s="47"/>
      <c r="FE133" s="47"/>
      <c r="FF133" s="47"/>
      <c r="FG133" s="47"/>
      <c r="FH133" s="47"/>
      <c r="FI133" s="47"/>
      <c r="FJ133" s="47"/>
      <c r="FK133" s="47"/>
      <c r="FL133" s="47"/>
      <c r="FM133" s="47"/>
      <c r="FN133" s="47"/>
      <c r="FO133" s="47"/>
      <c r="FP133" s="47"/>
      <c r="FQ133" s="47"/>
      <c r="FR133" s="47"/>
      <c r="FS133" s="47"/>
    </row>
    <row r="134" spans="1:175" s="236" customFormat="1" ht="27" hidden="1" customHeight="1" x14ac:dyDescent="0.2">
      <c r="A134" s="233"/>
      <c r="B134" s="233"/>
      <c r="C134" s="233"/>
      <c r="D134" s="47"/>
      <c r="E134" s="47"/>
      <c r="F134" s="47"/>
      <c r="G134" s="47"/>
      <c r="H134" s="505"/>
      <c r="I134" s="506"/>
      <c r="J134" s="506"/>
      <c r="K134" s="506"/>
      <c r="L134" s="506"/>
      <c r="M134" s="506"/>
      <c r="N134" s="506"/>
      <c r="O134" s="506"/>
      <c r="P134" s="506"/>
      <c r="Q134" s="506"/>
      <c r="R134" s="506"/>
      <c r="S134" s="506"/>
      <c r="T134" s="506"/>
      <c r="U134" s="506"/>
      <c r="V134" s="507"/>
      <c r="W134" s="505"/>
      <c r="X134" s="506"/>
      <c r="Y134" s="506"/>
      <c r="Z134" s="506"/>
      <c r="AA134" s="506"/>
      <c r="AB134" s="506"/>
      <c r="AC134" s="506"/>
      <c r="AD134" s="506"/>
      <c r="AE134" s="506"/>
      <c r="AF134" s="506"/>
      <c r="AG134" s="506"/>
      <c r="AH134" s="506"/>
      <c r="AI134" s="506"/>
      <c r="AJ134" s="506"/>
      <c r="AK134" s="507"/>
      <c r="AL134" s="511"/>
      <c r="AM134" s="511"/>
      <c r="AN134" s="511"/>
      <c r="AO134" s="511"/>
      <c r="AP134" s="511"/>
      <c r="AQ134" s="505"/>
      <c r="AR134" s="506"/>
      <c r="AS134" s="507"/>
      <c r="AT134" s="512"/>
      <c r="AU134" s="513"/>
      <c r="AV134" s="514"/>
      <c r="AW134" s="512"/>
      <c r="AX134" s="513"/>
      <c r="AY134" s="514"/>
      <c r="AZ134" s="505"/>
      <c r="BA134" s="506"/>
      <c r="BB134" s="506"/>
      <c r="BC134" s="506"/>
      <c r="BD134" s="506"/>
      <c r="BE134" s="506"/>
      <c r="BF134" s="506"/>
      <c r="BG134" s="506"/>
      <c r="BH134" s="506"/>
      <c r="BI134" s="506"/>
      <c r="BJ134" s="506"/>
      <c r="BK134" s="506"/>
      <c r="BL134" s="506"/>
      <c r="BM134" s="506"/>
      <c r="BN134" s="506"/>
      <c r="BO134" s="506"/>
      <c r="BP134" s="506"/>
      <c r="BQ134" s="506"/>
      <c r="BR134" s="506"/>
      <c r="BS134" s="506"/>
      <c r="BT134" s="507"/>
      <c r="BU134" s="508"/>
      <c r="BV134" s="509"/>
      <c r="BW134" s="509"/>
      <c r="BX134" s="509"/>
      <c r="BY134" s="509"/>
      <c r="BZ134" s="509"/>
      <c r="CA134" s="509"/>
      <c r="CB134" s="509"/>
      <c r="CC134" s="509"/>
      <c r="CD134" s="509"/>
      <c r="CE134" s="509"/>
      <c r="CF134" s="509"/>
      <c r="CG134" s="510"/>
      <c r="CH134" s="233"/>
      <c r="CI134" s="233"/>
      <c r="CJ134" s="233"/>
      <c r="CK134" s="233"/>
      <c r="CL134" s="47"/>
      <c r="CM134" s="47"/>
      <c r="CN134" s="47"/>
      <c r="CO134" s="47"/>
      <c r="CP134" s="47"/>
      <c r="CQ134" s="276">
        <v>48</v>
      </c>
      <c r="CR134" s="278"/>
      <c r="CS134" s="211"/>
      <c r="CT134" s="47"/>
      <c r="CU134" s="47"/>
      <c r="CV134" s="47"/>
      <c r="CW134" s="47"/>
      <c r="CX134" s="47"/>
      <c r="CY134" s="47"/>
      <c r="CZ134" s="47"/>
      <c r="DA134" s="47"/>
      <c r="DB134" s="47"/>
      <c r="DC134" s="47"/>
      <c r="DD134" s="47"/>
      <c r="DE134" s="47"/>
      <c r="DF134" s="47"/>
      <c r="DG134" s="47"/>
      <c r="DH134" s="47"/>
      <c r="DI134" s="47"/>
      <c r="DJ134" s="47"/>
      <c r="DK134" s="47"/>
      <c r="DL134" s="47"/>
      <c r="DM134" s="47"/>
      <c r="DN134" s="47"/>
      <c r="DO134" s="47"/>
      <c r="DP134" s="47"/>
      <c r="DQ134" s="47"/>
      <c r="DR134" s="47"/>
      <c r="DS134" s="47"/>
      <c r="DT134" s="47"/>
      <c r="DU134" s="47"/>
      <c r="DV134" s="47"/>
      <c r="DW134" s="47"/>
      <c r="DX134" s="47"/>
      <c r="DY134" s="47"/>
      <c r="DZ134" s="47"/>
      <c r="EA134" s="47"/>
      <c r="EB134" s="47"/>
      <c r="EC134" s="47"/>
      <c r="ED134" s="47"/>
      <c r="EE134" s="47"/>
      <c r="EF134" s="47"/>
      <c r="EG134" s="47"/>
      <c r="EH134" s="47"/>
      <c r="EI134" s="47"/>
      <c r="EJ134" s="47"/>
      <c r="EK134" s="47"/>
      <c r="EL134" s="47"/>
      <c r="EM134" s="47"/>
      <c r="EN134" s="47"/>
      <c r="EO134" s="47"/>
      <c r="EP134" s="47"/>
      <c r="EQ134" s="47"/>
      <c r="ER134" s="47"/>
      <c r="ES134" s="47"/>
      <c r="ET134" s="47"/>
      <c r="EU134" s="47"/>
      <c r="EV134" s="47"/>
      <c r="EW134" s="47"/>
      <c r="EX134" s="47"/>
      <c r="EY134" s="47"/>
      <c r="EZ134" s="47"/>
      <c r="FA134" s="47"/>
      <c r="FB134" s="47"/>
      <c r="FC134" s="47"/>
      <c r="FD134" s="47"/>
      <c r="FE134" s="47"/>
      <c r="FF134" s="47"/>
      <c r="FG134" s="47"/>
      <c r="FH134" s="47"/>
      <c r="FI134" s="47"/>
      <c r="FJ134" s="47"/>
      <c r="FK134" s="47"/>
      <c r="FL134" s="47"/>
      <c r="FM134" s="47"/>
      <c r="FN134" s="47"/>
      <c r="FO134" s="47"/>
      <c r="FP134" s="47"/>
      <c r="FQ134" s="47"/>
      <c r="FR134" s="47"/>
      <c r="FS134" s="47"/>
    </row>
    <row r="135" spans="1:175" s="236" customFormat="1" ht="27" hidden="1" customHeight="1" x14ac:dyDescent="0.2">
      <c r="A135" s="233"/>
      <c r="B135" s="233"/>
      <c r="C135" s="233"/>
      <c r="D135" s="47"/>
      <c r="E135" s="47"/>
      <c r="F135" s="47"/>
      <c r="G135" s="47"/>
      <c r="H135" s="505"/>
      <c r="I135" s="506"/>
      <c r="J135" s="506"/>
      <c r="K135" s="506"/>
      <c r="L135" s="506"/>
      <c r="M135" s="506"/>
      <c r="N135" s="506"/>
      <c r="O135" s="506"/>
      <c r="P135" s="506"/>
      <c r="Q135" s="506"/>
      <c r="R135" s="506"/>
      <c r="S135" s="506"/>
      <c r="T135" s="506"/>
      <c r="U135" s="506"/>
      <c r="V135" s="507"/>
      <c r="W135" s="505"/>
      <c r="X135" s="506"/>
      <c r="Y135" s="506"/>
      <c r="Z135" s="506"/>
      <c r="AA135" s="506"/>
      <c r="AB135" s="506"/>
      <c r="AC135" s="506"/>
      <c r="AD135" s="506"/>
      <c r="AE135" s="506"/>
      <c r="AF135" s="506"/>
      <c r="AG135" s="506"/>
      <c r="AH135" s="506"/>
      <c r="AI135" s="506"/>
      <c r="AJ135" s="506"/>
      <c r="AK135" s="507"/>
      <c r="AL135" s="511"/>
      <c r="AM135" s="511"/>
      <c r="AN135" s="511"/>
      <c r="AO135" s="511"/>
      <c r="AP135" s="511"/>
      <c r="AQ135" s="505"/>
      <c r="AR135" s="506"/>
      <c r="AS135" s="507"/>
      <c r="AT135" s="512"/>
      <c r="AU135" s="513"/>
      <c r="AV135" s="514"/>
      <c r="AW135" s="512"/>
      <c r="AX135" s="513"/>
      <c r="AY135" s="514"/>
      <c r="AZ135" s="505"/>
      <c r="BA135" s="506"/>
      <c r="BB135" s="506"/>
      <c r="BC135" s="506"/>
      <c r="BD135" s="506"/>
      <c r="BE135" s="506"/>
      <c r="BF135" s="506"/>
      <c r="BG135" s="506"/>
      <c r="BH135" s="506"/>
      <c r="BI135" s="506"/>
      <c r="BJ135" s="506"/>
      <c r="BK135" s="506"/>
      <c r="BL135" s="506"/>
      <c r="BM135" s="506"/>
      <c r="BN135" s="506"/>
      <c r="BO135" s="506"/>
      <c r="BP135" s="506"/>
      <c r="BQ135" s="506"/>
      <c r="BR135" s="506"/>
      <c r="BS135" s="506"/>
      <c r="BT135" s="507"/>
      <c r="BU135" s="515"/>
      <c r="BV135" s="516"/>
      <c r="BW135" s="516"/>
      <c r="BX135" s="516"/>
      <c r="BY135" s="516"/>
      <c r="BZ135" s="516"/>
      <c r="CA135" s="516"/>
      <c r="CB135" s="516"/>
      <c r="CC135" s="516"/>
      <c r="CD135" s="516"/>
      <c r="CE135" s="516"/>
      <c r="CF135" s="516"/>
      <c r="CG135" s="517"/>
      <c r="CH135" s="233"/>
      <c r="CI135" s="233"/>
      <c r="CJ135" s="233"/>
      <c r="CK135" s="233"/>
      <c r="CL135" s="47"/>
      <c r="CM135" s="47"/>
      <c r="CN135" s="47"/>
      <c r="CO135" s="47"/>
      <c r="CP135" s="47"/>
      <c r="CQ135" s="276">
        <v>49</v>
      </c>
      <c r="CR135" s="278"/>
      <c r="CS135" s="211"/>
      <c r="CT135" s="47"/>
      <c r="CU135" s="47"/>
      <c r="CV135" s="47"/>
      <c r="CW135" s="47"/>
      <c r="CX135" s="47"/>
      <c r="CY135" s="47"/>
      <c r="CZ135" s="47"/>
      <c r="DA135" s="47"/>
      <c r="DB135" s="47"/>
      <c r="DC135" s="47"/>
      <c r="DD135" s="47"/>
      <c r="DE135" s="47"/>
      <c r="DF135" s="47"/>
      <c r="DG135" s="47"/>
      <c r="DH135" s="47"/>
      <c r="DI135" s="47"/>
      <c r="DJ135" s="47"/>
      <c r="DK135" s="47"/>
      <c r="DL135" s="47"/>
      <c r="DM135" s="47"/>
      <c r="DN135" s="47"/>
      <c r="DO135" s="47"/>
      <c r="DP135" s="47"/>
      <c r="DQ135" s="47"/>
      <c r="DR135" s="47"/>
      <c r="DS135" s="47"/>
      <c r="DT135" s="47"/>
      <c r="DU135" s="47"/>
      <c r="DV135" s="47"/>
      <c r="DW135" s="47"/>
      <c r="DX135" s="47"/>
      <c r="DY135" s="47"/>
      <c r="DZ135" s="47"/>
      <c r="EA135" s="47"/>
      <c r="EB135" s="47"/>
      <c r="EC135" s="47"/>
      <c r="ED135" s="47"/>
      <c r="EE135" s="47"/>
      <c r="EF135" s="47"/>
      <c r="EG135" s="47"/>
      <c r="EH135" s="47"/>
      <c r="EI135" s="47"/>
      <c r="EJ135" s="47"/>
      <c r="EK135" s="47"/>
      <c r="EL135" s="47"/>
      <c r="EM135" s="47"/>
      <c r="EN135" s="47"/>
      <c r="EO135" s="47"/>
      <c r="EP135" s="47"/>
      <c r="EQ135" s="47"/>
      <c r="ER135" s="47"/>
      <c r="ES135" s="47"/>
      <c r="ET135" s="47"/>
      <c r="EU135" s="47"/>
      <c r="EV135" s="47"/>
      <c r="EW135" s="47"/>
      <c r="EX135" s="47"/>
      <c r="EY135" s="47"/>
      <c r="EZ135" s="47"/>
      <c r="FA135" s="47"/>
      <c r="FB135" s="47"/>
      <c r="FC135" s="47"/>
      <c r="FD135" s="47"/>
      <c r="FE135" s="47"/>
      <c r="FF135" s="47"/>
      <c r="FG135" s="47"/>
      <c r="FH135" s="47"/>
      <c r="FI135" s="47"/>
      <c r="FJ135" s="47"/>
      <c r="FK135" s="47"/>
      <c r="FL135" s="47"/>
      <c r="FM135" s="47"/>
      <c r="FN135" s="47"/>
      <c r="FO135" s="47"/>
      <c r="FP135" s="47"/>
      <c r="FQ135" s="47"/>
      <c r="FR135" s="47"/>
      <c r="FS135" s="47"/>
    </row>
    <row r="136" spans="1:175" ht="18" hidden="1" customHeight="1" x14ac:dyDescent="0.2">
      <c r="A136" s="246"/>
      <c r="B136" s="246"/>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c r="BO136" s="246"/>
      <c r="BP136" s="246"/>
      <c r="BQ136" s="246"/>
      <c r="BR136" s="246"/>
      <c r="BS136" s="246"/>
      <c r="BT136" s="246"/>
      <c r="BU136" s="246"/>
      <c r="BV136" s="246"/>
      <c r="BW136" s="246"/>
      <c r="BX136" s="246"/>
      <c r="BY136" s="246"/>
      <c r="BZ136" s="246"/>
      <c r="CA136" s="246"/>
      <c r="CB136" s="246"/>
      <c r="CC136" s="246"/>
      <c r="CD136" s="246"/>
      <c r="CE136" s="246"/>
      <c r="CF136" s="246"/>
      <c r="CG136" s="246"/>
      <c r="CH136" s="246"/>
      <c r="CI136" s="246"/>
      <c r="CJ136" s="246"/>
      <c r="CK136" s="246"/>
      <c r="CL136" s="246"/>
      <c r="CM136" s="246"/>
      <c r="CN136" s="246"/>
      <c r="CO136" s="347"/>
      <c r="CP136" s="347"/>
    </row>
    <row r="137" spans="1:175" ht="18" hidden="1" customHeight="1" x14ac:dyDescent="0.2">
      <c r="A137" s="502" t="s">
        <v>236</v>
      </c>
      <c r="B137" s="502"/>
      <c r="C137" s="502"/>
      <c r="D137" s="502"/>
      <c r="E137" s="502"/>
      <c r="F137" s="502"/>
      <c r="G137" s="502"/>
      <c r="H137" s="502"/>
      <c r="I137" s="502"/>
      <c r="J137" s="502"/>
      <c r="K137" s="502"/>
      <c r="L137" s="502"/>
      <c r="M137" s="502"/>
      <c r="N137" s="502"/>
      <c r="O137" s="502"/>
      <c r="P137" s="502"/>
      <c r="Q137" s="502"/>
      <c r="R137" s="502"/>
      <c r="S137" s="502"/>
      <c r="T137" s="502"/>
      <c r="U137" s="502"/>
      <c r="V137" s="502"/>
      <c r="W137" s="502"/>
      <c r="X137" s="502"/>
      <c r="Y137" s="502"/>
      <c r="Z137" s="502"/>
      <c r="AA137" s="502"/>
      <c r="AB137" s="502"/>
      <c r="AC137" s="502"/>
      <c r="AD137" s="502"/>
      <c r="AE137" s="502"/>
      <c r="AF137" s="502"/>
      <c r="AG137" s="502"/>
      <c r="AH137" s="502"/>
      <c r="AI137" s="502"/>
      <c r="AJ137" s="502"/>
      <c r="AK137" s="502"/>
      <c r="AL137" s="502"/>
      <c r="AM137" s="502"/>
      <c r="AN137" s="502"/>
      <c r="AO137" s="502"/>
      <c r="AP137" s="502"/>
      <c r="AQ137" s="502"/>
      <c r="AR137" s="502"/>
      <c r="AS137" s="502"/>
      <c r="AT137" s="502"/>
      <c r="AU137" s="502"/>
      <c r="AV137" s="502"/>
      <c r="AW137" s="502"/>
      <c r="AX137" s="502"/>
      <c r="AY137" s="502"/>
      <c r="AZ137" s="502"/>
      <c r="BA137" s="502"/>
      <c r="BB137" s="502"/>
      <c r="BC137" s="502"/>
      <c r="BD137" s="502"/>
      <c r="BE137" s="502"/>
      <c r="BF137" s="502"/>
      <c r="BG137" s="502"/>
      <c r="BH137" s="502"/>
      <c r="BI137" s="502"/>
      <c r="BJ137" s="502"/>
      <c r="BK137" s="502"/>
      <c r="BL137" s="502"/>
      <c r="BM137" s="502"/>
      <c r="BN137" s="502"/>
      <c r="BO137" s="502"/>
      <c r="BP137" s="502"/>
      <c r="BQ137" s="502"/>
      <c r="BR137" s="502"/>
      <c r="BS137" s="502"/>
      <c r="BT137" s="502"/>
      <c r="BU137" s="502"/>
      <c r="BV137" s="502"/>
      <c r="BW137" s="502"/>
      <c r="BX137" s="502"/>
      <c r="BY137" s="502"/>
      <c r="BZ137" s="502"/>
      <c r="CA137" s="502"/>
      <c r="CB137" s="502"/>
      <c r="CC137" s="502"/>
      <c r="CD137" s="502"/>
      <c r="CE137" s="502"/>
      <c r="CF137" s="502"/>
      <c r="CG137" s="502"/>
      <c r="CH137" s="502"/>
      <c r="CI137" s="502"/>
      <c r="CJ137" s="502"/>
      <c r="CK137" s="502"/>
      <c r="CL137" s="502"/>
      <c r="CM137" s="502"/>
      <c r="CN137" s="502"/>
      <c r="CO137" s="346"/>
      <c r="CP137" s="346"/>
    </row>
    <row r="138" spans="1:175" ht="18" hidden="1" customHeight="1" x14ac:dyDescent="0.2">
      <c r="A138" s="502"/>
      <c r="B138" s="502"/>
      <c r="C138" s="502"/>
      <c r="D138" s="502"/>
      <c r="E138" s="502"/>
      <c r="F138" s="502"/>
      <c r="G138" s="502"/>
      <c r="H138" s="502"/>
      <c r="I138" s="502"/>
      <c r="J138" s="502"/>
      <c r="K138" s="502"/>
      <c r="L138" s="502"/>
      <c r="M138" s="502"/>
      <c r="N138" s="502"/>
      <c r="O138" s="502"/>
      <c r="P138" s="502"/>
      <c r="Q138" s="502"/>
      <c r="R138" s="502"/>
      <c r="S138" s="502"/>
      <c r="T138" s="502"/>
      <c r="U138" s="502"/>
      <c r="V138" s="502"/>
      <c r="W138" s="502"/>
      <c r="X138" s="502"/>
      <c r="Y138" s="502"/>
      <c r="Z138" s="502"/>
      <c r="AA138" s="502"/>
      <c r="AB138" s="502"/>
      <c r="AC138" s="502"/>
      <c r="AD138" s="502"/>
      <c r="AE138" s="502"/>
      <c r="AF138" s="502"/>
      <c r="AG138" s="502"/>
      <c r="AH138" s="502"/>
      <c r="AI138" s="502"/>
      <c r="AJ138" s="502"/>
      <c r="AK138" s="502"/>
      <c r="AL138" s="502"/>
      <c r="AM138" s="502"/>
      <c r="AN138" s="502"/>
      <c r="AO138" s="502"/>
      <c r="AP138" s="502"/>
      <c r="AQ138" s="502"/>
      <c r="AR138" s="502"/>
      <c r="AS138" s="502"/>
      <c r="AT138" s="502"/>
      <c r="AU138" s="502"/>
      <c r="AV138" s="502"/>
      <c r="AW138" s="502"/>
      <c r="AX138" s="502"/>
      <c r="AY138" s="502"/>
      <c r="AZ138" s="502"/>
      <c r="BA138" s="502"/>
      <c r="BB138" s="502"/>
      <c r="BC138" s="502"/>
      <c r="BD138" s="502"/>
      <c r="BE138" s="502"/>
      <c r="BF138" s="502"/>
      <c r="BG138" s="502"/>
      <c r="BH138" s="502"/>
      <c r="BI138" s="502"/>
      <c r="BJ138" s="502"/>
      <c r="BK138" s="502"/>
      <c r="BL138" s="502"/>
      <c r="BM138" s="502"/>
      <c r="BN138" s="502"/>
      <c r="BO138" s="502"/>
      <c r="BP138" s="502"/>
      <c r="BQ138" s="502"/>
      <c r="BR138" s="502"/>
      <c r="BS138" s="502"/>
      <c r="BT138" s="502"/>
      <c r="BU138" s="502"/>
      <c r="BV138" s="502"/>
      <c r="BW138" s="502"/>
      <c r="BX138" s="502"/>
      <c r="BY138" s="502"/>
      <c r="BZ138" s="502"/>
      <c r="CA138" s="502"/>
      <c r="CB138" s="502"/>
      <c r="CC138" s="502"/>
      <c r="CD138" s="502"/>
      <c r="CE138" s="502"/>
      <c r="CF138" s="502"/>
      <c r="CG138" s="502"/>
      <c r="CH138" s="502"/>
      <c r="CI138" s="502"/>
      <c r="CJ138" s="502"/>
      <c r="CK138" s="502"/>
      <c r="CL138" s="502"/>
      <c r="CM138" s="502"/>
      <c r="CN138" s="502"/>
      <c r="CO138" s="346"/>
      <c r="CP138" s="346"/>
    </row>
    <row r="139" spans="1:175" ht="18" hidden="1" customHeight="1" x14ac:dyDescent="0.2">
      <c r="A139" s="503" t="s">
        <v>237</v>
      </c>
      <c r="B139" s="503"/>
      <c r="C139" s="503"/>
      <c r="D139" s="503"/>
      <c r="E139" s="503"/>
      <c r="F139" s="503"/>
      <c r="G139" s="503"/>
      <c r="H139" s="503"/>
      <c r="I139" s="503"/>
      <c r="J139" s="503"/>
      <c r="K139" s="503"/>
      <c r="L139" s="503"/>
      <c r="M139" s="503"/>
      <c r="N139" s="503"/>
      <c r="O139" s="503"/>
      <c r="P139" s="503"/>
      <c r="Q139" s="503"/>
      <c r="R139" s="503"/>
      <c r="S139" s="503"/>
      <c r="T139" s="503"/>
      <c r="U139" s="503"/>
      <c r="V139" s="503"/>
      <c r="W139" s="503"/>
      <c r="X139" s="503"/>
      <c r="Y139" s="503"/>
      <c r="Z139" s="503"/>
      <c r="AA139" s="503"/>
      <c r="AB139" s="503"/>
      <c r="AC139" s="503"/>
      <c r="AD139" s="503"/>
      <c r="AE139" s="503"/>
      <c r="AF139" s="503"/>
      <c r="AG139" s="503"/>
      <c r="AH139" s="503"/>
      <c r="AI139" s="503"/>
      <c r="AJ139" s="503"/>
      <c r="AK139" s="503"/>
      <c r="AL139" s="503"/>
      <c r="AM139" s="503"/>
      <c r="AN139" s="503"/>
      <c r="AO139" s="503"/>
      <c r="AP139" s="503"/>
      <c r="AQ139" s="503"/>
      <c r="AR139" s="503"/>
      <c r="AS139" s="503"/>
      <c r="AT139" s="503"/>
      <c r="AU139" s="503"/>
      <c r="AV139" s="503"/>
      <c r="AW139" s="503"/>
      <c r="AX139" s="503"/>
      <c r="AY139" s="503"/>
      <c r="AZ139" s="503"/>
      <c r="BA139" s="503"/>
      <c r="BB139" s="503"/>
      <c r="BC139" s="503"/>
      <c r="BD139" s="503"/>
      <c r="BE139" s="503"/>
      <c r="BF139" s="503"/>
      <c r="BG139" s="503"/>
      <c r="BH139" s="503"/>
      <c r="BI139" s="503"/>
      <c r="BJ139" s="503"/>
      <c r="BK139" s="503"/>
      <c r="BL139" s="503"/>
      <c r="BM139" s="503"/>
      <c r="BN139" s="503"/>
      <c r="BO139" s="503"/>
      <c r="BP139" s="503"/>
      <c r="BQ139" s="503"/>
      <c r="BR139" s="503"/>
      <c r="BS139" s="503"/>
      <c r="BT139" s="503"/>
      <c r="BU139" s="503"/>
      <c r="BV139" s="503"/>
      <c r="BW139" s="503"/>
      <c r="BX139" s="503"/>
      <c r="BY139" s="503"/>
      <c r="BZ139" s="503"/>
      <c r="CA139" s="503"/>
      <c r="CB139" s="503"/>
      <c r="CC139" s="503"/>
      <c r="CD139" s="503"/>
      <c r="CE139" s="503"/>
      <c r="CF139" s="503"/>
      <c r="CG139" s="503"/>
      <c r="CH139" s="503"/>
      <c r="CI139" s="503"/>
      <c r="CJ139" s="503"/>
      <c r="CK139" s="503"/>
      <c r="CL139" s="503"/>
      <c r="CM139" s="503"/>
      <c r="CN139" s="503"/>
      <c r="CO139" s="347"/>
      <c r="CP139" s="347"/>
    </row>
    <row r="140" spans="1:175" ht="18" hidden="1" customHeight="1" x14ac:dyDescent="0.2">
      <c r="A140" s="503"/>
      <c r="B140" s="503"/>
      <c r="C140" s="503"/>
      <c r="D140" s="503"/>
      <c r="E140" s="503"/>
      <c r="F140" s="503"/>
      <c r="G140" s="503"/>
      <c r="H140" s="503"/>
      <c r="I140" s="503"/>
      <c r="J140" s="503"/>
      <c r="K140" s="503"/>
      <c r="L140" s="503"/>
      <c r="M140" s="503"/>
      <c r="N140" s="503"/>
      <c r="O140" s="503"/>
      <c r="P140" s="503"/>
      <c r="Q140" s="503"/>
      <c r="R140" s="503"/>
      <c r="S140" s="503"/>
      <c r="T140" s="503"/>
      <c r="U140" s="503"/>
      <c r="V140" s="503"/>
      <c r="W140" s="503"/>
      <c r="X140" s="503"/>
      <c r="Y140" s="503"/>
      <c r="Z140" s="503"/>
      <c r="AA140" s="503"/>
      <c r="AB140" s="503"/>
      <c r="AC140" s="503"/>
      <c r="AD140" s="503"/>
      <c r="AE140" s="503"/>
      <c r="AF140" s="503"/>
      <c r="AG140" s="503"/>
      <c r="AH140" s="503"/>
      <c r="AI140" s="503"/>
      <c r="AJ140" s="503"/>
      <c r="AK140" s="503"/>
      <c r="AL140" s="503"/>
      <c r="AM140" s="503"/>
      <c r="AN140" s="503"/>
      <c r="AO140" s="503"/>
      <c r="AP140" s="503"/>
      <c r="AQ140" s="503"/>
      <c r="AR140" s="503"/>
      <c r="AS140" s="503"/>
      <c r="AT140" s="503"/>
      <c r="AU140" s="503"/>
      <c r="AV140" s="503"/>
      <c r="AW140" s="503"/>
      <c r="AX140" s="503"/>
      <c r="AY140" s="503"/>
      <c r="AZ140" s="503"/>
      <c r="BA140" s="503"/>
      <c r="BB140" s="503"/>
      <c r="BC140" s="503"/>
      <c r="BD140" s="503"/>
      <c r="BE140" s="503"/>
      <c r="BF140" s="503"/>
      <c r="BG140" s="503"/>
      <c r="BH140" s="503"/>
      <c r="BI140" s="503"/>
      <c r="BJ140" s="503"/>
      <c r="BK140" s="503"/>
      <c r="BL140" s="503"/>
      <c r="BM140" s="503"/>
      <c r="BN140" s="503"/>
      <c r="BO140" s="503"/>
      <c r="BP140" s="503"/>
      <c r="BQ140" s="503"/>
      <c r="BR140" s="503"/>
      <c r="BS140" s="503"/>
      <c r="BT140" s="503"/>
      <c r="BU140" s="503"/>
      <c r="BV140" s="503"/>
      <c r="BW140" s="503"/>
      <c r="BX140" s="503"/>
      <c r="BY140" s="503"/>
      <c r="BZ140" s="503"/>
      <c r="CA140" s="503"/>
      <c r="CB140" s="503"/>
      <c r="CC140" s="503"/>
      <c r="CD140" s="503"/>
      <c r="CE140" s="503"/>
      <c r="CF140" s="503"/>
      <c r="CG140" s="503"/>
      <c r="CH140" s="503"/>
      <c r="CI140" s="503"/>
      <c r="CJ140" s="503"/>
      <c r="CK140" s="503"/>
      <c r="CL140" s="503"/>
      <c r="CM140" s="503"/>
      <c r="CN140" s="503"/>
      <c r="CO140" s="347"/>
      <c r="CP140" s="347"/>
    </row>
    <row r="141" spans="1:175" ht="18" hidden="1" customHeight="1" x14ac:dyDescent="0.2">
      <c r="A141" s="503"/>
      <c r="B141" s="503"/>
      <c r="C141" s="503"/>
      <c r="D141" s="503"/>
      <c r="E141" s="503"/>
      <c r="F141" s="503"/>
      <c r="G141" s="503"/>
      <c r="H141" s="503"/>
      <c r="I141" s="503"/>
      <c r="J141" s="503"/>
      <c r="K141" s="503"/>
      <c r="L141" s="503"/>
      <c r="M141" s="503"/>
      <c r="N141" s="503"/>
      <c r="O141" s="503"/>
      <c r="P141" s="503"/>
      <c r="Q141" s="503"/>
      <c r="R141" s="503"/>
      <c r="S141" s="503"/>
      <c r="T141" s="503"/>
      <c r="U141" s="503"/>
      <c r="V141" s="503"/>
      <c r="W141" s="503"/>
      <c r="X141" s="503"/>
      <c r="Y141" s="503"/>
      <c r="Z141" s="503"/>
      <c r="AA141" s="503"/>
      <c r="AB141" s="503"/>
      <c r="AC141" s="503"/>
      <c r="AD141" s="503"/>
      <c r="AE141" s="503"/>
      <c r="AF141" s="503"/>
      <c r="AG141" s="503"/>
      <c r="AH141" s="503"/>
      <c r="AI141" s="503"/>
      <c r="AJ141" s="503"/>
      <c r="AK141" s="503"/>
      <c r="AL141" s="503"/>
      <c r="AM141" s="503"/>
      <c r="AN141" s="503"/>
      <c r="AO141" s="503"/>
      <c r="AP141" s="503"/>
      <c r="AQ141" s="503"/>
      <c r="AR141" s="503"/>
      <c r="AS141" s="503"/>
      <c r="AT141" s="503"/>
      <c r="AU141" s="503"/>
      <c r="AV141" s="503"/>
      <c r="AW141" s="503"/>
      <c r="AX141" s="503"/>
      <c r="AY141" s="503"/>
      <c r="AZ141" s="503"/>
      <c r="BA141" s="503"/>
      <c r="BB141" s="503"/>
      <c r="BC141" s="503"/>
      <c r="BD141" s="503"/>
      <c r="BE141" s="503"/>
      <c r="BF141" s="503"/>
      <c r="BG141" s="503"/>
      <c r="BH141" s="503"/>
      <c r="BI141" s="503"/>
      <c r="BJ141" s="503"/>
      <c r="BK141" s="503"/>
      <c r="BL141" s="503"/>
      <c r="BM141" s="503"/>
      <c r="BN141" s="503"/>
      <c r="BO141" s="503"/>
      <c r="BP141" s="503"/>
      <c r="BQ141" s="503"/>
      <c r="BR141" s="503"/>
      <c r="BS141" s="503"/>
      <c r="BT141" s="503"/>
      <c r="BU141" s="503"/>
      <c r="BV141" s="503"/>
      <c r="BW141" s="503"/>
      <c r="BX141" s="503"/>
      <c r="BY141" s="503"/>
      <c r="BZ141" s="503"/>
      <c r="CA141" s="503"/>
      <c r="CB141" s="503"/>
      <c r="CC141" s="503"/>
      <c r="CD141" s="503"/>
      <c r="CE141" s="503"/>
      <c r="CF141" s="503"/>
      <c r="CG141" s="503"/>
      <c r="CH141" s="503"/>
      <c r="CI141" s="503"/>
      <c r="CJ141" s="503"/>
      <c r="CK141" s="503"/>
      <c r="CL141" s="503"/>
      <c r="CM141" s="503"/>
      <c r="CN141" s="503"/>
      <c r="CO141" s="347"/>
      <c r="CP141" s="347"/>
    </row>
    <row r="142" spans="1:175" ht="18" hidden="1" customHeight="1" x14ac:dyDescent="0.2">
      <c r="A142" s="503"/>
      <c r="B142" s="503"/>
      <c r="C142" s="503"/>
      <c r="D142" s="503"/>
      <c r="E142" s="503"/>
      <c r="F142" s="503"/>
      <c r="G142" s="503"/>
      <c r="H142" s="503"/>
      <c r="I142" s="503"/>
      <c r="J142" s="503"/>
      <c r="K142" s="503"/>
      <c r="L142" s="503"/>
      <c r="M142" s="503"/>
      <c r="N142" s="503"/>
      <c r="O142" s="503"/>
      <c r="P142" s="503"/>
      <c r="Q142" s="503"/>
      <c r="R142" s="503"/>
      <c r="S142" s="503"/>
      <c r="T142" s="503"/>
      <c r="U142" s="503"/>
      <c r="V142" s="503"/>
      <c r="W142" s="503"/>
      <c r="X142" s="503"/>
      <c r="Y142" s="503"/>
      <c r="Z142" s="503"/>
      <c r="AA142" s="503"/>
      <c r="AB142" s="503"/>
      <c r="AC142" s="503"/>
      <c r="AD142" s="503"/>
      <c r="AE142" s="503"/>
      <c r="AF142" s="503"/>
      <c r="AG142" s="503"/>
      <c r="AH142" s="503"/>
      <c r="AI142" s="503"/>
      <c r="AJ142" s="503"/>
      <c r="AK142" s="503"/>
      <c r="AL142" s="503"/>
      <c r="AM142" s="503"/>
      <c r="AN142" s="503"/>
      <c r="AO142" s="503"/>
      <c r="AP142" s="503"/>
      <c r="AQ142" s="503"/>
      <c r="AR142" s="503"/>
      <c r="AS142" s="503"/>
      <c r="AT142" s="503"/>
      <c r="AU142" s="503"/>
      <c r="AV142" s="503"/>
      <c r="AW142" s="503"/>
      <c r="AX142" s="503"/>
      <c r="AY142" s="503"/>
      <c r="AZ142" s="503"/>
      <c r="BA142" s="503"/>
      <c r="BB142" s="503"/>
      <c r="BC142" s="503"/>
      <c r="BD142" s="503"/>
      <c r="BE142" s="503"/>
      <c r="BF142" s="503"/>
      <c r="BG142" s="503"/>
      <c r="BH142" s="503"/>
      <c r="BI142" s="503"/>
      <c r="BJ142" s="503"/>
      <c r="BK142" s="503"/>
      <c r="BL142" s="503"/>
      <c r="BM142" s="503"/>
      <c r="BN142" s="503"/>
      <c r="BO142" s="503"/>
      <c r="BP142" s="503"/>
      <c r="BQ142" s="503"/>
      <c r="BR142" s="503"/>
      <c r="BS142" s="503"/>
      <c r="BT142" s="503"/>
      <c r="BU142" s="503"/>
      <c r="BV142" s="503"/>
      <c r="BW142" s="503"/>
      <c r="BX142" s="503"/>
      <c r="BY142" s="503"/>
      <c r="BZ142" s="503"/>
      <c r="CA142" s="503"/>
      <c r="CB142" s="503"/>
      <c r="CC142" s="503"/>
      <c r="CD142" s="503"/>
      <c r="CE142" s="503"/>
      <c r="CF142" s="503"/>
      <c r="CG142" s="503"/>
      <c r="CH142" s="503"/>
      <c r="CI142" s="503"/>
      <c r="CJ142" s="503"/>
      <c r="CK142" s="503"/>
      <c r="CL142" s="503"/>
      <c r="CM142" s="503"/>
      <c r="CN142" s="503"/>
      <c r="CO142" s="347"/>
      <c r="CP142" s="347"/>
    </row>
    <row r="143" spans="1:175" ht="18" hidden="1" customHeight="1" x14ac:dyDescent="0.2">
      <c r="A143" s="503"/>
      <c r="B143" s="503"/>
      <c r="C143" s="503"/>
      <c r="D143" s="503"/>
      <c r="E143" s="503"/>
      <c r="F143" s="503"/>
      <c r="G143" s="503"/>
      <c r="H143" s="503"/>
      <c r="I143" s="503"/>
      <c r="J143" s="503"/>
      <c r="K143" s="503"/>
      <c r="L143" s="503"/>
      <c r="M143" s="503"/>
      <c r="N143" s="503"/>
      <c r="O143" s="503"/>
      <c r="P143" s="503"/>
      <c r="Q143" s="503"/>
      <c r="R143" s="503"/>
      <c r="S143" s="503"/>
      <c r="T143" s="503"/>
      <c r="U143" s="503"/>
      <c r="V143" s="503"/>
      <c r="W143" s="503"/>
      <c r="X143" s="503"/>
      <c r="Y143" s="503"/>
      <c r="Z143" s="503"/>
      <c r="AA143" s="503"/>
      <c r="AB143" s="503"/>
      <c r="AC143" s="503"/>
      <c r="AD143" s="503"/>
      <c r="AE143" s="503"/>
      <c r="AF143" s="503"/>
      <c r="AG143" s="503"/>
      <c r="AH143" s="503"/>
      <c r="AI143" s="503"/>
      <c r="AJ143" s="503"/>
      <c r="AK143" s="503"/>
      <c r="AL143" s="503"/>
      <c r="AM143" s="503"/>
      <c r="AN143" s="503"/>
      <c r="AO143" s="503"/>
      <c r="AP143" s="503"/>
      <c r="AQ143" s="503"/>
      <c r="AR143" s="503"/>
      <c r="AS143" s="503"/>
      <c r="AT143" s="503"/>
      <c r="AU143" s="503"/>
      <c r="AV143" s="503"/>
      <c r="AW143" s="503"/>
      <c r="AX143" s="503"/>
      <c r="AY143" s="503"/>
      <c r="AZ143" s="503"/>
      <c r="BA143" s="503"/>
      <c r="BB143" s="503"/>
      <c r="BC143" s="503"/>
      <c r="BD143" s="503"/>
      <c r="BE143" s="503"/>
      <c r="BF143" s="503"/>
      <c r="BG143" s="503"/>
      <c r="BH143" s="503"/>
      <c r="BI143" s="503"/>
      <c r="BJ143" s="503"/>
      <c r="BK143" s="503"/>
      <c r="BL143" s="503"/>
      <c r="BM143" s="503"/>
      <c r="BN143" s="503"/>
      <c r="BO143" s="503"/>
      <c r="BP143" s="503"/>
      <c r="BQ143" s="503"/>
      <c r="BR143" s="503"/>
      <c r="BS143" s="503"/>
      <c r="BT143" s="503"/>
      <c r="BU143" s="503"/>
      <c r="BV143" s="503"/>
      <c r="BW143" s="503"/>
      <c r="BX143" s="503"/>
      <c r="BY143" s="503"/>
      <c r="BZ143" s="503"/>
      <c r="CA143" s="503"/>
      <c r="CB143" s="503"/>
      <c r="CC143" s="503"/>
      <c r="CD143" s="503"/>
      <c r="CE143" s="503"/>
      <c r="CF143" s="503"/>
      <c r="CG143" s="503"/>
      <c r="CH143" s="503"/>
      <c r="CI143" s="503"/>
      <c r="CJ143" s="503"/>
      <c r="CK143" s="503"/>
      <c r="CL143" s="503"/>
      <c r="CM143" s="503"/>
      <c r="CN143" s="503"/>
      <c r="CO143" s="347"/>
      <c r="CP143" s="347"/>
    </row>
    <row r="144" spans="1:175" ht="18" hidden="1" customHeight="1" x14ac:dyDescent="0.2">
      <c r="A144" s="246"/>
      <c r="B144" s="246"/>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c r="BO144" s="246"/>
      <c r="BP144" s="246"/>
      <c r="BQ144" s="246"/>
      <c r="BR144" s="246"/>
      <c r="BS144" s="246"/>
      <c r="BT144" s="246"/>
      <c r="BU144" s="246"/>
      <c r="BV144" s="246"/>
      <c r="BW144" s="246"/>
      <c r="BX144" s="246"/>
      <c r="BY144" s="246"/>
      <c r="BZ144" s="246"/>
      <c r="CA144" s="246"/>
      <c r="CB144" s="246"/>
      <c r="CC144" s="246"/>
      <c r="CD144" s="246"/>
      <c r="CE144" s="246"/>
      <c r="CF144" s="246"/>
      <c r="CG144" s="246"/>
      <c r="CH144" s="246"/>
      <c r="CI144" s="246"/>
      <c r="CJ144" s="246"/>
      <c r="CK144" s="246"/>
      <c r="CL144" s="246"/>
      <c r="CM144" s="246"/>
      <c r="CN144" s="246"/>
      <c r="CO144" s="347"/>
      <c r="CP144" s="347"/>
    </row>
    <row r="145" spans="1:94" ht="18" hidden="1" customHeight="1" x14ac:dyDescent="0.2">
      <c r="A145" s="246"/>
      <c r="B145" s="246"/>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c r="BO145" s="246"/>
      <c r="BP145" s="246"/>
      <c r="BQ145" s="246"/>
      <c r="BR145" s="246"/>
      <c r="BS145" s="246"/>
      <c r="BT145" s="246"/>
      <c r="BU145" s="246"/>
      <c r="BV145" s="246"/>
      <c r="BW145" s="246"/>
      <c r="BX145" s="246"/>
      <c r="BY145" s="246"/>
      <c r="BZ145" s="246"/>
      <c r="CA145" s="246"/>
      <c r="CB145" s="246"/>
      <c r="CC145" s="246"/>
      <c r="CD145" s="246"/>
      <c r="CE145" s="246"/>
      <c r="CF145" s="246"/>
      <c r="CG145" s="246"/>
      <c r="CH145" s="246"/>
      <c r="CI145" s="246"/>
      <c r="CJ145" s="246"/>
      <c r="CK145" s="246"/>
      <c r="CL145" s="246"/>
      <c r="CM145" s="246"/>
      <c r="CN145" s="246"/>
      <c r="CO145" s="347"/>
      <c r="CP145" s="347"/>
    </row>
    <row r="146" spans="1:94" ht="18" hidden="1" customHeight="1" x14ac:dyDescent="0.2">
      <c r="A146" s="246"/>
      <c r="B146" s="246"/>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c r="BO146" s="246"/>
      <c r="BP146" s="246"/>
      <c r="BQ146" s="246"/>
      <c r="BR146" s="246"/>
      <c r="BS146" s="246"/>
      <c r="BT146" s="246"/>
      <c r="BU146" s="246"/>
      <c r="BV146" s="246"/>
      <c r="BW146" s="246"/>
      <c r="BX146" s="246"/>
      <c r="BY146" s="246"/>
      <c r="BZ146" s="246"/>
      <c r="CA146" s="246"/>
      <c r="CB146" s="246"/>
      <c r="CC146" s="246"/>
      <c r="CD146" s="246"/>
      <c r="CE146" s="246"/>
      <c r="CF146" s="246"/>
      <c r="CG146" s="246"/>
      <c r="CH146" s="246"/>
      <c r="CI146" s="246"/>
      <c r="CJ146" s="246"/>
      <c r="CK146" s="246"/>
      <c r="CL146" s="246"/>
      <c r="CM146" s="246"/>
      <c r="CN146" s="246"/>
      <c r="CO146" s="347"/>
      <c r="CP146" s="347"/>
    </row>
    <row r="147" spans="1:94" ht="18" hidden="1" customHeight="1" x14ac:dyDescent="0.2">
      <c r="A147" s="246"/>
      <c r="B147" s="246"/>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c r="BQ147" s="246"/>
      <c r="BR147" s="246"/>
      <c r="BS147" s="246"/>
      <c r="BT147" s="246"/>
      <c r="BU147" s="246"/>
      <c r="BV147" s="246"/>
      <c r="BW147" s="246"/>
      <c r="BX147" s="246"/>
      <c r="BY147" s="246"/>
      <c r="BZ147" s="246"/>
      <c r="CA147" s="246"/>
      <c r="CB147" s="246"/>
      <c r="CC147" s="246"/>
      <c r="CD147" s="246"/>
      <c r="CE147" s="246"/>
      <c r="CF147" s="246"/>
      <c r="CG147" s="246"/>
      <c r="CH147" s="246"/>
      <c r="CI147" s="246"/>
      <c r="CJ147" s="246"/>
      <c r="CK147" s="246"/>
      <c r="CL147" s="246"/>
      <c r="CM147" s="246"/>
      <c r="CN147" s="246"/>
      <c r="CO147" s="347"/>
      <c r="CP147" s="347"/>
    </row>
    <row r="148" spans="1:94" ht="18" hidden="1" customHeight="1" x14ac:dyDescent="0.2">
      <c r="A148" s="246"/>
      <c r="B148" s="246"/>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c r="BR148" s="246"/>
      <c r="BS148" s="246"/>
      <c r="BT148" s="246"/>
      <c r="BU148" s="246"/>
      <c r="BV148" s="246"/>
      <c r="BW148" s="246"/>
      <c r="BX148" s="246"/>
      <c r="BY148" s="246"/>
      <c r="BZ148" s="246"/>
      <c r="CA148" s="246"/>
      <c r="CB148" s="246"/>
      <c r="CC148" s="246"/>
      <c r="CD148" s="246"/>
      <c r="CE148" s="246"/>
      <c r="CF148" s="246"/>
      <c r="CG148" s="246"/>
      <c r="CH148" s="246"/>
      <c r="CI148" s="246"/>
      <c r="CJ148" s="246"/>
      <c r="CK148" s="246"/>
      <c r="CL148" s="246"/>
      <c r="CM148" s="246"/>
      <c r="CN148" s="246"/>
      <c r="CO148" s="347"/>
      <c r="CP148" s="347"/>
    </row>
    <row r="149" spans="1:94" ht="18" hidden="1" customHeight="1" x14ac:dyDescent="0.2">
      <c r="A149" s="246"/>
      <c r="B149" s="246"/>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c r="BR149" s="246"/>
      <c r="BS149" s="246"/>
      <c r="BT149" s="246"/>
      <c r="BU149" s="246"/>
      <c r="BV149" s="246"/>
      <c r="BW149" s="246"/>
      <c r="BX149" s="246"/>
      <c r="BY149" s="246"/>
      <c r="BZ149" s="246"/>
      <c r="CA149" s="246"/>
      <c r="CB149" s="246"/>
      <c r="CC149" s="246"/>
      <c r="CD149" s="246"/>
      <c r="CE149" s="246"/>
      <c r="CF149" s="246"/>
      <c r="CG149" s="246"/>
      <c r="CH149" s="246"/>
      <c r="CI149" s="246"/>
      <c r="CJ149" s="246"/>
      <c r="CK149" s="246"/>
      <c r="CL149" s="246"/>
      <c r="CM149" s="246"/>
      <c r="CN149" s="246"/>
      <c r="CO149" s="347"/>
      <c r="CP149" s="347"/>
    </row>
    <row r="150" spans="1:94" ht="18" hidden="1" customHeight="1" x14ac:dyDescent="0.2">
      <c r="A150" s="246"/>
      <c r="B150" s="246"/>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c r="BR150" s="246"/>
      <c r="BS150" s="246"/>
      <c r="BT150" s="246"/>
      <c r="BU150" s="246"/>
      <c r="BV150" s="246"/>
      <c r="BW150" s="246"/>
      <c r="BX150" s="246"/>
      <c r="BY150" s="246"/>
      <c r="BZ150" s="246"/>
      <c r="CA150" s="246"/>
      <c r="CB150" s="246"/>
      <c r="CC150" s="246"/>
      <c r="CD150" s="246"/>
      <c r="CE150" s="246"/>
      <c r="CF150" s="246"/>
      <c r="CG150" s="246"/>
      <c r="CH150" s="246"/>
      <c r="CI150" s="246"/>
      <c r="CJ150" s="246"/>
      <c r="CK150" s="246"/>
      <c r="CL150" s="246"/>
      <c r="CM150" s="246"/>
      <c r="CN150" s="246"/>
      <c r="CO150" s="347"/>
      <c r="CP150" s="347"/>
    </row>
    <row r="151" spans="1:94" ht="18" hidden="1" customHeight="1" x14ac:dyDescent="0.2">
      <c r="A151" s="246"/>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c r="BR151" s="246"/>
      <c r="BS151" s="246"/>
      <c r="BT151" s="246"/>
      <c r="BU151" s="246"/>
      <c r="BV151" s="246"/>
      <c r="BW151" s="246"/>
      <c r="BX151" s="246"/>
      <c r="BY151" s="246"/>
      <c r="BZ151" s="246"/>
      <c r="CA151" s="246"/>
      <c r="CB151" s="246"/>
      <c r="CC151" s="246"/>
      <c r="CD151" s="246"/>
      <c r="CE151" s="246"/>
      <c r="CF151" s="246"/>
      <c r="CG151" s="246"/>
      <c r="CH151" s="246"/>
      <c r="CI151" s="246"/>
      <c r="CJ151" s="246"/>
      <c r="CK151" s="246"/>
      <c r="CL151" s="246"/>
      <c r="CM151" s="246"/>
      <c r="CN151" s="246"/>
      <c r="CO151" s="347"/>
      <c r="CP151" s="347"/>
    </row>
    <row r="152" spans="1:94" ht="18" hidden="1" customHeight="1" x14ac:dyDescent="0.2">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c r="BR152" s="246"/>
      <c r="BS152" s="246"/>
      <c r="BT152" s="246"/>
      <c r="BU152" s="246"/>
      <c r="BV152" s="246"/>
      <c r="BW152" s="246"/>
      <c r="BX152" s="246"/>
      <c r="BY152" s="246"/>
      <c r="BZ152" s="246"/>
      <c r="CA152" s="246"/>
      <c r="CB152" s="246"/>
      <c r="CC152" s="246"/>
      <c r="CD152" s="246"/>
      <c r="CE152" s="246"/>
      <c r="CF152" s="246"/>
      <c r="CG152" s="246"/>
      <c r="CH152" s="246"/>
      <c r="CI152" s="246"/>
      <c r="CJ152" s="246"/>
      <c r="CK152" s="246"/>
      <c r="CL152" s="246"/>
      <c r="CM152" s="246"/>
      <c r="CN152" s="246"/>
      <c r="CO152" s="347"/>
      <c r="CP152" s="347"/>
    </row>
    <row r="153" spans="1:94" ht="18" hidden="1" customHeight="1" x14ac:dyDescent="0.2">
      <c r="A153" s="246"/>
      <c r="B153" s="246"/>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c r="BR153" s="246"/>
      <c r="BS153" s="246"/>
      <c r="BT153" s="246"/>
      <c r="BU153" s="246"/>
      <c r="BV153" s="246"/>
      <c r="BW153" s="246"/>
      <c r="BX153" s="246"/>
      <c r="BY153" s="246"/>
      <c r="BZ153" s="246"/>
      <c r="CA153" s="246"/>
      <c r="CB153" s="246"/>
      <c r="CC153" s="246"/>
      <c r="CD153" s="246"/>
      <c r="CE153" s="246"/>
      <c r="CF153" s="246"/>
      <c r="CG153" s="246"/>
      <c r="CH153" s="246"/>
      <c r="CI153" s="246"/>
      <c r="CJ153" s="246"/>
      <c r="CK153" s="246"/>
      <c r="CL153" s="246"/>
      <c r="CM153" s="246"/>
      <c r="CN153" s="246"/>
      <c r="CO153" s="347"/>
      <c r="CP153" s="347"/>
    </row>
    <row r="154" spans="1:94" ht="18" hidden="1" customHeight="1" x14ac:dyDescent="0.2">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c r="BT154" s="246"/>
      <c r="BU154" s="246"/>
      <c r="BV154" s="246"/>
      <c r="BW154" s="246"/>
      <c r="BX154" s="246"/>
      <c r="BY154" s="246"/>
      <c r="BZ154" s="246"/>
      <c r="CA154" s="246"/>
      <c r="CB154" s="246"/>
      <c r="CC154" s="246"/>
      <c r="CD154" s="246"/>
      <c r="CE154" s="246"/>
      <c r="CF154" s="246"/>
      <c r="CG154" s="246"/>
      <c r="CH154" s="246"/>
      <c r="CI154" s="246"/>
      <c r="CJ154" s="246"/>
      <c r="CK154" s="246"/>
      <c r="CL154" s="246"/>
      <c r="CM154" s="246"/>
      <c r="CN154" s="246"/>
      <c r="CO154" s="347"/>
      <c r="CP154" s="347"/>
    </row>
    <row r="155" spans="1:94" ht="18" hidden="1" customHeight="1" x14ac:dyDescent="0.2"/>
    <row r="156" spans="1:94" ht="18" hidden="1" customHeight="1" x14ac:dyDescent="0.2"/>
    <row r="157" spans="1:94" ht="18" hidden="1" customHeight="1" x14ac:dyDescent="0.2"/>
  </sheetData>
  <sheetProtection algorithmName="SHA-512" hashValue="ICbg+b2Y+kBlarYmBTMDm1Z3P+nBYnw+xLBERyDPRHvkvf+PbgD1YiCpwXPIXSMtk4iQJisGO3crQ2qU9IWMFg==" saltValue="BkEoylAxshmQsf47wXOyIA==" spinCount="100000" sheet="1" objects="1" formatColumns="0"/>
  <mergeCells count="348">
    <mergeCell ref="A18:CN18"/>
    <mergeCell ref="A19:K19"/>
    <mergeCell ref="L19:N19"/>
    <mergeCell ref="O19:W19"/>
    <mergeCell ref="X19:Z19"/>
    <mergeCell ref="AA19:AI19"/>
    <mergeCell ref="BJ6:BS6"/>
    <mergeCell ref="BT6:BX6"/>
    <mergeCell ref="BY6:BZ6"/>
    <mergeCell ref="CA6:CE6"/>
    <mergeCell ref="CF6:CG6"/>
    <mergeCell ref="CH6:CL6"/>
    <mergeCell ref="BK7:CJ7"/>
    <mergeCell ref="A2:CN2"/>
    <mergeCell ref="A3:CN3"/>
    <mergeCell ref="CQ4:CQ5"/>
    <mergeCell ref="CR4:CR5"/>
    <mergeCell ref="CS4:CS5"/>
    <mergeCell ref="CM6:CN6"/>
    <mergeCell ref="O8:AA8"/>
    <mergeCell ref="A10:CN13"/>
    <mergeCell ref="A15:CN15"/>
    <mergeCell ref="A22:K22"/>
    <mergeCell ref="L22:AG22"/>
    <mergeCell ref="AH22:BE22"/>
    <mergeCell ref="A20:K20"/>
    <mergeCell ref="L20:BE20"/>
    <mergeCell ref="BF20:BP20"/>
    <mergeCell ref="BQ20:CN20"/>
    <mergeCell ref="A21:K21"/>
    <mergeCell ref="L21:AG21"/>
    <mergeCell ref="AH21:BE21"/>
    <mergeCell ref="BF21:BP22"/>
    <mergeCell ref="BQ21:BU22"/>
    <mergeCell ref="BV21:BX22"/>
    <mergeCell ref="AS26:BE26"/>
    <mergeCell ref="BF26:BU26"/>
    <mergeCell ref="BV26:BX26"/>
    <mergeCell ref="BY26:CN26"/>
    <mergeCell ref="BY21:CA22"/>
    <mergeCell ref="CB21:CD22"/>
    <mergeCell ref="CE21:CG22"/>
    <mergeCell ref="CH21:CJ22"/>
    <mergeCell ref="CK21:CM22"/>
    <mergeCell ref="O27:U27"/>
    <mergeCell ref="V27:X27"/>
    <mergeCell ref="Y27:AE27"/>
    <mergeCell ref="BS27:BY27"/>
    <mergeCell ref="BZ27:CB27"/>
    <mergeCell ref="CC27:CN27"/>
    <mergeCell ref="A29:CN29"/>
    <mergeCell ref="AC24:BD24"/>
    <mergeCell ref="BE24:CN24"/>
    <mergeCell ref="A25:K25"/>
    <mergeCell ref="L25:CN25"/>
    <mergeCell ref="A26:K26"/>
    <mergeCell ref="L26:N26"/>
    <mergeCell ref="O26:U26"/>
    <mergeCell ref="V26:X26"/>
    <mergeCell ref="Y26:AE26"/>
    <mergeCell ref="AF26:AH26"/>
    <mergeCell ref="A23:K24"/>
    <mergeCell ref="L23:N23"/>
    <mergeCell ref="O23:R23"/>
    <mergeCell ref="S23:T23"/>
    <mergeCell ref="U23:Z23"/>
    <mergeCell ref="L24:AB24"/>
    <mergeCell ref="AI26:AR26"/>
    <mergeCell ref="A30:C34"/>
    <mergeCell ref="D30:K30"/>
    <mergeCell ref="L30:CN30"/>
    <mergeCell ref="D31:K31"/>
    <mergeCell ref="L31:AC31"/>
    <mergeCell ref="AD31:AV31"/>
    <mergeCell ref="AF27:AH27"/>
    <mergeCell ref="AI27:AR27"/>
    <mergeCell ref="AS27:BE27"/>
    <mergeCell ref="BF27:BH27"/>
    <mergeCell ref="BI27:BO27"/>
    <mergeCell ref="BP27:BR27"/>
    <mergeCell ref="AW31:BG31"/>
    <mergeCell ref="BH31:CN31"/>
    <mergeCell ref="D32:K33"/>
    <mergeCell ref="L32:N32"/>
    <mergeCell ref="O32:R32"/>
    <mergeCell ref="S32:T32"/>
    <mergeCell ref="U32:Z32"/>
    <mergeCell ref="L33:AB33"/>
    <mergeCell ref="AC33:BD33"/>
    <mergeCell ref="BE33:CN33"/>
    <mergeCell ref="A27:K27"/>
    <mergeCell ref="L27:N27"/>
    <mergeCell ref="U37:Z37"/>
    <mergeCell ref="L38:AB38"/>
    <mergeCell ref="AC38:BD38"/>
    <mergeCell ref="BE38:CN38"/>
    <mergeCell ref="D34:K34"/>
    <mergeCell ref="L34:CN34"/>
    <mergeCell ref="D35:K35"/>
    <mergeCell ref="L35:AC35"/>
    <mergeCell ref="AD35:AV35"/>
    <mergeCell ref="AW35:BG35"/>
    <mergeCell ref="BH35:CN35"/>
    <mergeCell ref="D36:K38"/>
    <mergeCell ref="L36:N36"/>
    <mergeCell ref="BS41:BY41"/>
    <mergeCell ref="BZ41:CB41"/>
    <mergeCell ref="A35:C41"/>
    <mergeCell ref="D41:K41"/>
    <mergeCell ref="L41:N41"/>
    <mergeCell ref="O41:U41"/>
    <mergeCell ref="V41:X41"/>
    <mergeCell ref="D39:K39"/>
    <mergeCell ref="L39:CN39"/>
    <mergeCell ref="D40:K40"/>
    <mergeCell ref="L40:N40"/>
    <mergeCell ref="O40:U40"/>
    <mergeCell ref="V40:X40"/>
    <mergeCell ref="Y40:AE40"/>
    <mergeCell ref="AF40:AH40"/>
    <mergeCell ref="AI40:AR40"/>
    <mergeCell ref="AS40:BE40"/>
    <mergeCell ref="BF40:BU40"/>
    <mergeCell ref="BV40:BX40"/>
    <mergeCell ref="BY40:CN40"/>
    <mergeCell ref="P36:CN36"/>
    <mergeCell ref="L37:N37"/>
    <mergeCell ref="O37:R37"/>
    <mergeCell ref="S37:T37"/>
    <mergeCell ref="A53:K53"/>
    <mergeCell ref="L53:CN53"/>
    <mergeCell ref="A48:K50"/>
    <mergeCell ref="L48:N48"/>
    <mergeCell ref="O48:AB48"/>
    <mergeCell ref="AC48:CN48"/>
    <mergeCell ref="L49:N49"/>
    <mergeCell ref="O49:AB49"/>
    <mergeCell ref="AC49:CN49"/>
    <mergeCell ref="L50:N50"/>
    <mergeCell ref="O50:AB50"/>
    <mergeCell ref="AC50:CN50"/>
    <mergeCell ref="A51:K52"/>
    <mergeCell ref="L51:N51"/>
    <mergeCell ref="O51:R51"/>
    <mergeCell ref="S51:T51"/>
    <mergeCell ref="U51:Z51"/>
    <mergeCell ref="L52:AB52"/>
    <mergeCell ref="Y41:AE41"/>
    <mergeCell ref="AF41:AH41"/>
    <mergeCell ref="AI41:AR41"/>
    <mergeCell ref="A46:K47"/>
    <mergeCell ref="L46:N46"/>
    <mergeCell ref="AC52:BD52"/>
    <mergeCell ref="O46:AB46"/>
    <mergeCell ref="AC46:CN46"/>
    <mergeCell ref="L47:N47"/>
    <mergeCell ref="O47:AB47"/>
    <mergeCell ref="AC47:CN47"/>
    <mergeCell ref="CC41:CN41"/>
    <mergeCell ref="A44:CN44"/>
    <mergeCell ref="A45:K45"/>
    <mergeCell ref="L45:N45"/>
    <mergeCell ref="O45:AR45"/>
    <mergeCell ref="AS45:BC45"/>
    <mergeCell ref="BE45:BN45"/>
    <mergeCell ref="BE52:CN52"/>
    <mergeCell ref="BO45:BQ45"/>
    <mergeCell ref="AS41:BE41"/>
    <mergeCell ref="BF41:BH41"/>
    <mergeCell ref="BI41:BO41"/>
    <mergeCell ref="BP41:BR41"/>
    <mergeCell ref="A63:X63"/>
    <mergeCell ref="A64:K64"/>
    <mergeCell ref="M64:U64"/>
    <mergeCell ref="V64:Z64"/>
    <mergeCell ref="AA64:AE64"/>
    <mergeCell ref="AF64:AI64"/>
    <mergeCell ref="AC55:AS57"/>
    <mergeCell ref="AV55:CL57"/>
    <mergeCell ref="A60:X60"/>
    <mergeCell ref="Y60:BO60"/>
    <mergeCell ref="BP60:CN60"/>
    <mergeCell ref="A61:AQ61"/>
    <mergeCell ref="AR61:BP61"/>
    <mergeCell ref="BQ61:CN61"/>
    <mergeCell ref="BZ64:CC64"/>
    <mergeCell ref="CD64:CH64"/>
    <mergeCell ref="CI64:CL64"/>
    <mergeCell ref="A54:K57"/>
    <mergeCell ref="L54:N54"/>
    <mergeCell ref="O54:AB54"/>
    <mergeCell ref="AC54:AE54"/>
    <mergeCell ref="AF54:AS54"/>
    <mergeCell ref="AT54:CN54"/>
    <mergeCell ref="A72:CL72"/>
    <mergeCell ref="BP77:BS77"/>
    <mergeCell ref="A81:CN81"/>
    <mergeCell ref="AJ64:AN64"/>
    <mergeCell ref="AO64:AR64"/>
    <mergeCell ref="AU64:BE64"/>
    <mergeCell ref="BG64:BO64"/>
    <mergeCell ref="BP64:BT64"/>
    <mergeCell ref="BU64:BY64"/>
    <mergeCell ref="M65:AN65"/>
    <mergeCell ref="BH65:CH65"/>
    <mergeCell ref="CG107:CN107"/>
    <mergeCell ref="CG110:CN110"/>
    <mergeCell ref="BT111:BX111"/>
    <mergeCell ref="BY111:BZ111"/>
    <mergeCell ref="CA111:CE111"/>
    <mergeCell ref="CF111:CG111"/>
    <mergeCell ref="CH111:CL111"/>
    <mergeCell ref="CM111:CN111"/>
    <mergeCell ref="A84:CN84"/>
    <mergeCell ref="A89:CN89"/>
    <mergeCell ref="A91:K91"/>
    <mergeCell ref="L91:CF91"/>
    <mergeCell ref="A93:K93"/>
    <mergeCell ref="L93:CF93"/>
    <mergeCell ref="A95:K95"/>
    <mergeCell ref="L95:CF95"/>
    <mergeCell ref="A97:K97"/>
    <mergeCell ref="L97:CF97"/>
    <mergeCell ref="A112:CN112"/>
    <mergeCell ref="H120:V121"/>
    <mergeCell ref="W120:AK121"/>
    <mergeCell ref="AL120:AY120"/>
    <mergeCell ref="AZ120:BT121"/>
    <mergeCell ref="BU120:CG121"/>
    <mergeCell ref="AL121:AP121"/>
    <mergeCell ref="AQ121:AS121"/>
    <mergeCell ref="AT121:AV121"/>
    <mergeCell ref="AW121:AY121"/>
    <mergeCell ref="AZ122:BT122"/>
    <mergeCell ref="BU122:CG122"/>
    <mergeCell ref="H123:V123"/>
    <mergeCell ref="W123:AK123"/>
    <mergeCell ref="AL123:AP123"/>
    <mergeCell ref="AQ123:AS123"/>
    <mergeCell ref="AT123:AV123"/>
    <mergeCell ref="AW123:AY123"/>
    <mergeCell ref="AZ123:BT123"/>
    <mergeCell ref="BU123:CG123"/>
    <mergeCell ref="H122:V122"/>
    <mergeCell ref="W122:AK122"/>
    <mergeCell ref="AL122:AP122"/>
    <mergeCell ref="AQ122:AS122"/>
    <mergeCell ref="AT122:AV122"/>
    <mergeCell ref="AW122:AY122"/>
    <mergeCell ref="AZ124:BT124"/>
    <mergeCell ref="BU124:CG124"/>
    <mergeCell ref="H125:V125"/>
    <mergeCell ref="W125:AK125"/>
    <mergeCell ref="AL125:AP125"/>
    <mergeCell ref="AQ125:AS125"/>
    <mergeCell ref="AT125:AV125"/>
    <mergeCell ref="AW125:AY125"/>
    <mergeCell ref="AZ125:BT125"/>
    <mergeCell ref="BU125:CG125"/>
    <mergeCell ref="H124:V124"/>
    <mergeCell ref="W124:AK124"/>
    <mergeCell ref="AL124:AP124"/>
    <mergeCell ref="AQ124:AS124"/>
    <mergeCell ref="AT124:AV124"/>
    <mergeCell ref="AW124:AY124"/>
    <mergeCell ref="AZ126:BT126"/>
    <mergeCell ref="BU126:CG126"/>
    <mergeCell ref="H127:V127"/>
    <mergeCell ref="W127:AK127"/>
    <mergeCell ref="AL127:AP127"/>
    <mergeCell ref="AQ127:AS127"/>
    <mergeCell ref="AT127:AV127"/>
    <mergeCell ref="AW127:AY127"/>
    <mergeCell ref="AZ127:BT127"/>
    <mergeCell ref="BU127:CG127"/>
    <mergeCell ref="H126:V126"/>
    <mergeCell ref="W126:AK126"/>
    <mergeCell ref="AL126:AP126"/>
    <mergeCell ref="AQ126:AS126"/>
    <mergeCell ref="AT126:AV126"/>
    <mergeCell ref="AW126:AY126"/>
    <mergeCell ref="AZ128:BT128"/>
    <mergeCell ref="BU128:CG128"/>
    <mergeCell ref="H129:V129"/>
    <mergeCell ref="W129:AK129"/>
    <mergeCell ref="AL129:AP129"/>
    <mergeCell ref="AQ129:AS129"/>
    <mergeCell ref="AT129:AV129"/>
    <mergeCell ref="AW129:AY129"/>
    <mergeCell ref="AZ129:BT129"/>
    <mergeCell ref="BU129:CG129"/>
    <mergeCell ref="H128:V128"/>
    <mergeCell ref="W128:AK128"/>
    <mergeCell ref="AL128:AP128"/>
    <mergeCell ref="AQ128:AS128"/>
    <mergeCell ref="AT128:AV128"/>
    <mergeCell ref="AW128:AY128"/>
    <mergeCell ref="AZ130:BT130"/>
    <mergeCell ref="BU130:CG130"/>
    <mergeCell ref="H131:V131"/>
    <mergeCell ref="W131:AK131"/>
    <mergeCell ref="AL131:AP131"/>
    <mergeCell ref="AQ131:AS131"/>
    <mergeCell ref="AT131:AV131"/>
    <mergeCell ref="AW131:AY131"/>
    <mergeCell ref="AZ131:BT131"/>
    <mergeCell ref="BU131:CG131"/>
    <mergeCell ref="H130:V130"/>
    <mergeCell ref="W130:AK130"/>
    <mergeCell ref="AL130:AP130"/>
    <mergeCell ref="AQ130:AS130"/>
    <mergeCell ref="AT130:AV130"/>
    <mergeCell ref="AW130:AY130"/>
    <mergeCell ref="AQ133:AS133"/>
    <mergeCell ref="AT133:AV133"/>
    <mergeCell ref="AW133:AY133"/>
    <mergeCell ref="AZ133:BT133"/>
    <mergeCell ref="BU133:CG133"/>
    <mergeCell ref="H132:V132"/>
    <mergeCell ref="W132:AK132"/>
    <mergeCell ref="AL132:AP132"/>
    <mergeCell ref="AQ132:AS132"/>
    <mergeCell ref="AT132:AV132"/>
    <mergeCell ref="AW132:AY132"/>
    <mergeCell ref="A137:CN138"/>
    <mergeCell ref="A139:CN143"/>
    <mergeCell ref="A1:CN1"/>
    <mergeCell ref="AZ134:BT134"/>
    <mergeCell ref="BU134:CG134"/>
    <mergeCell ref="H135:V135"/>
    <mergeCell ref="W135:AK135"/>
    <mergeCell ref="AL135:AP135"/>
    <mergeCell ref="AQ135:AS135"/>
    <mergeCell ref="AT135:AV135"/>
    <mergeCell ref="AW135:AY135"/>
    <mergeCell ref="AZ135:BT135"/>
    <mergeCell ref="BU135:CG135"/>
    <mergeCell ref="H134:V134"/>
    <mergeCell ref="W134:AK134"/>
    <mergeCell ref="AL134:AP134"/>
    <mergeCell ref="AQ134:AS134"/>
    <mergeCell ref="AT134:AV134"/>
    <mergeCell ref="AW134:AY134"/>
    <mergeCell ref="AZ132:BT132"/>
    <mergeCell ref="BU132:CG132"/>
    <mergeCell ref="H133:V133"/>
    <mergeCell ref="W133:AK133"/>
    <mergeCell ref="AL133:AP133"/>
  </mergeCells>
  <phoneticPr fontId="47"/>
  <conditionalFormatting sqref="BT6:BX6">
    <cfRule type="expression" dxfId="83" priority="96">
      <formula>$BT$6=""</formula>
    </cfRule>
  </conditionalFormatting>
  <conditionalFormatting sqref="CA6:CE6">
    <cfRule type="expression" dxfId="82" priority="95">
      <formula>$CA$6=""</formula>
    </cfRule>
  </conditionalFormatting>
  <conditionalFormatting sqref="CH6:CL6">
    <cfRule type="expression" dxfId="81" priority="94">
      <formula>$CH$6=""</formula>
    </cfRule>
  </conditionalFormatting>
  <conditionalFormatting sqref="L47:CP47">
    <cfRule type="expression" dxfId="80" priority="93">
      <formula>$L$46="■"</formula>
    </cfRule>
  </conditionalFormatting>
  <conditionalFormatting sqref="L46:N47">
    <cfRule type="expression" dxfId="79" priority="92">
      <formula>AND($L$46="□",$L$47="□")</formula>
    </cfRule>
  </conditionalFormatting>
  <conditionalFormatting sqref="L46:CP46">
    <cfRule type="expression" dxfId="78" priority="91">
      <formula>$L$47="■"</formula>
    </cfRule>
  </conditionalFormatting>
  <conditionalFormatting sqref="L49:CP51 L52:CN52">
    <cfRule type="expression" dxfId="77" priority="14">
      <formula>$L$48="■"</formula>
    </cfRule>
  </conditionalFormatting>
  <conditionalFormatting sqref="L48:CP48">
    <cfRule type="expression" dxfId="76" priority="90">
      <formula>$L$49="■"</formula>
    </cfRule>
  </conditionalFormatting>
  <conditionalFormatting sqref="L48:CP49">
    <cfRule type="expression" dxfId="75" priority="89">
      <formula>$L$50="■"</formula>
    </cfRule>
  </conditionalFormatting>
  <conditionalFormatting sqref="L48:N50">
    <cfRule type="expression" dxfId="74" priority="88">
      <formula>AND($L$48="□",$L$49="□")</formula>
    </cfRule>
  </conditionalFormatting>
  <conditionalFormatting sqref="AC54:CP57">
    <cfRule type="expression" dxfId="73" priority="87">
      <formula>$L$54="■"</formula>
    </cfRule>
  </conditionalFormatting>
  <conditionalFormatting sqref="L54:AB57">
    <cfRule type="expression" dxfId="72" priority="86">
      <formula>$AC$54="■"</formula>
    </cfRule>
  </conditionalFormatting>
  <conditionalFormatting sqref="AV55:CL57">
    <cfRule type="expression" dxfId="71" priority="85">
      <formula>AND($AC$54="■",$AV$55="")</formula>
    </cfRule>
  </conditionalFormatting>
  <conditionalFormatting sqref="L54:N54 AC54:AE54">
    <cfRule type="expression" dxfId="70" priority="84">
      <formula>AND($L$54="□",$AC$54="□")</formula>
    </cfRule>
  </conditionalFormatting>
  <conditionalFormatting sqref="L21">
    <cfRule type="expression" dxfId="69" priority="99">
      <formula>$L$21=""</formula>
    </cfRule>
  </conditionalFormatting>
  <conditionalFormatting sqref="AH22">
    <cfRule type="expression" dxfId="68" priority="100">
      <formula>$AH$22=""</formula>
    </cfRule>
  </conditionalFormatting>
  <conditionalFormatting sqref="AH21:BE21">
    <cfRule type="expression" dxfId="67" priority="76">
      <formula>$AH$21=""</formula>
    </cfRule>
  </conditionalFormatting>
  <conditionalFormatting sqref="L22:AG22">
    <cfRule type="expression" dxfId="66" priority="75">
      <formula>$L$22=""</formula>
    </cfRule>
  </conditionalFormatting>
  <conditionalFormatting sqref="BQ21">
    <cfRule type="expression" dxfId="65" priority="74">
      <formula>$BQ$21=""</formula>
    </cfRule>
  </conditionalFormatting>
  <conditionalFormatting sqref="A106:CP157">
    <cfRule type="expression" dxfId="64" priority="73">
      <formula>$L$19="■"</formula>
    </cfRule>
  </conditionalFormatting>
  <conditionalFormatting sqref="BV21:BX22">
    <cfRule type="expression" dxfId="63" priority="72">
      <formula>$BV$21=""</formula>
    </cfRule>
  </conditionalFormatting>
  <conditionalFormatting sqref="CB21:CD22">
    <cfRule type="expression" dxfId="62" priority="71">
      <formula>$CB$21=""</formula>
    </cfRule>
  </conditionalFormatting>
  <conditionalFormatting sqref="CH21:CJ22">
    <cfRule type="expression" dxfId="61" priority="70">
      <formula>$CH$21=""</formula>
    </cfRule>
  </conditionalFormatting>
  <conditionalFormatting sqref="O23:R23">
    <cfRule type="expression" dxfId="60" priority="69">
      <formula>$O$23=""</formula>
    </cfRule>
  </conditionalFormatting>
  <conditionalFormatting sqref="U23:Z23">
    <cfRule type="expression" dxfId="59" priority="68">
      <formula>$U$23=""</formula>
    </cfRule>
  </conditionalFormatting>
  <conditionalFormatting sqref="L24:AB24">
    <cfRule type="expression" dxfId="58" priority="67">
      <formula>$L$24=""</formula>
    </cfRule>
  </conditionalFormatting>
  <conditionalFormatting sqref="AC24:BD24">
    <cfRule type="expression" dxfId="57" priority="66">
      <formula>$AC$24=""</formula>
    </cfRule>
  </conditionalFormatting>
  <conditionalFormatting sqref="BE24:CN24">
    <cfRule type="expression" dxfId="56" priority="65">
      <formula>$BE$24=""</formula>
    </cfRule>
  </conditionalFormatting>
  <conditionalFormatting sqref="O26:U26">
    <cfRule type="expression" dxfId="55" priority="63">
      <formula>$O$26=""</formula>
    </cfRule>
  </conditionalFormatting>
  <conditionalFormatting sqref="BF26">
    <cfRule type="expression" dxfId="54" priority="60">
      <formula>$BF$26=""</formula>
    </cfRule>
  </conditionalFormatting>
  <conditionalFormatting sqref="BY26:CN26">
    <cfRule type="expression" dxfId="53" priority="59">
      <formula>$BY$26=""</formula>
    </cfRule>
  </conditionalFormatting>
  <conditionalFormatting sqref="L36:N36">
    <cfRule type="expression" dxfId="52" priority="6">
      <formula>$L$36="■"</formula>
    </cfRule>
    <cfRule type="expression" dxfId="51" priority="11">
      <formula>ISBLANK($O$37)=FALSE</formula>
    </cfRule>
    <cfRule type="expression" dxfId="50" priority="44">
      <formula>$L$30&lt;&gt;""</formula>
    </cfRule>
  </conditionalFormatting>
  <conditionalFormatting sqref="O51">
    <cfRule type="expression" dxfId="49" priority="97">
      <formula>$O$51=""</formula>
    </cfRule>
  </conditionalFormatting>
  <conditionalFormatting sqref="U51">
    <cfRule type="expression" dxfId="48" priority="27">
      <formula>$U$51=""</formula>
    </cfRule>
  </conditionalFormatting>
  <conditionalFormatting sqref="BU64:BY64">
    <cfRule type="expression" dxfId="47" priority="26">
      <formula>$BU$64=""</formula>
    </cfRule>
  </conditionalFormatting>
  <conditionalFormatting sqref="CD64:CH64">
    <cfRule type="expression" dxfId="46" priority="25">
      <formula>$CD$64=""</formula>
    </cfRule>
  </conditionalFormatting>
  <conditionalFormatting sqref="BG64:BO64">
    <cfRule type="expression" dxfId="45" priority="24">
      <formula>$BG$64=""</formula>
    </cfRule>
  </conditionalFormatting>
  <conditionalFormatting sqref="AJ64">
    <cfRule type="expression" dxfId="44" priority="23">
      <formula>$AJ$64=""</formula>
    </cfRule>
  </conditionalFormatting>
  <conditionalFormatting sqref="M64">
    <cfRule type="expression" dxfId="43" priority="22">
      <formula>$M$64=""</formula>
    </cfRule>
  </conditionalFormatting>
  <conditionalFormatting sqref="L37:CN39">
    <cfRule type="expression" dxfId="42" priority="19">
      <formula>$L$36="■"</formula>
    </cfRule>
  </conditionalFormatting>
  <conditionalFormatting sqref="L52">
    <cfRule type="expression" dxfId="41" priority="17">
      <formula>$L$52=""</formula>
    </cfRule>
  </conditionalFormatting>
  <conditionalFormatting sqref="AC52:BD52">
    <cfRule type="expression" dxfId="40" priority="16">
      <formula>$AC$52=""</formula>
    </cfRule>
  </conditionalFormatting>
  <conditionalFormatting sqref="BE52:CN52">
    <cfRule type="expression" dxfId="39" priority="15">
      <formula>$BE$52=""</formula>
    </cfRule>
  </conditionalFormatting>
  <conditionalFormatting sqref="Y26:AE26">
    <cfRule type="expression" dxfId="38" priority="13">
      <formula>$Y$26=""</formula>
    </cfRule>
  </conditionalFormatting>
  <conditionalFormatting sqref="AI26:AR26">
    <cfRule type="expression" dxfId="37" priority="12">
      <formula>$AI$26=""</formula>
    </cfRule>
  </conditionalFormatting>
  <conditionalFormatting sqref="BE45:BN45">
    <cfRule type="expression" dxfId="36" priority="10">
      <formula>$BE$45=""</formula>
    </cfRule>
  </conditionalFormatting>
  <conditionalFormatting sqref="AA64">
    <cfRule type="expression" dxfId="35" priority="18">
      <formula>$AA$64=""</formula>
    </cfRule>
  </conditionalFormatting>
  <conditionalFormatting sqref="X19:Z19 L19:N19">
    <cfRule type="expression" dxfId="34" priority="7">
      <formula>AND($L$19="□",$X$19="□")</formula>
    </cfRule>
  </conditionalFormatting>
  <conditionalFormatting sqref="X19:AI19">
    <cfRule type="expression" dxfId="33" priority="9">
      <formula>$L$19="■"</formula>
    </cfRule>
  </conditionalFormatting>
  <conditionalFormatting sqref="L19:W19">
    <cfRule type="expression" dxfId="32" priority="8">
      <formula>$X$19="■"</formula>
    </cfRule>
  </conditionalFormatting>
  <conditionalFormatting sqref="CR1:CR3 CR6:CR17 CR19:CR28 CR30:CR43 CR45:CR59 CR61:CR62 CR64:CR90 CR92 CR94 CR96 CR98:CR1048576">
    <cfRule type="notContainsBlanks" dxfId="31" priority="5">
      <formula>LEN(TRIM(CR1))&gt;0</formula>
    </cfRule>
  </conditionalFormatting>
  <conditionalFormatting sqref="CR91">
    <cfRule type="notContainsBlanks" dxfId="30" priority="4">
      <formula>LEN(TRIM(CR91))&gt;0</formula>
    </cfRule>
  </conditionalFormatting>
  <conditionalFormatting sqref="CR93">
    <cfRule type="notContainsBlanks" dxfId="29" priority="3">
      <formula>LEN(TRIM(CR93))&gt;0</formula>
    </cfRule>
  </conditionalFormatting>
  <conditionalFormatting sqref="CR95">
    <cfRule type="notContainsBlanks" dxfId="28" priority="2">
      <formula>LEN(TRIM(CR95))&gt;0</formula>
    </cfRule>
  </conditionalFormatting>
  <conditionalFormatting sqref="CR97">
    <cfRule type="notContainsBlanks" dxfId="27" priority="1">
      <formula>LEN(TRIM(CR97))&gt;0</formula>
    </cfRule>
  </conditionalFormatting>
  <dataValidations xWindow="541" yWindow="632" count="19">
    <dataValidation type="textLength" operator="equal" allowBlank="1" showInputMessage="1" showErrorMessage="1" error="入力された桁数が不正です。_x000a_2ケタで再度入力してください。" sqref="AQ122:AS135" xr:uid="{E073D611-F3F9-4062-9408-E6DC4454292C}">
      <formula1>2</formula1>
    </dataValidation>
    <dataValidation type="custom" imeMode="disabled" allowBlank="1" showInputMessage="1" showErrorMessage="1" error="日付をご確認ください。" sqref="CH21:CJ22" xr:uid="{9F4C7BDD-05DC-4823-ACF1-5D1062A71821}">
      <formula1>DATE(BV21,CB21,CH21)&lt;=EOMONTH(DATE(BV21,CB21,1), 0)</formula1>
    </dataValidation>
    <dataValidation type="textLength" imeMode="disabled" operator="lessThanOrEqual" allowBlank="1" showInputMessage="1" showErrorMessage="1" error="2桁の数字で入力してください。" sqref="BV21:BX22" xr:uid="{C9A77029-6DBC-49DD-AF4B-4152DD17E45A}">
      <formula1>2</formula1>
    </dataValidation>
    <dataValidation type="custom" imeMode="disabled" allowBlank="1" showInputMessage="1" showErrorMessage="1" error="日付をご確認ください。" sqref="CD64:CH64 AJ64:AN64" xr:uid="{C438AE37-50D7-4DEF-B4DE-B4AE7088C8AF}">
      <formula1>DATE(M64,AA64,AJ64)&lt;=EOMONTH(DATE(M64,AA64,1), 0)</formula1>
    </dataValidation>
    <dataValidation type="textLength" imeMode="disabled" operator="equal" allowBlank="1" showInputMessage="1" showErrorMessage="1" error="入力された桁数が不正です。_x000a_4ケタで再度入力してください。" sqref="AB37:AK37 AB23:AK23 AB32:AK32 AB51:AK51 U23:Z23 U32:Z32 U37:Z37 U51:Z51" xr:uid="{40C4217B-8CA8-480E-8441-8A74FD3572C1}">
      <formula1>4</formula1>
    </dataValidation>
    <dataValidation type="textLength" imeMode="disabled" operator="equal" allowBlank="1" showInputMessage="1" showErrorMessage="1" error="入力された桁数が不正です。_x000a_3ケタで再度入力してください。" sqref="O32:R32 O37:R37 O23:R23 O51:R51" xr:uid="{28A6BD7C-69FA-4F4E-A4C7-37C692C62669}">
      <formula1>3</formula1>
    </dataValidation>
    <dataValidation type="custom" imeMode="disabled" allowBlank="1" showInputMessage="1" showErrorMessage="1" error="日付をご確認ください。" sqref="CH6:CL6" xr:uid="{666095C1-37F9-4E81-B174-ED5250CC6FB3}">
      <formula1>DATE(BT6,CA6,CH6)&lt;=EOMONTH(DATE(BT6,CA6,1), 0)</formula1>
    </dataValidation>
    <dataValidation type="custom" imeMode="disabled" allowBlank="1" showInputMessage="1" showErrorMessage="1" prompt="作成日は公募期間内の日付で入力してください。_x000a_（未来日不可）" sqref="CA6:CE6" xr:uid="{798D0019-BC5F-4038-80A1-FBA0E2745213}">
      <formula1>OR(CA6=1,CA6=2,CA6=3,CA6=4,CA6=5,CA6=6,CA6=7,CA6=8,CA6=9,CA6=10,CA6=11,CA6=12)</formula1>
    </dataValidation>
    <dataValidation type="custom" imeMode="disabled" allowBlank="1" showInputMessage="1" showErrorMessage="1" sqref="BU64:BY64 AA64:AE64 CB21:CD22" xr:uid="{4E2AE519-6BDE-40CF-B5D5-EB57392AE022}">
      <formula1>OR(AA21=1,AA21=2,AA21=3,AA21=4,AA21=5,AA21=6,AA21=7,AA21=8,AA21=9,AA21=10,AA21=11,AA21=12)</formula1>
    </dataValidation>
    <dataValidation type="list" allowBlank="1" showInputMessage="1" showErrorMessage="1" sqref="BQ21:BU22" xr:uid="{31B4A336-4E58-4431-B73B-5947A7DBF94E}">
      <formula1>"大正,昭和,平成"</formula1>
    </dataValidation>
    <dataValidation imeMode="hiragana" allowBlank="1" showInputMessage="1" showErrorMessage="1" sqref="L21:BE22 L24:CP25 L31:AV31 L33:CP34 L35:AV35 L38:CP39 L52:CP52 AV55:CL57 W122:AK135 AZ122:CG135" xr:uid="{6BFF0E71-4324-4AC2-A887-490201AE2DC0}"/>
    <dataValidation type="whole" operator="lessThanOrEqual" allowBlank="1" showInputMessage="1" showErrorMessage="1" sqref="Y60:BO60" xr:uid="{1B09918F-1D37-4CFE-8C0C-677F185CCB9D}">
      <formula1>2000000</formula1>
    </dataValidation>
    <dataValidation imeMode="fullKatakana" allowBlank="1" showInputMessage="1" showErrorMessage="1" sqref="H122:V135" xr:uid="{21A85FFA-7981-4635-8D27-9E72FE8C9BAD}"/>
    <dataValidation type="textLength" imeMode="disabled" operator="equal" allowBlank="1" showInputMessage="1" showErrorMessage="1" error="西暦4桁で入力してください。" sqref="BT6:BX6 M64:U64 BG64:BO64" xr:uid="{A64126F4-E263-4CED-A8A9-80D9CB3713A9}">
      <formula1>4</formula1>
    </dataValidation>
    <dataValidation type="list" imeMode="halfAlpha" allowBlank="1" showInputMessage="1" showErrorMessage="1" sqref="AL122:AP135" xr:uid="{F7963044-00FC-4BCD-BC33-053F32AC41D6}">
      <formula1>"Ｔ,Ｓ,Ｈ"</formula1>
    </dataValidation>
    <dataValidation type="list" allowBlank="1" showInputMessage="1" showErrorMessage="1" sqref="L46:N50 AC54:AE54 L54:N54 L36:N36" xr:uid="{8C51757C-C776-4E0A-807E-843E237F6006}">
      <formula1>"□,■"</formula1>
    </dataValidation>
    <dataValidation type="list" imeMode="halfAlpha" allowBlank="1" showInputMessage="1" showErrorMessage="1" sqref="AW122:AY135" xr:uid="{3B8CCA6F-A012-4D98-96B5-3DB5D5BC42A6}">
      <formula1>"1,2,3,4,5,6,7,8,9,10,11,12,13,14,15,16,17,18,19,20,21,22,23,24,25,26,27,28,29,30,31"</formula1>
    </dataValidation>
    <dataValidation type="list" imeMode="halfAlpha" allowBlank="1" showInputMessage="1" showErrorMessage="1" sqref="AT122:AV135" xr:uid="{4E402D66-8FD4-40CD-86BF-1E1677631DD0}">
      <formula1>"1,2,3,4,5,6,7,8,9,10,11,12"</formula1>
    </dataValidation>
    <dataValidation imeMode="disabled" allowBlank="1" showInputMessage="1" showErrorMessage="1" sqref="CA111:CE111 CH111:CL111 BE45:BN45 CC41:CP41 O26:U27 Y26:AE27 AI26:AR27 BI27:BO27 BS27:BY27 CC27:CP27 CS39 CO26:CP26 BS41:BY41 O40:U41 Y40:AE41 AI40:AR41 BI41:BO41 CO40:CP40 BF26:BU26 BY26:CN26" xr:uid="{71453A91-EAAD-4F4F-9DFB-0F7C18C13297}"/>
  </dataValidations>
  <printOptions horizontalCentered="1"/>
  <pageMargins left="0.27559055118110237" right="0.27559055118110237" top="0.43307086614173229" bottom="0.19685039370078741" header="0.31496062992125984" footer="0.11811023622047245"/>
  <pageSetup paperSize="9" scale="65" orientation="portrait" r:id="rId1"/>
  <rowBreaks count="3" manualBreakCount="3">
    <brk id="42" max="91" man="1"/>
    <brk id="71" max="91" man="1"/>
    <brk id="105" max="92"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71FA6-8F51-442A-9842-1DAA03593940}">
  <sheetPr codeName="Sheet2">
    <pageSetUpPr fitToPage="1"/>
  </sheetPr>
  <dimension ref="A1:CC83"/>
  <sheetViews>
    <sheetView showGridLines="0" showZeros="0" zoomScale="50" zoomScaleNormal="50" zoomScaleSheetLayoutView="50" workbookViewId="0"/>
  </sheetViews>
  <sheetFormatPr defaultColWidth="9" defaultRowHeight="19.2" x14ac:dyDescent="0.2"/>
  <cols>
    <col min="1" max="55" width="3.77734375" style="4" customWidth="1"/>
    <col min="56" max="57" width="3.77734375" style="386" hidden="1" customWidth="1"/>
    <col min="58" max="58" width="5.77734375" style="313" hidden="1" customWidth="1"/>
    <col min="59" max="59" width="51.77734375" style="314" hidden="1" customWidth="1"/>
    <col min="60" max="60" width="51.77734375" style="4" customWidth="1"/>
    <col min="61" max="61" width="3.44140625" style="4" customWidth="1"/>
    <col min="62" max="71" width="9" style="4"/>
    <col min="72" max="72" width="9" style="4" customWidth="1"/>
    <col min="73" max="16384" width="9" style="4"/>
  </cols>
  <sheetData>
    <row r="1" spans="1:81" ht="15.6" customHeight="1" x14ac:dyDescent="0.2">
      <c r="A1" s="1" t="str">
        <f>IF(交付申請書!$L$22&amp;交付申請書!$AH$22&lt;&gt;"",交付申請書!$L$22&amp;交付申請書!$AH$22&amp;"邸","")</f>
        <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2"/>
      <c r="AO1" s="23"/>
      <c r="AP1" s="23"/>
      <c r="AQ1" s="23"/>
      <c r="AR1" s="23"/>
      <c r="AS1" s="23"/>
      <c r="AT1" s="23"/>
      <c r="AU1" s="1"/>
      <c r="AV1" s="1"/>
      <c r="AW1" s="1"/>
      <c r="AX1" s="1"/>
      <c r="AY1" s="1"/>
      <c r="AZ1" s="1"/>
      <c r="BA1" s="1"/>
      <c r="BC1" s="71" t="s">
        <v>239</v>
      </c>
      <c r="BD1" s="391"/>
      <c r="BE1" s="391"/>
    </row>
    <row r="2" spans="1:81" ht="30" customHeight="1" x14ac:dyDescent="0.2">
      <c r="A2" s="748" t="s">
        <v>201</v>
      </c>
      <c r="B2" s="748"/>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748"/>
      <c r="AQ2" s="748"/>
      <c r="AR2" s="748"/>
      <c r="AS2" s="748"/>
      <c r="AT2" s="748"/>
      <c r="AU2" s="748"/>
      <c r="AV2" s="748"/>
      <c r="AW2" s="748"/>
      <c r="AX2" s="748"/>
      <c r="AY2" s="748"/>
      <c r="AZ2" s="748"/>
      <c r="BA2" s="748"/>
      <c r="BB2" s="748"/>
      <c r="BC2" s="748"/>
      <c r="BD2" s="365"/>
      <c r="BE2" s="365"/>
    </row>
    <row r="3" spans="1:81" ht="8.4" customHeight="1" x14ac:dyDescent="0.2">
      <c r="A3" s="9"/>
      <c r="B3" s="9"/>
      <c r="C3" s="9"/>
      <c r="D3" s="9"/>
      <c r="E3" s="9"/>
      <c r="F3" s="9"/>
      <c r="G3" s="9"/>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392"/>
      <c r="BE3" s="392"/>
    </row>
    <row r="4" spans="1:81" ht="24" customHeight="1" x14ac:dyDescent="0.2">
      <c r="A4" s="21" t="s">
        <v>38</v>
      </c>
      <c r="B4" s="21"/>
      <c r="C4" s="21"/>
      <c r="D4" s="21"/>
      <c r="E4" s="21"/>
      <c r="F4" s="21"/>
      <c r="G4" s="2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Y4" s="58"/>
      <c r="AZ4" s="58"/>
      <c r="BD4" s="242"/>
      <c r="BE4" s="242"/>
    </row>
    <row r="5" spans="1:81" ht="49.2" customHeight="1" x14ac:dyDescent="0.2">
      <c r="A5" s="842" t="s">
        <v>309</v>
      </c>
      <c r="B5" s="842"/>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c r="AH5" s="842"/>
      <c r="AI5" s="842"/>
      <c r="AJ5" s="842"/>
      <c r="AK5" s="842"/>
      <c r="AL5" s="842"/>
      <c r="AM5" s="842"/>
      <c r="AN5" s="842"/>
      <c r="AO5" s="842"/>
      <c r="AP5" s="842"/>
      <c r="AQ5" s="842"/>
      <c r="AR5" s="842"/>
      <c r="AS5" s="842"/>
      <c r="AT5" s="842"/>
      <c r="AU5" s="842"/>
      <c r="AV5" s="842"/>
      <c r="AW5" s="842"/>
      <c r="AX5" s="842"/>
      <c r="AY5" s="842"/>
      <c r="AZ5" s="842"/>
      <c r="BA5" s="842"/>
      <c r="BB5" s="842"/>
      <c r="BC5" s="842"/>
      <c r="BD5" s="393"/>
      <c r="BE5" s="393"/>
    </row>
    <row r="6" spans="1:81" ht="16.8" customHeight="1" x14ac:dyDescent="0.2">
      <c r="A6" s="237"/>
      <c r="B6" s="238"/>
      <c r="C6" s="239" t="s">
        <v>240</v>
      </c>
      <c r="D6" s="11"/>
      <c r="E6" s="11"/>
      <c r="F6" s="11"/>
      <c r="G6" s="240"/>
      <c r="H6" s="241"/>
      <c r="I6" s="239" t="s">
        <v>71</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BC6" s="168"/>
      <c r="BD6" s="394"/>
      <c r="BE6" s="394"/>
    </row>
    <row r="7" spans="1:81" ht="14.4" customHeight="1" thickBot="1" x14ac:dyDescent="0.25">
      <c r="A7" s="19"/>
      <c r="B7" s="19"/>
      <c r="C7" s="19"/>
      <c r="D7" s="19"/>
      <c r="E7" s="19"/>
      <c r="F7" s="19"/>
      <c r="G7" s="19"/>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31"/>
      <c r="AS7" s="31" t="s">
        <v>149</v>
      </c>
      <c r="AT7" s="1"/>
      <c r="AU7" s="1"/>
      <c r="AV7" s="1"/>
      <c r="AW7" s="1"/>
      <c r="AX7" s="1"/>
      <c r="AY7" s="1"/>
      <c r="AZ7" s="1"/>
      <c r="BA7" s="1"/>
      <c r="BB7" s="1"/>
      <c r="BC7" s="1"/>
      <c r="BD7" s="242"/>
      <c r="BE7" s="242"/>
    </row>
    <row r="8" spans="1:81" ht="46.2" customHeight="1" x14ac:dyDescent="0.2">
      <c r="A8" s="837" t="s">
        <v>15</v>
      </c>
      <c r="B8" s="838"/>
      <c r="C8" s="839"/>
      <c r="D8" s="840" t="s">
        <v>150</v>
      </c>
      <c r="E8" s="838"/>
      <c r="F8" s="839"/>
      <c r="G8" s="817" t="s">
        <v>151</v>
      </c>
      <c r="H8" s="823"/>
      <c r="I8" s="823"/>
      <c r="J8" s="841"/>
      <c r="K8" s="819" t="s">
        <v>10</v>
      </c>
      <c r="L8" s="818"/>
      <c r="M8" s="818"/>
      <c r="N8" s="820"/>
      <c r="O8" s="821" t="s">
        <v>7</v>
      </c>
      <c r="P8" s="821"/>
      <c r="Q8" s="821"/>
      <c r="R8" s="821"/>
      <c r="S8" s="821"/>
      <c r="T8" s="821"/>
      <c r="U8" s="821"/>
      <c r="V8" s="821"/>
      <c r="W8" s="821"/>
      <c r="X8" s="821"/>
      <c r="Y8" s="821"/>
      <c r="Z8" s="821" t="s">
        <v>2</v>
      </c>
      <c r="AA8" s="821"/>
      <c r="AB8" s="821"/>
      <c r="AC8" s="821"/>
      <c r="AD8" s="821"/>
      <c r="AE8" s="821"/>
      <c r="AF8" s="821"/>
      <c r="AG8" s="821"/>
      <c r="AH8" s="821"/>
      <c r="AI8" s="821"/>
      <c r="AJ8" s="821"/>
      <c r="AK8" s="821"/>
      <c r="AL8" s="821"/>
      <c r="AM8" s="821"/>
      <c r="AN8" s="821"/>
      <c r="AO8" s="821"/>
      <c r="AP8" s="821"/>
      <c r="AQ8" s="821"/>
      <c r="AR8" s="821"/>
      <c r="AS8" s="822" t="s">
        <v>152</v>
      </c>
      <c r="AT8" s="823"/>
      <c r="AU8" s="818"/>
      <c r="AV8" s="818"/>
      <c r="AW8" s="818"/>
      <c r="AX8" s="817" t="s">
        <v>1</v>
      </c>
      <c r="AY8" s="823"/>
      <c r="AZ8" s="823"/>
      <c r="BA8" s="823"/>
      <c r="BB8" s="823"/>
      <c r="BC8" s="824"/>
      <c r="BD8" s="388"/>
      <c r="BE8" s="388"/>
      <c r="BF8" s="316" t="s">
        <v>661</v>
      </c>
      <c r="BG8" s="352" t="s">
        <v>200</v>
      </c>
    </row>
    <row r="9" spans="1:81" ht="28.8" customHeight="1" x14ac:dyDescent="0.2">
      <c r="A9" s="804" t="s">
        <v>62</v>
      </c>
      <c r="B9" s="805"/>
      <c r="C9" s="805"/>
      <c r="D9" s="808" t="s">
        <v>153</v>
      </c>
      <c r="E9" s="808"/>
      <c r="F9" s="808"/>
      <c r="G9" s="810"/>
      <c r="H9" s="810"/>
      <c r="I9" s="810"/>
      <c r="J9" s="810"/>
      <c r="K9" s="811"/>
      <c r="L9" s="812"/>
      <c r="M9" s="812"/>
      <c r="N9" s="813"/>
      <c r="O9" s="814"/>
      <c r="P9" s="814"/>
      <c r="Q9" s="814"/>
      <c r="R9" s="814"/>
      <c r="S9" s="814"/>
      <c r="T9" s="814"/>
      <c r="U9" s="814"/>
      <c r="V9" s="814"/>
      <c r="W9" s="814"/>
      <c r="X9" s="814"/>
      <c r="Y9" s="814"/>
      <c r="Z9" s="814"/>
      <c r="AA9" s="814"/>
      <c r="AB9" s="814"/>
      <c r="AC9" s="814"/>
      <c r="AD9" s="814"/>
      <c r="AE9" s="814"/>
      <c r="AF9" s="814"/>
      <c r="AG9" s="814"/>
      <c r="AH9" s="814"/>
      <c r="AI9" s="814"/>
      <c r="AJ9" s="814"/>
      <c r="AK9" s="814"/>
      <c r="AL9" s="814"/>
      <c r="AM9" s="814"/>
      <c r="AN9" s="814"/>
      <c r="AO9" s="814"/>
      <c r="AP9" s="814"/>
      <c r="AQ9" s="814"/>
      <c r="AR9" s="814"/>
      <c r="AS9" s="799"/>
      <c r="AT9" s="800"/>
      <c r="AU9" s="800"/>
      <c r="AV9" s="800"/>
      <c r="AW9" s="153" t="s">
        <v>14</v>
      </c>
      <c r="AX9" s="834"/>
      <c r="AY9" s="835"/>
      <c r="AZ9" s="835"/>
      <c r="BA9" s="835"/>
      <c r="BB9" s="835"/>
      <c r="BC9" s="836"/>
      <c r="BD9" s="379"/>
      <c r="BE9" s="379"/>
      <c r="BF9" s="316">
        <v>1</v>
      </c>
      <c r="BG9" s="300"/>
    </row>
    <row r="10" spans="1:81" s="15" customFormat="1" ht="28.5" customHeight="1" x14ac:dyDescent="0.2">
      <c r="A10" s="804"/>
      <c r="B10" s="805"/>
      <c r="C10" s="805"/>
      <c r="D10" s="808"/>
      <c r="E10" s="808"/>
      <c r="F10" s="808"/>
      <c r="G10" s="790"/>
      <c r="H10" s="790"/>
      <c r="I10" s="790"/>
      <c r="J10" s="790"/>
      <c r="K10" s="791"/>
      <c r="L10" s="790"/>
      <c r="M10" s="790"/>
      <c r="N10" s="792"/>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4"/>
      <c r="AT10" s="795"/>
      <c r="AU10" s="795"/>
      <c r="AV10" s="795"/>
      <c r="AW10" s="154" t="s">
        <v>14</v>
      </c>
      <c r="AX10" s="831"/>
      <c r="AY10" s="832"/>
      <c r="AZ10" s="832"/>
      <c r="BA10" s="832"/>
      <c r="BB10" s="832"/>
      <c r="BC10" s="833"/>
      <c r="BD10" s="379"/>
      <c r="BE10" s="379"/>
      <c r="BF10" s="317">
        <v>2</v>
      </c>
      <c r="BG10" s="300"/>
      <c r="BH10" s="1"/>
      <c r="BI10" s="1"/>
      <c r="BJ10" s="1"/>
      <c r="BK10" s="1"/>
      <c r="BL10" s="1"/>
      <c r="BM10" s="1"/>
      <c r="BN10" s="1"/>
      <c r="BO10" s="1"/>
      <c r="BP10" s="1"/>
      <c r="BQ10" s="1"/>
      <c r="BR10" s="1"/>
      <c r="BS10" s="1"/>
      <c r="BT10" s="1"/>
      <c r="BU10" s="1"/>
      <c r="BV10" s="1"/>
      <c r="BW10" s="1"/>
      <c r="BX10" s="1"/>
      <c r="BY10" s="1"/>
      <c r="BZ10" s="1"/>
      <c r="CA10" s="1"/>
      <c r="CB10" s="1"/>
      <c r="CC10" s="1"/>
    </row>
    <row r="11" spans="1:81" s="15" customFormat="1" ht="28.5" customHeight="1" x14ac:dyDescent="0.2">
      <c r="A11" s="804"/>
      <c r="B11" s="805"/>
      <c r="C11" s="805"/>
      <c r="D11" s="808"/>
      <c r="E11" s="808"/>
      <c r="F11" s="808"/>
      <c r="G11" s="790"/>
      <c r="H11" s="790"/>
      <c r="I11" s="790"/>
      <c r="J11" s="790"/>
      <c r="K11" s="791"/>
      <c r="L11" s="790"/>
      <c r="M11" s="790"/>
      <c r="N11" s="792"/>
      <c r="O11" s="793"/>
      <c r="P11" s="793"/>
      <c r="Q11" s="793"/>
      <c r="R11" s="793"/>
      <c r="S11" s="793"/>
      <c r="T11" s="793"/>
      <c r="U11" s="793"/>
      <c r="V11" s="793"/>
      <c r="W11" s="793"/>
      <c r="X11" s="793"/>
      <c r="Y11" s="793"/>
      <c r="Z11" s="793"/>
      <c r="AA11" s="793"/>
      <c r="AB11" s="793"/>
      <c r="AC11" s="793"/>
      <c r="AD11" s="793"/>
      <c r="AE11" s="793"/>
      <c r="AF11" s="793"/>
      <c r="AG11" s="793"/>
      <c r="AH11" s="793"/>
      <c r="AI11" s="793"/>
      <c r="AJ11" s="793"/>
      <c r="AK11" s="793"/>
      <c r="AL11" s="793"/>
      <c r="AM11" s="793"/>
      <c r="AN11" s="793"/>
      <c r="AO11" s="793"/>
      <c r="AP11" s="793"/>
      <c r="AQ11" s="793"/>
      <c r="AR11" s="793"/>
      <c r="AS11" s="794"/>
      <c r="AT11" s="795"/>
      <c r="AU11" s="795"/>
      <c r="AV11" s="795"/>
      <c r="AW11" s="154" t="s">
        <v>14</v>
      </c>
      <c r="AX11" s="831"/>
      <c r="AY11" s="832"/>
      <c r="AZ11" s="832"/>
      <c r="BA11" s="832"/>
      <c r="BB11" s="832"/>
      <c r="BC11" s="833"/>
      <c r="BD11" s="379"/>
      <c r="BE11" s="379"/>
      <c r="BF11" s="317">
        <v>3</v>
      </c>
      <c r="BG11" s="300"/>
      <c r="BH11" s="1"/>
      <c r="BI11" s="1"/>
      <c r="BJ11" s="1"/>
      <c r="BK11" s="1"/>
      <c r="BL11" s="1"/>
      <c r="BM11" s="1"/>
      <c r="BN11" s="1"/>
      <c r="BO11" s="1"/>
      <c r="BP11" s="1"/>
      <c r="BQ11" s="1"/>
      <c r="BR11" s="1"/>
      <c r="BS11" s="1"/>
      <c r="BT11" s="1"/>
      <c r="BU11" s="1"/>
      <c r="BV11" s="1"/>
      <c r="BW11" s="1"/>
      <c r="BX11" s="1"/>
      <c r="BY11" s="1"/>
      <c r="BZ11" s="1"/>
      <c r="CA11" s="1"/>
      <c r="CB11" s="1"/>
      <c r="CC11" s="1"/>
    </row>
    <row r="12" spans="1:81" s="15" customFormat="1" ht="28.5" customHeight="1" x14ac:dyDescent="0.2">
      <c r="A12" s="804"/>
      <c r="B12" s="805"/>
      <c r="C12" s="805"/>
      <c r="D12" s="808"/>
      <c r="E12" s="808"/>
      <c r="F12" s="808"/>
      <c r="G12" s="790"/>
      <c r="H12" s="790"/>
      <c r="I12" s="790"/>
      <c r="J12" s="790"/>
      <c r="K12" s="791"/>
      <c r="L12" s="790"/>
      <c r="M12" s="790"/>
      <c r="N12" s="792"/>
      <c r="O12" s="793"/>
      <c r="P12" s="793"/>
      <c r="Q12" s="793"/>
      <c r="R12" s="793"/>
      <c r="S12" s="793"/>
      <c r="T12" s="793"/>
      <c r="U12" s="793"/>
      <c r="V12" s="793"/>
      <c r="W12" s="793"/>
      <c r="X12" s="793"/>
      <c r="Y12" s="793"/>
      <c r="Z12" s="793"/>
      <c r="AA12" s="793"/>
      <c r="AB12" s="793"/>
      <c r="AC12" s="793"/>
      <c r="AD12" s="793"/>
      <c r="AE12" s="793"/>
      <c r="AF12" s="793"/>
      <c r="AG12" s="793"/>
      <c r="AH12" s="793"/>
      <c r="AI12" s="793"/>
      <c r="AJ12" s="793"/>
      <c r="AK12" s="793"/>
      <c r="AL12" s="793"/>
      <c r="AM12" s="793"/>
      <c r="AN12" s="793"/>
      <c r="AO12" s="793"/>
      <c r="AP12" s="793"/>
      <c r="AQ12" s="793"/>
      <c r="AR12" s="793"/>
      <c r="AS12" s="794"/>
      <c r="AT12" s="795"/>
      <c r="AU12" s="795"/>
      <c r="AV12" s="795"/>
      <c r="AW12" s="154" t="s">
        <v>14</v>
      </c>
      <c r="AX12" s="831"/>
      <c r="AY12" s="832"/>
      <c r="AZ12" s="832"/>
      <c r="BA12" s="832"/>
      <c r="BB12" s="832"/>
      <c r="BC12" s="833"/>
      <c r="BD12" s="379"/>
      <c r="BE12" s="379"/>
      <c r="BF12" s="317">
        <v>4</v>
      </c>
      <c r="BG12" s="300"/>
      <c r="BH12" s="1"/>
      <c r="BI12" s="1"/>
      <c r="BJ12" s="1"/>
      <c r="BK12" s="1"/>
      <c r="BL12" s="1"/>
      <c r="BM12" s="1"/>
      <c r="BN12" s="1"/>
      <c r="BO12" s="1"/>
      <c r="BP12" s="1"/>
      <c r="BQ12" s="1"/>
      <c r="BR12" s="1"/>
      <c r="BS12" s="1"/>
      <c r="BT12" s="1"/>
      <c r="BU12" s="1"/>
      <c r="BV12" s="1"/>
      <c r="BW12" s="1"/>
      <c r="BX12" s="1"/>
      <c r="BY12" s="1"/>
      <c r="BZ12" s="1"/>
      <c r="CA12" s="1"/>
      <c r="CB12" s="1"/>
      <c r="CC12" s="1"/>
    </row>
    <row r="13" spans="1:81" s="15" customFormat="1" ht="28.5" customHeight="1" x14ac:dyDescent="0.2">
      <c r="A13" s="804"/>
      <c r="B13" s="805"/>
      <c r="C13" s="805"/>
      <c r="D13" s="808"/>
      <c r="E13" s="808"/>
      <c r="F13" s="808"/>
      <c r="G13" s="790"/>
      <c r="H13" s="790"/>
      <c r="I13" s="790"/>
      <c r="J13" s="790"/>
      <c r="K13" s="791"/>
      <c r="L13" s="790"/>
      <c r="M13" s="790"/>
      <c r="N13" s="792"/>
      <c r="O13" s="793"/>
      <c r="P13" s="793"/>
      <c r="Q13" s="793"/>
      <c r="R13" s="793"/>
      <c r="S13" s="793"/>
      <c r="T13" s="793"/>
      <c r="U13" s="793"/>
      <c r="V13" s="793"/>
      <c r="W13" s="793"/>
      <c r="X13" s="793"/>
      <c r="Y13" s="793"/>
      <c r="Z13" s="793"/>
      <c r="AA13" s="793"/>
      <c r="AB13" s="793"/>
      <c r="AC13" s="793"/>
      <c r="AD13" s="793"/>
      <c r="AE13" s="793"/>
      <c r="AF13" s="793"/>
      <c r="AG13" s="793"/>
      <c r="AH13" s="793"/>
      <c r="AI13" s="793"/>
      <c r="AJ13" s="793"/>
      <c r="AK13" s="793"/>
      <c r="AL13" s="793"/>
      <c r="AM13" s="793"/>
      <c r="AN13" s="793"/>
      <c r="AO13" s="793"/>
      <c r="AP13" s="793"/>
      <c r="AQ13" s="793"/>
      <c r="AR13" s="793"/>
      <c r="AS13" s="794"/>
      <c r="AT13" s="795"/>
      <c r="AU13" s="795"/>
      <c r="AV13" s="795"/>
      <c r="AW13" s="154" t="s">
        <v>14</v>
      </c>
      <c r="AX13" s="831"/>
      <c r="AY13" s="832"/>
      <c r="AZ13" s="832"/>
      <c r="BA13" s="832"/>
      <c r="BB13" s="832"/>
      <c r="BC13" s="833"/>
      <c r="BD13" s="379"/>
      <c r="BE13" s="379"/>
      <c r="BF13" s="317">
        <v>5</v>
      </c>
      <c r="BG13" s="300"/>
      <c r="BH13" s="1"/>
      <c r="BI13" s="1"/>
      <c r="BJ13" s="1"/>
      <c r="BK13" s="1"/>
      <c r="BL13" s="1"/>
      <c r="BM13" s="1"/>
      <c r="BN13" s="1"/>
      <c r="BO13" s="1"/>
      <c r="BP13" s="1"/>
      <c r="BQ13" s="1"/>
      <c r="BR13" s="1"/>
      <c r="BS13" s="1"/>
      <c r="BT13" s="1"/>
      <c r="BU13" s="1"/>
      <c r="BV13" s="1"/>
      <c r="BW13" s="1"/>
      <c r="BX13" s="1"/>
      <c r="BY13" s="1"/>
      <c r="BZ13" s="1"/>
      <c r="CA13" s="1"/>
      <c r="CB13" s="1"/>
      <c r="CC13" s="1"/>
    </row>
    <row r="14" spans="1:81" s="15" customFormat="1" ht="28.5" customHeight="1" x14ac:dyDescent="0.2">
      <c r="A14" s="804"/>
      <c r="B14" s="805"/>
      <c r="C14" s="805"/>
      <c r="D14" s="808"/>
      <c r="E14" s="808"/>
      <c r="F14" s="808"/>
      <c r="G14" s="790"/>
      <c r="H14" s="790"/>
      <c r="I14" s="790"/>
      <c r="J14" s="790"/>
      <c r="K14" s="791"/>
      <c r="L14" s="790"/>
      <c r="M14" s="790"/>
      <c r="N14" s="792"/>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3"/>
      <c r="AP14" s="793"/>
      <c r="AQ14" s="793"/>
      <c r="AR14" s="793"/>
      <c r="AS14" s="794"/>
      <c r="AT14" s="795"/>
      <c r="AU14" s="795"/>
      <c r="AV14" s="795"/>
      <c r="AW14" s="154" t="s">
        <v>14</v>
      </c>
      <c r="AX14" s="831"/>
      <c r="AY14" s="832"/>
      <c r="AZ14" s="832"/>
      <c r="BA14" s="832"/>
      <c r="BB14" s="832"/>
      <c r="BC14" s="833"/>
      <c r="BD14" s="379"/>
      <c r="BE14" s="379"/>
      <c r="BF14" s="317">
        <v>6</v>
      </c>
      <c r="BG14" s="300"/>
      <c r="BH14" s="1"/>
      <c r="BI14" s="1"/>
      <c r="BJ14" s="1"/>
      <c r="BK14" s="1"/>
      <c r="BL14" s="1"/>
      <c r="BM14" s="1"/>
      <c r="BN14" s="1"/>
      <c r="BO14" s="1"/>
      <c r="BP14" s="1"/>
      <c r="BQ14" s="1"/>
      <c r="BR14" s="1"/>
      <c r="BS14" s="1"/>
      <c r="BT14" s="1"/>
      <c r="BU14" s="1"/>
      <c r="BV14" s="1"/>
      <c r="BW14" s="1"/>
      <c r="BX14" s="1"/>
      <c r="BY14" s="1"/>
      <c r="BZ14" s="1"/>
      <c r="CA14" s="1"/>
      <c r="CB14" s="1"/>
      <c r="CC14" s="1"/>
    </row>
    <row r="15" spans="1:81" s="15" customFormat="1" ht="28.5" customHeight="1" x14ac:dyDescent="0.2">
      <c r="A15" s="804"/>
      <c r="B15" s="805"/>
      <c r="C15" s="805"/>
      <c r="D15" s="808"/>
      <c r="E15" s="808"/>
      <c r="F15" s="808"/>
      <c r="G15" s="790"/>
      <c r="H15" s="790"/>
      <c r="I15" s="790"/>
      <c r="J15" s="790"/>
      <c r="K15" s="791"/>
      <c r="L15" s="790"/>
      <c r="M15" s="790"/>
      <c r="N15" s="792"/>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4"/>
      <c r="AT15" s="795"/>
      <c r="AU15" s="795"/>
      <c r="AV15" s="795"/>
      <c r="AW15" s="154" t="s">
        <v>14</v>
      </c>
      <c r="AX15" s="831"/>
      <c r="AY15" s="832"/>
      <c r="AZ15" s="832"/>
      <c r="BA15" s="832"/>
      <c r="BB15" s="832"/>
      <c r="BC15" s="833"/>
      <c r="BD15" s="379"/>
      <c r="BE15" s="379"/>
      <c r="BF15" s="317">
        <v>7</v>
      </c>
      <c r="BG15" s="300"/>
      <c r="BH15" s="1"/>
      <c r="BI15" s="1"/>
      <c r="BJ15" s="1"/>
      <c r="BK15" s="1"/>
      <c r="BL15" s="1"/>
      <c r="BM15" s="1"/>
      <c r="BN15" s="1"/>
      <c r="BO15" s="1"/>
      <c r="BP15" s="1"/>
      <c r="BQ15" s="1"/>
      <c r="BR15" s="1"/>
      <c r="BS15" s="1"/>
      <c r="BT15" s="1"/>
      <c r="BU15" s="1"/>
      <c r="BV15" s="1"/>
      <c r="BW15" s="1"/>
      <c r="BX15" s="1"/>
      <c r="BY15" s="1"/>
      <c r="BZ15" s="1"/>
      <c r="CA15" s="1"/>
      <c r="CB15" s="1"/>
      <c r="CC15" s="1"/>
    </row>
    <row r="16" spans="1:81" s="15" customFormat="1" ht="28.5" customHeight="1" x14ac:dyDescent="0.2">
      <c r="A16" s="804"/>
      <c r="B16" s="805"/>
      <c r="C16" s="805"/>
      <c r="D16" s="808"/>
      <c r="E16" s="808"/>
      <c r="F16" s="808"/>
      <c r="G16" s="790"/>
      <c r="H16" s="790"/>
      <c r="I16" s="790"/>
      <c r="J16" s="790"/>
      <c r="K16" s="791"/>
      <c r="L16" s="790"/>
      <c r="M16" s="790"/>
      <c r="N16" s="792"/>
      <c r="O16" s="793"/>
      <c r="P16" s="793"/>
      <c r="Q16" s="793"/>
      <c r="R16" s="793"/>
      <c r="S16" s="793"/>
      <c r="T16" s="793"/>
      <c r="U16" s="793"/>
      <c r="V16" s="793"/>
      <c r="W16" s="793"/>
      <c r="X16" s="793"/>
      <c r="Y16" s="793"/>
      <c r="Z16" s="793"/>
      <c r="AA16" s="793"/>
      <c r="AB16" s="793"/>
      <c r="AC16" s="793"/>
      <c r="AD16" s="793"/>
      <c r="AE16" s="793"/>
      <c r="AF16" s="793"/>
      <c r="AG16" s="793"/>
      <c r="AH16" s="793"/>
      <c r="AI16" s="793"/>
      <c r="AJ16" s="793"/>
      <c r="AK16" s="793"/>
      <c r="AL16" s="793"/>
      <c r="AM16" s="793"/>
      <c r="AN16" s="793"/>
      <c r="AO16" s="793"/>
      <c r="AP16" s="793"/>
      <c r="AQ16" s="793"/>
      <c r="AR16" s="793"/>
      <c r="AS16" s="794"/>
      <c r="AT16" s="795"/>
      <c r="AU16" s="795"/>
      <c r="AV16" s="795"/>
      <c r="AW16" s="154" t="s">
        <v>14</v>
      </c>
      <c r="AX16" s="831"/>
      <c r="AY16" s="832"/>
      <c r="AZ16" s="832"/>
      <c r="BA16" s="832"/>
      <c r="BB16" s="832"/>
      <c r="BC16" s="833"/>
      <c r="BD16" s="379"/>
      <c r="BE16" s="379"/>
      <c r="BF16" s="317">
        <v>8</v>
      </c>
      <c r="BG16" s="300"/>
      <c r="BH16" s="1"/>
      <c r="BI16" s="1"/>
      <c r="BJ16" s="1"/>
      <c r="BK16" s="1"/>
      <c r="BL16" s="1"/>
      <c r="BM16" s="1"/>
      <c r="BN16" s="1"/>
      <c r="BO16" s="1"/>
      <c r="BP16" s="1"/>
      <c r="BQ16" s="1"/>
      <c r="BR16" s="1"/>
      <c r="BS16" s="1"/>
      <c r="BT16" s="1"/>
      <c r="BU16" s="1"/>
      <c r="BV16" s="1"/>
      <c r="BW16" s="1"/>
      <c r="BX16" s="1"/>
      <c r="BY16" s="1"/>
      <c r="BZ16" s="1"/>
      <c r="CA16" s="1"/>
      <c r="CB16" s="1"/>
      <c r="CC16" s="1"/>
    </row>
    <row r="17" spans="1:81" s="15" customFormat="1" ht="28.5" customHeight="1" x14ac:dyDescent="0.2">
      <c r="A17" s="804"/>
      <c r="B17" s="805"/>
      <c r="C17" s="805"/>
      <c r="D17" s="808"/>
      <c r="E17" s="808"/>
      <c r="F17" s="808"/>
      <c r="G17" s="790"/>
      <c r="H17" s="790"/>
      <c r="I17" s="790"/>
      <c r="J17" s="790"/>
      <c r="K17" s="791"/>
      <c r="L17" s="790"/>
      <c r="M17" s="790"/>
      <c r="N17" s="792"/>
      <c r="O17" s="793"/>
      <c r="P17" s="793"/>
      <c r="Q17" s="793"/>
      <c r="R17" s="793"/>
      <c r="S17" s="793"/>
      <c r="T17" s="793"/>
      <c r="U17" s="793"/>
      <c r="V17" s="793"/>
      <c r="W17" s="793"/>
      <c r="X17" s="793"/>
      <c r="Y17" s="793"/>
      <c r="Z17" s="793"/>
      <c r="AA17" s="793"/>
      <c r="AB17" s="793"/>
      <c r="AC17" s="793"/>
      <c r="AD17" s="793"/>
      <c r="AE17" s="793"/>
      <c r="AF17" s="793"/>
      <c r="AG17" s="793"/>
      <c r="AH17" s="793"/>
      <c r="AI17" s="793"/>
      <c r="AJ17" s="793"/>
      <c r="AK17" s="793"/>
      <c r="AL17" s="793"/>
      <c r="AM17" s="793"/>
      <c r="AN17" s="793"/>
      <c r="AO17" s="793"/>
      <c r="AP17" s="793"/>
      <c r="AQ17" s="793"/>
      <c r="AR17" s="793"/>
      <c r="AS17" s="794"/>
      <c r="AT17" s="795"/>
      <c r="AU17" s="795"/>
      <c r="AV17" s="795"/>
      <c r="AW17" s="154" t="s">
        <v>14</v>
      </c>
      <c r="AX17" s="831"/>
      <c r="AY17" s="832"/>
      <c r="AZ17" s="832"/>
      <c r="BA17" s="832"/>
      <c r="BB17" s="832"/>
      <c r="BC17" s="833"/>
      <c r="BD17" s="379"/>
      <c r="BE17" s="379"/>
      <c r="BF17" s="317">
        <v>9</v>
      </c>
      <c r="BG17" s="300"/>
      <c r="BH17" s="1"/>
      <c r="BI17" s="1"/>
      <c r="BJ17" s="1"/>
      <c r="BK17" s="1"/>
      <c r="BL17" s="1"/>
      <c r="BM17" s="1"/>
      <c r="BN17" s="1"/>
      <c r="BO17" s="1"/>
      <c r="BP17" s="1"/>
      <c r="BQ17" s="1"/>
      <c r="BR17" s="1"/>
      <c r="BS17" s="1"/>
      <c r="BT17" s="1"/>
      <c r="BU17" s="1"/>
      <c r="BV17" s="1"/>
      <c r="BW17" s="1"/>
      <c r="BX17" s="1"/>
      <c r="BY17" s="1"/>
      <c r="BZ17" s="1"/>
      <c r="CA17" s="1"/>
      <c r="CB17" s="1"/>
      <c r="CC17" s="1"/>
    </row>
    <row r="18" spans="1:81" s="15" customFormat="1" ht="28.5" customHeight="1" x14ac:dyDescent="0.2">
      <c r="A18" s="804"/>
      <c r="B18" s="805"/>
      <c r="C18" s="805"/>
      <c r="D18" s="808"/>
      <c r="E18" s="808"/>
      <c r="F18" s="808"/>
      <c r="G18" s="790"/>
      <c r="H18" s="790"/>
      <c r="I18" s="790"/>
      <c r="J18" s="790"/>
      <c r="K18" s="791"/>
      <c r="L18" s="790"/>
      <c r="M18" s="790"/>
      <c r="N18" s="792"/>
      <c r="O18" s="793"/>
      <c r="P18" s="793"/>
      <c r="Q18" s="793"/>
      <c r="R18" s="793"/>
      <c r="S18" s="793"/>
      <c r="T18" s="793"/>
      <c r="U18" s="793"/>
      <c r="V18" s="793"/>
      <c r="W18" s="793"/>
      <c r="X18" s="793"/>
      <c r="Y18" s="793"/>
      <c r="Z18" s="793"/>
      <c r="AA18" s="793"/>
      <c r="AB18" s="793"/>
      <c r="AC18" s="793"/>
      <c r="AD18" s="793"/>
      <c r="AE18" s="793"/>
      <c r="AF18" s="793"/>
      <c r="AG18" s="793"/>
      <c r="AH18" s="793"/>
      <c r="AI18" s="793"/>
      <c r="AJ18" s="793"/>
      <c r="AK18" s="793"/>
      <c r="AL18" s="793"/>
      <c r="AM18" s="793"/>
      <c r="AN18" s="793"/>
      <c r="AO18" s="793"/>
      <c r="AP18" s="793"/>
      <c r="AQ18" s="793"/>
      <c r="AR18" s="793"/>
      <c r="AS18" s="794"/>
      <c r="AT18" s="795"/>
      <c r="AU18" s="795"/>
      <c r="AV18" s="795"/>
      <c r="AW18" s="154" t="s">
        <v>14</v>
      </c>
      <c r="AX18" s="831"/>
      <c r="AY18" s="832"/>
      <c r="AZ18" s="832"/>
      <c r="BA18" s="832"/>
      <c r="BB18" s="832"/>
      <c r="BC18" s="833"/>
      <c r="BD18" s="379"/>
      <c r="BE18" s="379"/>
      <c r="BF18" s="317">
        <v>10</v>
      </c>
      <c r="BG18" s="300"/>
      <c r="BH18" s="1"/>
      <c r="BI18" s="1"/>
      <c r="BJ18" s="1"/>
      <c r="BK18" s="1"/>
      <c r="BL18" s="1"/>
      <c r="BM18" s="1"/>
      <c r="BN18" s="1"/>
      <c r="BO18" s="1"/>
      <c r="BP18" s="1"/>
      <c r="BQ18" s="1"/>
      <c r="BR18" s="1"/>
      <c r="BS18" s="1"/>
      <c r="BT18" s="1"/>
      <c r="BU18" s="1"/>
      <c r="BV18" s="1"/>
      <c r="BW18" s="1"/>
      <c r="BX18" s="1"/>
      <c r="BY18" s="1"/>
      <c r="BZ18" s="1"/>
      <c r="CA18" s="1"/>
      <c r="CB18" s="1"/>
      <c r="CC18" s="1"/>
    </row>
    <row r="19" spans="1:81" s="15" customFormat="1" ht="28.5" customHeight="1" x14ac:dyDescent="0.2">
      <c r="A19" s="804"/>
      <c r="B19" s="805"/>
      <c r="C19" s="805"/>
      <c r="D19" s="808"/>
      <c r="E19" s="808"/>
      <c r="F19" s="808"/>
      <c r="G19" s="790"/>
      <c r="H19" s="790"/>
      <c r="I19" s="790"/>
      <c r="J19" s="790"/>
      <c r="K19" s="791"/>
      <c r="L19" s="790"/>
      <c r="M19" s="790"/>
      <c r="N19" s="792"/>
      <c r="O19" s="793"/>
      <c r="P19" s="793"/>
      <c r="Q19" s="793"/>
      <c r="R19" s="793"/>
      <c r="S19" s="793"/>
      <c r="T19" s="793"/>
      <c r="U19" s="793"/>
      <c r="V19" s="793"/>
      <c r="W19" s="793"/>
      <c r="X19" s="793"/>
      <c r="Y19" s="793"/>
      <c r="Z19" s="793"/>
      <c r="AA19" s="793"/>
      <c r="AB19" s="793"/>
      <c r="AC19" s="793"/>
      <c r="AD19" s="793"/>
      <c r="AE19" s="793"/>
      <c r="AF19" s="793"/>
      <c r="AG19" s="793"/>
      <c r="AH19" s="793"/>
      <c r="AI19" s="793"/>
      <c r="AJ19" s="793"/>
      <c r="AK19" s="793"/>
      <c r="AL19" s="793"/>
      <c r="AM19" s="793"/>
      <c r="AN19" s="793"/>
      <c r="AO19" s="793"/>
      <c r="AP19" s="793"/>
      <c r="AQ19" s="793"/>
      <c r="AR19" s="793"/>
      <c r="AS19" s="794"/>
      <c r="AT19" s="795"/>
      <c r="AU19" s="795"/>
      <c r="AV19" s="795"/>
      <c r="AW19" s="154" t="s">
        <v>14</v>
      </c>
      <c r="AX19" s="831"/>
      <c r="AY19" s="832"/>
      <c r="AZ19" s="832"/>
      <c r="BA19" s="832"/>
      <c r="BB19" s="832"/>
      <c r="BC19" s="833"/>
      <c r="BD19" s="379"/>
      <c r="BE19" s="379"/>
      <c r="BF19" s="317">
        <v>11</v>
      </c>
      <c r="BG19" s="300"/>
      <c r="BH19" s="1"/>
      <c r="BI19" s="1"/>
      <c r="BJ19" s="1"/>
      <c r="BK19" s="1"/>
      <c r="BL19" s="1"/>
      <c r="BM19" s="1"/>
      <c r="BN19" s="1"/>
      <c r="BO19" s="1"/>
      <c r="BP19" s="1"/>
      <c r="BQ19" s="1"/>
      <c r="BR19" s="1"/>
      <c r="BS19" s="1"/>
      <c r="BT19" s="1"/>
      <c r="BU19" s="1"/>
      <c r="BV19" s="1"/>
      <c r="BW19" s="1"/>
      <c r="BX19" s="1"/>
      <c r="BY19" s="1"/>
      <c r="BZ19" s="1"/>
      <c r="CA19" s="1"/>
      <c r="CB19" s="1"/>
      <c r="CC19" s="1"/>
    </row>
    <row r="20" spans="1:81" s="15" customFormat="1" ht="28.5" customHeight="1" x14ac:dyDescent="0.2">
      <c r="A20" s="804"/>
      <c r="B20" s="805"/>
      <c r="C20" s="805"/>
      <c r="D20" s="808"/>
      <c r="E20" s="808"/>
      <c r="F20" s="808"/>
      <c r="G20" s="790"/>
      <c r="H20" s="790"/>
      <c r="I20" s="790"/>
      <c r="J20" s="790"/>
      <c r="K20" s="791"/>
      <c r="L20" s="790"/>
      <c r="M20" s="790"/>
      <c r="N20" s="792"/>
      <c r="O20" s="793"/>
      <c r="P20" s="793"/>
      <c r="Q20" s="793"/>
      <c r="R20" s="793"/>
      <c r="S20" s="793"/>
      <c r="T20" s="793"/>
      <c r="U20" s="793"/>
      <c r="V20" s="793"/>
      <c r="W20" s="793"/>
      <c r="X20" s="793"/>
      <c r="Y20" s="793"/>
      <c r="Z20" s="793"/>
      <c r="AA20" s="793"/>
      <c r="AB20" s="793"/>
      <c r="AC20" s="793"/>
      <c r="AD20" s="793"/>
      <c r="AE20" s="793"/>
      <c r="AF20" s="793"/>
      <c r="AG20" s="793"/>
      <c r="AH20" s="793"/>
      <c r="AI20" s="793"/>
      <c r="AJ20" s="793"/>
      <c r="AK20" s="793"/>
      <c r="AL20" s="793"/>
      <c r="AM20" s="793"/>
      <c r="AN20" s="793"/>
      <c r="AO20" s="793"/>
      <c r="AP20" s="793"/>
      <c r="AQ20" s="793"/>
      <c r="AR20" s="793"/>
      <c r="AS20" s="794"/>
      <c r="AT20" s="795"/>
      <c r="AU20" s="795"/>
      <c r="AV20" s="795"/>
      <c r="AW20" s="154" t="s">
        <v>14</v>
      </c>
      <c r="AX20" s="831"/>
      <c r="AY20" s="832"/>
      <c r="AZ20" s="832"/>
      <c r="BA20" s="832"/>
      <c r="BB20" s="832"/>
      <c r="BC20" s="833"/>
      <c r="BD20" s="379"/>
      <c r="BE20" s="379"/>
      <c r="BF20" s="317">
        <v>12</v>
      </c>
      <c r="BG20" s="300"/>
      <c r="BH20" s="1"/>
      <c r="BI20" s="1"/>
      <c r="BJ20" s="1"/>
      <c r="BK20" s="1"/>
      <c r="BL20" s="1"/>
      <c r="BM20" s="1"/>
      <c r="BN20" s="1"/>
      <c r="BO20" s="1"/>
      <c r="BP20" s="1"/>
      <c r="BQ20" s="1"/>
      <c r="BR20" s="1"/>
      <c r="BS20" s="1"/>
      <c r="BT20" s="1"/>
      <c r="BU20" s="1"/>
      <c r="BV20" s="1"/>
      <c r="BW20" s="1"/>
      <c r="BX20" s="1"/>
      <c r="BY20" s="1"/>
      <c r="BZ20" s="1"/>
      <c r="CA20" s="1"/>
      <c r="CB20" s="1"/>
      <c r="CC20" s="1"/>
    </row>
    <row r="21" spans="1:81" s="15" customFormat="1" ht="28.5" customHeight="1" x14ac:dyDescent="0.2">
      <c r="A21" s="804"/>
      <c r="B21" s="805"/>
      <c r="C21" s="805"/>
      <c r="D21" s="808"/>
      <c r="E21" s="808"/>
      <c r="F21" s="808"/>
      <c r="G21" s="790"/>
      <c r="H21" s="790"/>
      <c r="I21" s="790"/>
      <c r="J21" s="790"/>
      <c r="K21" s="791"/>
      <c r="L21" s="790"/>
      <c r="M21" s="790"/>
      <c r="N21" s="792"/>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4"/>
      <c r="AT21" s="795"/>
      <c r="AU21" s="795"/>
      <c r="AV21" s="795"/>
      <c r="AW21" s="154" t="s">
        <v>14</v>
      </c>
      <c r="AX21" s="831"/>
      <c r="AY21" s="832"/>
      <c r="AZ21" s="832"/>
      <c r="BA21" s="832"/>
      <c r="BB21" s="832"/>
      <c r="BC21" s="833"/>
      <c r="BD21" s="379"/>
      <c r="BE21" s="379"/>
      <c r="BF21" s="317">
        <v>13</v>
      </c>
      <c r="BG21" s="300"/>
      <c r="BH21" s="1"/>
      <c r="BI21" s="1"/>
      <c r="BJ21" s="1"/>
      <c r="BK21" s="1"/>
      <c r="BL21" s="1"/>
      <c r="BM21" s="1"/>
      <c r="BN21" s="1"/>
      <c r="BO21" s="1"/>
      <c r="BP21" s="1"/>
      <c r="BQ21" s="1"/>
      <c r="BR21" s="1"/>
      <c r="BS21" s="1"/>
      <c r="BT21" s="1"/>
      <c r="BU21" s="1"/>
      <c r="BV21" s="1"/>
      <c r="BW21" s="1"/>
      <c r="BX21" s="1"/>
      <c r="BY21" s="1"/>
      <c r="BZ21" s="1"/>
      <c r="CA21" s="1"/>
      <c r="CB21" s="1"/>
      <c r="CC21" s="1"/>
    </row>
    <row r="22" spans="1:81" s="15" customFormat="1" ht="28.5" customHeight="1" x14ac:dyDescent="0.2">
      <c r="A22" s="804"/>
      <c r="B22" s="805"/>
      <c r="C22" s="805"/>
      <c r="D22" s="808"/>
      <c r="E22" s="808"/>
      <c r="F22" s="808"/>
      <c r="G22" s="790"/>
      <c r="H22" s="790"/>
      <c r="I22" s="790"/>
      <c r="J22" s="790"/>
      <c r="K22" s="791"/>
      <c r="L22" s="790"/>
      <c r="M22" s="790"/>
      <c r="N22" s="792"/>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4"/>
      <c r="AT22" s="795"/>
      <c r="AU22" s="795"/>
      <c r="AV22" s="795"/>
      <c r="AW22" s="154" t="s">
        <v>14</v>
      </c>
      <c r="AX22" s="831"/>
      <c r="AY22" s="832"/>
      <c r="AZ22" s="832"/>
      <c r="BA22" s="832"/>
      <c r="BB22" s="832"/>
      <c r="BC22" s="833"/>
      <c r="BD22" s="379"/>
      <c r="BE22" s="379"/>
      <c r="BF22" s="317">
        <v>14</v>
      </c>
      <c r="BG22" s="300"/>
      <c r="BH22" s="1"/>
      <c r="BI22" s="1"/>
      <c r="BJ22" s="1"/>
      <c r="BK22" s="1"/>
      <c r="BL22" s="1"/>
      <c r="BM22" s="1"/>
      <c r="BN22" s="1"/>
      <c r="BO22" s="1"/>
      <c r="BP22" s="1"/>
      <c r="BQ22" s="1"/>
      <c r="BR22" s="1"/>
      <c r="BS22" s="1"/>
      <c r="BT22" s="1"/>
      <c r="BU22" s="1"/>
      <c r="BV22" s="1"/>
      <c r="BW22" s="1"/>
      <c r="BX22" s="1"/>
      <c r="BY22" s="1"/>
      <c r="BZ22" s="1"/>
      <c r="CA22" s="1"/>
      <c r="CB22" s="1"/>
      <c r="CC22" s="1"/>
    </row>
    <row r="23" spans="1:81" s="15" customFormat="1" ht="28.5" customHeight="1" x14ac:dyDescent="0.2">
      <c r="A23" s="804"/>
      <c r="B23" s="805"/>
      <c r="C23" s="805"/>
      <c r="D23" s="808"/>
      <c r="E23" s="808"/>
      <c r="F23" s="808"/>
      <c r="G23" s="790"/>
      <c r="H23" s="790"/>
      <c r="I23" s="790"/>
      <c r="J23" s="790"/>
      <c r="K23" s="791"/>
      <c r="L23" s="790"/>
      <c r="M23" s="790"/>
      <c r="N23" s="792"/>
      <c r="O23" s="793"/>
      <c r="P23" s="793"/>
      <c r="Q23" s="793"/>
      <c r="R23" s="793"/>
      <c r="S23" s="793"/>
      <c r="T23" s="793"/>
      <c r="U23" s="793"/>
      <c r="V23" s="793"/>
      <c r="W23" s="793"/>
      <c r="X23" s="793"/>
      <c r="Y23" s="793"/>
      <c r="Z23" s="793"/>
      <c r="AA23" s="793"/>
      <c r="AB23" s="793"/>
      <c r="AC23" s="793"/>
      <c r="AD23" s="793"/>
      <c r="AE23" s="793"/>
      <c r="AF23" s="793"/>
      <c r="AG23" s="793"/>
      <c r="AH23" s="793"/>
      <c r="AI23" s="793"/>
      <c r="AJ23" s="793"/>
      <c r="AK23" s="793"/>
      <c r="AL23" s="793"/>
      <c r="AM23" s="793"/>
      <c r="AN23" s="793"/>
      <c r="AO23" s="793"/>
      <c r="AP23" s="793"/>
      <c r="AQ23" s="793"/>
      <c r="AR23" s="793"/>
      <c r="AS23" s="794"/>
      <c r="AT23" s="795"/>
      <c r="AU23" s="795"/>
      <c r="AV23" s="795"/>
      <c r="AW23" s="154" t="s">
        <v>14</v>
      </c>
      <c r="AX23" s="831"/>
      <c r="AY23" s="832"/>
      <c r="AZ23" s="832"/>
      <c r="BA23" s="832"/>
      <c r="BB23" s="832"/>
      <c r="BC23" s="833"/>
      <c r="BD23" s="379"/>
      <c r="BE23" s="379"/>
      <c r="BF23" s="317">
        <v>15</v>
      </c>
      <c r="BG23" s="300"/>
      <c r="BH23" s="1"/>
      <c r="BI23" s="1"/>
      <c r="BJ23" s="1"/>
      <c r="BK23" s="1"/>
      <c r="BL23" s="1"/>
      <c r="BM23" s="1"/>
      <c r="BN23" s="1"/>
      <c r="BO23" s="1"/>
      <c r="BP23" s="1"/>
      <c r="BQ23" s="1"/>
      <c r="BR23" s="1"/>
      <c r="BS23" s="1"/>
      <c r="BT23" s="1"/>
      <c r="BU23" s="1"/>
      <c r="BV23" s="1"/>
      <c r="BW23" s="1"/>
      <c r="BX23" s="1"/>
      <c r="BY23" s="1"/>
      <c r="BZ23" s="1"/>
      <c r="CA23" s="1"/>
      <c r="CB23" s="1"/>
      <c r="CC23" s="1"/>
    </row>
    <row r="24" spans="1:81" ht="33" customHeight="1" x14ac:dyDescent="0.2">
      <c r="A24" s="804"/>
      <c r="B24" s="805"/>
      <c r="C24" s="805"/>
      <c r="D24" s="809"/>
      <c r="E24" s="809"/>
      <c r="F24" s="809"/>
      <c r="G24" s="779" t="s">
        <v>154</v>
      </c>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80"/>
      <c r="AS24" s="781">
        <f>SUM(AS9:AV23)</f>
        <v>0</v>
      </c>
      <c r="AT24" s="781"/>
      <c r="AU24" s="781"/>
      <c r="AV24" s="781"/>
      <c r="AW24" s="155" t="s">
        <v>14</v>
      </c>
      <c r="AX24" s="825">
        <f>SUM(AX9:BC23)</f>
        <v>0</v>
      </c>
      <c r="AY24" s="826"/>
      <c r="AZ24" s="826"/>
      <c r="BA24" s="826"/>
      <c r="BB24" s="826"/>
      <c r="BC24" s="827"/>
      <c r="BD24" s="398"/>
      <c r="BE24" s="400"/>
      <c r="BF24" s="317">
        <v>16</v>
      </c>
      <c r="BG24" s="300"/>
    </row>
    <row r="25" spans="1:81" s="15" customFormat="1" ht="35.25" customHeight="1" thickBot="1" x14ac:dyDescent="0.25">
      <c r="A25" s="806"/>
      <c r="B25" s="807"/>
      <c r="C25" s="807"/>
      <c r="D25" s="785" t="s">
        <v>155</v>
      </c>
      <c r="E25" s="785"/>
      <c r="F25" s="785"/>
      <c r="G25" s="786" t="s">
        <v>156</v>
      </c>
      <c r="H25" s="786"/>
      <c r="I25" s="786"/>
      <c r="J25" s="786"/>
      <c r="K25" s="786"/>
      <c r="L25" s="786"/>
      <c r="M25" s="786"/>
      <c r="N25" s="786"/>
      <c r="O25" s="786"/>
      <c r="P25" s="786"/>
      <c r="Q25" s="786"/>
      <c r="R25" s="786"/>
      <c r="S25" s="786"/>
      <c r="T25" s="786"/>
      <c r="U25" s="786"/>
      <c r="V25" s="786"/>
      <c r="W25" s="786"/>
      <c r="X25" s="786"/>
      <c r="Y25" s="786"/>
      <c r="Z25" s="786"/>
      <c r="AA25" s="786"/>
      <c r="AB25" s="786"/>
      <c r="AC25" s="786"/>
      <c r="AD25" s="786"/>
      <c r="AE25" s="786"/>
      <c r="AF25" s="786"/>
      <c r="AG25" s="786"/>
      <c r="AH25" s="786"/>
      <c r="AI25" s="786"/>
      <c r="AJ25" s="786"/>
      <c r="AK25" s="786"/>
      <c r="AL25" s="786"/>
      <c r="AM25" s="786"/>
      <c r="AN25" s="786"/>
      <c r="AO25" s="786"/>
      <c r="AP25" s="786"/>
      <c r="AQ25" s="786"/>
      <c r="AR25" s="786"/>
      <c r="AS25" s="786"/>
      <c r="AT25" s="786"/>
      <c r="AU25" s="786"/>
      <c r="AV25" s="786"/>
      <c r="AW25" s="786"/>
      <c r="AX25" s="828"/>
      <c r="AY25" s="829"/>
      <c r="AZ25" s="829"/>
      <c r="BA25" s="829"/>
      <c r="BB25" s="829"/>
      <c r="BC25" s="830"/>
      <c r="BD25" s="379"/>
      <c r="BE25" s="379"/>
      <c r="BF25" s="317">
        <v>17</v>
      </c>
      <c r="BG25" s="300"/>
      <c r="BH25" s="1"/>
      <c r="BI25" s="1"/>
      <c r="BJ25" s="1"/>
      <c r="BK25" s="1"/>
      <c r="BL25" s="1"/>
      <c r="BM25" s="1"/>
      <c r="BN25" s="1"/>
      <c r="BO25" s="1"/>
      <c r="BP25" s="1"/>
      <c r="BQ25" s="1"/>
      <c r="BR25" s="1"/>
      <c r="BS25" s="1"/>
      <c r="BT25" s="1"/>
      <c r="BU25" s="1"/>
      <c r="BV25" s="1"/>
      <c r="BW25" s="1"/>
      <c r="BX25" s="1"/>
      <c r="BY25" s="1"/>
      <c r="BZ25" s="1"/>
      <c r="CA25" s="1"/>
      <c r="CB25" s="1"/>
      <c r="CC25" s="1"/>
    </row>
    <row r="26" spans="1:81" ht="35.25" customHeight="1" thickTop="1" thickBot="1" x14ac:dyDescent="0.25">
      <c r="A26" s="767" t="s">
        <v>56</v>
      </c>
      <c r="B26" s="768"/>
      <c r="C26" s="768"/>
      <c r="D26" s="768"/>
      <c r="E26" s="768"/>
      <c r="F26" s="768"/>
      <c r="G26" s="768"/>
      <c r="H26" s="768"/>
      <c r="I26" s="768"/>
      <c r="J26" s="768"/>
      <c r="K26" s="768"/>
      <c r="L26" s="768"/>
      <c r="M26" s="768"/>
      <c r="N26" s="768"/>
      <c r="O26" s="768"/>
      <c r="P26" s="768"/>
      <c r="Q26" s="768"/>
      <c r="R26" s="768"/>
      <c r="S26" s="768"/>
      <c r="T26" s="768"/>
      <c r="U26" s="768"/>
      <c r="V26" s="768"/>
      <c r="W26" s="768"/>
      <c r="X26" s="768"/>
      <c r="Y26" s="768"/>
      <c r="Z26" s="768"/>
      <c r="AA26" s="768"/>
      <c r="AB26" s="768"/>
      <c r="AC26" s="768"/>
      <c r="AD26" s="768"/>
      <c r="AE26" s="768"/>
      <c r="AF26" s="768"/>
      <c r="AG26" s="768"/>
      <c r="AH26" s="768"/>
      <c r="AI26" s="768"/>
      <c r="AJ26" s="768"/>
      <c r="AK26" s="768"/>
      <c r="AL26" s="768"/>
      <c r="AM26" s="768"/>
      <c r="AN26" s="768"/>
      <c r="AO26" s="768"/>
      <c r="AP26" s="768"/>
      <c r="AQ26" s="768"/>
      <c r="AR26" s="768"/>
      <c r="AS26" s="768"/>
      <c r="AT26" s="768"/>
      <c r="AU26" s="768"/>
      <c r="AV26" s="768"/>
      <c r="AW26" s="768"/>
      <c r="AX26" s="769">
        <f>SUM(AX24:BC25)</f>
        <v>0</v>
      </c>
      <c r="AY26" s="770"/>
      <c r="AZ26" s="770"/>
      <c r="BA26" s="770"/>
      <c r="BB26" s="770"/>
      <c r="BC26" s="771"/>
      <c r="BD26" s="380"/>
      <c r="BE26" s="380"/>
      <c r="BF26" s="317">
        <v>18</v>
      </c>
      <c r="BG26" s="300"/>
    </row>
    <row r="27" spans="1:81" s="161" customFormat="1" ht="15.6" customHeight="1" thickBot="1" x14ac:dyDescent="0.25">
      <c r="A27" s="156"/>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8"/>
      <c r="AW27" s="159"/>
      <c r="AX27" s="159"/>
      <c r="AY27" s="160"/>
      <c r="AZ27" s="160"/>
      <c r="BA27" s="160"/>
      <c r="BB27" s="160"/>
      <c r="BC27" s="160"/>
      <c r="BD27" s="381"/>
      <c r="BE27" s="381"/>
      <c r="BF27" s="313"/>
      <c r="BG27" s="314"/>
      <c r="BH27" s="4"/>
      <c r="BI27" s="4"/>
      <c r="BJ27" s="4"/>
      <c r="BK27" s="4"/>
      <c r="BL27" s="4"/>
      <c r="BM27" s="4"/>
      <c r="BN27" s="4"/>
      <c r="BO27" s="4"/>
      <c r="BP27" s="4"/>
      <c r="BQ27" s="4"/>
      <c r="BR27" s="4"/>
      <c r="BS27" s="4"/>
      <c r="BT27" s="4"/>
      <c r="BU27" s="4"/>
      <c r="BV27" s="4"/>
      <c r="BW27" s="4"/>
      <c r="BX27" s="4"/>
      <c r="BY27" s="4"/>
      <c r="BZ27" s="4"/>
      <c r="CA27" s="4"/>
      <c r="CB27" s="4"/>
      <c r="CC27" s="4"/>
    </row>
    <row r="28" spans="1:81" ht="46.5" customHeight="1" x14ac:dyDescent="0.2">
      <c r="A28" s="815" t="s">
        <v>15</v>
      </c>
      <c r="B28" s="816"/>
      <c r="C28" s="816"/>
      <c r="D28" s="816" t="s">
        <v>150</v>
      </c>
      <c r="E28" s="816"/>
      <c r="F28" s="816"/>
      <c r="G28" s="817" t="s">
        <v>151</v>
      </c>
      <c r="H28" s="818"/>
      <c r="I28" s="818"/>
      <c r="J28" s="818"/>
      <c r="K28" s="819" t="s">
        <v>10</v>
      </c>
      <c r="L28" s="818"/>
      <c r="M28" s="818"/>
      <c r="N28" s="820"/>
      <c r="O28" s="821" t="s">
        <v>7</v>
      </c>
      <c r="P28" s="821"/>
      <c r="Q28" s="821"/>
      <c r="R28" s="821"/>
      <c r="S28" s="821"/>
      <c r="T28" s="821"/>
      <c r="U28" s="821"/>
      <c r="V28" s="821"/>
      <c r="W28" s="821"/>
      <c r="X28" s="821"/>
      <c r="Y28" s="821"/>
      <c r="Z28" s="821" t="s">
        <v>2</v>
      </c>
      <c r="AA28" s="821"/>
      <c r="AB28" s="821"/>
      <c r="AC28" s="821"/>
      <c r="AD28" s="821"/>
      <c r="AE28" s="821"/>
      <c r="AF28" s="821"/>
      <c r="AG28" s="821"/>
      <c r="AH28" s="821"/>
      <c r="AI28" s="821"/>
      <c r="AJ28" s="821"/>
      <c r="AK28" s="821"/>
      <c r="AL28" s="821"/>
      <c r="AM28" s="821"/>
      <c r="AN28" s="821"/>
      <c r="AO28" s="821"/>
      <c r="AP28" s="821"/>
      <c r="AQ28" s="821"/>
      <c r="AR28" s="821"/>
      <c r="AS28" s="822" t="s">
        <v>152</v>
      </c>
      <c r="AT28" s="823"/>
      <c r="AU28" s="818"/>
      <c r="AV28" s="818"/>
      <c r="AW28" s="818"/>
      <c r="AX28" s="817" t="s">
        <v>1</v>
      </c>
      <c r="AY28" s="823"/>
      <c r="AZ28" s="823"/>
      <c r="BA28" s="823"/>
      <c r="BB28" s="823"/>
      <c r="BC28" s="824"/>
      <c r="BD28" s="388"/>
      <c r="BE28" s="388"/>
      <c r="BF28" s="316" t="s">
        <v>661</v>
      </c>
      <c r="BG28" s="299" t="s">
        <v>200</v>
      </c>
    </row>
    <row r="29" spans="1:81" ht="29.25" customHeight="1" x14ac:dyDescent="0.2">
      <c r="A29" s="804" t="s">
        <v>70</v>
      </c>
      <c r="B29" s="805"/>
      <c r="C29" s="805"/>
      <c r="D29" s="808" t="s">
        <v>153</v>
      </c>
      <c r="E29" s="808"/>
      <c r="F29" s="808"/>
      <c r="G29" s="810"/>
      <c r="H29" s="810"/>
      <c r="I29" s="810"/>
      <c r="J29" s="810"/>
      <c r="K29" s="811"/>
      <c r="L29" s="812"/>
      <c r="M29" s="812"/>
      <c r="N29" s="813"/>
      <c r="O29" s="814"/>
      <c r="P29" s="814"/>
      <c r="Q29" s="814"/>
      <c r="R29" s="814"/>
      <c r="S29" s="814"/>
      <c r="T29" s="814"/>
      <c r="U29" s="814"/>
      <c r="V29" s="814"/>
      <c r="W29" s="814"/>
      <c r="X29" s="814"/>
      <c r="Y29" s="814"/>
      <c r="Z29" s="814"/>
      <c r="AA29" s="814"/>
      <c r="AB29" s="814"/>
      <c r="AC29" s="814"/>
      <c r="AD29" s="814"/>
      <c r="AE29" s="814"/>
      <c r="AF29" s="814"/>
      <c r="AG29" s="814"/>
      <c r="AH29" s="814"/>
      <c r="AI29" s="814"/>
      <c r="AJ29" s="814"/>
      <c r="AK29" s="814"/>
      <c r="AL29" s="814"/>
      <c r="AM29" s="814"/>
      <c r="AN29" s="814"/>
      <c r="AO29" s="814"/>
      <c r="AP29" s="814"/>
      <c r="AQ29" s="814"/>
      <c r="AR29" s="814"/>
      <c r="AS29" s="799"/>
      <c r="AT29" s="800"/>
      <c r="AU29" s="800"/>
      <c r="AV29" s="800"/>
      <c r="AW29" s="153" t="s">
        <v>14</v>
      </c>
      <c r="AX29" s="834"/>
      <c r="AY29" s="835"/>
      <c r="AZ29" s="835"/>
      <c r="BA29" s="835"/>
      <c r="BB29" s="835"/>
      <c r="BC29" s="836"/>
      <c r="BD29" s="379"/>
      <c r="BE29" s="379"/>
      <c r="BF29" s="316">
        <v>19</v>
      </c>
      <c r="BG29" s="300"/>
    </row>
    <row r="30" spans="1:81" s="15" customFormat="1" ht="28.5" customHeight="1" x14ac:dyDescent="0.2">
      <c r="A30" s="804"/>
      <c r="B30" s="805"/>
      <c r="C30" s="805"/>
      <c r="D30" s="808"/>
      <c r="E30" s="808"/>
      <c r="F30" s="808"/>
      <c r="G30" s="790"/>
      <c r="H30" s="790"/>
      <c r="I30" s="790"/>
      <c r="J30" s="790"/>
      <c r="K30" s="791"/>
      <c r="L30" s="790"/>
      <c r="M30" s="790"/>
      <c r="N30" s="792"/>
      <c r="O30" s="793"/>
      <c r="P30" s="793"/>
      <c r="Q30" s="793"/>
      <c r="R30" s="793"/>
      <c r="S30" s="793"/>
      <c r="T30" s="793"/>
      <c r="U30" s="793"/>
      <c r="V30" s="793"/>
      <c r="W30" s="793"/>
      <c r="X30" s="793"/>
      <c r="Y30" s="793"/>
      <c r="Z30" s="793"/>
      <c r="AA30" s="793"/>
      <c r="AB30" s="793"/>
      <c r="AC30" s="793"/>
      <c r="AD30" s="793"/>
      <c r="AE30" s="793"/>
      <c r="AF30" s="793"/>
      <c r="AG30" s="793"/>
      <c r="AH30" s="793"/>
      <c r="AI30" s="793"/>
      <c r="AJ30" s="793"/>
      <c r="AK30" s="793"/>
      <c r="AL30" s="793"/>
      <c r="AM30" s="793"/>
      <c r="AN30" s="793"/>
      <c r="AO30" s="793"/>
      <c r="AP30" s="793"/>
      <c r="AQ30" s="793"/>
      <c r="AR30" s="793"/>
      <c r="AS30" s="794"/>
      <c r="AT30" s="795"/>
      <c r="AU30" s="795"/>
      <c r="AV30" s="795"/>
      <c r="AW30" s="154" t="s">
        <v>14</v>
      </c>
      <c r="AX30" s="831"/>
      <c r="AY30" s="832"/>
      <c r="AZ30" s="832"/>
      <c r="BA30" s="832"/>
      <c r="BB30" s="832"/>
      <c r="BC30" s="833"/>
      <c r="BD30" s="379"/>
      <c r="BE30" s="379"/>
      <c r="BF30" s="316">
        <v>20</v>
      </c>
      <c r="BG30" s="300"/>
      <c r="BH30" s="1"/>
      <c r="BI30" s="1"/>
      <c r="BJ30" s="1"/>
      <c r="BK30" s="1"/>
      <c r="BL30" s="1"/>
      <c r="BM30" s="1"/>
      <c r="BN30" s="1"/>
      <c r="BO30" s="1"/>
      <c r="BP30" s="1"/>
      <c r="BQ30" s="1"/>
      <c r="BR30" s="1"/>
      <c r="BS30" s="1"/>
      <c r="BT30" s="1"/>
      <c r="BU30" s="1"/>
      <c r="BV30" s="1"/>
      <c r="BW30" s="1"/>
      <c r="BX30" s="1"/>
      <c r="BY30" s="1"/>
      <c r="BZ30" s="1"/>
      <c r="CA30" s="1"/>
      <c r="CB30" s="1"/>
      <c r="CC30" s="1"/>
    </row>
    <row r="31" spans="1:81" s="15" customFormat="1" ht="28.5" customHeight="1" x14ac:dyDescent="0.2">
      <c r="A31" s="804"/>
      <c r="B31" s="805"/>
      <c r="C31" s="805"/>
      <c r="D31" s="808"/>
      <c r="E31" s="808"/>
      <c r="F31" s="808"/>
      <c r="G31" s="790"/>
      <c r="H31" s="790"/>
      <c r="I31" s="790"/>
      <c r="J31" s="790"/>
      <c r="K31" s="791"/>
      <c r="L31" s="790"/>
      <c r="M31" s="790"/>
      <c r="N31" s="792"/>
      <c r="O31" s="793"/>
      <c r="P31" s="793"/>
      <c r="Q31" s="793"/>
      <c r="R31" s="793"/>
      <c r="S31" s="793"/>
      <c r="T31" s="793"/>
      <c r="U31" s="793"/>
      <c r="V31" s="793"/>
      <c r="W31" s="793"/>
      <c r="X31" s="793"/>
      <c r="Y31" s="793"/>
      <c r="Z31" s="793"/>
      <c r="AA31" s="793"/>
      <c r="AB31" s="793"/>
      <c r="AC31" s="793"/>
      <c r="AD31" s="793"/>
      <c r="AE31" s="793"/>
      <c r="AF31" s="793"/>
      <c r="AG31" s="793"/>
      <c r="AH31" s="793"/>
      <c r="AI31" s="793"/>
      <c r="AJ31" s="793"/>
      <c r="AK31" s="793"/>
      <c r="AL31" s="793"/>
      <c r="AM31" s="793"/>
      <c r="AN31" s="793"/>
      <c r="AO31" s="793"/>
      <c r="AP31" s="793"/>
      <c r="AQ31" s="793"/>
      <c r="AR31" s="793"/>
      <c r="AS31" s="794"/>
      <c r="AT31" s="795"/>
      <c r="AU31" s="795"/>
      <c r="AV31" s="795"/>
      <c r="AW31" s="154" t="s">
        <v>14</v>
      </c>
      <c r="AX31" s="831"/>
      <c r="AY31" s="832"/>
      <c r="AZ31" s="832"/>
      <c r="BA31" s="832"/>
      <c r="BB31" s="832"/>
      <c r="BC31" s="833"/>
      <c r="BD31" s="379"/>
      <c r="BE31" s="379"/>
      <c r="BF31" s="316">
        <v>21</v>
      </c>
      <c r="BG31" s="300"/>
      <c r="BH31" s="1"/>
      <c r="BI31" s="1"/>
      <c r="BJ31" s="1"/>
      <c r="BK31" s="1"/>
      <c r="BL31" s="1"/>
      <c r="BM31" s="1"/>
      <c r="BN31" s="1"/>
      <c r="BO31" s="1"/>
      <c r="BP31" s="1"/>
      <c r="BQ31" s="1"/>
      <c r="BR31" s="1"/>
      <c r="BS31" s="1"/>
      <c r="BT31" s="1"/>
      <c r="BU31" s="1"/>
      <c r="BV31" s="1"/>
      <c r="BW31" s="1"/>
      <c r="BX31" s="1"/>
      <c r="BY31" s="1"/>
      <c r="BZ31" s="1"/>
      <c r="CA31" s="1"/>
      <c r="CB31" s="1"/>
      <c r="CC31" s="1"/>
    </row>
    <row r="32" spans="1:81" s="15" customFormat="1" ht="28.5" customHeight="1" x14ac:dyDescent="0.2">
      <c r="A32" s="804"/>
      <c r="B32" s="805"/>
      <c r="C32" s="805"/>
      <c r="D32" s="808"/>
      <c r="E32" s="808"/>
      <c r="F32" s="808"/>
      <c r="G32" s="790"/>
      <c r="H32" s="790"/>
      <c r="I32" s="790"/>
      <c r="J32" s="790"/>
      <c r="K32" s="791"/>
      <c r="L32" s="790"/>
      <c r="M32" s="790"/>
      <c r="N32" s="792"/>
      <c r="O32" s="793"/>
      <c r="P32" s="793"/>
      <c r="Q32" s="793"/>
      <c r="R32" s="793"/>
      <c r="S32" s="793"/>
      <c r="T32" s="793"/>
      <c r="U32" s="793"/>
      <c r="V32" s="793"/>
      <c r="W32" s="793"/>
      <c r="X32" s="793"/>
      <c r="Y32" s="793"/>
      <c r="Z32" s="793"/>
      <c r="AA32" s="793"/>
      <c r="AB32" s="793"/>
      <c r="AC32" s="793"/>
      <c r="AD32" s="793"/>
      <c r="AE32" s="793"/>
      <c r="AF32" s="793"/>
      <c r="AG32" s="793"/>
      <c r="AH32" s="793"/>
      <c r="AI32" s="793"/>
      <c r="AJ32" s="793"/>
      <c r="AK32" s="793"/>
      <c r="AL32" s="793"/>
      <c r="AM32" s="793"/>
      <c r="AN32" s="793"/>
      <c r="AO32" s="793"/>
      <c r="AP32" s="793"/>
      <c r="AQ32" s="793"/>
      <c r="AR32" s="793"/>
      <c r="AS32" s="794"/>
      <c r="AT32" s="795"/>
      <c r="AU32" s="795"/>
      <c r="AV32" s="795"/>
      <c r="AW32" s="154" t="s">
        <v>14</v>
      </c>
      <c r="AX32" s="831"/>
      <c r="AY32" s="832"/>
      <c r="AZ32" s="832"/>
      <c r="BA32" s="832"/>
      <c r="BB32" s="832"/>
      <c r="BC32" s="833"/>
      <c r="BD32" s="379"/>
      <c r="BE32" s="379"/>
      <c r="BF32" s="316">
        <v>22</v>
      </c>
      <c r="BG32" s="300"/>
      <c r="BH32" s="1"/>
      <c r="BI32" s="1"/>
      <c r="BJ32" s="1"/>
      <c r="BK32" s="1"/>
      <c r="BL32" s="1"/>
      <c r="BM32" s="1"/>
      <c r="BN32" s="1"/>
      <c r="BO32" s="1"/>
      <c r="BP32" s="1"/>
      <c r="BQ32" s="1"/>
      <c r="BR32" s="1"/>
      <c r="BS32" s="1"/>
      <c r="BT32" s="1"/>
      <c r="BU32" s="1"/>
      <c r="BV32" s="1"/>
      <c r="BW32" s="1"/>
      <c r="BX32" s="1"/>
      <c r="BY32" s="1"/>
      <c r="BZ32" s="1"/>
      <c r="CA32" s="1"/>
      <c r="CB32" s="1"/>
      <c r="CC32" s="1"/>
    </row>
    <row r="33" spans="1:81" s="15" customFormat="1" ht="28.5" customHeight="1" x14ac:dyDescent="0.2">
      <c r="A33" s="804"/>
      <c r="B33" s="805"/>
      <c r="C33" s="805"/>
      <c r="D33" s="808"/>
      <c r="E33" s="808"/>
      <c r="F33" s="808"/>
      <c r="G33" s="790"/>
      <c r="H33" s="790"/>
      <c r="I33" s="790"/>
      <c r="J33" s="790"/>
      <c r="K33" s="791"/>
      <c r="L33" s="790"/>
      <c r="M33" s="790"/>
      <c r="N33" s="792"/>
      <c r="O33" s="793"/>
      <c r="P33" s="793"/>
      <c r="Q33" s="793"/>
      <c r="R33" s="793"/>
      <c r="S33" s="793"/>
      <c r="T33" s="793"/>
      <c r="U33" s="793"/>
      <c r="V33" s="793"/>
      <c r="W33" s="793"/>
      <c r="X33" s="793"/>
      <c r="Y33" s="793"/>
      <c r="Z33" s="793"/>
      <c r="AA33" s="793"/>
      <c r="AB33" s="793"/>
      <c r="AC33" s="793"/>
      <c r="AD33" s="793"/>
      <c r="AE33" s="793"/>
      <c r="AF33" s="793"/>
      <c r="AG33" s="793"/>
      <c r="AH33" s="793"/>
      <c r="AI33" s="793"/>
      <c r="AJ33" s="793"/>
      <c r="AK33" s="793"/>
      <c r="AL33" s="793"/>
      <c r="AM33" s="793"/>
      <c r="AN33" s="793"/>
      <c r="AO33" s="793"/>
      <c r="AP33" s="793"/>
      <c r="AQ33" s="793"/>
      <c r="AR33" s="793"/>
      <c r="AS33" s="794"/>
      <c r="AT33" s="795"/>
      <c r="AU33" s="795"/>
      <c r="AV33" s="795"/>
      <c r="AW33" s="154" t="s">
        <v>14</v>
      </c>
      <c r="AX33" s="831"/>
      <c r="AY33" s="832"/>
      <c r="AZ33" s="832"/>
      <c r="BA33" s="832"/>
      <c r="BB33" s="832"/>
      <c r="BC33" s="833"/>
      <c r="BD33" s="379"/>
      <c r="BE33" s="379"/>
      <c r="BF33" s="316">
        <v>23</v>
      </c>
      <c r="BG33" s="300"/>
      <c r="BH33" s="1"/>
      <c r="BI33" s="1"/>
      <c r="BJ33" s="1"/>
      <c r="BK33" s="1"/>
      <c r="BL33" s="1"/>
      <c r="BM33" s="1"/>
      <c r="BN33" s="1"/>
      <c r="BO33" s="1"/>
      <c r="BP33" s="1"/>
      <c r="BQ33" s="1"/>
      <c r="BR33" s="1"/>
      <c r="BS33" s="1"/>
      <c r="BT33" s="1"/>
      <c r="BU33" s="1"/>
      <c r="BV33" s="1"/>
      <c r="BW33" s="1"/>
      <c r="BX33" s="1"/>
      <c r="BY33" s="1"/>
      <c r="BZ33" s="1"/>
      <c r="CA33" s="1"/>
      <c r="CB33" s="1"/>
      <c r="CC33" s="1"/>
    </row>
    <row r="34" spans="1:81" s="15" customFormat="1" ht="28.5" customHeight="1" x14ac:dyDescent="0.2">
      <c r="A34" s="804"/>
      <c r="B34" s="805"/>
      <c r="C34" s="805"/>
      <c r="D34" s="808"/>
      <c r="E34" s="808"/>
      <c r="F34" s="808"/>
      <c r="G34" s="790"/>
      <c r="H34" s="790"/>
      <c r="I34" s="790"/>
      <c r="J34" s="790"/>
      <c r="K34" s="791"/>
      <c r="L34" s="790"/>
      <c r="M34" s="790"/>
      <c r="N34" s="792"/>
      <c r="O34" s="793"/>
      <c r="P34" s="793"/>
      <c r="Q34" s="793"/>
      <c r="R34" s="793"/>
      <c r="S34" s="793"/>
      <c r="T34" s="793"/>
      <c r="U34" s="793"/>
      <c r="V34" s="793"/>
      <c r="W34" s="793"/>
      <c r="X34" s="793"/>
      <c r="Y34" s="793"/>
      <c r="Z34" s="793"/>
      <c r="AA34" s="793"/>
      <c r="AB34" s="793"/>
      <c r="AC34" s="793"/>
      <c r="AD34" s="793"/>
      <c r="AE34" s="793"/>
      <c r="AF34" s="793"/>
      <c r="AG34" s="793"/>
      <c r="AH34" s="793"/>
      <c r="AI34" s="793"/>
      <c r="AJ34" s="793"/>
      <c r="AK34" s="793"/>
      <c r="AL34" s="793"/>
      <c r="AM34" s="793"/>
      <c r="AN34" s="793"/>
      <c r="AO34" s="793"/>
      <c r="AP34" s="793"/>
      <c r="AQ34" s="793"/>
      <c r="AR34" s="793"/>
      <c r="AS34" s="794"/>
      <c r="AT34" s="795"/>
      <c r="AU34" s="795"/>
      <c r="AV34" s="795"/>
      <c r="AW34" s="154" t="s">
        <v>14</v>
      </c>
      <c r="AX34" s="831"/>
      <c r="AY34" s="832"/>
      <c r="AZ34" s="832"/>
      <c r="BA34" s="832"/>
      <c r="BB34" s="832"/>
      <c r="BC34" s="833"/>
      <c r="BD34" s="379"/>
      <c r="BE34" s="379"/>
      <c r="BF34" s="316">
        <v>24</v>
      </c>
      <c r="BG34" s="300"/>
      <c r="BH34" s="1"/>
      <c r="BI34" s="1"/>
      <c r="BJ34" s="1"/>
      <c r="BK34" s="1"/>
      <c r="BL34" s="1"/>
      <c r="BM34" s="1"/>
      <c r="BN34" s="1"/>
      <c r="BO34" s="1"/>
      <c r="BP34" s="1"/>
      <c r="BQ34" s="1"/>
      <c r="BR34" s="1"/>
      <c r="BS34" s="1"/>
      <c r="BT34" s="1"/>
      <c r="BU34" s="1"/>
      <c r="BV34" s="1"/>
      <c r="BW34" s="1"/>
      <c r="BX34" s="1"/>
      <c r="BY34" s="1"/>
      <c r="BZ34" s="1"/>
      <c r="CA34" s="1"/>
      <c r="CB34" s="1"/>
      <c r="CC34" s="1"/>
    </row>
    <row r="35" spans="1:81" s="15" customFormat="1" ht="28.5" customHeight="1" x14ac:dyDescent="0.2">
      <c r="A35" s="804"/>
      <c r="B35" s="805"/>
      <c r="C35" s="805"/>
      <c r="D35" s="808"/>
      <c r="E35" s="808"/>
      <c r="F35" s="808"/>
      <c r="G35" s="790"/>
      <c r="H35" s="790"/>
      <c r="I35" s="790"/>
      <c r="J35" s="790"/>
      <c r="K35" s="791"/>
      <c r="L35" s="790"/>
      <c r="M35" s="790"/>
      <c r="N35" s="792"/>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4"/>
      <c r="AT35" s="795"/>
      <c r="AU35" s="795"/>
      <c r="AV35" s="795"/>
      <c r="AW35" s="154" t="s">
        <v>14</v>
      </c>
      <c r="AX35" s="831"/>
      <c r="AY35" s="832"/>
      <c r="AZ35" s="832"/>
      <c r="BA35" s="832"/>
      <c r="BB35" s="832"/>
      <c r="BC35" s="833"/>
      <c r="BD35" s="379"/>
      <c r="BE35" s="379"/>
      <c r="BF35" s="316">
        <v>25</v>
      </c>
      <c r="BG35" s="300"/>
      <c r="BH35" s="1"/>
      <c r="BI35" s="1"/>
      <c r="BJ35" s="1"/>
      <c r="BK35" s="1"/>
      <c r="BL35" s="1"/>
      <c r="BM35" s="1"/>
      <c r="BN35" s="1"/>
      <c r="BO35" s="1"/>
      <c r="BP35" s="1"/>
      <c r="BQ35" s="1"/>
      <c r="BR35" s="1"/>
      <c r="BS35" s="1"/>
      <c r="BT35" s="1"/>
      <c r="BU35" s="1"/>
      <c r="BV35" s="1"/>
      <c r="BW35" s="1"/>
      <c r="BX35" s="1"/>
      <c r="BY35" s="1"/>
      <c r="BZ35" s="1"/>
      <c r="CA35" s="1"/>
      <c r="CB35" s="1"/>
      <c r="CC35" s="1"/>
    </row>
    <row r="36" spans="1:81" s="15" customFormat="1" ht="28.5" customHeight="1" x14ac:dyDescent="0.2">
      <c r="A36" s="804"/>
      <c r="B36" s="805"/>
      <c r="C36" s="805"/>
      <c r="D36" s="808"/>
      <c r="E36" s="808"/>
      <c r="F36" s="808"/>
      <c r="G36" s="790"/>
      <c r="H36" s="790"/>
      <c r="I36" s="790"/>
      <c r="J36" s="790"/>
      <c r="K36" s="791"/>
      <c r="L36" s="790"/>
      <c r="M36" s="790"/>
      <c r="N36" s="792"/>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4"/>
      <c r="AT36" s="795"/>
      <c r="AU36" s="795"/>
      <c r="AV36" s="795"/>
      <c r="AW36" s="154" t="s">
        <v>14</v>
      </c>
      <c r="AX36" s="831"/>
      <c r="AY36" s="832"/>
      <c r="AZ36" s="832"/>
      <c r="BA36" s="832"/>
      <c r="BB36" s="832"/>
      <c r="BC36" s="833"/>
      <c r="BD36" s="379"/>
      <c r="BE36" s="379"/>
      <c r="BF36" s="316">
        <v>26</v>
      </c>
      <c r="BG36" s="300"/>
      <c r="BH36" s="1"/>
      <c r="BI36" s="1"/>
      <c r="BJ36" s="1"/>
      <c r="BK36" s="1"/>
      <c r="BL36" s="1"/>
      <c r="BM36" s="1"/>
      <c r="BN36" s="1"/>
      <c r="BO36" s="1"/>
      <c r="BP36" s="1"/>
      <c r="BQ36" s="1"/>
      <c r="BR36" s="1"/>
      <c r="BS36" s="1"/>
      <c r="BT36" s="1"/>
      <c r="BU36" s="1"/>
      <c r="BV36" s="1"/>
      <c r="BW36" s="1"/>
      <c r="BX36" s="1"/>
      <c r="BY36" s="1"/>
      <c r="BZ36" s="1"/>
      <c r="CA36" s="1"/>
      <c r="CB36" s="1"/>
      <c r="CC36" s="1"/>
    </row>
    <row r="37" spans="1:81" s="15" customFormat="1" ht="28.5" customHeight="1" x14ac:dyDescent="0.2">
      <c r="A37" s="804"/>
      <c r="B37" s="805"/>
      <c r="C37" s="805"/>
      <c r="D37" s="808"/>
      <c r="E37" s="808"/>
      <c r="F37" s="808"/>
      <c r="G37" s="790"/>
      <c r="H37" s="790"/>
      <c r="I37" s="790"/>
      <c r="J37" s="790"/>
      <c r="K37" s="791"/>
      <c r="L37" s="790"/>
      <c r="M37" s="790"/>
      <c r="N37" s="792"/>
      <c r="O37" s="793"/>
      <c r="P37" s="793"/>
      <c r="Q37" s="793"/>
      <c r="R37" s="793"/>
      <c r="S37" s="793"/>
      <c r="T37" s="793"/>
      <c r="U37" s="793"/>
      <c r="V37" s="793"/>
      <c r="W37" s="793"/>
      <c r="X37" s="793"/>
      <c r="Y37" s="793"/>
      <c r="Z37" s="793"/>
      <c r="AA37" s="793"/>
      <c r="AB37" s="793"/>
      <c r="AC37" s="793"/>
      <c r="AD37" s="793"/>
      <c r="AE37" s="793"/>
      <c r="AF37" s="793"/>
      <c r="AG37" s="793"/>
      <c r="AH37" s="793"/>
      <c r="AI37" s="793"/>
      <c r="AJ37" s="793"/>
      <c r="AK37" s="793"/>
      <c r="AL37" s="793"/>
      <c r="AM37" s="793"/>
      <c r="AN37" s="793"/>
      <c r="AO37" s="793"/>
      <c r="AP37" s="793"/>
      <c r="AQ37" s="793"/>
      <c r="AR37" s="793"/>
      <c r="AS37" s="794"/>
      <c r="AT37" s="795"/>
      <c r="AU37" s="795"/>
      <c r="AV37" s="795"/>
      <c r="AW37" s="154" t="s">
        <v>14</v>
      </c>
      <c r="AX37" s="831"/>
      <c r="AY37" s="832"/>
      <c r="AZ37" s="832"/>
      <c r="BA37" s="832"/>
      <c r="BB37" s="832"/>
      <c r="BC37" s="833"/>
      <c r="BD37" s="379"/>
      <c r="BE37" s="379"/>
      <c r="BF37" s="316">
        <v>27</v>
      </c>
      <c r="BG37" s="300"/>
      <c r="BH37" s="1"/>
      <c r="BI37" s="1"/>
      <c r="BJ37" s="1"/>
      <c r="BK37" s="1"/>
      <c r="BL37" s="1"/>
      <c r="BM37" s="1"/>
      <c r="BN37" s="1"/>
      <c r="BO37" s="1"/>
      <c r="BP37" s="1"/>
      <c r="BQ37" s="1"/>
      <c r="BR37" s="1"/>
      <c r="BS37" s="1"/>
      <c r="BT37" s="1"/>
      <c r="BU37" s="1"/>
      <c r="BV37" s="1"/>
      <c r="BW37" s="1"/>
      <c r="BX37" s="1"/>
      <c r="BY37" s="1"/>
      <c r="BZ37" s="1"/>
      <c r="CA37" s="1"/>
      <c r="CB37" s="1"/>
      <c r="CC37" s="1"/>
    </row>
    <row r="38" spans="1:81" s="15" customFormat="1" ht="28.5" customHeight="1" x14ac:dyDescent="0.2">
      <c r="A38" s="804"/>
      <c r="B38" s="805"/>
      <c r="C38" s="805"/>
      <c r="D38" s="808"/>
      <c r="E38" s="808"/>
      <c r="F38" s="808"/>
      <c r="G38" s="790"/>
      <c r="H38" s="790"/>
      <c r="I38" s="790"/>
      <c r="J38" s="790"/>
      <c r="K38" s="791"/>
      <c r="L38" s="790"/>
      <c r="M38" s="790"/>
      <c r="N38" s="792"/>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c r="AP38" s="793"/>
      <c r="AQ38" s="793"/>
      <c r="AR38" s="793"/>
      <c r="AS38" s="794"/>
      <c r="AT38" s="795"/>
      <c r="AU38" s="795"/>
      <c r="AV38" s="795"/>
      <c r="AW38" s="154" t="s">
        <v>14</v>
      </c>
      <c r="AX38" s="831"/>
      <c r="AY38" s="832"/>
      <c r="AZ38" s="832"/>
      <c r="BA38" s="832"/>
      <c r="BB38" s="832"/>
      <c r="BC38" s="833"/>
      <c r="BD38" s="379"/>
      <c r="BE38" s="379"/>
      <c r="BF38" s="316">
        <v>28</v>
      </c>
      <c r="BG38" s="300"/>
      <c r="BH38" s="1"/>
      <c r="BI38" s="1"/>
      <c r="BJ38" s="1"/>
      <c r="BK38" s="1"/>
      <c r="BL38" s="1"/>
      <c r="BM38" s="1"/>
      <c r="BN38" s="1"/>
      <c r="BO38" s="1"/>
      <c r="BP38" s="1"/>
      <c r="BQ38" s="1"/>
      <c r="BR38" s="1"/>
      <c r="BS38" s="1"/>
      <c r="BT38" s="1"/>
      <c r="BU38" s="1"/>
      <c r="BV38" s="1"/>
      <c r="BW38" s="1"/>
      <c r="BX38" s="1"/>
      <c r="BY38" s="1"/>
      <c r="BZ38" s="1"/>
      <c r="CA38" s="1"/>
      <c r="CB38" s="1"/>
      <c r="CC38" s="1"/>
    </row>
    <row r="39" spans="1:81" s="15" customFormat="1" ht="28.5" customHeight="1" x14ac:dyDescent="0.2">
      <c r="A39" s="804"/>
      <c r="B39" s="805"/>
      <c r="C39" s="805"/>
      <c r="D39" s="808"/>
      <c r="E39" s="808"/>
      <c r="F39" s="808"/>
      <c r="G39" s="790"/>
      <c r="H39" s="790"/>
      <c r="I39" s="790"/>
      <c r="J39" s="790"/>
      <c r="K39" s="791"/>
      <c r="L39" s="790"/>
      <c r="M39" s="790"/>
      <c r="N39" s="792"/>
      <c r="O39" s="793"/>
      <c r="P39" s="793"/>
      <c r="Q39" s="793"/>
      <c r="R39" s="793"/>
      <c r="S39" s="793"/>
      <c r="T39" s="793"/>
      <c r="U39" s="793"/>
      <c r="V39" s="793"/>
      <c r="W39" s="793"/>
      <c r="X39" s="793"/>
      <c r="Y39" s="793"/>
      <c r="Z39" s="793"/>
      <c r="AA39" s="793"/>
      <c r="AB39" s="793"/>
      <c r="AC39" s="793"/>
      <c r="AD39" s="793"/>
      <c r="AE39" s="793"/>
      <c r="AF39" s="793"/>
      <c r="AG39" s="793"/>
      <c r="AH39" s="793"/>
      <c r="AI39" s="793"/>
      <c r="AJ39" s="793"/>
      <c r="AK39" s="793"/>
      <c r="AL39" s="793"/>
      <c r="AM39" s="793"/>
      <c r="AN39" s="793"/>
      <c r="AO39" s="793"/>
      <c r="AP39" s="793"/>
      <c r="AQ39" s="793"/>
      <c r="AR39" s="793"/>
      <c r="AS39" s="794"/>
      <c r="AT39" s="795"/>
      <c r="AU39" s="795"/>
      <c r="AV39" s="795"/>
      <c r="AW39" s="154" t="s">
        <v>14</v>
      </c>
      <c r="AX39" s="831"/>
      <c r="AY39" s="832"/>
      <c r="AZ39" s="832"/>
      <c r="BA39" s="832"/>
      <c r="BB39" s="832"/>
      <c r="BC39" s="833"/>
      <c r="BD39" s="379"/>
      <c r="BE39" s="379"/>
      <c r="BF39" s="316">
        <v>29</v>
      </c>
      <c r="BG39" s="300"/>
      <c r="BH39" s="1"/>
      <c r="BI39" s="1"/>
      <c r="BJ39" s="1"/>
      <c r="BK39" s="1"/>
      <c r="BL39" s="1"/>
      <c r="BM39" s="1"/>
      <c r="BN39" s="1"/>
      <c r="BO39" s="1"/>
      <c r="BP39" s="1"/>
      <c r="BQ39" s="1"/>
      <c r="BR39" s="1"/>
      <c r="BS39" s="1"/>
      <c r="BT39" s="1"/>
      <c r="BU39" s="1"/>
      <c r="BV39" s="1"/>
      <c r="BW39" s="1"/>
      <c r="BX39" s="1"/>
      <c r="BY39" s="1"/>
      <c r="BZ39" s="1"/>
      <c r="CA39" s="1"/>
      <c r="CB39" s="1"/>
      <c r="CC39" s="1"/>
    </row>
    <row r="40" spans="1:81" s="15" customFormat="1" ht="28.5" customHeight="1" x14ac:dyDescent="0.2">
      <c r="A40" s="804"/>
      <c r="B40" s="805"/>
      <c r="C40" s="805"/>
      <c r="D40" s="808"/>
      <c r="E40" s="808"/>
      <c r="F40" s="808"/>
      <c r="G40" s="790"/>
      <c r="H40" s="790"/>
      <c r="I40" s="790"/>
      <c r="J40" s="790"/>
      <c r="K40" s="791"/>
      <c r="L40" s="790"/>
      <c r="M40" s="790"/>
      <c r="N40" s="792"/>
      <c r="O40" s="793"/>
      <c r="P40" s="793"/>
      <c r="Q40" s="793"/>
      <c r="R40" s="793"/>
      <c r="S40" s="793"/>
      <c r="T40" s="793"/>
      <c r="U40" s="793"/>
      <c r="V40" s="793"/>
      <c r="W40" s="793"/>
      <c r="X40" s="793"/>
      <c r="Y40" s="793"/>
      <c r="Z40" s="793"/>
      <c r="AA40" s="793"/>
      <c r="AB40" s="793"/>
      <c r="AC40" s="793"/>
      <c r="AD40" s="793"/>
      <c r="AE40" s="793"/>
      <c r="AF40" s="793"/>
      <c r="AG40" s="793"/>
      <c r="AH40" s="793"/>
      <c r="AI40" s="793"/>
      <c r="AJ40" s="793"/>
      <c r="AK40" s="793"/>
      <c r="AL40" s="793"/>
      <c r="AM40" s="793"/>
      <c r="AN40" s="793"/>
      <c r="AO40" s="793"/>
      <c r="AP40" s="793"/>
      <c r="AQ40" s="793"/>
      <c r="AR40" s="793"/>
      <c r="AS40" s="794"/>
      <c r="AT40" s="795"/>
      <c r="AU40" s="795"/>
      <c r="AV40" s="795"/>
      <c r="AW40" s="154" t="s">
        <v>14</v>
      </c>
      <c r="AX40" s="831"/>
      <c r="AY40" s="832"/>
      <c r="AZ40" s="832"/>
      <c r="BA40" s="832"/>
      <c r="BB40" s="832"/>
      <c r="BC40" s="833"/>
      <c r="BD40" s="379"/>
      <c r="BE40" s="379"/>
      <c r="BF40" s="316">
        <v>30</v>
      </c>
      <c r="BG40" s="300"/>
      <c r="BH40" s="1"/>
      <c r="BI40" s="1"/>
      <c r="BJ40" s="1"/>
      <c r="BK40" s="1"/>
      <c r="BL40" s="1"/>
      <c r="BM40" s="1"/>
      <c r="BN40" s="1"/>
      <c r="BO40" s="1"/>
      <c r="BP40" s="1"/>
      <c r="BQ40" s="1"/>
      <c r="BR40" s="1"/>
      <c r="BS40" s="1"/>
      <c r="BT40" s="1"/>
      <c r="BU40" s="1"/>
      <c r="BV40" s="1"/>
      <c r="BW40" s="1"/>
      <c r="BX40" s="1"/>
      <c r="BY40" s="1"/>
      <c r="BZ40" s="1"/>
      <c r="CA40" s="1"/>
      <c r="CB40" s="1"/>
      <c r="CC40" s="1"/>
    </row>
    <row r="41" spans="1:81" s="15" customFormat="1" ht="28.5" customHeight="1" x14ac:dyDescent="0.2">
      <c r="A41" s="804"/>
      <c r="B41" s="805"/>
      <c r="C41" s="805"/>
      <c r="D41" s="808"/>
      <c r="E41" s="808"/>
      <c r="F41" s="808"/>
      <c r="G41" s="790"/>
      <c r="H41" s="790"/>
      <c r="I41" s="790"/>
      <c r="J41" s="790"/>
      <c r="K41" s="791"/>
      <c r="L41" s="790"/>
      <c r="M41" s="790"/>
      <c r="N41" s="792"/>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793"/>
      <c r="AM41" s="793"/>
      <c r="AN41" s="793"/>
      <c r="AO41" s="793"/>
      <c r="AP41" s="793"/>
      <c r="AQ41" s="793"/>
      <c r="AR41" s="793"/>
      <c r="AS41" s="794"/>
      <c r="AT41" s="795"/>
      <c r="AU41" s="795"/>
      <c r="AV41" s="795"/>
      <c r="AW41" s="154" t="s">
        <v>14</v>
      </c>
      <c r="AX41" s="831"/>
      <c r="AY41" s="832"/>
      <c r="AZ41" s="832"/>
      <c r="BA41" s="832"/>
      <c r="BB41" s="832"/>
      <c r="BC41" s="833"/>
      <c r="BD41" s="379"/>
      <c r="BE41" s="379"/>
      <c r="BF41" s="316">
        <v>31</v>
      </c>
      <c r="BG41" s="300"/>
      <c r="BH41" s="1"/>
      <c r="BI41" s="1"/>
      <c r="BJ41" s="1"/>
      <c r="BK41" s="1"/>
      <c r="BL41" s="1"/>
      <c r="BM41" s="1"/>
      <c r="BN41" s="1"/>
      <c r="BO41" s="1"/>
      <c r="BP41" s="1"/>
      <c r="BQ41" s="1"/>
      <c r="BR41" s="1"/>
      <c r="BS41" s="1"/>
      <c r="BT41" s="1"/>
      <c r="BU41" s="1"/>
      <c r="BV41" s="1"/>
      <c r="BW41" s="1"/>
      <c r="BX41" s="1"/>
      <c r="BY41" s="1"/>
      <c r="BZ41" s="1"/>
      <c r="CA41" s="1"/>
      <c r="CB41" s="1"/>
      <c r="CC41" s="1"/>
    </row>
    <row r="42" spans="1:81" s="15" customFormat="1" ht="28.5" customHeight="1" x14ac:dyDescent="0.2">
      <c r="A42" s="804"/>
      <c r="B42" s="805"/>
      <c r="C42" s="805"/>
      <c r="D42" s="808"/>
      <c r="E42" s="808"/>
      <c r="F42" s="808"/>
      <c r="G42" s="790"/>
      <c r="H42" s="790"/>
      <c r="I42" s="790"/>
      <c r="J42" s="790"/>
      <c r="K42" s="791"/>
      <c r="L42" s="790"/>
      <c r="M42" s="790"/>
      <c r="N42" s="792"/>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4"/>
      <c r="AT42" s="795"/>
      <c r="AU42" s="795"/>
      <c r="AV42" s="795"/>
      <c r="AW42" s="154" t="s">
        <v>14</v>
      </c>
      <c r="AX42" s="831"/>
      <c r="AY42" s="832"/>
      <c r="AZ42" s="832"/>
      <c r="BA42" s="832"/>
      <c r="BB42" s="832"/>
      <c r="BC42" s="833"/>
      <c r="BD42" s="379"/>
      <c r="BE42" s="379"/>
      <c r="BF42" s="316">
        <v>32</v>
      </c>
      <c r="BG42" s="300"/>
      <c r="BH42" s="1"/>
      <c r="BI42" s="1"/>
      <c r="BJ42" s="1"/>
      <c r="BK42" s="1"/>
      <c r="BL42" s="1"/>
      <c r="BM42" s="1"/>
      <c r="BN42" s="1"/>
      <c r="BO42" s="1"/>
      <c r="BP42" s="1"/>
      <c r="BQ42" s="1"/>
      <c r="BR42" s="1"/>
      <c r="BS42" s="1"/>
      <c r="BT42" s="1"/>
      <c r="BU42" s="1"/>
      <c r="BV42" s="1"/>
      <c r="BW42" s="1"/>
      <c r="BX42" s="1"/>
      <c r="BY42" s="1"/>
      <c r="BZ42" s="1"/>
      <c r="CA42" s="1"/>
      <c r="CB42" s="1"/>
      <c r="CC42" s="1"/>
    </row>
    <row r="43" spans="1:81" s="15" customFormat="1" ht="28.5" customHeight="1" x14ac:dyDescent="0.2">
      <c r="A43" s="804"/>
      <c r="B43" s="805"/>
      <c r="C43" s="805"/>
      <c r="D43" s="808"/>
      <c r="E43" s="808"/>
      <c r="F43" s="808"/>
      <c r="G43" s="790"/>
      <c r="H43" s="790"/>
      <c r="I43" s="790"/>
      <c r="J43" s="790"/>
      <c r="K43" s="791"/>
      <c r="L43" s="790"/>
      <c r="M43" s="790"/>
      <c r="N43" s="792"/>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4"/>
      <c r="AT43" s="795"/>
      <c r="AU43" s="795"/>
      <c r="AV43" s="795"/>
      <c r="AW43" s="154" t="s">
        <v>14</v>
      </c>
      <c r="AX43" s="831"/>
      <c r="AY43" s="832"/>
      <c r="AZ43" s="832"/>
      <c r="BA43" s="832"/>
      <c r="BB43" s="832"/>
      <c r="BC43" s="833"/>
      <c r="BD43" s="379"/>
      <c r="BE43" s="379"/>
      <c r="BF43" s="316">
        <v>33</v>
      </c>
      <c r="BG43" s="300"/>
      <c r="BH43" s="1"/>
      <c r="BI43" s="1"/>
      <c r="BJ43" s="1"/>
      <c r="BK43" s="1"/>
      <c r="BL43" s="1"/>
      <c r="BM43" s="1"/>
      <c r="BN43" s="1"/>
      <c r="BO43" s="1"/>
      <c r="BP43" s="1"/>
      <c r="BQ43" s="1"/>
      <c r="BR43" s="1"/>
      <c r="BS43" s="1"/>
      <c r="BT43" s="1"/>
      <c r="BU43" s="1"/>
      <c r="BV43" s="1"/>
      <c r="BW43" s="1"/>
      <c r="BX43" s="1"/>
      <c r="BY43" s="1"/>
      <c r="BZ43" s="1"/>
      <c r="CA43" s="1"/>
      <c r="CB43" s="1"/>
      <c r="CC43" s="1"/>
    </row>
    <row r="44" spans="1:81" ht="33" customHeight="1" x14ac:dyDescent="0.2">
      <c r="A44" s="804"/>
      <c r="B44" s="805"/>
      <c r="C44" s="805"/>
      <c r="D44" s="809"/>
      <c r="E44" s="809"/>
      <c r="F44" s="809"/>
      <c r="G44" s="779" t="s">
        <v>154</v>
      </c>
      <c r="H44" s="779"/>
      <c r="I44" s="779"/>
      <c r="J44" s="779"/>
      <c r="K44" s="779"/>
      <c r="L44" s="779"/>
      <c r="M44" s="779"/>
      <c r="N44" s="779"/>
      <c r="O44" s="779"/>
      <c r="P44" s="779"/>
      <c r="Q44" s="779"/>
      <c r="R44" s="779"/>
      <c r="S44" s="779"/>
      <c r="T44" s="779"/>
      <c r="U44" s="779"/>
      <c r="V44" s="779"/>
      <c r="W44" s="779"/>
      <c r="X44" s="779"/>
      <c r="Y44" s="779"/>
      <c r="Z44" s="779"/>
      <c r="AA44" s="779"/>
      <c r="AB44" s="779"/>
      <c r="AC44" s="779"/>
      <c r="AD44" s="779"/>
      <c r="AE44" s="779"/>
      <c r="AF44" s="779"/>
      <c r="AG44" s="779"/>
      <c r="AH44" s="779"/>
      <c r="AI44" s="779"/>
      <c r="AJ44" s="779"/>
      <c r="AK44" s="779"/>
      <c r="AL44" s="779"/>
      <c r="AM44" s="779"/>
      <c r="AN44" s="779"/>
      <c r="AO44" s="779"/>
      <c r="AP44" s="779"/>
      <c r="AQ44" s="779"/>
      <c r="AR44" s="780"/>
      <c r="AS44" s="781">
        <f>SUM(AS29:AV43)</f>
        <v>0</v>
      </c>
      <c r="AT44" s="781"/>
      <c r="AU44" s="781"/>
      <c r="AV44" s="781"/>
      <c r="AW44" s="155" t="s">
        <v>14</v>
      </c>
      <c r="AX44" s="825">
        <f>SUM(AX29:BC43)</f>
        <v>0</v>
      </c>
      <c r="AY44" s="826"/>
      <c r="AZ44" s="826"/>
      <c r="BA44" s="826"/>
      <c r="BB44" s="826"/>
      <c r="BC44" s="827"/>
      <c r="BD44" s="398"/>
      <c r="BE44" s="399"/>
      <c r="BF44" s="316">
        <v>34</v>
      </c>
      <c r="BG44" s="300"/>
    </row>
    <row r="45" spans="1:81" s="15" customFormat="1" ht="35.25" customHeight="1" thickBot="1" x14ac:dyDescent="0.25">
      <c r="A45" s="806"/>
      <c r="B45" s="807"/>
      <c r="C45" s="807"/>
      <c r="D45" s="785" t="s">
        <v>155</v>
      </c>
      <c r="E45" s="785"/>
      <c r="F45" s="785"/>
      <c r="G45" s="786" t="s">
        <v>156</v>
      </c>
      <c r="H45" s="786"/>
      <c r="I45" s="786"/>
      <c r="J45" s="786"/>
      <c r="K45" s="786"/>
      <c r="L45" s="786"/>
      <c r="M45" s="786"/>
      <c r="N45" s="786"/>
      <c r="O45" s="786"/>
      <c r="P45" s="786"/>
      <c r="Q45" s="786"/>
      <c r="R45" s="786"/>
      <c r="S45" s="786"/>
      <c r="T45" s="786"/>
      <c r="U45" s="786"/>
      <c r="V45" s="786"/>
      <c r="W45" s="786"/>
      <c r="X45" s="786"/>
      <c r="Y45" s="786"/>
      <c r="Z45" s="786"/>
      <c r="AA45" s="786"/>
      <c r="AB45" s="786"/>
      <c r="AC45" s="786"/>
      <c r="AD45" s="786"/>
      <c r="AE45" s="786"/>
      <c r="AF45" s="786"/>
      <c r="AG45" s="786"/>
      <c r="AH45" s="786"/>
      <c r="AI45" s="786"/>
      <c r="AJ45" s="786"/>
      <c r="AK45" s="786"/>
      <c r="AL45" s="786"/>
      <c r="AM45" s="786"/>
      <c r="AN45" s="786"/>
      <c r="AO45" s="786"/>
      <c r="AP45" s="786"/>
      <c r="AQ45" s="786"/>
      <c r="AR45" s="786"/>
      <c r="AS45" s="786"/>
      <c r="AT45" s="786"/>
      <c r="AU45" s="786"/>
      <c r="AV45" s="786"/>
      <c r="AW45" s="786"/>
      <c r="AX45" s="828"/>
      <c r="AY45" s="829"/>
      <c r="AZ45" s="829"/>
      <c r="BA45" s="829"/>
      <c r="BB45" s="829"/>
      <c r="BC45" s="830"/>
      <c r="BD45" s="379"/>
      <c r="BE45" s="379"/>
      <c r="BF45" s="316">
        <v>35</v>
      </c>
      <c r="BG45" s="300"/>
      <c r="BH45" s="1"/>
      <c r="BI45" s="1"/>
      <c r="BJ45" s="1"/>
      <c r="BK45" s="1"/>
      <c r="BL45" s="1"/>
      <c r="BM45" s="1"/>
      <c r="BN45" s="1"/>
      <c r="BO45" s="1"/>
      <c r="BP45" s="1"/>
      <c r="BQ45" s="1"/>
      <c r="BR45" s="1"/>
      <c r="BS45" s="1"/>
      <c r="BT45" s="1"/>
      <c r="BU45" s="1"/>
      <c r="BV45" s="1"/>
      <c r="BW45" s="1"/>
      <c r="BX45" s="1"/>
      <c r="BY45" s="1"/>
      <c r="BZ45" s="1"/>
      <c r="CA45" s="1"/>
      <c r="CB45" s="1"/>
      <c r="CC45" s="1"/>
    </row>
    <row r="46" spans="1:81" ht="35.25" customHeight="1" thickTop="1" thickBot="1" x14ac:dyDescent="0.25">
      <c r="A46" s="767" t="s">
        <v>56</v>
      </c>
      <c r="B46" s="768"/>
      <c r="C46" s="768"/>
      <c r="D46" s="768"/>
      <c r="E46" s="768"/>
      <c r="F46" s="768"/>
      <c r="G46" s="768"/>
      <c r="H46" s="768"/>
      <c r="I46" s="768"/>
      <c r="J46" s="768"/>
      <c r="K46" s="768"/>
      <c r="L46" s="768"/>
      <c r="M46" s="768"/>
      <c r="N46" s="768"/>
      <c r="O46" s="768"/>
      <c r="P46" s="768"/>
      <c r="Q46" s="768"/>
      <c r="R46" s="768"/>
      <c r="S46" s="768"/>
      <c r="T46" s="768"/>
      <c r="U46" s="768"/>
      <c r="V46" s="768"/>
      <c r="W46" s="768"/>
      <c r="X46" s="768"/>
      <c r="Y46" s="768"/>
      <c r="Z46" s="768"/>
      <c r="AA46" s="768"/>
      <c r="AB46" s="768"/>
      <c r="AC46" s="768"/>
      <c r="AD46" s="768"/>
      <c r="AE46" s="768"/>
      <c r="AF46" s="768"/>
      <c r="AG46" s="768"/>
      <c r="AH46" s="768"/>
      <c r="AI46" s="768"/>
      <c r="AJ46" s="768"/>
      <c r="AK46" s="768"/>
      <c r="AL46" s="768"/>
      <c r="AM46" s="768"/>
      <c r="AN46" s="768"/>
      <c r="AO46" s="768"/>
      <c r="AP46" s="768"/>
      <c r="AQ46" s="768"/>
      <c r="AR46" s="768"/>
      <c r="AS46" s="768"/>
      <c r="AT46" s="768"/>
      <c r="AU46" s="768"/>
      <c r="AV46" s="768"/>
      <c r="AW46" s="768"/>
      <c r="AX46" s="769">
        <f>SUM(AX44:BC45)</f>
        <v>0</v>
      </c>
      <c r="AY46" s="770"/>
      <c r="AZ46" s="770"/>
      <c r="BA46" s="770"/>
      <c r="BB46" s="770"/>
      <c r="BC46" s="771"/>
      <c r="BD46" s="380"/>
      <c r="BE46" s="380"/>
      <c r="BF46" s="317">
        <v>36</v>
      </c>
      <c r="BG46" s="300"/>
    </row>
    <row r="47" spans="1:81" s="161" customFormat="1" ht="15.6" customHeight="1" thickBot="1" x14ac:dyDescent="0.25">
      <c r="A47" s="156"/>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8"/>
      <c r="AW47" s="159"/>
      <c r="AX47" s="159"/>
      <c r="AY47" s="160"/>
      <c r="AZ47" s="160"/>
      <c r="BA47" s="160"/>
      <c r="BB47" s="160"/>
      <c r="BC47" s="160"/>
      <c r="BD47" s="381"/>
      <c r="BE47" s="381"/>
      <c r="BF47" s="313"/>
      <c r="BG47" s="314"/>
      <c r="BH47" s="4"/>
      <c r="BI47" s="4"/>
      <c r="BJ47" s="4"/>
      <c r="BK47" s="4"/>
      <c r="BL47" s="4"/>
      <c r="BM47" s="4"/>
      <c r="BN47" s="4"/>
      <c r="BO47" s="4"/>
      <c r="BP47" s="4"/>
      <c r="BQ47" s="4"/>
      <c r="BR47" s="4"/>
      <c r="BS47" s="4"/>
      <c r="BT47" s="4"/>
      <c r="BU47" s="4"/>
      <c r="BV47" s="4"/>
      <c r="BW47" s="4"/>
      <c r="BX47" s="4"/>
      <c r="BY47" s="4"/>
      <c r="BZ47" s="4"/>
      <c r="CA47" s="4"/>
      <c r="CB47" s="4"/>
      <c r="CC47" s="4"/>
    </row>
    <row r="48" spans="1:81" ht="46.5" customHeight="1" x14ac:dyDescent="0.2">
      <c r="A48" s="815" t="s">
        <v>15</v>
      </c>
      <c r="B48" s="816"/>
      <c r="C48" s="816"/>
      <c r="D48" s="816" t="s">
        <v>150</v>
      </c>
      <c r="E48" s="816"/>
      <c r="F48" s="816"/>
      <c r="G48" s="817" t="s">
        <v>151</v>
      </c>
      <c r="H48" s="818"/>
      <c r="I48" s="818"/>
      <c r="J48" s="818"/>
      <c r="K48" s="819" t="s">
        <v>10</v>
      </c>
      <c r="L48" s="818"/>
      <c r="M48" s="818"/>
      <c r="N48" s="820"/>
      <c r="O48" s="821" t="s">
        <v>7</v>
      </c>
      <c r="P48" s="821"/>
      <c r="Q48" s="821"/>
      <c r="R48" s="821"/>
      <c r="S48" s="821"/>
      <c r="T48" s="821"/>
      <c r="U48" s="821"/>
      <c r="V48" s="821"/>
      <c r="W48" s="821"/>
      <c r="X48" s="821"/>
      <c r="Y48" s="821"/>
      <c r="Z48" s="821" t="s">
        <v>2</v>
      </c>
      <c r="AA48" s="821"/>
      <c r="AB48" s="821"/>
      <c r="AC48" s="821"/>
      <c r="AD48" s="821"/>
      <c r="AE48" s="821"/>
      <c r="AF48" s="821"/>
      <c r="AG48" s="821"/>
      <c r="AH48" s="821"/>
      <c r="AI48" s="821"/>
      <c r="AJ48" s="821"/>
      <c r="AK48" s="821"/>
      <c r="AL48" s="821"/>
      <c r="AM48" s="821"/>
      <c r="AN48" s="821"/>
      <c r="AO48" s="821"/>
      <c r="AP48" s="821"/>
      <c r="AQ48" s="821"/>
      <c r="AR48" s="821"/>
      <c r="AS48" s="822" t="s">
        <v>152</v>
      </c>
      <c r="AT48" s="823"/>
      <c r="AU48" s="818"/>
      <c r="AV48" s="818"/>
      <c r="AW48" s="818"/>
      <c r="AX48" s="817" t="s">
        <v>1</v>
      </c>
      <c r="AY48" s="823"/>
      <c r="AZ48" s="823"/>
      <c r="BA48" s="823"/>
      <c r="BB48" s="823"/>
      <c r="BC48" s="824"/>
      <c r="BD48" s="388"/>
      <c r="BE48" s="388"/>
      <c r="BF48" s="316" t="s">
        <v>661</v>
      </c>
      <c r="BG48" s="299" t="s">
        <v>200</v>
      </c>
    </row>
    <row r="49" spans="1:81" ht="29.25" customHeight="1" x14ac:dyDescent="0.2">
      <c r="A49" s="804" t="s">
        <v>61</v>
      </c>
      <c r="B49" s="805"/>
      <c r="C49" s="805"/>
      <c r="D49" s="808" t="s">
        <v>153</v>
      </c>
      <c r="E49" s="808"/>
      <c r="F49" s="808"/>
      <c r="G49" s="810"/>
      <c r="H49" s="810"/>
      <c r="I49" s="810"/>
      <c r="J49" s="810"/>
      <c r="K49" s="811"/>
      <c r="L49" s="812"/>
      <c r="M49" s="812"/>
      <c r="N49" s="813"/>
      <c r="O49" s="814"/>
      <c r="P49" s="814"/>
      <c r="Q49" s="814"/>
      <c r="R49" s="814"/>
      <c r="S49" s="814"/>
      <c r="T49" s="814"/>
      <c r="U49" s="814"/>
      <c r="V49" s="814"/>
      <c r="W49" s="814"/>
      <c r="X49" s="814"/>
      <c r="Y49" s="814"/>
      <c r="Z49" s="814"/>
      <c r="AA49" s="814"/>
      <c r="AB49" s="814"/>
      <c r="AC49" s="814"/>
      <c r="AD49" s="814"/>
      <c r="AE49" s="814"/>
      <c r="AF49" s="814"/>
      <c r="AG49" s="814"/>
      <c r="AH49" s="814"/>
      <c r="AI49" s="814"/>
      <c r="AJ49" s="814"/>
      <c r="AK49" s="814"/>
      <c r="AL49" s="814"/>
      <c r="AM49" s="814"/>
      <c r="AN49" s="814"/>
      <c r="AO49" s="814"/>
      <c r="AP49" s="814"/>
      <c r="AQ49" s="814"/>
      <c r="AR49" s="814"/>
      <c r="AS49" s="799"/>
      <c r="AT49" s="800"/>
      <c r="AU49" s="800"/>
      <c r="AV49" s="800"/>
      <c r="AW49" s="153" t="s">
        <v>14</v>
      </c>
      <c r="AX49" s="801"/>
      <c r="AY49" s="802"/>
      <c r="AZ49" s="802"/>
      <c r="BA49" s="802"/>
      <c r="BB49" s="802"/>
      <c r="BC49" s="803"/>
      <c r="BD49" s="382"/>
      <c r="BE49" s="382"/>
      <c r="BF49" s="316">
        <v>37</v>
      </c>
      <c r="BG49" s="300"/>
    </row>
    <row r="50" spans="1:81" s="15" customFormat="1" ht="28.5" customHeight="1" x14ac:dyDescent="0.2">
      <c r="A50" s="804"/>
      <c r="B50" s="805"/>
      <c r="C50" s="805"/>
      <c r="D50" s="808"/>
      <c r="E50" s="808"/>
      <c r="F50" s="808"/>
      <c r="G50" s="790"/>
      <c r="H50" s="790"/>
      <c r="I50" s="790"/>
      <c r="J50" s="790"/>
      <c r="K50" s="791"/>
      <c r="L50" s="790"/>
      <c r="M50" s="790"/>
      <c r="N50" s="792"/>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4"/>
      <c r="AT50" s="795"/>
      <c r="AU50" s="795"/>
      <c r="AV50" s="795"/>
      <c r="AW50" s="154" t="s">
        <v>14</v>
      </c>
      <c r="AX50" s="796"/>
      <c r="AY50" s="797"/>
      <c r="AZ50" s="797"/>
      <c r="BA50" s="797"/>
      <c r="BB50" s="797"/>
      <c r="BC50" s="798"/>
      <c r="BD50" s="382"/>
      <c r="BE50" s="382"/>
      <c r="BF50" s="316">
        <v>38</v>
      </c>
      <c r="BG50" s="300"/>
      <c r="BH50" s="1"/>
      <c r="BI50" s="1"/>
      <c r="BJ50" s="1"/>
      <c r="BK50" s="1"/>
      <c r="BL50" s="1"/>
      <c r="BM50" s="1"/>
      <c r="BN50" s="1"/>
      <c r="BO50" s="1"/>
      <c r="BP50" s="1"/>
      <c r="BQ50" s="1"/>
      <c r="BR50" s="1"/>
      <c r="BS50" s="1"/>
      <c r="BT50" s="1"/>
      <c r="BU50" s="1"/>
      <c r="BV50" s="1"/>
      <c r="BW50" s="1"/>
      <c r="BX50" s="1"/>
      <c r="BY50" s="1"/>
      <c r="BZ50" s="1"/>
      <c r="CA50" s="1"/>
      <c r="CB50" s="1"/>
      <c r="CC50" s="1"/>
    </row>
    <row r="51" spans="1:81" s="15" customFormat="1" ht="28.5" customHeight="1" x14ac:dyDescent="0.2">
      <c r="A51" s="804"/>
      <c r="B51" s="805"/>
      <c r="C51" s="805"/>
      <c r="D51" s="808"/>
      <c r="E51" s="808"/>
      <c r="F51" s="808"/>
      <c r="G51" s="790"/>
      <c r="H51" s="790"/>
      <c r="I51" s="790"/>
      <c r="J51" s="790"/>
      <c r="K51" s="791"/>
      <c r="L51" s="790"/>
      <c r="M51" s="790"/>
      <c r="N51" s="792"/>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3"/>
      <c r="AS51" s="794"/>
      <c r="AT51" s="795"/>
      <c r="AU51" s="795"/>
      <c r="AV51" s="795"/>
      <c r="AW51" s="154" t="s">
        <v>14</v>
      </c>
      <c r="AX51" s="796"/>
      <c r="AY51" s="797"/>
      <c r="AZ51" s="797"/>
      <c r="BA51" s="797"/>
      <c r="BB51" s="797"/>
      <c r="BC51" s="798"/>
      <c r="BD51" s="382"/>
      <c r="BE51" s="382"/>
      <c r="BF51" s="316">
        <v>39</v>
      </c>
      <c r="BG51" s="300"/>
      <c r="BH51" s="1"/>
      <c r="BI51" s="1"/>
      <c r="BJ51" s="1"/>
      <c r="BK51" s="1"/>
      <c r="BL51" s="1"/>
      <c r="BM51" s="1"/>
      <c r="BN51" s="1"/>
      <c r="BO51" s="1"/>
      <c r="BP51" s="1"/>
      <c r="BQ51" s="1"/>
      <c r="BR51" s="1"/>
      <c r="BS51" s="1"/>
      <c r="BT51" s="1"/>
      <c r="BU51" s="1"/>
      <c r="BV51" s="1"/>
      <c r="BW51" s="1"/>
      <c r="BX51" s="1"/>
      <c r="BY51" s="1"/>
      <c r="BZ51" s="1"/>
      <c r="CA51" s="1"/>
      <c r="CB51" s="1"/>
      <c r="CC51" s="1"/>
    </row>
    <row r="52" spans="1:81" s="15" customFormat="1" ht="28.5" customHeight="1" x14ac:dyDescent="0.2">
      <c r="A52" s="804"/>
      <c r="B52" s="805"/>
      <c r="C52" s="805"/>
      <c r="D52" s="808"/>
      <c r="E52" s="808"/>
      <c r="F52" s="808"/>
      <c r="G52" s="790"/>
      <c r="H52" s="790"/>
      <c r="I52" s="790"/>
      <c r="J52" s="790"/>
      <c r="K52" s="791"/>
      <c r="L52" s="790"/>
      <c r="M52" s="790"/>
      <c r="N52" s="792"/>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4"/>
      <c r="AT52" s="795"/>
      <c r="AU52" s="795"/>
      <c r="AV52" s="795"/>
      <c r="AW52" s="154" t="s">
        <v>14</v>
      </c>
      <c r="AX52" s="796"/>
      <c r="AY52" s="797"/>
      <c r="AZ52" s="797"/>
      <c r="BA52" s="797"/>
      <c r="BB52" s="797"/>
      <c r="BC52" s="798"/>
      <c r="BD52" s="382"/>
      <c r="BE52" s="382"/>
      <c r="BF52" s="316">
        <v>40</v>
      </c>
      <c r="BG52" s="300"/>
      <c r="BH52" s="1"/>
      <c r="BI52" s="1"/>
      <c r="BJ52" s="1"/>
      <c r="BK52" s="1"/>
      <c r="BL52" s="1"/>
      <c r="BM52" s="1"/>
      <c r="BN52" s="1"/>
      <c r="BO52" s="1"/>
      <c r="BP52" s="1"/>
      <c r="BQ52" s="1"/>
      <c r="BR52" s="1"/>
      <c r="BS52" s="1"/>
      <c r="BT52" s="1"/>
      <c r="BU52" s="1"/>
      <c r="BV52" s="1"/>
      <c r="BW52" s="1"/>
      <c r="BX52" s="1"/>
      <c r="BY52" s="1"/>
      <c r="BZ52" s="1"/>
      <c r="CA52" s="1"/>
      <c r="CB52" s="1"/>
      <c r="CC52" s="1"/>
    </row>
    <row r="53" spans="1:81" s="15" customFormat="1" ht="28.5" customHeight="1" x14ac:dyDescent="0.2">
      <c r="A53" s="804"/>
      <c r="B53" s="805"/>
      <c r="C53" s="805"/>
      <c r="D53" s="808"/>
      <c r="E53" s="808"/>
      <c r="F53" s="808"/>
      <c r="G53" s="790"/>
      <c r="H53" s="790"/>
      <c r="I53" s="790"/>
      <c r="J53" s="790"/>
      <c r="K53" s="791"/>
      <c r="L53" s="790"/>
      <c r="M53" s="790"/>
      <c r="N53" s="792"/>
      <c r="O53" s="793"/>
      <c r="P53" s="793"/>
      <c r="Q53" s="793"/>
      <c r="R53" s="793"/>
      <c r="S53" s="793"/>
      <c r="T53" s="793"/>
      <c r="U53" s="793"/>
      <c r="V53" s="793"/>
      <c r="W53" s="793"/>
      <c r="X53" s="793"/>
      <c r="Y53" s="793"/>
      <c r="Z53" s="793"/>
      <c r="AA53" s="793"/>
      <c r="AB53" s="793"/>
      <c r="AC53" s="793"/>
      <c r="AD53" s="793"/>
      <c r="AE53" s="793"/>
      <c r="AF53" s="793"/>
      <c r="AG53" s="793"/>
      <c r="AH53" s="793"/>
      <c r="AI53" s="793"/>
      <c r="AJ53" s="793"/>
      <c r="AK53" s="793"/>
      <c r="AL53" s="793"/>
      <c r="AM53" s="793"/>
      <c r="AN53" s="793"/>
      <c r="AO53" s="793"/>
      <c r="AP53" s="793"/>
      <c r="AQ53" s="793"/>
      <c r="AR53" s="793"/>
      <c r="AS53" s="794"/>
      <c r="AT53" s="795"/>
      <c r="AU53" s="795"/>
      <c r="AV53" s="795"/>
      <c r="AW53" s="154" t="s">
        <v>14</v>
      </c>
      <c r="AX53" s="796"/>
      <c r="AY53" s="797"/>
      <c r="AZ53" s="797"/>
      <c r="BA53" s="797"/>
      <c r="BB53" s="797"/>
      <c r="BC53" s="798"/>
      <c r="BD53" s="382"/>
      <c r="BE53" s="382"/>
      <c r="BF53" s="316">
        <v>41</v>
      </c>
      <c r="BG53" s="300"/>
      <c r="BH53" s="1"/>
      <c r="BI53" s="1"/>
      <c r="BJ53" s="1"/>
      <c r="BK53" s="1"/>
      <c r="BL53" s="1"/>
      <c r="BM53" s="1"/>
      <c r="BN53" s="1"/>
      <c r="BO53" s="1"/>
      <c r="BP53" s="1"/>
      <c r="BQ53" s="1"/>
      <c r="BR53" s="1"/>
      <c r="BS53" s="1"/>
      <c r="BT53" s="1"/>
      <c r="BU53" s="1"/>
      <c r="BV53" s="1"/>
      <c r="BW53" s="1"/>
      <c r="BX53" s="1"/>
      <c r="BY53" s="1"/>
      <c r="BZ53" s="1"/>
      <c r="CA53" s="1"/>
      <c r="CB53" s="1"/>
      <c r="CC53" s="1"/>
    </row>
    <row r="54" spans="1:81" s="15" customFormat="1" ht="28.5" customHeight="1" x14ac:dyDescent="0.2">
      <c r="A54" s="804"/>
      <c r="B54" s="805"/>
      <c r="C54" s="805"/>
      <c r="D54" s="808"/>
      <c r="E54" s="808"/>
      <c r="F54" s="808"/>
      <c r="G54" s="790"/>
      <c r="H54" s="790"/>
      <c r="I54" s="790"/>
      <c r="J54" s="790"/>
      <c r="K54" s="791"/>
      <c r="L54" s="790"/>
      <c r="M54" s="790"/>
      <c r="N54" s="792"/>
      <c r="O54" s="793"/>
      <c r="P54" s="793"/>
      <c r="Q54" s="793"/>
      <c r="R54" s="793"/>
      <c r="S54" s="793"/>
      <c r="T54" s="793"/>
      <c r="U54" s="793"/>
      <c r="V54" s="793"/>
      <c r="W54" s="793"/>
      <c r="X54" s="793"/>
      <c r="Y54" s="793"/>
      <c r="Z54" s="793"/>
      <c r="AA54" s="793"/>
      <c r="AB54" s="793"/>
      <c r="AC54" s="793"/>
      <c r="AD54" s="793"/>
      <c r="AE54" s="793"/>
      <c r="AF54" s="793"/>
      <c r="AG54" s="793"/>
      <c r="AH54" s="793"/>
      <c r="AI54" s="793"/>
      <c r="AJ54" s="793"/>
      <c r="AK54" s="793"/>
      <c r="AL54" s="793"/>
      <c r="AM54" s="793"/>
      <c r="AN54" s="793"/>
      <c r="AO54" s="793"/>
      <c r="AP54" s="793"/>
      <c r="AQ54" s="793"/>
      <c r="AR54" s="793"/>
      <c r="AS54" s="794"/>
      <c r="AT54" s="795"/>
      <c r="AU54" s="795"/>
      <c r="AV54" s="795"/>
      <c r="AW54" s="154" t="s">
        <v>14</v>
      </c>
      <c r="AX54" s="796"/>
      <c r="AY54" s="797"/>
      <c r="AZ54" s="797"/>
      <c r="BA54" s="797"/>
      <c r="BB54" s="797"/>
      <c r="BC54" s="798"/>
      <c r="BD54" s="382"/>
      <c r="BE54" s="382"/>
      <c r="BF54" s="316">
        <v>42</v>
      </c>
      <c r="BG54" s="300"/>
      <c r="BH54" s="1"/>
      <c r="BI54" s="1"/>
      <c r="BJ54" s="1"/>
      <c r="BK54" s="1"/>
      <c r="BL54" s="1"/>
      <c r="BM54" s="1"/>
      <c r="BN54" s="1"/>
      <c r="BO54" s="1"/>
      <c r="BP54" s="1"/>
      <c r="BQ54" s="1"/>
      <c r="BR54" s="1"/>
      <c r="BS54" s="1"/>
      <c r="BT54" s="1"/>
      <c r="BU54" s="1"/>
      <c r="BV54" s="1"/>
      <c r="BW54" s="1"/>
      <c r="BX54" s="1"/>
      <c r="BY54" s="1"/>
      <c r="BZ54" s="1"/>
      <c r="CA54" s="1"/>
      <c r="CB54" s="1"/>
      <c r="CC54" s="1"/>
    </row>
    <row r="55" spans="1:81" s="15" customFormat="1" ht="28.5" customHeight="1" x14ac:dyDescent="0.2">
      <c r="A55" s="804"/>
      <c r="B55" s="805"/>
      <c r="C55" s="805"/>
      <c r="D55" s="808"/>
      <c r="E55" s="808"/>
      <c r="F55" s="808"/>
      <c r="G55" s="790"/>
      <c r="H55" s="790"/>
      <c r="I55" s="790"/>
      <c r="J55" s="790"/>
      <c r="K55" s="791"/>
      <c r="L55" s="790"/>
      <c r="M55" s="790"/>
      <c r="N55" s="792"/>
      <c r="O55" s="793"/>
      <c r="P55" s="793"/>
      <c r="Q55" s="793"/>
      <c r="R55" s="793"/>
      <c r="S55" s="793"/>
      <c r="T55" s="793"/>
      <c r="U55" s="793"/>
      <c r="V55" s="793"/>
      <c r="W55" s="793"/>
      <c r="X55" s="793"/>
      <c r="Y55" s="793"/>
      <c r="Z55" s="793"/>
      <c r="AA55" s="793"/>
      <c r="AB55" s="793"/>
      <c r="AC55" s="793"/>
      <c r="AD55" s="793"/>
      <c r="AE55" s="793"/>
      <c r="AF55" s="793"/>
      <c r="AG55" s="793"/>
      <c r="AH55" s="793"/>
      <c r="AI55" s="793"/>
      <c r="AJ55" s="793"/>
      <c r="AK55" s="793"/>
      <c r="AL55" s="793"/>
      <c r="AM55" s="793"/>
      <c r="AN55" s="793"/>
      <c r="AO55" s="793"/>
      <c r="AP55" s="793"/>
      <c r="AQ55" s="793"/>
      <c r="AR55" s="793"/>
      <c r="AS55" s="794"/>
      <c r="AT55" s="795"/>
      <c r="AU55" s="795"/>
      <c r="AV55" s="795"/>
      <c r="AW55" s="154" t="s">
        <v>14</v>
      </c>
      <c r="AX55" s="796"/>
      <c r="AY55" s="797"/>
      <c r="AZ55" s="797"/>
      <c r="BA55" s="797"/>
      <c r="BB55" s="797"/>
      <c r="BC55" s="798"/>
      <c r="BD55" s="382"/>
      <c r="BE55" s="382"/>
      <c r="BF55" s="316">
        <v>43</v>
      </c>
      <c r="BG55" s="300"/>
      <c r="BH55" s="1"/>
      <c r="BI55" s="1"/>
      <c r="BJ55" s="1"/>
      <c r="BK55" s="1"/>
      <c r="BL55" s="1"/>
      <c r="BM55" s="1"/>
      <c r="BN55" s="1"/>
      <c r="BO55" s="1"/>
      <c r="BP55" s="1"/>
      <c r="BQ55" s="1"/>
      <c r="BR55" s="1"/>
      <c r="BS55" s="1"/>
      <c r="BT55" s="1"/>
      <c r="BU55" s="1"/>
      <c r="BV55" s="1"/>
      <c r="BW55" s="1"/>
      <c r="BX55" s="1"/>
      <c r="BY55" s="1"/>
      <c r="BZ55" s="1"/>
      <c r="CA55" s="1"/>
      <c r="CB55" s="1"/>
      <c r="CC55" s="1"/>
    </row>
    <row r="56" spans="1:81" s="15" customFormat="1" ht="28.5" customHeight="1" x14ac:dyDescent="0.2">
      <c r="A56" s="804"/>
      <c r="B56" s="805"/>
      <c r="C56" s="805"/>
      <c r="D56" s="808"/>
      <c r="E56" s="808"/>
      <c r="F56" s="808"/>
      <c r="G56" s="790"/>
      <c r="H56" s="790"/>
      <c r="I56" s="790"/>
      <c r="J56" s="790"/>
      <c r="K56" s="791"/>
      <c r="L56" s="790"/>
      <c r="M56" s="790"/>
      <c r="N56" s="792"/>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4"/>
      <c r="AT56" s="795"/>
      <c r="AU56" s="795"/>
      <c r="AV56" s="795"/>
      <c r="AW56" s="154" t="s">
        <v>14</v>
      </c>
      <c r="AX56" s="796"/>
      <c r="AY56" s="797"/>
      <c r="AZ56" s="797"/>
      <c r="BA56" s="797"/>
      <c r="BB56" s="797"/>
      <c r="BC56" s="798"/>
      <c r="BD56" s="382"/>
      <c r="BE56" s="382"/>
      <c r="BF56" s="316">
        <v>44</v>
      </c>
      <c r="BG56" s="300"/>
      <c r="BH56" s="1"/>
      <c r="BI56" s="1"/>
      <c r="BJ56" s="1"/>
      <c r="BK56" s="1"/>
      <c r="BL56" s="1"/>
      <c r="BM56" s="1"/>
      <c r="BN56" s="1"/>
      <c r="BO56" s="1"/>
      <c r="BP56" s="1"/>
      <c r="BQ56" s="1"/>
      <c r="BR56" s="1"/>
      <c r="BS56" s="1"/>
      <c r="BT56" s="1"/>
      <c r="BU56" s="1"/>
      <c r="BV56" s="1"/>
      <c r="BW56" s="1"/>
      <c r="BX56" s="1"/>
      <c r="BY56" s="1"/>
      <c r="BZ56" s="1"/>
      <c r="CA56" s="1"/>
      <c r="CB56" s="1"/>
      <c r="CC56" s="1"/>
    </row>
    <row r="57" spans="1:81" s="15" customFormat="1" ht="28.5" customHeight="1" x14ac:dyDescent="0.2">
      <c r="A57" s="804"/>
      <c r="B57" s="805"/>
      <c r="C57" s="805"/>
      <c r="D57" s="808"/>
      <c r="E57" s="808"/>
      <c r="F57" s="808"/>
      <c r="G57" s="790"/>
      <c r="H57" s="790"/>
      <c r="I57" s="790"/>
      <c r="J57" s="790"/>
      <c r="K57" s="791"/>
      <c r="L57" s="790"/>
      <c r="M57" s="790"/>
      <c r="N57" s="792"/>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4"/>
      <c r="AT57" s="795"/>
      <c r="AU57" s="795"/>
      <c r="AV57" s="795"/>
      <c r="AW57" s="154" t="s">
        <v>14</v>
      </c>
      <c r="AX57" s="796"/>
      <c r="AY57" s="797"/>
      <c r="AZ57" s="797"/>
      <c r="BA57" s="797"/>
      <c r="BB57" s="797"/>
      <c r="BC57" s="798"/>
      <c r="BD57" s="382"/>
      <c r="BE57" s="382"/>
      <c r="BF57" s="316">
        <v>45</v>
      </c>
      <c r="BG57" s="300"/>
      <c r="BH57" s="1"/>
      <c r="BI57" s="1"/>
      <c r="BJ57" s="1"/>
      <c r="BK57" s="1"/>
      <c r="BL57" s="1"/>
      <c r="BM57" s="1"/>
      <c r="BN57" s="1"/>
      <c r="BO57" s="1"/>
      <c r="BP57" s="1"/>
      <c r="BQ57" s="1"/>
      <c r="BR57" s="1"/>
      <c r="BS57" s="1"/>
      <c r="BT57" s="1"/>
      <c r="BU57" s="1"/>
      <c r="BV57" s="1"/>
      <c r="BW57" s="1"/>
      <c r="BX57" s="1"/>
      <c r="BY57" s="1"/>
      <c r="BZ57" s="1"/>
      <c r="CA57" s="1"/>
      <c r="CB57" s="1"/>
      <c r="CC57" s="1"/>
    </row>
    <row r="58" spans="1:81" s="15" customFormat="1" ht="28.5" customHeight="1" x14ac:dyDescent="0.2">
      <c r="A58" s="804"/>
      <c r="B58" s="805"/>
      <c r="C58" s="805"/>
      <c r="D58" s="808"/>
      <c r="E58" s="808"/>
      <c r="F58" s="808"/>
      <c r="G58" s="790"/>
      <c r="H58" s="790"/>
      <c r="I58" s="790"/>
      <c r="J58" s="790"/>
      <c r="K58" s="791"/>
      <c r="L58" s="790"/>
      <c r="M58" s="790"/>
      <c r="N58" s="792"/>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4"/>
      <c r="AT58" s="795"/>
      <c r="AU58" s="795"/>
      <c r="AV58" s="795"/>
      <c r="AW58" s="154" t="s">
        <v>14</v>
      </c>
      <c r="AX58" s="796"/>
      <c r="AY58" s="797"/>
      <c r="AZ58" s="797"/>
      <c r="BA58" s="797"/>
      <c r="BB58" s="797"/>
      <c r="BC58" s="798"/>
      <c r="BD58" s="382"/>
      <c r="BE58" s="382"/>
      <c r="BF58" s="316">
        <v>46</v>
      </c>
      <c r="BG58" s="300"/>
      <c r="BH58" s="1"/>
      <c r="BI58" s="1"/>
      <c r="BJ58" s="1"/>
      <c r="BK58" s="1"/>
      <c r="BL58" s="1"/>
      <c r="BM58" s="1"/>
      <c r="BN58" s="1"/>
      <c r="BO58" s="1"/>
      <c r="BP58" s="1"/>
      <c r="BQ58" s="1"/>
      <c r="BR58" s="1"/>
      <c r="BS58" s="1"/>
      <c r="BT58" s="1"/>
      <c r="BU58" s="1"/>
      <c r="BV58" s="1"/>
      <c r="BW58" s="1"/>
      <c r="BX58" s="1"/>
      <c r="BY58" s="1"/>
      <c r="BZ58" s="1"/>
      <c r="CA58" s="1"/>
      <c r="CB58" s="1"/>
      <c r="CC58" s="1"/>
    </row>
    <row r="59" spans="1:81" s="15" customFormat="1" ht="28.5" customHeight="1" x14ac:dyDescent="0.2">
      <c r="A59" s="804"/>
      <c r="B59" s="805"/>
      <c r="C59" s="805"/>
      <c r="D59" s="808"/>
      <c r="E59" s="808"/>
      <c r="F59" s="808"/>
      <c r="G59" s="790"/>
      <c r="H59" s="790"/>
      <c r="I59" s="790"/>
      <c r="J59" s="790"/>
      <c r="K59" s="791"/>
      <c r="L59" s="790"/>
      <c r="M59" s="790"/>
      <c r="N59" s="792"/>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793"/>
      <c r="AS59" s="794"/>
      <c r="AT59" s="795"/>
      <c r="AU59" s="795"/>
      <c r="AV59" s="795"/>
      <c r="AW59" s="154" t="s">
        <v>14</v>
      </c>
      <c r="AX59" s="796"/>
      <c r="AY59" s="797"/>
      <c r="AZ59" s="797"/>
      <c r="BA59" s="797"/>
      <c r="BB59" s="797"/>
      <c r="BC59" s="798"/>
      <c r="BD59" s="382"/>
      <c r="BE59" s="382"/>
      <c r="BF59" s="316">
        <v>47</v>
      </c>
      <c r="BG59" s="300"/>
      <c r="BH59" s="1"/>
      <c r="BI59" s="1"/>
      <c r="BJ59" s="1"/>
      <c r="BK59" s="1"/>
      <c r="BL59" s="1"/>
      <c r="BM59" s="1"/>
      <c r="BN59" s="1"/>
      <c r="BO59" s="1"/>
      <c r="BP59" s="1"/>
      <c r="BQ59" s="1"/>
      <c r="BR59" s="1"/>
      <c r="BS59" s="1"/>
      <c r="BT59" s="1"/>
      <c r="BU59" s="1"/>
      <c r="BV59" s="1"/>
      <c r="BW59" s="1"/>
      <c r="BX59" s="1"/>
      <c r="BY59" s="1"/>
      <c r="BZ59" s="1"/>
      <c r="CA59" s="1"/>
      <c r="CB59" s="1"/>
      <c r="CC59" s="1"/>
    </row>
    <row r="60" spans="1:81" s="15" customFormat="1" ht="28.5" customHeight="1" x14ac:dyDescent="0.2">
      <c r="A60" s="804"/>
      <c r="B60" s="805"/>
      <c r="C60" s="805"/>
      <c r="D60" s="808"/>
      <c r="E60" s="808"/>
      <c r="F60" s="808"/>
      <c r="G60" s="790"/>
      <c r="H60" s="790"/>
      <c r="I60" s="790"/>
      <c r="J60" s="790"/>
      <c r="K60" s="791"/>
      <c r="L60" s="790"/>
      <c r="M60" s="790"/>
      <c r="N60" s="792"/>
      <c r="O60" s="793"/>
      <c r="P60" s="793"/>
      <c r="Q60" s="793"/>
      <c r="R60" s="793"/>
      <c r="S60" s="793"/>
      <c r="T60" s="793"/>
      <c r="U60" s="793"/>
      <c r="V60" s="793"/>
      <c r="W60" s="793"/>
      <c r="X60" s="793"/>
      <c r="Y60" s="793"/>
      <c r="Z60" s="793"/>
      <c r="AA60" s="793"/>
      <c r="AB60" s="793"/>
      <c r="AC60" s="793"/>
      <c r="AD60" s="793"/>
      <c r="AE60" s="793"/>
      <c r="AF60" s="793"/>
      <c r="AG60" s="793"/>
      <c r="AH60" s="793"/>
      <c r="AI60" s="793"/>
      <c r="AJ60" s="793"/>
      <c r="AK60" s="793"/>
      <c r="AL60" s="793"/>
      <c r="AM60" s="793"/>
      <c r="AN60" s="793"/>
      <c r="AO60" s="793"/>
      <c r="AP60" s="793"/>
      <c r="AQ60" s="793"/>
      <c r="AR60" s="793"/>
      <c r="AS60" s="794"/>
      <c r="AT60" s="795"/>
      <c r="AU60" s="795"/>
      <c r="AV60" s="795"/>
      <c r="AW60" s="154" t="s">
        <v>14</v>
      </c>
      <c r="AX60" s="796"/>
      <c r="AY60" s="797"/>
      <c r="AZ60" s="797"/>
      <c r="BA60" s="797"/>
      <c r="BB60" s="797"/>
      <c r="BC60" s="798"/>
      <c r="BD60" s="382"/>
      <c r="BE60" s="382"/>
      <c r="BF60" s="316">
        <v>48</v>
      </c>
      <c r="BG60" s="300"/>
      <c r="BH60" s="1"/>
      <c r="BI60" s="1"/>
      <c r="BJ60" s="1"/>
      <c r="BK60" s="1"/>
      <c r="BL60" s="1"/>
      <c r="BM60" s="1"/>
      <c r="BN60" s="1"/>
      <c r="BO60" s="1"/>
      <c r="BP60" s="1"/>
      <c r="BQ60" s="1"/>
      <c r="BR60" s="1"/>
      <c r="BS60" s="1"/>
      <c r="BT60" s="1"/>
      <c r="BU60" s="1"/>
      <c r="BV60" s="1"/>
      <c r="BW60" s="1"/>
      <c r="BX60" s="1"/>
      <c r="BY60" s="1"/>
      <c r="BZ60" s="1"/>
      <c r="CA60" s="1"/>
      <c r="CB60" s="1"/>
      <c r="CC60" s="1"/>
    </row>
    <row r="61" spans="1:81" s="15" customFormat="1" ht="28.5" customHeight="1" x14ac:dyDescent="0.2">
      <c r="A61" s="804"/>
      <c r="B61" s="805"/>
      <c r="C61" s="805"/>
      <c r="D61" s="808"/>
      <c r="E61" s="808"/>
      <c r="F61" s="808"/>
      <c r="G61" s="790"/>
      <c r="H61" s="790"/>
      <c r="I61" s="790"/>
      <c r="J61" s="790"/>
      <c r="K61" s="791"/>
      <c r="L61" s="790"/>
      <c r="M61" s="790"/>
      <c r="N61" s="792"/>
      <c r="O61" s="793"/>
      <c r="P61" s="793"/>
      <c r="Q61" s="793"/>
      <c r="R61" s="793"/>
      <c r="S61" s="793"/>
      <c r="T61" s="793"/>
      <c r="U61" s="793"/>
      <c r="V61" s="793"/>
      <c r="W61" s="793"/>
      <c r="X61" s="793"/>
      <c r="Y61" s="793"/>
      <c r="Z61" s="793"/>
      <c r="AA61" s="793"/>
      <c r="AB61" s="793"/>
      <c r="AC61" s="793"/>
      <c r="AD61" s="793"/>
      <c r="AE61" s="793"/>
      <c r="AF61" s="793"/>
      <c r="AG61" s="793"/>
      <c r="AH61" s="793"/>
      <c r="AI61" s="793"/>
      <c r="AJ61" s="793"/>
      <c r="AK61" s="793"/>
      <c r="AL61" s="793"/>
      <c r="AM61" s="793"/>
      <c r="AN61" s="793"/>
      <c r="AO61" s="793"/>
      <c r="AP61" s="793"/>
      <c r="AQ61" s="793"/>
      <c r="AR61" s="793"/>
      <c r="AS61" s="794"/>
      <c r="AT61" s="795"/>
      <c r="AU61" s="795"/>
      <c r="AV61" s="795"/>
      <c r="AW61" s="154" t="s">
        <v>14</v>
      </c>
      <c r="AX61" s="796"/>
      <c r="AY61" s="797"/>
      <c r="AZ61" s="797"/>
      <c r="BA61" s="797"/>
      <c r="BB61" s="797"/>
      <c r="BC61" s="798"/>
      <c r="BD61" s="382"/>
      <c r="BE61" s="382"/>
      <c r="BF61" s="316">
        <v>49</v>
      </c>
      <c r="BG61" s="300"/>
      <c r="BH61" s="1"/>
      <c r="BI61" s="1"/>
      <c r="BJ61" s="1"/>
      <c r="BK61" s="1"/>
      <c r="BL61" s="1"/>
      <c r="BM61" s="1"/>
      <c r="BN61" s="1"/>
      <c r="BO61" s="1"/>
      <c r="BP61" s="1"/>
      <c r="BQ61" s="1"/>
      <c r="BR61" s="1"/>
      <c r="BS61" s="1"/>
      <c r="BT61" s="1"/>
      <c r="BU61" s="1"/>
      <c r="BV61" s="1"/>
      <c r="BW61" s="1"/>
      <c r="BX61" s="1"/>
      <c r="BY61" s="1"/>
      <c r="BZ61" s="1"/>
      <c r="CA61" s="1"/>
      <c r="CB61" s="1"/>
      <c r="CC61" s="1"/>
    </row>
    <row r="62" spans="1:81" s="15" customFormat="1" ht="28.5" customHeight="1" x14ac:dyDescent="0.2">
      <c r="A62" s="804"/>
      <c r="B62" s="805"/>
      <c r="C62" s="805"/>
      <c r="D62" s="808"/>
      <c r="E62" s="808"/>
      <c r="F62" s="808"/>
      <c r="G62" s="790"/>
      <c r="H62" s="790"/>
      <c r="I62" s="790"/>
      <c r="J62" s="790"/>
      <c r="K62" s="791"/>
      <c r="L62" s="790"/>
      <c r="M62" s="790"/>
      <c r="N62" s="792"/>
      <c r="O62" s="793"/>
      <c r="P62" s="793"/>
      <c r="Q62" s="793"/>
      <c r="R62" s="793"/>
      <c r="S62" s="793"/>
      <c r="T62" s="793"/>
      <c r="U62" s="793"/>
      <c r="V62" s="793"/>
      <c r="W62" s="793"/>
      <c r="X62" s="793"/>
      <c r="Y62" s="793"/>
      <c r="Z62" s="793"/>
      <c r="AA62" s="793"/>
      <c r="AB62" s="793"/>
      <c r="AC62" s="793"/>
      <c r="AD62" s="793"/>
      <c r="AE62" s="793"/>
      <c r="AF62" s="793"/>
      <c r="AG62" s="793"/>
      <c r="AH62" s="793"/>
      <c r="AI62" s="793"/>
      <c r="AJ62" s="793"/>
      <c r="AK62" s="793"/>
      <c r="AL62" s="793"/>
      <c r="AM62" s="793"/>
      <c r="AN62" s="793"/>
      <c r="AO62" s="793"/>
      <c r="AP62" s="793"/>
      <c r="AQ62" s="793"/>
      <c r="AR62" s="793"/>
      <c r="AS62" s="794"/>
      <c r="AT62" s="795"/>
      <c r="AU62" s="795"/>
      <c r="AV62" s="795"/>
      <c r="AW62" s="154" t="s">
        <v>14</v>
      </c>
      <c r="AX62" s="796"/>
      <c r="AY62" s="797"/>
      <c r="AZ62" s="797"/>
      <c r="BA62" s="797"/>
      <c r="BB62" s="797"/>
      <c r="BC62" s="798"/>
      <c r="BD62" s="382"/>
      <c r="BE62" s="382"/>
      <c r="BF62" s="316">
        <v>50</v>
      </c>
      <c r="BG62" s="300"/>
      <c r="BH62" s="1"/>
      <c r="BI62" s="1"/>
      <c r="BJ62" s="1"/>
      <c r="BK62" s="1"/>
      <c r="BL62" s="1"/>
      <c r="BM62" s="1"/>
      <c r="BN62" s="1"/>
      <c r="BO62" s="1"/>
      <c r="BP62" s="1"/>
      <c r="BQ62" s="1"/>
      <c r="BR62" s="1"/>
      <c r="BS62" s="1"/>
      <c r="BT62" s="1"/>
      <c r="BU62" s="1"/>
      <c r="BV62" s="1"/>
      <c r="BW62" s="1"/>
      <c r="BX62" s="1"/>
      <c r="BY62" s="1"/>
      <c r="BZ62" s="1"/>
      <c r="CA62" s="1"/>
      <c r="CB62" s="1"/>
      <c r="CC62" s="1"/>
    </row>
    <row r="63" spans="1:81" s="15" customFormat="1" ht="28.5" customHeight="1" x14ac:dyDescent="0.2">
      <c r="A63" s="804"/>
      <c r="B63" s="805"/>
      <c r="C63" s="805"/>
      <c r="D63" s="808"/>
      <c r="E63" s="808"/>
      <c r="F63" s="808"/>
      <c r="G63" s="790"/>
      <c r="H63" s="790"/>
      <c r="I63" s="790"/>
      <c r="J63" s="790"/>
      <c r="K63" s="791"/>
      <c r="L63" s="790"/>
      <c r="M63" s="790"/>
      <c r="N63" s="792"/>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4"/>
      <c r="AT63" s="795"/>
      <c r="AU63" s="795"/>
      <c r="AV63" s="795"/>
      <c r="AW63" s="154" t="s">
        <v>14</v>
      </c>
      <c r="AX63" s="796"/>
      <c r="AY63" s="797"/>
      <c r="AZ63" s="797"/>
      <c r="BA63" s="797"/>
      <c r="BB63" s="797"/>
      <c r="BC63" s="798"/>
      <c r="BD63" s="382"/>
      <c r="BE63" s="382"/>
      <c r="BF63" s="316">
        <v>51</v>
      </c>
      <c r="BG63" s="300"/>
      <c r="BH63" s="1"/>
      <c r="BI63" s="1"/>
      <c r="BJ63" s="1"/>
      <c r="BK63" s="1"/>
      <c r="BL63" s="1"/>
      <c r="BM63" s="1"/>
      <c r="BN63" s="1"/>
      <c r="BO63" s="1"/>
      <c r="BP63" s="1"/>
      <c r="BQ63" s="1"/>
      <c r="BR63" s="1"/>
      <c r="BS63" s="1"/>
      <c r="BT63" s="1"/>
      <c r="BU63" s="1"/>
      <c r="BV63" s="1"/>
      <c r="BW63" s="1"/>
      <c r="BX63" s="1"/>
      <c r="BY63" s="1"/>
      <c r="BZ63" s="1"/>
      <c r="CA63" s="1"/>
      <c r="CB63" s="1"/>
      <c r="CC63" s="1"/>
    </row>
    <row r="64" spans="1:81" ht="33" customHeight="1" x14ac:dyDescent="0.2">
      <c r="A64" s="804"/>
      <c r="B64" s="805"/>
      <c r="C64" s="805"/>
      <c r="D64" s="809"/>
      <c r="E64" s="809"/>
      <c r="F64" s="809"/>
      <c r="G64" s="779" t="s">
        <v>154</v>
      </c>
      <c r="H64" s="779"/>
      <c r="I64" s="779"/>
      <c r="J64" s="779"/>
      <c r="K64" s="779"/>
      <c r="L64" s="779"/>
      <c r="M64" s="779"/>
      <c r="N64" s="779"/>
      <c r="O64" s="779"/>
      <c r="P64" s="779"/>
      <c r="Q64" s="779"/>
      <c r="R64" s="779"/>
      <c r="S64" s="779"/>
      <c r="T64" s="779"/>
      <c r="U64" s="779"/>
      <c r="V64" s="779"/>
      <c r="W64" s="779"/>
      <c r="X64" s="779"/>
      <c r="Y64" s="779"/>
      <c r="Z64" s="779"/>
      <c r="AA64" s="779"/>
      <c r="AB64" s="779"/>
      <c r="AC64" s="779"/>
      <c r="AD64" s="779"/>
      <c r="AE64" s="779"/>
      <c r="AF64" s="779"/>
      <c r="AG64" s="779"/>
      <c r="AH64" s="779"/>
      <c r="AI64" s="779"/>
      <c r="AJ64" s="779"/>
      <c r="AK64" s="779"/>
      <c r="AL64" s="779"/>
      <c r="AM64" s="779"/>
      <c r="AN64" s="779"/>
      <c r="AO64" s="779"/>
      <c r="AP64" s="779"/>
      <c r="AQ64" s="779"/>
      <c r="AR64" s="780"/>
      <c r="AS64" s="781">
        <f>SUM(AS49:AV63)</f>
        <v>0</v>
      </c>
      <c r="AT64" s="781"/>
      <c r="AU64" s="781"/>
      <c r="AV64" s="781"/>
      <c r="AW64" s="155" t="s">
        <v>14</v>
      </c>
      <c r="AX64" s="782">
        <f>SUM(AX49:BC63)</f>
        <v>0</v>
      </c>
      <c r="AY64" s="783"/>
      <c r="AZ64" s="783"/>
      <c r="BA64" s="783"/>
      <c r="BB64" s="783"/>
      <c r="BC64" s="784"/>
      <c r="BD64" s="396"/>
      <c r="BE64" s="397"/>
      <c r="BF64" s="316">
        <v>52</v>
      </c>
      <c r="BG64" s="300"/>
    </row>
    <row r="65" spans="1:81" s="15" customFormat="1" ht="35.25" customHeight="1" thickBot="1" x14ac:dyDescent="0.25">
      <c r="A65" s="806"/>
      <c r="B65" s="807"/>
      <c r="C65" s="807"/>
      <c r="D65" s="785" t="s">
        <v>155</v>
      </c>
      <c r="E65" s="785"/>
      <c r="F65" s="785"/>
      <c r="G65" s="786" t="s">
        <v>156</v>
      </c>
      <c r="H65" s="786"/>
      <c r="I65" s="786"/>
      <c r="J65" s="786"/>
      <c r="K65" s="786"/>
      <c r="L65" s="786"/>
      <c r="M65" s="786"/>
      <c r="N65" s="786"/>
      <c r="O65" s="786"/>
      <c r="P65" s="786"/>
      <c r="Q65" s="786"/>
      <c r="R65" s="786"/>
      <c r="S65" s="786"/>
      <c r="T65" s="786"/>
      <c r="U65" s="786"/>
      <c r="V65" s="786"/>
      <c r="W65" s="786"/>
      <c r="X65" s="786"/>
      <c r="Y65" s="786"/>
      <c r="Z65" s="786"/>
      <c r="AA65" s="786"/>
      <c r="AB65" s="786"/>
      <c r="AC65" s="786"/>
      <c r="AD65" s="786"/>
      <c r="AE65" s="786"/>
      <c r="AF65" s="786"/>
      <c r="AG65" s="786"/>
      <c r="AH65" s="786"/>
      <c r="AI65" s="786"/>
      <c r="AJ65" s="786"/>
      <c r="AK65" s="786"/>
      <c r="AL65" s="786"/>
      <c r="AM65" s="786"/>
      <c r="AN65" s="786"/>
      <c r="AO65" s="786"/>
      <c r="AP65" s="786"/>
      <c r="AQ65" s="786"/>
      <c r="AR65" s="786"/>
      <c r="AS65" s="786"/>
      <c r="AT65" s="786"/>
      <c r="AU65" s="786"/>
      <c r="AV65" s="786"/>
      <c r="AW65" s="786"/>
      <c r="AX65" s="787"/>
      <c r="AY65" s="788"/>
      <c r="AZ65" s="788"/>
      <c r="BA65" s="788"/>
      <c r="BB65" s="788"/>
      <c r="BC65" s="789"/>
      <c r="BD65" s="382"/>
      <c r="BE65" s="382"/>
      <c r="BF65" s="316">
        <v>53</v>
      </c>
      <c r="BG65" s="300"/>
      <c r="BH65" s="1"/>
      <c r="BI65" s="1"/>
      <c r="BJ65" s="1"/>
      <c r="BK65" s="1"/>
      <c r="BL65" s="1"/>
      <c r="BM65" s="1"/>
      <c r="BN65" s="1"/>
      <c r="BO65" s="1"/>
      <c r="BP65" s="1"/>
      <c r="BQ65" s="1"/>
      <c r="BR65" s="1"/>
      <c r="BS65" s="1"/>
      <c r="BT65" s="1"/>
      <c r="BU65" s="1"/>
      <c r="BV65" s="1"/>
      <c r="BW65" s="1"/>
      <c r="BX65" s="1"/>
      <c r="BY65" s="1"/>
      <c r="BZ65" s="1"/>
      <c r="CA65" s="1"/>
      <c r="CB65" s="1"/>
      <c r="CC65" s="1"/>
    </row>
    <row r="66" spans="1:81" ht="35.25" customHeight="1" thickTop="1" thickBot="1" x14ac:dyDescent="0.25">
      <c r="A66" s="767" t="s">
        <v>56</v>
      </c>
      <c r="B66" s="768"/>
      <c r="C66" s="768"/>
      <c r="D66" s="768"/>
      <c r="E66" s="768"/>
      <c r="F66" s="768"/>
      <c r="G66" s="768"/>
      <c r="H66" s="768"/>
      <c r="I66" s="768"/>
      <c r="J66" s="768"/>
      <c r="K66" s="768"/>
      <c r="L66" s="768"/>
      <c r="M66" s="768"/>
      <c r="N66" s="768"/>
      <c r="O66" s="768"/>
      <c r="P66" s="768"/>
      <c r="Q66" s="768"/>
      <c r="R66" s="768"/>
      <c r="S66" s="768"/>
      <c r="T66" s="768"/>
      <c r="U66" s="768"/>
      <c r="V66" s="768"/>
      <c r="W66" s="768"/>
      <c r="X66" s="768"/>
      <c r="Y66" s="768"/>
      <c r="Z66" s="768"/>
      <c r="AA66" s="768"/>
      <c r="AB66" s="768"/>
      <c r="AC66" s="768"/>
      <c r="AD66" s="768"/>
      <c r="AE66" s="768"/>
      <c r="AF66" s="768"/>
      <c r="AG66" s="768"/>
      <c r="AH66" s="768"/>
      <c r="AI66" s="768"/>
      <c r="AJ66" s="768"/>
      <c r="AK66" s="768"/>
      <c r="AL66" s="768"/>
      <c r="AM66" s="768"/>
      <c r="AN66" s="768"/>
      <c r="AO66" s="768"/>
      <c r="AP66" s="768"/>
      <c r="AQ66" s="768"/>
      <c r="AR66" s="768"/>
      <c r="AS66" s="768"/>
      <c r="AT66" s="768"/>
      <c r="AU66" s="768"/>
      <c r="AV66" s="768"/>
      <c r="AW66" s="768"/>
      <c r="AX66" s="769">
        <f>SUM(AX64:BC65)</f>
        <v>0</v>
      </c>
      <c r="AY66" s="770"/>
      <c r="AZ66" s="770"/>
      <c r="BA66" s="770"/>
      <c r="BB66" s="770"/>
      <c r="BC66" s="771"/>
      <c r="BD66" s="380"/>
      <c r="BE66" s="380"/>
      <c r="BF66" s="317">
        <v>54</v>
      </c>
      <c r="BG66" s="300"/>
    </row>
    <row r="67" spans="1:81" ht="15.6" customHeight="1" thickBot="1" x14ac:dyDescent="0.25">
      <c r="A67" s="162"/>
      <c r="B67" s="162"/>
      <c r="C67" s="162"/>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395"/>
      <c r="BE67" s="395"/>
    </row>
    <row r="68" spans="1:81" ht="36.75" customHeight="1" thickBot="1" x14ac:dyDescent="0.25">
      <c r="A68" s="772" t="s">
        <v>157</v>
      </c>
      <c r="B68" s="773"/>
      <c r="C68" s="773"/>
      <c r="D68" s="773"/>
      <c r="E68" s="773"/>
      <c r="F68" s="773"/>
      <c r="G68" s="773"/>
      <c r="H68" s="773"/>
      <c r="I68" s="773"/>
      <c r="J68" s="773"/>
      <c r="K68" s="773"/>
      <c r="L68" s="773"/>
      <c r="M68" s="773"/>
      <c r="N68" s="773"/>
      <c r="O68" s="773"/>
      <c r="P68" s="773"/>
      <c r="Q68" s="773"/>
      <c r="R68" s="773"/>
      <c r="S68" s="773"/>
      <c r="T68" s="773"/>
      <c r="U68" s="773"/>
      <c r="V68" s="773"/>
      <c r="W68" s="773"/>
      <c r="X68" s="773"/>
      <c r="Y68" s="773"/>
      <c r="Z68" s="773"/>
      <c r="AA68" s="773"/>
      <c r="AB68" s="773"/>
      <c r="AC68" s="773"/>
      <c r="AD68" s="773"/>
      <c r="AE68" s="773"/>
      <c r="AF68" s="773"/>
      <c r="AG68" s="773"/>
      <c r="AH68" s="773"/>
      <c r="AI68" s="773"/>
      <c r="AJ68" s="773"/>
      <c r="AK68" s="773"/>
      <c r="AL68" s="773"/>
      <c r="AM68" s="773"/>
      <c r="AN68" s="773"/>
      <c r="AO68" s="773"/>
      <c r="AP68" s="773"/>
      <c r="AQ68" s="773"/>
      <c r="AR68" s="773"/>
      <c r="AS68" s="773"/>
      <c r="AT68" s="773"/>
      <c r="AU68" s="773"/>
      <c r="AV68" s="773"/>
      <c r="AW68" s="773"/>
      <c r="AX68" s="774">
        <f>SUM(AX26,AX46,AX66)</f>
        <v>0</v>
      </c>
      <c r="AY68" s="775"/>
      <c r="AZ68" s="775"/>
      <c r="BA68" s="775"/>
      <c r="BB68" s="775"/>
      <c r="BC68" s="776"/>
      <c r="BD68" s="383"/>
      <c r="BE68" s="383"/>
      <c r="BF68" s="317">
        <v>55</v>
      </c>
      <c r="BG68" s="300"/>
    </row>
    <row r="69" spans="1:81" ht="16.5" customHeight="1" x14ac:dyDescent="0.2">
      <c r="A69" s="777"/>
      <c r="B69" s="777"/>
      <c r="C69" s="777"/>
      <c r="D69" s="777"/>
      <c r="E69" s="777"/>
      <c r="F69" s="777"/>
      <c r="G69" s="777"/>
      <c r="H69" s="777"/>
      <c r="I69" s="777"/>
      <c r="J69" s="777"/>
      <c r="K69" s="777"/>
      <c r="L69" s="777"/>
      <c r="M69" s="777"/>
      <c r="N69" s="777"/>
      <c r="O69" s="777"/>
      <c r="P69" s="777"/>
      <c r="Q69" s="777"/>
      <c r="R69" s="777"/>
      <c r="S69" s="777"/>
      <c r="T69" s="777"/>
      <c r="U69" s="777"/>
      <c r="V69" s="777"/>
      <c r="W69" s="777"/>
      <c r="X69" s="777"/>
      <c r="Y69" s="777"/>
      <c r="Z69" s="777"/>
      <c r="AA69" s="777"/>
      <c r="AB69" s="777"/>
      <c r="AC69" s="777"/>
      <c r="AD69" s="777"/>
      <c r="AE69" s="777"/>
      <c r="AF69" s="777"/>
      <c r="AG69" s="777"/>
      <c r="AH69" s="777"/>
      <c r="AI69" s="777"/>
      <c r="AJ69" s="777"/>
      <c r="AK69" s="777"/>
      <c r="AL69" s="777"/>
      <c r="AM69" s="777"/>
      <c r="AN69" s="777"/>
      <c r="AO69" s="777"/>
      <c r="AP69" s="777"/>
      <c r="AQ69" s="777"/>
      <c r="AR69" s="777"/>
      <c r="AS69" s="777"/>
      <c r="AT69" s="777"/>
      <c r="AU69" s="777"/>
      <c r="AV69" s="778"/>
      <c r="AW69" s="778"/>
      <c r="AX69" s="778"/>
      <c r="AY69" s="778"/>
      <c r="AZ69" s="165"/>
      <c r="BA69" s="165"/>
      <c r="BB69" s="165"/>
      <c r="BC69" s="165"/>
      <c r="BD69" s="389"/>
      <c r="BE69" s="389"/>
    </row>
    <row r="80" spans="1:81" ht="17.25" customHeight="1" x14ac:dyDescent="0.2">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69"/>
      <c r="AY80" s="169"/>
      <c r="AZ80" s="169"/>
      <c r="BA80" s="169"/>
      <c r="BB80" s="169"/>
      <c r="BC80" s="169"/>
      <c r="BD80" s="169"/>
      <c r="BE80" s="169"/>
    </row>
    <row r="81" spans="1:57" ht="17.25" customHeight="1" x14ac:dyDescent="0.2">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69"/>
      <c r="AY81" s="169"/>
      <c r="AZ81" s="169"/>
      <c r="BA81" s="169"/>
      <c r="BB81" s="169"/>
      <c r="BC81" s="169"/>
      <c r="BD81" s="169"/>
      <c r="BE81" s="169"/>
    </row>
    <row r="82" spans="1:57" ht="28.5" customHeight="1" x14ac:dyDescent="0.2">
      <c r="A82" s="162"/>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390"/>
      <c r="BE82" s="390"/>
    </row>
    <row r="83" spans="1:57" ht="28.5" customHeight="1" x14ac:dyDescent="0.2"/>
  </sheetData>
  <sheetProtection algorithmName="SHA-512" hashValue="5T3XZjnUnZxHDsYZyhmE9PeKTdNKgL/EgergtAeWTlUTYkYMOIpv/5CF5H5GqC0MNa9+ELVgrdpfy6RwEGCcVg==" saltValue="HjTp+zs8A/WIfdu9l6M/qg==" spinCount="100000" sheet="1" objects="1" formatColumns="0"/>
  <mergeCells count="330">
    <mergeCell ref="A2:BC2"/>
    <mergeCell ref="A8:C8"/>
    <mergeCell ref="D8:F8"/>
    <mergeCell ref="G8:J8"/>
    <mergeCell ref="K8:N8"/>
    <mergeCell ref="O8:Y8"/>
    <mergeCell ref="Z8:AR8"/>
    <mergeCell ref="AS8:AW8"/>
    <mergeCell ref="AX8:BC8"/>
    <mergeCell ref="A5:BC5"/>
    <mergeCell ref="AS9:AV9"/>
    <mergeCell ref="AX9:BC9"/>
    <mergeCell ref="G10:J10"/>
    <mergeCell ref="K10:N10"/>
    <mergeCell ref="O10:Y10"/>
    <mergeCell ref="Z10:AR10"/>
    <mergeCell ref="AS10:AV10"/>
    <mergeCell ref="AX10:BC10"/>
    <mergeCell ref="G9:J9"/>
    <mergeCell ref="K9:N9"/>
    <mergeCell ref="O9:Y9"/>
    <mergeCell ref="Z9:AR9"/>
    <mergeCell ref="G14:J14"/>
    <mergeCell ref="K14:N14"/>
    <mergeCell ref="O14:Y14"/>
    <mergeCell ref="Z14:AR14"/>
    <mergeCell ref="AS11:AV11"/>
    <mergeCell ref="AX11:BC11"/>
    <mergeCell ref="G12:J12"/>
    <mergeCell ref="K12:N12"/>
    <mergeCell ref="O12:Y12"/>
    <mergeCell ref="Z12:AR12"/>
    <mergeCell ref="AS12:AV12"/>
    <mergeCell ref="AX12:BC12"/>
    <mergeCell ref="G11:J11"/>
    <mergeCell ref="K11:N11"/>
    <mergeCell ref="O11:Y11"/>
    <mergeCell ref="Z11:AR11"/>
    <mergeCell ref="G18:J18"/>
    <mergeCell ref="K18:N18"/>
    <mergeCell ref="O18:Y18"/>
    <mergeCell ref="Z18:AR18"/>
    <mergeCell ref="AS14:AV14"/>
    <mergeCell ref="AX14:BC14"/>
    <mergeCell ref="G13:J13"/>
    <mergeCell ref="K13:N13"/>
    <mergeCell ref="O13:Y13"/>
    <mergeCell ref="Z13:AR13"/>
    <mergeCell ref="AS13:AV13"/>
    <mergeCell ref="AX13:BC13"/>
    <mergeCell ref="G16:J16"/>
    <mergeCell ref="K16:N16"/>
    <mergeCell ref="O16:Y16"/>
    <mergeCell ref="Z16:AR16"/>
    <mergeCell ref="AS16:AV16"/>
    <mergeCell ref="AX16:BC16"/>
    <mergeCell ref="G15:J15"/>
    <mergeCell ref="K15:N15"/>
    <mergeCell ref="O15:Y15"/>
    <mergeCell ref="Z15:AR15"/>
    <mergeCell ref="AS15:AV15"/>
    <mergeCell ref="AX15:BC15"/>
    <mergeCell ref="G22:J22"/>
    <mergeCell ref="K22:N22"/>
    <mergeCell ref="O22:Y22"/>
    <mergeCell ref="Z22:AR22"/>
    <mergeCell ref="AS18:AV18"/>
    <mergeCell ref="AX18:BC18"/>
    <mergeCell ref="G17:J17"/>
    <mergeCell ref="K17:N17"/>
    <mergeCell ref="O17:Y17"/>
    <mergeCell ref="Z17:AR17"/>
    <mergeCell ref="AS17:AV17"/>
    <mergeCell ref="AX17:BC17"/>
    <mergeCell ref="G20:J20"/>
    <mergeCell ref="K20:N20"/>
    <mergeCell ref="O20:Y20"/>
    <mergeCell ref="Z20:AR20"/>
    <mergeCell ref="AS20:AV20"/>
    <mergeCell ref="AX20:BC20"/>
    <mergeCell ref="G19:J19"/>
    <mergeCell ref="K19:N19"/>
    <mergeCell ref="O19:Y19"/>
    <mergeCell ref="Z19:AR19"/>
    <mergeCell ref="AS19:AV19"/>
    <mergeCell ref="AX19:BC19"/>
    <mergeCell ref="AX25:BC25"/>
    <mergeCell ref="G23:J23"/>
    <mergeCell ref="K23:N23"/>
    <mergeCell ref="O23:Y23"/>
    <mergeCell ref="Z23:AR23"/>
    <mergeCell ref="AS23:AV23"/>
    <mergeCell ref="AX23:BC23"/>
    <mergeCell ref="A26:AW26"/>
    <mergeCell ref="AX26:BC26"/>
    <mergeCell ref="A9:C25"/>
    <mergeCell ref="D9:F24"/>
    <mergeCell ref="D25:F25"/>
    <mergeCell ref="G25:AW25"/>
    <mergeCell ref="AS22:AV22"/>
    <mergeCell ref="AX22:BC22"/>
    <mergeCell ref="G21:J21"/>
    <mergeCell ref="K21:N21"/>
    <mergeCell ref="O21:Y21"/>
    <mergeCell ref="Z21:AR21"/>
    <mergeCell ref="AS21:AV21"/>
    <mergeCell ref="AX21:BC21"/>
    <mergeCell ref="G24:AR24"/>
    <mergeCell ref="AS24:AV24"/>
    <mergeCell ref="AX24:BC24"/>
    <mergeCell ref="A28:C28"/>
    <mergeCell ref="D28:F28"/>
    <mergeCell ref="G28:J28"/>
    <mergeCell ref="K28:N28"/>
    <mergeCell ref="O28:Y28"/>
    <mergeCell ref="Z28:AR28"/>
    <mergeCell ref="AS28:AW28"/>
    <mergeCell ref="AX28:BC28"/>
    <mergeCell ref="A29:C45"/>
    <mergeCell ref="D29:F44"/>
    <mergeCell ref="G29:J29"/>
    <mergeCell ref="K29:N29"/>
    <mergeCell ref="O29:Y29"/>
    <mergeCell ref="Z29:AR29"/>
    <mergeCell ref="G31:J31"/>
    <mergeCell ref="K31:N31"/>
    <mergeCell ref="O31:Y31"/>
    <mergeCell ref="Z31:AR31"/>
    <mergeCell ref="AS31:AV31"/>
    <mergeCell ref="AX31:BC31"/>
    <mergeCell ref="G32:J32"/>
    <mergeCell ref="K32:N32"/>
    <mergeCell ref="O32:Y32"/>
    <mergeCell ref="Z32:AR32"/>
    <mergeCell ref="AS32:AV32"/>
    <mergeCell ref="AX32:BC32"/>
    <mergeCell ref="AS29:AV29"/>
    <mergeCell ref="AX29:BC29"/>
    <mergeCell ref="G30:J30"/>
    <mergeCell ref="K30:N30"/>
    <mergeCell ref="O30:Y30"/>
    <mergeCell ref="Z30:AR30"/>
    <mergeCell ref="AS30:AV30"/>
    <mergeCell ref="AX30:BC30"/>
    <mergeCell ref="G34:J34"/>
    <mergeCell ref="K34:N34"/>
    <mergeCell ref="O34:Y34"/>
    <mergeCell ref="Z34:AR34"/>
    <mergeCell ref="AS34:AV34"/>
    <mergeCell ref="AX34:BC34"/>
    <mergeCell ref="G33:J33"/>
    <mergeCell ref="K33:N33"/>
    <mergeCell ref="O33:Y33"/>
    <mergeCell ref="Z33:AR33"/>
    <mergeCell ref="AS33:AV33"/>
    <mergeCell ref="AX33:BC33"/>
    <mergeCell ref="G36:J36"/>
    <mergeCell ref="K36:N36"/>
    <mergeCell ref="O36:Y36"/>
    <mergeCell ref="Z36:AR36"/>
    <mergeCell ref="AS36:AV36"/>
    <mergeCell ref="AX36:BC36"/>
    <mergeCell ref="G35:J35"/>
    <mergeCell ref="K35:N35"/>
    <mergeCell ref="O35:Y35"/>
    <mergeCell ref="Z35:AR35"/>
    <mergeCell ref="AS35:AV35"/>
    <mergeCell ref="AX35:BC35"/>
    <mergeCell ref="G38:J38"/>
    <mergeCell ref="K38:N38"/>
    <mergeCell ref="O38:Y38"/>
    <mergeCell ref="Z38:AR38"/>
    <mergeCell ref="AS38:AV38"/>
    <mergeCell ref="AX38:BC38"/>
    <mergeCell ref="G37:J37"/>
    <mergeCell ref="K37:N37"/>
    <mergeCell ref="O37:Y37"/>
    <mergeCell ref="Z37:AR37"/>
    <mergeCell ref="AS37:AV37"/>
    <mergeCell ref="AX37:BC37"/>
    <mergeCell ref="G40:J40"/>
    <mergeCell ref="K40:N40"/>
    <mergeCell ref="O40:Y40"/>
    <mergeCell ref="Z40:AR40"/>
    <mergeCell ref="AS40:AV40"/>
    <mergeCell ref="AX40:BC40"/>
    <mergeCell ref="G39:J39"/>
    <mergeCell ref="K39:N39"/>
    <mergeCell ref="O39:Y39"/>
    <mergeCell ref="Z39:AR39"/>
    <mergeCell ref="AS39:AV39"/>
    <mergeCell ref="AX39:BC39"/>
    <mergeCell ref="G42:J42"/>
    <mergeCell ref="K42:N42"/>
    <mergeCell ref="O42:Y42"/>
    <mergeCell ref="Z42:AR42"/>
    <mergeCell ref="AS42:AV42"/>
    <mergeCell ref="AX42:BC42"/>
    <mergeCell ref="G41:J41"/>
    <mergeCell ref="K41:N41"/>
    <mergeCell ref="O41:Y41"/>
    <mergeCell ref="Z41:AR41"/>
    <mergeCell ref="AS41:AV41"/>
    <mergeCell ref="AX41:BC41"/>
    <mergeCell ref="G44:AR44"/>
    <mergeCell ref="AS44:AV44"/>
    <mergeCell ref="AX44:BC44"/>
    <mergeCell ref="D45:F45"/>
    <mergeCell ref="G45:AW45"/>
    <mergeCell ref="AX45:BC45"/>
    <mergeCell ref="G43:J43"/>
    <mergeCell ref="K43:N43"/>
    <mergeCell ref="O43:Y43"/>
    <mergeCell ref="Z43:AR43"/>
    <mergeCell ref="AS43:AV43"/>
    <mergeCell ref="AX43:BC43"/>
    <mergeCell ref="A46:AW46"/>
    <mergeCell ref="AX46:BC46"/>
    <mergeCell ref="A48:C48"/>
    <mergeCell ref="D48:F48"/>
    <mergeCell ref="G48:J48"/>
    <mergeCell ref="K48:N48"/>
    <mergeCell ref="O48:Y48"/>
    <mergeCell ref="Z48:AR48"/>
    <mergeCell ref="AS48:AW48"/>
    <mergeCell ref="AX48:BC48"/>
    <mergeCell ref="AS49:AV49"/>
    <mergeCell ref="AX49:BC49"/>
    <mergeCell ref="G50:J50"/>
    <mergeCell ref="K50:N50"/>
    <mergeCell ref="O50:Y50"/>
    <mergeCell ref="Z50:AR50"/>
    <mergeCell ref="AS50:AV50"/>
    <mergeCell ref="AX50:BC50"/>
    <mergeCell ref="A49:C65"/>
    <mergeCell ref="D49:F64"/>
    <mergeCell ref="G49:J49"/>
    <mergeCell ref="K49:N49"/>
    <mergeCell ref="O49:Y49"/>
    <mergeCell ref="Z49:AR49"/>
    <mergeCell ref="G51:J51"/>
    <mergeCell ref="K51:N51"/>
    <mergeCell ref="O51:Y51"/>
    <mergeCell ref="Z51:AR51"/>
    <mergeCell ref="G53:J53"/>
    <mergeCell ref="K53:N53"/>
    <mergeCell ref="O53:Y53"/>
    <mergeCell ref="Z53:AR53"/>
    <mergeCell ref="AS53:AV53"/>
    <mergeCell ref="AX53:BC53"/>
    <mergeCell ref="AS51:AV51"/>
    <mergeCell ref="AX51:BC51"/>
    <mergeCell ref="G52:J52"/>
    <mergeCell ref="K52:N52"/>
    <mergeCell ref="O52:Y52"/>
    <mergeCell ref="Z52:AR52"/>
    <mergeCell ref="AS52:AV52"/>
    <mergeCell ref="AX52:BC52"/>
    <mergeCell ref="G55:J55"/>
    <mergeCell ref="K55:N55"/>
    <mergeCell ref="O55:Y55"/>
    <mergeCell ref="Z55:AR55"/>
    <mergeCell ref="AS55:AV55"/>
    <mergeCell ref="AX55:BC55"/>
    <mergeCell ref="G54:J54"/>
    <mergeCell ref="K54:N54"/>
    <mergeCell ref="O54:Y54"/>
    <mergeCell ref="Z54:AR54"/>
    <mergeCell ref="AS54:AV54"/>
    <mergeCell ref="AX54:BC54"/>
    <mergeCell ref="G57:J57"/>
    <mergeCell ref="K57:N57"/>
    <mergeCell ref="O57:Y57"/>
    <mergeCell ref="Z57:AR57"/>
    <mergeCell ref="AS57:AV57"/>
    <mergeCell ref="AX57:BC57"/>
    <mergeCell ref="G56:J56"/>
    <mergeCell ref="K56:N56"/>
    <mergeCell ref="O56:Y56"/>
    <mergeCell ref="Z56:AR56"/>
    <mergeCell ref="AS56:AV56"/>
    <mergeCell ref="AX56:BC56"/>
    <mergeCell ref="G59:J59"/>
    <mergeCell ref="K59:N59"/>
    <mergeCell ref="O59:Y59"/>
    <mergeCell ref="Z59:AR59"/>
    <mergeCell ref="AS59:AV59"/>
    <mergeCell ref="AX59:BC59"/>
    <mergeCell ref="G58:J58"/>
    <mergeCell ref="K58:N58"/>
    <mergeCell ref="O58:Y58"/>
    <mergeCell ref="Z58:AR58"/>
    <mergeCell ref="AS58:AV58"/>
    <mergeCell ref="AX58:BC58"/>
    <mergeCell ref="G61:J61"/>
    <mergeCell ref="K61:N61"/>
    <mergeCell ref="O61:Y61"/>
    <mergeCell ref="Z61:AR61"/>
    <mergeCell ref="AS61:AV61"/>
    <mergeCell ref="AX61:BC61"/>
    <mergeCell ref="G60:J60"/>
    <mergeCell ref="K60:N60"/>
    <mergeCell ref="O60:Y60"/>
    <mergeCell ref="Z60:AR60"/>
    <mergeCell ref="AS60:AV60"/>
    <mergeCell ref="AX60:BC60"/>
    <mergeCell ref="G63:J63"/>
    <mergeCell ref="K63:N63"/>
    <mergeCell ref="O63:Y63"/>
    <mergeCell ref="Z63:AR63"/>
    <mergeCell ref="AS63:AV63"/>
    <mergeCell ref="AX63:BC63"/>
    <mergeCell ref="G62:J62"/>
    <mergeCell ref="K62:N62"/>
    <mergeCell ref="O62:Y62"/>
    <mergeCell ref="Z62:AR62"/>
    <mergeCell ref="AS62:AV62"/>
    <mergeCell ref="AX62:BC62"/>
    <mergeCell ref="A66:AW66"/>
    <mergeCell ref="AX66:BC66"/>
    <mergeCell ref="A68:AW68"/>
    <mergeCell ref="AX68:BC68"/>
    <mergeCell ref="A69:AU69"/>
    <mergeCell ref="AV69:AY69"/>
    <mergeCell ref="G64:AR64"/>
    <mergeCell ref="AS64:AV64"/>
    <mergeCell ref="AX64:BC64"/>
    <mergeCell ref="D65:F65"/>
    <mergeCell ref="G65:AW65"/>
    <mergeCell ref="AX65:BC65"/>
  </mergeCells>
  <phoneticPr fontId="47"/>
  <conditionalFormatting sqref="BG1:BG7 BG9:BG27 BG29:BG47 BG49:BG1048576">
    <cfRule type="notContainsBlanks" dxfId="26" priority="1">
      <formula>LEN(TRIM(BG1))&gt;0</formula>
    </cfRule>
  </conditionalFormatting>
  <dataValidations count="5">
    <dataValidation imeMode="disabled" allowBlank="1" showInputMessage="1" showErrorMessage="1" sqref="AX26:BE26 AX46:BE46 AX68:BE68" xr:uid="{1DFDF5E8-60CF-4488-BE90-139D6120FC7E}"/>
    <dataValidation type="list" allowBlank="1" showInputMessage="1" showErrorMessage="1" sqref="K9:N23 K29:N43 K49:N63" xr:uid="{90BE1F73-DDC9-4DBB-8606-CEBCF48E8848}">
      <formula1>"一層目,二層目,三層目"</formula1>
    </dataValidation>
    <dataValidation type="custom" imeMode="disabled" allowBlank="1" showInputMessage="1" showErrorMessage="1" errorTitle="入力エラー" error="小数点は第二位まで、三位以下切り捨てで入力して下さい。" sqref="AS29:AV44 AS49:AV64 AS9:AV24" xr:uid="{078862DD-FB9C-4E83-989A-2F29466150AF}">
      <formula1>AS9-ROUNDDOWN(AS9,2)=0</formula1>
    </dataValidation>
    <dataValidation type="whole" imeMode="disabled" operator="greaterThan" allowBlank="1" showInputMessage="1" showErrorMessage="1" sqref="AX9:BE25 AX49:BE65 AX29:BE45" xr:uid="{19C4E8B6-4D3F-4CBE-962C-50A52358760E}">
      <formula1>0</formula1>
    </dataValidation>
    <dataValidation type="whole" operator="lessThanOrEqual" allowBlank="1" showInputMessage="1" showErrorMessage="1" sqref="AX66:BE66" xr:uid="{05652219-4FF4-4947-AF80-09544DFCE4E5}">
      <formula1>0</formula1>
    </dataValidation>
  </dataValidations>
  <printOptions horizontalCentered="1"/>
  <pageMargins left="0.11811023622047245" right="0.11811023622047245" top="0.43307086614173229" bottom="0.15748031496062992" header="0.31496062992125984" footer="0.11811023622047245"/>
  <pageSetup paperSize="9" scale="43" orientation="portrait" r:id="rId1"/>
  <headerFooter>
    <oddHeader>&amp;R&amp;14VERSION 1.0</oddHeader>
  </headerFooter>
  <rowBreaks count="1" manualBreakCount="1">
    <brk id="69" max="5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99953-4A8B-4574-B1E1-4C44467A50E3}">
  <sheetPr codeName="Sheet3">
    <pageSetUpPr fitToPage="1"/>
  </sheetPr>
  <dimension ref="A1:BT64"/>
  <sheetViews>
    <sheetView showGridLines="0" showZeros="0" zoomScale="50" zoomScaleNormal="50" zoomScaleSheetLayoutView="50" workbookViewId="0"/>
  </sheetViews>
  <sheetFormatPr defaultColWidth="9" defaultRowHeight="19.2" x14ac:dyDescent="0.2"/>
  <cols>
    <col min="1" max="16" width="3.6640625" style="4" customWidth="1"/>
    <col min="17" max="28" width="4.44140625" style="4" customWidth="1"/>
    <col min="29" max="31" width="3.6640625" style="4" customWidth="1"/>
    <col min="32" max="32" width="4.109375" style="4" customWidth="1"/>
    <col min="33" max="35" width="3.6640625" style="4" customWidth="1"/>
    <col min="36" max="36" width="4.109375" style="4" customWidth="1"/>
    <col min="37" max="38" width="3.6640625" style="4" customWidth="1"/>
    <col min="39" max="39" width="3.88671875" style="4" customWidth="1"/>
    <col min="40" max="55" width="3.6640625" style="4" customWidth="1"/>
    <col min="56" max="57" width="3.6640625" style="386" hidden="1" customWidth="1"/>
    <col min="58" max="58" width="5.6640625" style="313" hidden="1" customWidth="1"/>
    <col min="59" max="59" width="51.77734375" style="314" hidden="1" customWidth="1"/>
    <col min="60" max="60" width="9.33203125" style="4" hidden="1" customWidth="1"/>
    <col min="61" max="61" width="22.5546875" style="4" hidden="1" customWidth="1"/>
    <col min="62" max="63" width="15.6640625" style="4" hidden="1" customWidth="1"/>
    <col min="64" max="16384" width="9" style="4"/>
  </cols>
  <sheetData>
    <row r="1" spans="1:72" ht="15.6" customHeight="1" x14ac:dyDescent="0.2">
      <c r="A1" s="1" t="str">
        <f>IF(交付申請書!$L$22&amp;交付申請書!$AH$22&lt;&gt;"",交付申請書!$L$22&amp;交付申請書!$AH$22&amp;"邸","")</f>
        <v/>
      </c>
      <c r="AR1" s="146"/>
      <c r="AS1" s="146"/>
      <c r="BC1" s="71" t="s">
        <v>239</v>
      </c>
      <c r="BD1" s="384"/>
      <c r="BE1" s="384"/>
    </row>
    <row r="2" spans="1:72" ht="30" customHeight="1" x14ac:dyDescent="0.2">
      <c r="A2" s="748" t="s">
        <v>197</v>
      </c>
      <c r="B2" s="748"/>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748"/>
      <c r="AQ2" s="748"/>
      <c r="AR2" s="748"/>
      <c r="AS2" s="748"/>
      <c r="AT2" s="748"/>
      <c r="AU2" s="748"/>
      <c r="AV2" s="748"/>
      <c r="AW2" s="748"/>
      <c r="AX2" s="748"/>
      <c r="AY2" s="748"/>
      <c r="AZ2" s="748"/>
      <c r="BA2" s="748"/>
      <c r="BB2" s="748"/>
      <c r="BC2" s="748"/>
      <c r="BD2" s="354"/>
      <c r="BE2" s="354"/>
    </row>
    <row r="3" spans="1:72" ht="7.8" customHeight="1" x14ac:dyDescent="0.2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T3" s="12"/>
      <c r="AU3" s="12"/>
      <c r="AV3" s="12"/>
      <c r="AW3" s="12"/>
      <c r="AX3" s="12"/>
    </row>
    <row r="4" spans="1:72" ht="23.4" x14ac:dyDescent="0.2">
      <c r="A4" s="21" t="s">
        <v>38</v>
      </c>
      <c r="B4" s="21"/>
      <c r="C4" s="21"/>
      <c r="D4" s="170"/>
      <c r="E4" s="170"/>
      <c r="F4" s="170"/>
      <c r="G4" s="170"/>
      <c r="H4" s="170"/>
      <c r="I4" s="170"/>
      <c r="J4" s="170"/>
      <c r="K4" s="170"/>
      <c r="L4" s="170"/>
      <c r="M4" s="170"/>
      <c r="N4" s="170"/>
      <c r="O4" s="171"/>
      <c r="P4" s="171"/>
      <c r="Q4" s="171"/>
      <c r="R4" s="171"/>
      <c r="S4" s="171"/>
      <c r="T4" s="171"/>
      <c r="U4" s="171"/>
      <c r="V4" s="171"/>
      <c r="W4" s="171"/>
      <c r="X4" s="171"/>
      <c r="Y4" s="171"/>
      <c r="Z4" s="171"/>
      <c r="AM4" s="168"/>
    </row>
    <row r="5" spans="1:72" s="164" customFormat="1" ht="49.2" customHeight="1" x14ac:dyDescent="0.2">
      <c r="A5" s="842" t="s">
        <v>310</v>
      </c>
      <c r="B5" s="966"/>
      <c r="C5" s="966"/>
      <c r="D5" s="966"/>
      <c r="E5" s="966"/>
      <c r="F5" s="966"/>
      <c r="G5" s="966"/>
      <c r="H5" s="966"/>
      <c r="I5" s="966"/>
      <c r="J5" s="966"/>
      <c r="K5" s="966"/>
      <c r="L5" s="966"/>
      <c r="M5" s="966"/>
      <c r="N5" s="966"/>
      <c r="O5" s="966"/>
      <c r="P5" s="966"/>
      <c r="Q5" s="966"/>
      <c r="R5" s="966"/>
      <c r="S5" s="966"/>
      <c r="T5" s="966"/>
      <c r="U5" s="966"/>
      <c r="V5" s="966"/>
      <c r="W5" s="966"/>
      <c r="X5" s="966"/>
      <c r="Y5" s="966"/>
      <c r="Z5" s="966"/>
      <c r="AA5" s="966"/>
      <c r="AB5" s="966"/>
      <c r="AC5" s="966"/>
      <c r="AD5" s="966"/>
      <c r="AE5" s="966"/>
      <c r="AF5" s="966"/>
      <c r="AG5" s="966"/>
      <c r="AH5" s="966"/>
      <c r="AI5" s="966"/>
      <c r="AJ5" s="966"/>
      <c r="AK5" s="966"/>
      <c r="AL5" s="966"/>
      <c r="AM5" s="966"/>
      <c r="AN5" s="966"/>
      <c r="AO5" s="966"/>
      <c r="AP5" s="966"/>
      <c r="AQ5" s="966"/>
      <c r="AR5" s="966"/>
      <c r="AS5" s="966"/>
      <c r="AT5" s="966"/>
      <c r="AU5" s="966"/>
      <c r="AV5" s="966"/>
      <c r="AW5" s="966"/>
      <c r="AX5" s="966"/>
      <c r="AY5" s="966"/>
      <c r="AZ5" s="966"/>
      <c r="BA5" s="966"/>
      <c r="BB5" s="966"/>
      <c r="BC5" s="966"/>
      <c r="BD5" s="403"/>
      <c r="BE5" s="403"/>
      <c r="BF5" s="313"/>
      <c r="BG5" s="314"/>
    </row>
    <row r="6" spans="1:72" ht="16.8" customHeight="1" x14ac:dyDescent="0.2">
      <c r="A6" s="237"/>
      <c r="B6" s="238"/>
      <c r="C6" s="239" t="s">
        <v>240</v>
      </c>
      <c r="D6" s="11"/>
      <c r="E6" s="11"/>
      <c r="F6" s="11"/>
      <c r="G6" s="240"/>
      <c r="H6" s="241"/>
      <c r="I6" s="239" t="s">
        <v>71</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BC6" s="168"/>
      <c r="BD6" s="387"/>
      <c r="BE6" s="387"/>
    </row>
    <row r="7" spans="1:72" ht="13.8" customHeight="1" thickBot="1" x14ac:dyDescent="0.25">
      <c r="A7" s="72"/>
      <c r="B7" s="72"/>
      <c r="C7" s="72"/>
      <c r="D7" s="72"/>
      <c r="E7" s="72"/>
      <c r="F7" s="72"/>
      <c r="AT7" s="198"/>
      <c r="AU7" s="198"/>
      <c r="AV7" s="198"/>
      <c r="AW7" s="198"/>
      <c r="AX7" s="55"/>
    </row>
    <row r="8" spans="1:72" ht="46.8" customHeight="1" x14ac:dyDescent="0.2">
      <c r="A8" s="943" t="s">
        <v>150</v>
      </c>
      <c r="B8" s="944"/>
      <c r="C8" s="945"/>
      <c r="D8" s="946" t="s">
        <v>164</v>
      </c>
      <c r="E8" s="947"/>
      <c r="F8" s="948"/>
      <c r="G8" s="952" t="s">
        <v>198</v>
      </c>
      <c r="H8" s="947"/>
      <c r="I8" s="947"/>
      <c r="J8" s="947"/>
      <c r="K8" s="948"/>
      <c r="L8" s="949" t="s">
        <v>7</v>
      </c>
      <c r="M8" s="950"/>
      <c r="N8" s="950"/>
      <c r="O8" s="950"/>
      <c r="P8" s="950"/>
      <c r="Q8" s="950"/>
      <c r="R8" s="951"/>
      <c r="S8" s="952" t="s">
        <v>43</v>
      </c>
      <c r="T8" s="947"/>
      <c r="U8" s="947"/>
      <c r="V8" s="947"/>
      <c r="W8" s="947"/>
      <c r="X8" s="947"/>
      <c r="Y8" s="947"/>
      <c r="Z8" s="947"/>
      <c r="AA8" s="947"/>
      <c r="AB8" s="947"/>
      <c r="AC8" s="947"/>
      <c r="AD8" s="948"/>
      <c r="AE8" s="953" t="s">
        <v>17</v>
      </c>
      <c r="AF8" s="954"/>
      <c r="AG8" s="954"/>
      <c r="AH8" s="954"/>
      <c r="AI8" s="954"/>
      <c r="AJ8" s="954"/>
      <c r="AK8" s="955"/>
      <c r="AL8" s="956" t="s">
        <v>16</v>
      </c>
      <c r="AM8" s="957"/>
      <c r="AN8" s="958"/>
      <c r="AO8" s="952" t="s">
        <v>165</v>
      </c>
      <c r="AP8" s="947"/>
      <c r="AQ8" s="948"/>
      <c r="AR8" s="959" t="s">
        <v>166</v>
      </c>
      <c r="AS8" s="960"/>
      <c r="AT8" s="961"/>
      <c r="AU8" s="952" t="s">
        <v>160</v>
      </c>
      <c r="AV8" s="947"/>
      <c r="AW8" s="947"/>
      <c r="AX8" s="962"/>
      <c r="AY8" s="963" t="s">
        <v>161</v>
      </c>
      <c r="AZ8" s="964"/>
      <c r="BA8" s="964"/>
      <c r="BB8" s="964"/>
      <c r="BC8" s="965"/>
      <c r="BD8" s="404"/>
      <c r="BE8" s="404"/>
      <c r="BF8" s="316" t="s">
        <v>661</v>
      </c>
      <c r="BG8" s="352" t="s">
        <v>200</v>
      </c>
      <c r="BH8" s="440"/>
    </row>
    <row r="9" spans="1:72" s="15" customFormat="1" ht="28.2" customHeight="1" x14ac:dyDescent="0.2">
      <c r="A9" s="877" t="s">
        <v>167</v>
      </c>
      <c r="B9" s="878"/>
      <c r="C9" s="879"/>
      <c r="D9" s="924"/>
      <c r="E9" s="925"/>
      <c r="F9" s="926"/>
      <c r="G9" s="939"/>
      <c r="H9" s="925"/>
      <c r="I9" s="925"/>
      <c r="J9" s="925"/>
      <c r="K9" s="926"/>
      <c r="L9" s="927"/>
      <c r="M9" s="928"/>
      <c r="N9" s="928"/>
      <c r="O9" s="928"/>
      <c r="P9" s="928"/>
      <c r="Q9" s="928"/>
      <c r="R9" s="929"/>
      <c r="S9" s="927"/>
      <c r="T9" s="928"/>
      <c r="U9" s="928"/>
      <c r="V9" s="928"/>
      <c r="W9" s="928"/>
      <c r="X9" s="928"/>
      <c r="Y9" s="928"/>
      <c r="Z9" s="928"/>
      <c r="AA9" s="928"/>
      <c r="AB9" s="928"/>
      <c r="AC9" s="928"/>
      <c r="AD9" s="929"/>
      <c r="AE9" s="930"/>
      <c r="AF9" s="931"/>
      <c r="AG9" s="931"/>
      <c r="AH9" s="289" t="s">
        <v>653</v>
      </c>
      <c r="AI9" s="931"/>
      <c r="AJ9" s="931"/>
      <c r="AK9" s="932"/>
      <c r="AL9" s="933" t="str">
        <f>IF(AND(AE9&lt;&gt;"",AI9&lt;&gt;""),ROUNDDOWN(AE9*AI9/1000000,2),"")</f>
        <v/>
      </c>
      <c r="AM9" s="934"/>
      <c r="AN9" s="935"/>
      <c r="AO9" s="936"/>
      <c r="AP9" s="937"/>
      <c r="AQ9" s="938"/>
      <c r="AR9" s="933" t="str">
        <f>IF(AL9&lt;&gt;"",AO9*AL9,"")</f>
        <v/>
      </c>
      <c r="AS9" s="934"/>
      <c r="AT9" s="935"/>
      <c r="AU9" s="967"/>
      <c r="AV9" s="968"/>
      <c r="AW9" s="968"/>
      <c r="AX9" s="969"/>
      <c r="AY9" s="970" t="str">
        <f>IF(AU9&lt;&gt;"",ROUNDDOWN(AO9*AU9,0),"")</f>
        <v/>
      </c>
      <c r="AZ9" s="971"/>
      <c r="BA9" s="971"/>
      <c r="BB9" s="971"/>
      <c r="BC9" s="972"/>
      <c r="BD9" s="401"/>
      <c r="BE9" s="401"/>
      <c r="BF9" s="316">
        <v>1</v>
      </c>
      <c r="BG9" s="300"/>
      <c r="BH9" s="211"/>
      <c r="BI9" s="1"/>
      <c r="BJ9" s="1"/>
      <c r="BK9" s="1"/>
      <c r="BL9" s="1"/>
      <c r="BM9" s="1"/>
      <c r="BN9" s="1"/>
      <c r="BO9" s="1"/>
      <c r="BP9" s="1"/>
      <c r="BQ9" s="1"/>
      <c r="BR9" s="1"/>
      <c r="BS9" s="1"/>
      <c r="BT9" s="1"/>
    </row>
    <row r="10" spans="1:72" s="15" customFormat="1" ht="28.2" customHeight="1" x14ac:dyDescent="0.2">
      <c r="A10" s="877"/>
      <c r="B10" s="878"/>
      <c r="C10" s="879"/>
      <c r="D10" s="903"/>
      <c r="E10" s="904"/>
      <c r="F10" s="904"/>
      <c r="G10" s="920"/>
      <c r="H10" s="921"/>
      <c r="I10" s="921"/>
      <c r="J10" s="921"/>
      <c r="K10" s="903"/>
      <c r="L10" s="905"/>
      <c r="M10" s="906"/>
      <c r="N10" s="906"/>
      <c r="O10" s="906"/>
      <c r="P10" s="906"/>
      <c r="Q10" s="906"/>
      <c r="R10" s="907"/>
      <c r="S10" s="905"/>
      <c r="T10" s="906"/>
      <c r="U10" s="906"/>
      <c r="V10" s="906"/>
      <c r="W10" s="906"/>
      <c r="X10" s="906"/>
      <c r="Y10" s="906"/>
      <c r="Z10" s="906"/>
      <c r="AA10" s="906"/>
      <c r="AB10" s="906"/>
      <c r="AC10" s="906"/>
      <c r="AD10" s="907"/>
      <c r="AE10" s="908"/>
      <c r="AF10" s="909"/>
      <c r="AG10" s="909"/>
      <c r="AH10" s="266" t="s">
        <v>652</v>
      </c>
      <c r="AI10" s="909"/>
      <c r="AJ10" s="909"/>
      <c r="AK10" s="910"/>
      <c r="AL10" s="911" t="str">
        <f t="shared" ref="AL10:AL58" si="0">IF(AND(AE10&lt;&gt;"",AI10&lt;&gt;""),ROUNDDOWN(AE10*AI10/1000000,2),"")</f>
        <v/>
      </c>
      <c r="AM10" s="912"/>
      <c r="AN10" s="913"/>
      <c r="AO10" s="914"/>
      <c r="AP10" s="915"/>
      <c r="AQ10" s="916"/>
      <c r="AR10" s="911" t="str">
        <f t="shared" ref="AR10:AR58" si="1">IF(AL10&lt;&gt;"",AO10*AL10,"")</f>
        <v/>
      </c>
      <c r="AS10" s="912"/>
      <c r="AT10" s="913"/>
      <c r="AU10" s="917"/>
      <c r="AV10" s="918"/>
      <c r="AW10" s="918"/>
      <c r="AX10" s="919"/>
      <c r="AY10" s="883" t="str">
        <f>IF(AU10&lt;&gt;"",ROUNDDOWN(AO10*AU10,0),"")</f>
        <v/>
      </c>
      <c r="AZ10" s="884"/>
      <c r="BA10" s="884"/>
      <c r="BB10" s="884"/>
      <c r="BC10" s="885"/>
      <c r="BD10" s="350"/>
      <c r="BE10" s="350"/>
      <c r="BF10" s="317">
        <v>2</v>
      </c>
      <c r="BG10" s="300"/>
      <c r="BH10" s="211"/>
      <c r="BI10" s="1"/>
      <c r="BJ10" s="1"/>
      <c r="BK10" s="1"/>
      <c r="BL10" s="1"/>
      <c r="BM10" s="1"/>
      <c r="BN10" s="1"/>
      <c r="BO10" s="1"/>
      <c r="BP10" s="1"/>
      <c r="BQ10" s="1"/>
      <c r="BR10" s="1"/>
      <c r="BS10" s="1"/>
      <c r="BT10" s="1"/>
    </row>
    <row r="11" spans="1:72" s="15" customFormat="1" ht="28.5" customHeight="1" x14ac:dyDescent="0.2">
      <c r="A11" s="877"/>
      <c r="B11" s="878"/>
      <c r="C11" s="879"/>
      <c r="D11" s="903"/>
      <c r="E11" s="904"/>
      <c r="F11" s="904"/>
      <c r="G11" s="920"/>
      <c r="H11" s="921"/>
      <c r="I11" s="921"/>
      <c r="J11" s="921"/>
      <c r="K11" s="903"/>
      <c r="L11" s="905"/>
      <c r="M11" s="906"/>
      <c r="N11" s="906"/>
      <c r="O11" s="906"/>
      <c r="P11" s="906"/>
      <c r="Q11" s="906"/>
      <c r="R11" s="907"/>
      <c r="S11" s="905"/>
      <c r="T11" s="906"/>
      <c r="U11" s="906"/>
      <c r="V11" s="906"/>
      <c r="W11" s="906"/>
      <c r="X11" s="906"/>
      <c r="Y11" s="906"/>
      <c r="Z11" s="906"/>
      <c r="AA11" s="906"/>
      <c r="AB11" s="906"/>
      <c r="AC11" s="906"/>
      <c r="AD11" s="907"/>
      <c r="AE11" s="908"/>
      <c r="AF11" s="909"/>
      <c r="AG11" s="909"/>
      <c r="AH11" s="266" t="s">
        <v>652</v>
      </c>
      <c r="AI11" s="909"/>
      <c r="AJ11" s="909"/>
      <c r="AK11" s="910"/>
      <c r="AL11" s="911" t="str">
        <f t="shared" si="0"/>
        <v/>
      </c>
      <c r="AM11" s="912"/>
      <c r="AN11" s="913"/>
      <c r="AO11" s="914"/>
      <c r="AP11" s="915"/>
      <c r="AQ11" s="916"/>
      <c r="AR11" s="911" t="str">
        <f t="shared" si="1"/>
        <v/>
      </c>
      <c r="AS11" s="912"/>
      <c r="AT11" s="913"/>
      <c r="AU11" s="917"/>
      <c r="AV11" s="918"/>
      <c r="AW11" s="918"/>
      <c r="AX11" s="919"/>
      <c r="AY11" s="883" t="str">
        <f t="shared" ref="AY11:AY41" si="2">IF(AU11&lt;&gt;"",ROUNDDOWN(AO11*AU11,0),"")</f>
        <v/>
      </c>
      <c r="AZ11" s="884"/>
      <c r="BA11" s="884"/>
      <c r="BB11" s="884"/>
      <c r="BC11" s="885"/>
      <c r="BD11" s="350"/>
      <c r="BE11" s="350"/>
      <c r="BF11" s="317">
        <v>3</v>
      </c>
      <c r="BG11" s="300"/>
      <c r="BH11" s="211"/>
      <c r="BI11" s="1"/>
      <c r="BJ11" s="1"/>
      <c r="BK11" s="1"/>
      <c r="BL11" s="1"/>
      <c r="BM11" s="1"/>
      <c r="BN11" s="1"/>
      <c r="BO11" s="1"/>
      <c r="BP11" s="1"/>
      <c r="BQ11" s="1"/>
      <c r="BR11" s="1"/>
      <c r="BS11" s="1"/>
      <c r="BT11" s="1"/>
    </row>
    <row r="12" spans="1:72" s="15" customFormat="1" ht="28.5" customHeight="1" x14ac:dyDescent="0.2">
      <c r="A12" s="877"/>
      <c r="B12" s="878"/>
      <c r="C12" s="879"/>
      <c r="D12" s="903"/>
      <c r="E12" s="904"/>
      <c r="F12" s="904"/>
      <c r="G12" s="920"/>
      <c r="H12" s="921"/>
      <c r="I12" s="921"/>
      <c r="J12" s="921"/>
      <c r="K12" s="903"/>
      <c r="L12" s="905"/>
      <c r="M12" s="906"/>
      <c r="N12" s="906"/>
      <c r="O12" s="906"/>
      <c r="P12" s="906"/>
      <c r="Q12" s="906"/>
      <c r="R12" s="907"/>
      <c r="S12" s="905"/>
      <c r="T12" s="906"/>
      <c r="U12" s="906"/>
      <c r="V12" s="906"/>
      <c r="W12" s="906"/>
      <c r="X12" s="906"/>
      <c r="Y12" s="906"/>
      <c r="Z12" s="906"/>
      <c r="AA12" s="906"/>
      <c r="AB12" s="906"/>
      <c r="AC12" s="906"/>
      <c r="AD12" s="907"/>
      <c r="AE12" s="908"/>
      <c r="AF12" s="909"/>
      <c r="AG12" s="909"/>
      <c r="AH12" s="266" t="s">
        <v>652</v>
      </c>
      <c r="AI12" s="909"/>
      <c r="AJ12" s="909"/>
      <c r="AK12" s="910"/>
      <c r="AL12" s="911" t="str">
        <f t="shared" si="0"/>
        <v/>
      </c>
      <c r="AM12" s="912"/>
      <c r="AN12" s="913"/>
      <c r="AO12" s="914"/>
      <c r="AP12" s="915"/>
      <c r="AQ12" s="916"/>
      <c r="AR12" s="911" t="str">
        <f t="shared" si="1"/>
        <v/>
      </c>
      <c r="AS12" s="912"/>
      <c r="AT12" s="913"/>
      <c r="AU12" s="917"/>
      <c r="AV12" s="918"/>
      <c r="AW12" s="918"/>
      <c r="AX12" s="919"/>
      <c r="AY12" s="883" t="str">
        <f t="shared" si="2"/>
        <v/>
      </c>
      <c r="AZ12" s="884"/>
      <c r="BA12" s="884"/>
      <c r="BB12" s="884"/>
      <c r="BC12" s="885"/>
      <c r="BD12" s="350"/>
      <c r="BE12" s="350"/>
      <c r="BF12" s="317">
        <v>4</v>
      </c>
      <c r="BG12" s="300"/>
      <c r="BH12" s="211"/>
      <c r="BI12" s="1"/>
      <c r="BJ12" s="1"/>
      <c r="BK12" s="1"/>
      <c r="BL12" s="1"/>
      <c r="BM12" s="1"/>
      <c r="BN12" s="1"/>
      <c r="BO12" s="1"/>
      <c r="BP12" s="1"/>
      <c r="BQ12" s="1"/>
      <c r="BR12" s="1"/>
      <c r="BS12" s="1"/>
      <c r="BT12" s="1"/>
    </row>
    <row r="13" spans="1:72" s="15" customFormat="1" ht="28.2" customHeight="1" x14ac:dyDescent="0.2">
      <c r="A13" s="877"/>
      <c r="B13" s="878"/>
      <c r="C13" s="879"/>
      <c r="D13" s="903"/>
      <c r="E13" s="904"/>
      <c r="F13" s="904"/>
      <c r="G13" s="920"/>
      <c r="H13" s="921"/>
      <c r="I13" s="921"/>
      <c r="J13" s="921"/>
      <c r="K13" s="903"/>
      <c r="L13" s="905"/>
      <c r="M13" s="906"/>
      <c r="N13" s="906"/>
      <c r="O13" s="906"/>
      <c r="P13" s="906"/>
      <c r="Q13" s="906"/>
      <c r="R13" s="907"/>
      <c r="S13" s="905"/>
      <c r="T13" s="906"/>
      <c r="U13" s="906"/>
      <c r="V13" s="906"/>
      <c r="W13" s="906"/>
      <c r="X13" s="906"/>
      <c r="Y13" s="906"/>
      <c r="Z13" s="906"/>
      <c r="AA13" s="906"/>
      <c r="AB13" s="906"/>
      <c r="AC13" s="906"/>
      <c r="AD13" s="907"/>
      <c r="AE13" s="908"/>
      <c r="AF13" s="909"/>
      <c r="AG13" s="909"/>
      <c r="AH13" s="266" t="s">
        <v>652</v>
      </c>
      <c r="AI13" s="909"/>
      <c r="AJ13" s="909"/>
      <c r="AK13" s="910"/>
      <c r="AL13" s="911" t="str">
        <f t="shared" si="0"/>
        <v/>
      </c>
      <c r="AM13" s="912"/>
      <c r="AN13" s="913"/>
      <c r="AO13" s="914"/>
      <c r="AP13" s="915"/>
      <c r="AQ13" s="916"/>
      <c r="AR13" s="911" t="str">
        <f t="shared" si="1"/>
        <v/>
      </c>
      <c r="AS13" s="912"/>
      <c r="AT13" s="913"/>
      <c r="AU13" s="917"/>
      <c r="AV13" s="918"/>
      <c r="AW13" s="918"/>
      <c r="AX13" s="919"/>
      <c r="AY13" s="883" t="str">
        <f t="shared" si="2"/>
        <v/>
      </c>
      <c r="AZ13" s="884"/>
      <c r="BA13" s="884"/>
      <c r="BB13" s="884"/>
      <c r="BC13" s="885"/>
      <c r="BD13" s="350"/>
      <c r="BE13" s="350"/>
      <c r="BF13" s="317">
        <v>5</v>
      </c>
      <c r="BG13" s="300"/>
      <c r="BH13" s="211"/>
      <c r="BI13" s="1"/>
      <c r="BJ13" s="1"/>
      <c r="BK13" s="1"/>
      <c r="BL13" s="1"/>
      <c r="BM13" s="1"/>
      <c r="BN13" s="1"/>
      <c r="BO13" s="1"/>
      <c r="BP13" s="1"/>
      <c r="BQ13" s="1"/>
      <c r="BR13" s="1"/>
      <c r="BS13" s="1"/>
      <c r="BT13" s="1"/>
    </row>
    <row r="14" spans="1:72" s="15" customFormat="1" ht="28.5" customHeight="1" x14ac:dyDescent="0.2">
      <c r="A14" s="877"/>
      <c r="B14" s="878"/>
      <c r="C14" s="879"/>
      <c r="D14" s="903"/>
      <c r="E14" s="904"/>
      <c r="F14" s="904"/>
      <c r="G14" s="920"/>
      <c r="H14" s="921"/>
      <c r="I14" s="921"/>
      <c r="J14" s="921"/>
      <c r="K14" s="903"/>
      <c r="L14" s="905"/>
      <c r="M14" s="906"/>
      <c r="N14" s="906"/>
      <c r="O14" s="906"/>
      <c r="P14" s="906"/>
      <c r="Q14" s="906"/>
      <c r="R14" s="907"/>
      <c r="S14" s="905"/>
      <c r="T14" s="906"/>
      <c r="U14" s="906"/>
      <c r="V14" s="906"/>
      <c r="W14" s="906"/>
      <c r="X14" s="906"/>
      <c r="Y14" s="906"/>
      <c r="Z14" s="906"/>
      <c r="AA14" s="906"/>
      <c r="AB14" s="906"/>
      <c r="AC14" s="906"/>
      <c r="AD14" s="907"/>
      <c r="AE14" s="908"/>
      <c r="AF14" s="909"/>
      <c r="AG14" s="909"/>
      <c r="AH14" s="266" t="s">
        <v>652</v>
      </c>
      <c r="AI14" s="909"/>
      <c r="AJ14" s="909"/>
      <c r="AK14" s="910"/>
      <c r="AL14" s="911" t="str">
        <f t="shared" si="0"/>
        <v/>
      </c>
      <c r="AM14" s="912"/>
      <c r="AN14" s="913"/>
      <c r="AO14" s="914"/>
      <c r="AP14" s="915"/>
      <c r="AQ14" s="916"/>
      <c r="AR14" s="911" t="str">
        <f t="shared" si="1"/>
        <v/>
      </c>
      <c r="AS14" s="912"/>
      <c r="AT14" s="913"/>
      <c r="AU14" s="917"/>
      <c r="AV14" s="918"/>
      <c r="AW14" s="918"/>
      <c r="AX14" s="919"/>
      <c r="AY14" s="883" t="str">
        <f t="shared" si="2"/>
        <v/>
      </c>
      <c r="AZ14" s="884"/>
      <c r="BA14" s="884"/>
      <c r="BB14" s="884"/>
      <c r="BC14" s="885"/>
      <c r="BD14" s="350"/>
      <c r="BE14" s="350"/>
      <c r="BF14" s="317">
        <v>6</v>
      </c>
      <c r="BG14" s="300"/>
      <c r="BH14" s="211"/>
      <c r="BI14" s="1"/>
      <c r="BJ14" s="1"/>
      <c r="BK14" s="1"/>
      <c r="BL14" s="1"/>
      <c r="BM14" s="1"/>
      <c r="BN14" s="1"/>
      <c r="BO14" s="1"/>
      <c r="BP14" s="1"/>
      <c r="BQ14" s="1"/>
      <c r="BR14" s="1"/>
      <c r="BS14" s="1"/>
      <c r="BT14" s="1"/>
    </row>
    <row r="15" spans="1:72" s="15" customFormat="1" ht="28.5" customHeight="1" x14ac:dyDescent="0.2">
      <c r="A15" s="877"/>
      <c r="B15" s="878"/>
      <c r="C15" s="879"/>
      <c r="D15" s="903"/>
      <c r="E15" s="904"/>
      <c r="F15" s="904"/>
      <c r="G15" s="920"/>
      <c r="H15" s="921"/>
      <c r="I15" s="921"/>
      <c r="J15" s="921"/>
      <c r="K15" s="903"/>
      <c r="L15" s="905"/>
      <c r="M15" s="906"/>
      <c r="N15" s="906"/>
      <c r="O15" s="906"/>
      <c r="P15" s="906"/>
      <c r="Q15" s="906"/>
      <c r="R15" s="907"/>
      <c r="S15" s="905"/>
      <c r="T15" s="906"/>
      <c r="U15" s="906"/>
      <c r="V15" s="906"/>
      <c r="W15" s="906"/>
      <c r="X15" s="906"/>
      <c r="Y15" s="906"/>
      <c r="Z15" s="906"/>
      <c r="AA15" s="906"/>
      <c r="AB15" s="906"/>
      <c r="AC15" s="906"/>
      <c r="AD15" s="907"/>
      <c r="AE15" s="908"/>
      <c r="AF15" s="909"/>
      <c r="AG15" s="909"/>
      <c r="AH15" s="266" t="s">
        <v>652</v>
      </c>
      <c r="AI15" s="909"/>
      <c r="AJ15" s="909"/>
      <c r="AK15" s="910"/>
      <c r="AL15" s="911" t="str">
        <f t="shared" si="0"/>
        <v/>
      </c>
      <c r="AM15" s="912"/>
      <c r="AN15" s="913"/>
      <c r="AO15" s="914"/>
      <c r="AP15" s="915"/>
      <c r="AQ15" s="916"/>
      <c r="AR15" s="911" t="str">
        <f t="shared" si="1"/>
        <v/>
      </c>
      <c r="AS15" s="912"/>
      <c r="AT15" s="913"/>
      <c r="AU15" s="917"/>
      <c r="AV15" s="918"/>
      <c r="AW15" s="918"/>
      <c r="AX15" s="919"/>
      <c r="AY15" s="883" t="str">
        <f t="shared" si="2"/>
        <v/>
      </c>
      <c r="AZ15" s="884"/>
      <c r="BA15" s="884"/>
      <c r="BB15" s="884"/>
      <c r="BC15" s="885"/>
      <c r="BD15" s="350"/>
      <c r="BE15" s="350"/>
      <c r="BF15" s="317">
        <v>7</v>
      </c>
      <c r="BG15" s="300"/>
      <c r="BH15" s="211"/>
      <c r="BI15" s="1"/>
      <c r="BJ15" s="1"/>
      <c r="BK15" s="1"/>
      <c r="BL15" s="1"/>
      <c r="BM15" s="1"/>
      <c r="BN15" s="1"/>
      <c r="BO15" s="1"/>
      <c r="BP15" s="1"/>
      <c r="BQ15" s="1"/>
      <c r="BR15" s="1"/>
      <c r="BS15" s="1"/>
      <c r="BT15" s="1"/>
    </row>
    <row r="16" spans="1:72" s="15" customFormat="1" ht="28.2" customHeight="1" x14ac:dyDescent="0.2">
      <c r="A16" s="877"/>
      <c r="B16" s="878"/>
      <c r="C16" s="879"/>
      <c r="D16" s="903"/>
      <c r="E16" s="904"/>
      <c r="F16" s="904"/>
      <c r="G16" s="920"/>
      <c r="H16" s="921"/>
      <c r="I16" s="921"/>
      <c r="J16" s="921"/>
      <c r="K16" s="903"/>
      <c r="L16" s="905"/>
      <c r="M16" s="906"/>
      <c r="N16" s="906"/>
      <c r="O16" s="906"/>
      <c r="P16" s="906"/>
      <c r="Q16" s="906"/>
      <c r="R16" s="907"/>
      <c r="S16" s="905"/>
      <c r="T16" s="906"/>
      <c r="U16" s="906"/>
      <c r="V16" s="906"/>
      <c r="W16" s="906"/>
      <c r="X16" s="906"/>
      <c r="Y16" s="906"/>
      <c r="Z16" s="906"/>
      <c r="AA16" s="906"/>
      <c r="AB16" s="906"/>
      <c r="AC16" s="906"/>
      <c r="AD16" s="907"/>
      <c r="AE16" s="908"/>
      <c r="AF16" s="909"/>
      <c r="AG16" s="909"/>
      <c r="AH16" s="266" t="s">
        <v>652</v>
      </c>
      <c r="AI16" s="909"/>
      <c r="AJ16" s="909"/>
      <c r="AK16" s="910"/>
      <c r="AL16" s="911" t="str">
        <f t="shared" si="0"/>
        <v/>
      </c>
      <c r="AM16" s="912"/>
      <c r="AN16" s="913"/>
      <c r="AO16" s="914"/>
      <c r="AP16" s="915"/>
      <c r="AQ16" s="916"/>
      <c r="AR16" s="911" t="str">
        <f t="shared" si="1"/>
        <v/>
      </c>
      <c r="AS16" s="912"/>
      <c r="AT16" s="913"/>
      <c r="AU16" s="917"/>
      <c r="AV16" s="918"/>
      <c r="AW16" s="918"/>
      <c r="AX16" s="919"/>
      <c r="AY16" s="883" t="str">
        <f t="shared" si="2"/>
        <v/>
      </c>
      <c r="AZ16" s="884"/>
      <c r="BA16" s="884"/>
      <c r="BB16" s="884"/>
      <c r="BC16" s="885"/>
      <c r="BD16" s="350"/>
      <c r="BE16" s="350"/>
      <c r="BF16" s="317">
        <v>8</v>
      </c>
      <c r="BG16" s="300"/>
      <c r="BH16" s="211"/>
      <c r="BI16" s="1"/>
      <c r="BJ16" s="1"/>
      <c r="BK16" s="1"/>
      <c r="BL16" s="1"/>
      <c r="BM16" s="1"/>
      <c r="BN16" s="1"/>
      <c r="BO16" s="1"/>
      <c r="BP16" s="1"/>
      <c r="BQ16" s="1"/>
      <c r="BR16" s="1"/>
      <c r="BS16" s="1"/>
      <c r="BT16" s="1"/>
    </row>
    <row r="17" spans="1:72" s="15" customFormat="1" ht="28.5" customHeight="1" x14ac:dyDescent="0.2">
      <c r="A17" s="877"/>
      <c r="B17" s="878"/>
      <c r="C17" s="879"/>
      <c r="D17" s="903"/>
      <c r="E17" s="904"/>
      <c r="F17" s="904"/>
      <c r="G17" s="920"/>
      <c r="H17" s="921"/>
      <c r="I17" s="921"/>
      <c r="J17" s="921"/>
      <c r="K17" s="903"/>
      <c r="L17" s="905"/>
      <c r="M17" s="906"/>
      <c r="N17" s="906"/>
      <c r="O17" s="906"/>
      <c r="P17" s="906"/>
      <c r="Q17" s="906"/>
      <c r="R17" s="907"/>
      <c r="S17" s="905"/>
      <c r="T17" s="906"/>
      <c r="U17" s="906"/>
      <c r="V17" s="906"/>
      <c r="W17" s="906"/>
      <c r="X17" s="906"/>
      <c r="Y17" s="906"/>
      <c r="Z17" s="906"/>
      <c r="AA17" s="906"/>
      <c r="AB17" s="906"/>
      <c r="AC17" s="906"/>
      <c r="AD17" s="907"/>
      <c r="AE17" s="908"/>
      <c r="AF17" s="909"/>
      <c r="AG17" s="909"/>
      <c r="AH17" s="266" t="s">
        <v>652</v>
      </c>
      <c r="AI17" s="909"/>
      <c r="AJ17" s="909"/>
      <c r="AK17" s="910"/>
      <c r="AL17" s="911" t="str">
        <f t="shared" si="0"/>
        <v/>
      </c>
      <c r="AM17" s="912"/>
      <c r="AN17" s="913"/>
      <c r="AO17" s="914"/>
      <c r="AP17" s="915"/>
      <c r="AQ17" s="916"/>
      <c r="AR17" s="911" t="str">
        <f t="shared" si="1"/>
        <v/>
      </c>
      <c r="AS17" s="912"/>
      <c r="AT17" s="913"/>
      <c r="AU17" s="917"/>
      <c r="AV17" s="918"/>
      <c r="AW17" s="918"/>
      <c r="AX17" s="919"/>
      <c r="AY17" s="883" t="str">
        <f t="shared" si="2"/>
        <v/>
      </c>
      <c r="AZ17" s="884"/>
      <c r="BA17" s="884"/>
      <c r="BB17" s="884"/>
      <c r="BC17" s="885"/>
      <c r="BD17" s="350"/>
      <c r="BE17" s="350"/>
      <c r="BF17" s="317">
        <v>9</v>
      </c>
      <c r="BG17" s="300"/>
      <c r="BH17" s="211"/>
      <c r="BI17" s="1"/>
      <c r="BJ17" s="1"/>
      <c r="BK17" s="1"/>
      <c r="BL17" s="1"/>
      <c r="BM17" s="1"/>
      <c r="BN17" s="1"/>
      <c r="BO17" s="1"/>
      <c r="BP17" s="1"/>
      <c r="BQ17" s="1"/>
      <c r="BR17" s="1"/>
      <c r="BS17" s="1"/>
      <c r="BT17" s="1"/>
    </row>
    <row r="18" spans="1:72" s="15" customFormat="1" ht="28.2" customHeight="1" x14ac:dyDescent="0.2">
      <c r="A18" s="877"/>
      <c r="B18" s="878"/>
      <c r="C18" s="879"/>
      <c r="D18" s="903"/>
      <c r="E18" s="904"/>
      <c r="F18" s="904"/>
      <c r="G18" s="920"/>
      <c r="H18" s="921"/>
      <c r="I18" s="921"/>
      <c r="J18" s="921"/>
      <c r="K18" s="903"/>
      <c r="L18" s="905"/>
      <c r="M18" s="906"/>
      <c r="N18" s="906"/>
      <c r="O18" s="906"/>
      <c r="P18" s="906"/>
      <c r="Q18" s="906"/>
      <c r="R18" s="907"/>
      <c r="S18" s="905"/>
      <c r="T18" s="906"/>
      <c r="U18" s="906"/>
      <c r="V18" s="906"/>
      <c r="W18" s="906"/>
      <c r="X18" s="906"/>
      <c r="Y18" s="906"/>
      <c r="Z18" s="906"/>
      <c r="AA18" s="906"/>
      <c r="AB18" s="906"/>
      <c r="AC18" s="906"/>
      <c r="AD18" s="907"/>
      <c r="AE18" s="908"/>
      <c r="AF18" s="909"/>
      <c r="AG18" s="909"/>
      <c r="AH18" s="266" t="s">
        <v>652</v>
      </c>
      <c r="AI18" s="909"/>
      <c r="AJ18" s="909"/>
      <c r="AK18" s="910"/>
      <c r="AL18" s="911" t="str">
        <f t="shared" si="0"/>
        <v/>
      </c>
      <c r="AM18" s="912"/>
      <c r="AN18" s="913"/>
      <c r="AO18" s="914"/>
      <c r="AP18" s="915"/>
      <c r="AQ18" s="916"/>
      <c r="AR18" s="911" t="str">
        <f t="shared" si="1"/>
        <v/>
      </c>
      <c r="AS18" s="912"/>
      <c r="AT18" s="913"/>
      <c r="AU18" s="917"/>
      <c r="AV18" s="918"/>
      <c r="AW18" s="918"/>
      <c r="AX18" s="919"/>
      <c r="AY18" s="883" t="str">
        <f t="shared" si="2"/>
        <v/>
      </c>
      <c r="AZ18" s="884"/>
      <c r="BA18" s="884"/>
      <c r="BB18" s="884"/>
      <c r="BC18" s="885"/>
      <c r="BD18" s="350"/>
      <c r="BE18" s="350"/>
      <c r="BF18" s="317">
        <v>10</v>
      </c>
      <c r="BG18" s="300"/>
      <c r="BH18" s="211"/>
      <c r="BI18" s="1"/>
      <c r="BJ18" s="1"/>
      <c r="BK18" s="1"/>
      <c r="BL18" s="1"/>
      <c r="BM18" s="1"/>
      <c r="BN18" s="1"/>
      <c r="BO18" s="1"/>
      <c r="BP18" s="1"/>
      <c r="BQ18" s="1"/>
      <c r="BR18" s="1"/>
      <c r="BS18" s="1"/>
      <c r="BT18" s="1"/>
    </row>
    <row r="19" spans="1:72" s="15" customFormat="1" ht="28.5" customHeight="1" x14ac:dyDescent="0.2">
      <c r="A19" s="877"/>
      <c r="B19" s="878"/>
      <c r="C19" s="879"/>
      <c r="D19" s="903"/>
      <c r="E19" s="904"/>
      <c r="F19" s="904"/>
      <c r="G19" s="920"/>
      <c r="H19" s="921"/>
      <c r="I19" s="921"/>
      <c r="J19" s="921"/>
      <c r="K19" s="903"/>
      <c r="L19" s="905"/>
      <c r="M19" s="906"/>
      <c r="N19" s="906"/>
      <c r="O19" s="906"/>
      <c r="P19" s="906"/>
      <c r="Q19" s="906"/>
      <c r="R19" s="907"/>
      <c r="S19" s="905"/>
      <c r="T19" s="906"/>
      <c r="U19" s="906"/>
      <c r="V19" s="906"/>
      <c r="W19" s="906"/>
      <c r="X19" s="906"/>
      <c r="Y19" s="906"/>
      <c r="Z19" s="906"/>
      <c r="AA19" s="906"/>
      <c r="AB19" s="906"/>
      <c r="AC19" s="906"/>
      <c r="AD19" s="907"/>
      <c r="AE19" s="908"/>
      <c r="AF19" s="909"/>
      <c r="AG19" s="909"/>
      <c r="AH19" s="266" t="s">
        <v>652</v>
      </c>
      <c r="AI19" s="909"/>
      <c r="AJ19" s="909"/>
      <c r="AK19" s="910"/>
      <c r="AL19" s="911" t="str">
        <f t="shared" si="0"/>
        <v/>
      </c>
      <c r="AM19" s="912"/>
      <c r="AN19" s="913"/>
      <c r="AO19" s="914"/>
      <c r="AP19" s="915"/>
      <c r="AQ19" s="916"/>
      <c r="AR19" s="911" t="str">
        <f t="shared" si="1"/>
        <v/>
      </c>
      <c r="AS19" s="912"/>
      <c r="AT19" s="913"/>
      <c r="AU19" s="917"/>
      <c r="AV19" s="918"/>
      <c r="AW19" s="918"/>
      <c r="AX19" s="919"/>
      <c r="AY19" s="883" t="str">
        <f t="shared" si="2"/>
        <v/>
      </c>
      <c r="AZ19" s="884"/>
      <c r="BA19" s="884"/>
      <c r="BB19" s="884"/>
      <c r="BC19" s="885"/>
      <c r="BD19" s="350"/>
      <c r="BE19" s="350"/>
      <c r="BF19" s="317">
        <v>11</v>
      </c>
      <c r="BG19" s="300"/>
      <c r="BH19" s="211"/>
      <c r="BI19" s="1"/>
      <c r="BJ19" s="1"/>
      <c r="BK19" s="1"/>
      <c r="BL19" s="1"/>
      <c r="BM19" s="1"/>
      <c r="BN19" s="1"/>
      <c r="BO19" s="1"/>
      <c r="BP19" s="1"/>
      <c r="BQ19" s="1"/>
      <c r="BR19" s="1"/>
      <c r="BS19" s="1"/>
      <c r="BT19" s="1"/>
    </row>
    <row r="20" spans="1:72" s="15" customFormat="1" ht="28.5" customHeight="1" x14ac:dyDescent="0.2">
      <c r="A20" s="877"/>
      <c r="B20" s="878"/>
      <c r="C20" s="879"/>
      <c r="D20" s="903"/>
      <c r="E20" s="904"/>
      <c r="F20" s="904"/>
      <c r="G20" s="920"/>
      <c r="H20" s="921"/>
      <c r="I20" s="921"/>
      <c r="J20" s="921"/>
      <c r="K20" s="903"/>
      <c r="L20" s="905"/>
      <c r="M20" s="906"/>
      <c r="N20" s="906"/>
      <c r="O20" s="906"/>
      <c r="P20" s="906"/>
      <c r="Q20" s="906"/>
      <c r="R20" s="907"/>
      <c r="S20" s="905"/>
      <c r="T20" s="906"/>
      <c r="U20" s="906"/>
      <c r="V20" s="906"/>
      <c r="W20" s="906"/>
      <c r="X20" s="906"/>
      <c r="Y20" s="906"/>
      <c r="Z20" s="906"/>
      <c r="AA20" s="906"/>
      <c r="AB20" s="906"/>
      <c r="AC20" s="906"/>
      <c r="AD20" s="907"/>
      <c r="AE20" s="908"/>
      <c r="AF20" s="909"/>
      <c r="AG20" s="909"/>
      <c r="AH20" s="266" t="s">
        <v>652</v>
      </c>
      <c r="AI20" s="909"/>
      <c r="AJ20" s="909"/>
      <c r="AK20" s="910"/>
      <c r="AL20" s="911" t="str">
        <f t="shared" si="0"/>
        <v/>
      </c>
      <c r="AM20" s="912"/>
      <c r="AN20" s="913"/>
      <c r="AO20" s="914"/>
      <c r="AP20" s="915"/>
      <c r="AQ20" s="916"/>
      <c r="AR20" s="911" t="str">
        <f t="shared" si="1"/>
        <v/>
      </c>
      <c r="AS20" s="912"/>
      <c r="AT20" s="913"/>
      <c r="AU20" s="917"/>
      <c r="AV20" s="918"/>
      <c r="AW20" s="918"/>
      <c r="AX20" s="919"/>
      <c r="AY20" s="883" t="str">
        <f t="shared" si="2"/>
        <v/>
      </c>
      <c r="AZ20" s="884"/>
      <c r="BA20" s="884"/>
      <c r="BB20" s="884"/>
      <c r="BC20" s="885"/>
      <c r="BD20" s="350"/>
      <c r="BE20" s="350"/>
      <c r="BF20" s="317">
        <v>12</v>
      </c>
      <c r="BG20" s="300"/>
      <c r="BH20" s="211"/>
      <c r="BI20" s="1"/>
      <c r="BJ20" s="1"/>
      <c r="BK20" s="1"/>
      <c r="BL20" s="1"/>
      <c r="BM20" s="1"/>
      <c r="BN20" s="1"/>
      <c r="BO20" s="1"/>
      <c r="BP20" s="1"/>
      <c r="BQ20" s="1"/>
      <c r="BR20" s="1"/>
      <c r="BS20" s="1"/>
      <c r="BT20" s="1"/>
    </row>
    <row r="21" spans="1:72" s="15" customFormat="1" ht="28.5" customHeight="1" x14ac:dyDescent="0.2">
      <c r="A21" s="877"/>
      <c r="B21" s="878"/>
      <c r="C21" s="879"/>
      <c r="D21" s="903"/>
      <c r="E21" s="904"/>
      <c r="F21" s="904"/>
      <c r="G21" s="920"/>
      <c r="H21" s="921"/>
      <c r="I21" s="921"/>
      <c r="J21" s="921"/>
      <c r="K21" s="903"/>
      <c r="L21" s="905"/>
      <c r="M21" s="906"/>
      <c r="N21" s="906"/>
      <c r="O21" s="906"/>
      <c r="P21" s="906"/>
      <c r="Q21" s="906"/>
      <c r="R21" s="907"/>
      <c r="S21" s="905"/>
      <c r="T21" s="906"/>
      <c r="U21" s="906"/>
      <c r="V21" s="906"/>
      <c r="W21" s="906"/>
      <c r="X21" s="906"/>
      <c r="Y21" s="906"/>
      <c r="Z21" s="906"/>
      <c r="AA21" s="906"/>
      <c r="AB21" s="906"/>
      <c r="AC21" s="906"/>
      <c r="AD21" s="907"/>
      <c r="AE21" s="908"/>
      <c r="AF21" s="909"/>
      <c r="AG21" s="909"/>
      <c r="AH21" s="266" t="s">
        <v>652</v>
      </c>
      <c r="AI21" s="909"/>
      <c r="AJ21" s="909"/>
      <c r="AK21" s="910"/>
      <c r="AL21" s="911" t="str">
        <f t="shared" si="0"/>
        <v/>
      </c>
      <c r="AM21" s="912"/>
      <c r="AN21" s="913"/>
      <c r="AO21" s="914"/>
      <c r="AP21" s="915"/>
      <c r="AQ21" s="916"/>
      <c r="AR21" s="911" t="str">
        <f t="shared" si="1"/>
        <v/>
      </c>
      <c r="AS21" s="912"/>
      <c r="AT21" s="913"/>
      <c r="AU21" s="917"/>
      <c r="AV21" s="918"/>
      <c r="AW21" s="918"/>
      <c r="AX21" s="919"/>
      <c r="AY21" s="883" t="str">
        <f t="shared" si="2"/>
        <v/>
      </c>
      <c r="AZ21" s="884"/>
      <c r="BA21" s="884"/>
      <c r="BB21" s="884"/>
      <c r="BC21" s="885"/>
      <c r="BD21" s="350"/>
      <c r="BE21" s="350"/>
      <c r="BF21" s="317">
        <v>13</v>
      </c>
      <c r="BG21" s="300"/>
      <c r="BH21" s="211"/>
      <c r="BI21" s="1"/>
      <c r="BJ21" s="1"/>
      <c r="BK21" s="1"/>
      <c r="BL21" s="1"/>
      <c r="BM21" s="1"/>
      <c r="BN21" s="1"/>
      <c r="BO21" s="1"/>
      <c r="BP21" s="1"/>
      <c r="BQ21" s="1"/>
      <c r="BR21" s="1"/>
      <c r="BS21" s="1"/>
      <c r="BT21" s="1"/>
    </row>
    <row r="22" spans="1:72" s="15" customFormat="1" ht="28.5" customHeight="1" x14ac:dyDescent="0.2">
      <c r="A22" s="877"/>
      <c r="B22" s="878"/>
      <c r="C22" s="879"/>
      <c r="D22" s="903"/>
      <c r="E22" s="904"/>
      <c r="F22" s="904"/>
      <c r="G22" s="920"/>
      <c r="H22" s="921"/>
      <c r="I22" s="921"/>
      <c r="J22" s="921"/>
      <c r="K22" s="903"/>
      <c r="L22" s="905"/>
      <c r="M22" s="906"/>
      <c r="N22" s="906"/>
      <c r="O22" s="906"/>
      <c r="P22" s="906"/>
      <c r="Q22" s="906"/>
      <c r="R22" s="907"/>
      <c r="S22" s="905"/>
      <c r="T22" s="906"/>
      <c r="U22" s="906"/>
      <c r="V22" s="906"/>
      <c r="W22" s="906"/>
      <c r="X22" s="906"/>
      <c r="Y22" s="906"/>
      <c r="Z22" s="906"/>
      <c r="AA22" s="906"/>
      <c r="AB22" s="906"/>
      <c r="AC22" s="906"/>
      <c r="AD22" s="907"/>
      <c r="AE22" s="908"/>
      <c r="AF22" s="909"/>
      <c r="AG22" s="909"/>
      <c r="AH22" s="266" t="s">
        <v>652</v>
      </c>
      <c r="AI22" s="909"/>
      <c r="AJ22" s="909"/>
      <c r="AK22" s="910"/>
      <c r="AL22" s="911" t="str">
        <f t="shared" si="0"/>
        <v/>
      </c>
      <c r="AM22" s="912"/>
      <c r="AN22" s="913"/>
      <c r="AO22" s="914"/>
      <c r="AP22" s="915"/>
      <c r="AQ22" s="916"/>
      <c r="AR22" s="911" t="str">
        <f t="shared" si="1"/>
        <v/>
      </c>
      <c r="AS22" s="912"/>
      <c r="AT22" s="913"/>
      <c r="AU22" s="917"/>
      <c r="AV22" s="918"/>
      <c r="AW22" s="918"/>
      <c r="AX22" s="919"/>
      <c r="AY22" s="883" t="str">
        <f t="shared" si="2"/>
        <v/>
      </c>
      <c r="AZ22" s="884"/>
      <c r="BA22" s="884"/>
      <c r="BB22" s="884"/>
      <c r="BC22" s="885"/>
      <c r="BD22" s="350"/>
      <c r="BE22" s="350"/>
      <c r="BF22" s="317">
        <v>14</v>
      </c>
      <c r="BG22" s="300"/>
      <c r="BH22" s="211"/>
      <c r="BI22" s="1"/>
      <c r="BJ22" s="1"/>
      <c r="BK22" s="1"/>
      <c r="BL22" s="1"/>
      <c r="BM22" s="1"/>
      <c r="BN22" s="1"/>
      <c r="BO22" s="1"/>
      <c r="BP22" s="1"/>
      <c r="BQ22" s="1"/>
      <c r="BR22" s="1"/>
      <c r="BS22" s="1"/>
      <c r="BT22" s="1"/>
    </row>
    <row r="23" spans="1:72" s="15" customFormat="1" ht="28.5" customHeight="1" x14ac:dyDescent="0.2">
      <c r="A23" s="877"/>
      <c r="B23" s="878"/>
      <c r="C23" s="879"/>
      <c r="D23" s="903"/>
      <c r="E23" s="904"/>
      <c r="F23" s="904"/>
      <c r="G23" s="920"/>
      <c r="H23" s="921"/>
      <c r="I23" s="921"/>
      <c r="J23" s="921"/>
      <c r="K23" s="903"/>
      <c r="L23" s="905"/>
      <c r="M23" s="906"/>
      <c r="N23" s="906"/>
      <c r="O23" s="906"/>
      <c r="P23" s="906"/>
      <c r="Q23" s="906"/>
      <c r="R23" s="907"/>
      <c r="S23" s="905"/>
      <c r="T23" s="906"/>
      <c r="U23" s="906"/>
      <c r="V23" s="906"/>
      <c r="W23" s="906"/>
      <c r="X23" s="906"/>
      <c r="Y23" s="906"/>
      <c r="Z23" s="906"/>
      <c r="AA23" s="906"/>
      <c r="AB23" s="906"/>
      <c r="AC23" s="906"/>
      <c r="AD23" s="907"/>
      <c r="AE23" s="908"/>
      <c r="AF23" s="909"/>
      <c r="AG23" s="909"/>
      <c r="AH23" s="266" t="s">
        <v>652</v>
      </c>
      <c r="AI23" s="909"/>
      <c r="AJ23" s="909"/>
      <c r="AK23" s="910"/>
      <c r="AL23" s="911" t="str">
        <f t="shared" si="0"/>
        <v/>
      </c>
      <c r="AM23" s="912"/>
      <c r="AN23" s="913"/>
      <c r="AO23" s="914"/>
      <c r="AP23" s="915"/>
      <c r="AQ23" s="916"/>
      <c r="AR23" s="911" t="str">
        <f t="shared" si="1"/>
        <v/>
      </c>
      <c r="AS23" s="912"/>
      <c r="AT23" s="913"/>
      <c r="AU23" s="917"/>
      <c r="AV23" s="918"/>
      <c r="AW23" s="918"/>
      <c r="AX23" s="919"/>
      <c r="AY23" s="883" t="str">
        <f t="shared" si="2"/>
        <v/>
      </c>
      <c r="AZ23" s="884"/>
      <c r="BA23" s="884"/>
      <c r="BB23" s="884"/>
      <c r="BC23" s="885"/>
      <c r="BD23" s="350"/>
      <c r="BE23" s="350"/>
      <c r="BF23" s="317">
        <v>15</v>
      </c>
      <c r="BG23" s="300"/>
      <c r="BH23" s="211"/>
      <c r="BI23" s="1"/>
      <c r="BJ23" s="1"/>
      <c r="BK23" s="1"/>
      <c r="BL23" s="1"/>
      <c r="BM23" s="1"/>
      <c r="BN23" s="1"/>
      <c r="BO23" s="1"/>
      <c r="BP23" s="1"/>
      <c r="BQ23" s="1"/>
      <c r="BR23" s="1"/>
      <c r="BS23" s="1"/>
      <c r="BT23" s="1"/>
    </row>
    <row r="24" spans="1:72" s="15" customFormat="1" ht="28.5" customHeight="1" x14ac:dyDescent="0.2">
      <c r="A24" s="877"/>
      <c r="B24" s="878"/>
      <c r="C24" s="879"/>
      <c r="D24" s="903"/>
      <c r="E24" s="904"/>
      <c r="F24" s="904"/>
      <c r="G24" s="920"/>
      <c r="H24" s="921"/>
      <c r="I24" s="921"/>
      <c r="J24" s="921"/>
      <c r="K24" s="903"/>
      <c r="L24" s="905"/>
      <c r="M24" s="906"/>
      <c r="N24" s="906"/>
      <c r="O24" s="906"/>
      <c r="P24" s="906"/>
      <c r="Q24" s="906"/>
      <c r="R24" s="907"/>
      <c r="S24" s="905"/>
      <c r="T24" s="906"/>
      <c r="U24" s="906"/>
      <c r="V24" s="906"/>
      <c r="W24" s="906"/>
      <c r="X24" s="906"/>
      <c r="Y24" s="906"/>
      <c r="Z24" s="906"/>
      <c r="AA24" s="906"/>
      <c r="AB24" s="906"/>
      <c r="AC24" s="906"/>
      <c r="AD24" s="907"/>
      <c r="AE24" s="908"/>
      <c r="AF24" s="909"/>
      <c r="AG24" s="909"/>
      <c r="AH24" s="266" t="s">
        <v>652</v>
      </c>
      <c r="AI24" s="909"/>
      <c r="AJ24" s="909"/>
      <c r="AK24" s="910"/>
      <c r="AL24" s="911" t="str">
        <f t="shared" si="0"/>
        <v/>
      </c>
      <c r="AM24" s="912"/>
      <c r="AN24" s="913"/>
      <c r="AO24" s="914"/>
      <c r="AP24" s="915"/>
      <c r="AQ24" s="916"/>
      <c r="AR24" s="911" t="str">
        <f t="shared" si="1"/>
        <v/>
      </c>
      <c r="AS24" s="912"/>
      <c r="AT24" s="913"/>
      <c r="AU24" s="917"/>
      <c r="AV24" s="918"/>
      <c r="AW24" s="918"/>
      <c r="AX24" s="919"/>
      <c r="AY24" s="883" t="str">
        <f t="shared" si="2"/>
        <v/>
      </c>
      <c r="AZ24" s="884"/>
      <c r="BA24" s="884"/>
      <c r="BB24" s="884"/>
      <c r="BC24" s="885"/>
      <c r="BD24" s="350"/>
      <c r="BE24" s="350"/>
      <c r="BF24" s="317">
        <v>16</v>
      </c>
      <c r="BG24" s="300"/>
      <c r="BH24" s="211"/>
      <c r="BI24" s="1"/>
      <c r="BJ24" s="1"/>
      <c r="BK24" s="1"/>
      <c r="BL24" s="1"/>
      <c r="BM24" s="1"/>
      <c r="BN24" s="1"/>
      <c r="BO24" s="1"/>
      <c r="BP24" s="1"/>
      <c r="BQ24" s="1"/>
      <c r="BR24" s="1"/>
      <c r="BS24" s="1"/>
      <c r="BT24" s="1"/>
    </row>
    <row r="25" spans="1:72" s="15" customFormat="1" ht="28.5" customHeight="1" x14ac:dyDescent="0.2">
      <c r="A25" s="877"/>
      <c r="B25" s="878"/>
      <c r="C25" s="879"/>
      <c r="D25" s="903"/>
      <c r="E25" s="904"/>
      <c r="F25" s="904"/>
      <c r="G25" s="920"/>
      <c r="H25" s="921"/>
      <c r="I25" s="921"/>
      <c r="J25" s="921"/>
      <c r="K25" s="903"/>
      <c r="L25" s="905"/>
      <c r="M25" s="906"/>
      <c r="N25" s="906"/>
      <c r="O25" s="906"/>
      <c r="P25" s="906"/>
      <c r="Q25" s="906"/>
      <c r="R25" s="907"/>
      <c r="S25" s="905"/>
      <c r="T25" s="906"/>
      <c r="U25" s="906"/>
      <c r="V25" s="906"/>
      <c r="W25" s="906"/>
      <c r="X25" s="906"/>
      <c r="Y25" s="906"/>
      <c r="Z25" s="906"/>
      <c r="AA25" s="906"/>
      <c r="AB25" s="906"/>
      <c r="AC25" s="906"/>
      <c r="AD25" s="907"/>
      <c r="AE25" s="908"/>
      <c r="AF25" s="909"/>
      <c r="AG25" s="909"/>
      <c r="AH25" s="266" t="s">
        <v>652</v>
      </c>
      <c r="AI25" s="909"/>
      <c r="AJ25" s="909"/>
      <c r="AK25" s="910"/>
      <c r="AL25" s="911" t="str">
        <f t="shared" si="0"/>
        <v/>
      </c>
      <c r="AM25" s="912"/>
      <c r="AN25" s="913"/>
      <c r="AO25" s="914"/>
      <c r="AP25" s="915"/>
      <c r="AQ25" s="916"/>
      <c r="AR25" s="911" t="str">
        <f t="shared" si="1"/>
        <v/>
      </c>
      <c r="AS25" s="912"/>
      <c r="AT25" s="913"/>
      <c r="AU25" s="917"/>
      <c r="AV25" s="918"/>
      <c r="AW25" s="918"/>
      <c r="AX25" s="919"/>
      <c r="AY25" s="883" t="str">
        <f t="shared" si="2"/>
        <v/>
      </c>
      <c r="AZ25" s="884"/>
      <c r="BA25" s="884"/>
      <c r="BB25" s="884"/>
      <c r="BC25" s="885"/>
      <c r="BD25" s="350"/>
      <c r="BE25" s="350"/>
      <c r="BF25" s="317">
        <v>17</v>
      </c>
      <c r="BG25" s="300"/>
      <c r="BH25" s="211"/>
      <c r="BI25" s="1"/>
      <c r="BJ25" s="1"/>
      <c r="BK25" s="1"/>
      <c r="BL25" s="1"/>
      <c r="BM25" s="1"/>
      <c r="BN25" s="1"/>
      <c r="BO25" s="1"/>
      <c r="BP25" s="1"/>
      <c r="BQ25" s="1"/>
      <c r="BR25" s="1"/>
      <c r="BS25" s="1"/>
      <c r="BT25" s="1"/>
    </row>
    <row r="26" spans="1:72" s="15" customFormat="1" ht="28.5" customHeight="1" x14ac:dyDescent="0.2">
      <c r="A26" s="877"/>
      <c r="B26" s="878"/>
      <c r="C26" s="879"/>
      <c r="D26" s="903"/>
      <c r="E26" s="904"/>
      <c r="F26" s="904"/>
      <c r="G26" s="920"/>
      <c r="H26" s="921"/>
      <c r="I26" s="921"/>
      <c r="J26" s="921"/>
      <c r="K26" s="903"/>
      <c r="L26" s="905"/>
      <c r="M26" s="906"/>
      <c r="N26" s="906"/>
      <c r="O26" s="906"/>
      <c r="P26" s="906"/>
      <c r="Q26" s="906"/>
      <c r="R26" s="907"/>
      <c r="S26" s="905"/>
      <c r="T26" s="906"/>
      <c r="U26" s="906"/>
      <c r="V26" s="906"/>
      <c r="W26" s="906"/>
      <c r="X26" s="906"/>
      <c r="Y26" s="906"/>
      <c r="Z26" s="906"/>
      <c r="AA26" s="906"/>
      <c r="AB26" s="906"/>
      <c r="AC26" s="906"/>
      <c r="AD26" s="907"/>
      <c r="AE26" s="908"/>
      <c r="AF26" s="909"/>
      <c r="AG26" s="909"/>
      <c r="AH26" s="266" t="s">
        <v>652</v>
      </c>
      <c r="AI26" s="909"/>
      <c r="AJ26" s="909"/>
      <c r="AK26" s="910"/>
      <c r="AL26" s="911" t="str">
        <f t="shared" si="0"/>
        <v/>
      </c>
      <c r="AM26" s="912"/>
      <c r="AN26" s="913"/>
      <c r="AO26" s="914"/>
      <c r="AP26" s="915"/>
      <c r="AQ26" s="916"/>
      <c r="AR26" s="911" t="str">
        <f t="shared" si="1"/>
        <v/>
      </c>
      <c r="AS26" s="912"/>
      <c r="AT26" s="913"/>
      <c r="AU26" s="917"/>
      <c r="AV26" s="918"/>
      <c r="AW26" s="918"/>
      <c r="AX26" s="919"/>
      <c r="AY26" s="883" t="str">
        <f t="shared" si="2"/>
        <v/>
      </c>
      <c r="AZ26" s="884"/>
      <c r="BA26" s="884"/>
      <c r="BB26" s="884"/>
      <c r="BC26" s="885"/>
      <c r="BD26" s="350"/>
      <c r="BE26" s="350"/>
      <c r="BF26" s="317">
        <v>18</v>
      </c>
      <c r="BG26" s="300"/>
      <c r="BH26" s="211"/>
      <c r="BI26" s="1"/>
      <c r="BJ26" s="1"/>
      <c r="BK26" s="1"/>
      <c r="BL26" s="1"/>
      <c r="BM26" s="1"/>
      <c r="BN26" s="1"/>
      <c r="BO26" s="1"/>
      <c r="BP26" s="1"/>
      <c r="BQ26" s="1"/>
      <c r="BR26" s="1"/>
      <c r="BS26" s="1"/>
      <c r="BT26" s="1"/>
    </row>
    <row r="27" spans="1:72" s="15" customFormat="1" ht="28.5" customHeight="1" x14ac:dyDescent="0.2">
      <c r="A27" s="877"/>
      <c r="B27" s="878"/>
      <c r="C27" s="879"/>
      <c r="D27" s="903"/>
      <c r="E27" s="904"/>
      <c r="F27" s="904"/>
      <c r="G27" s="920"/>
      <c r="H27" s="921"/>
      <c r="I27" s="921"/>
      <c r="J27" s="921"/>
      <c r="K27" s="903"/>
      <c r="L27" s="905"/>
      <c r="M27" s="906"/>
      <c r="N27" s="906"/>
      <c r="O27" s="906"/>
      <c r="P27" s="906"/>
      <c r="Q27" s="906"/>
      <c r="R27" s="907"/>
      <c r="S27" s="905"/>
      <c r="T27" s="906"/>
      <c r="U27" s="906"/>
      <c r="V27" s="906"/>
      <c r="W27" s="906"/>
      <c r="X27" s="906"/>
      <c r="Y27" s="906"/>
      <c r="Z27" s="906"/>
      <c r="AA27" s="906"/>
      <c r="AB27" s="906"/>
      <c r="AC27" s="906"/>
      <c r="AD27" s="907"/>
      <c r="AE27" s="908"/>
      <c r="AF27" s="909"/>
      <c r="AG27" s="909"/>
      <c r="AH27" s="266" t="s">
        <v>652</v>
      </c>
      <c r="AI27" s="909"/>
      <c r="AJ27" s="909"/>
      <c r="AK27" s="910"/>
      <c r="AL27" s="911" t="str">
        <f t="shared" si="0"/>
        <v/>
      </c>
      <c r="AM27" s="912"/>
      <c r="AN27" s="913"/>
      <c r="AO27" s="914"/>
      <c r="AP27" s="915"/>
      <c r="AQ27" s="916"/>
      <c r="AR27" s="911" t="str">
        <f t="shared" si="1"/>
        <v/>
      </c>
      <c r="AS27" s="912"/>
      <c r="AT27" s="913"/>
      <c r="AU27" s="917"/>
      <c r="AV27" s="918"/>
      <c r="AW27" s="918"/>
      <c r="AX27" s="919"/>
      <c r="AY27" s="883" t="str">
        <f t="shared" si="2"/>
        <v/>
      </c>
      <c r="AZ27" s="884"/>
      <c r="BA27" s="884"/>
      <c r="BB27" s="884"/>
      <c r="BC27" s="885"/>
      <c r="BD27" s="350"/>
      <c r="BE27" s="350"/>
      <c r="BF27" s="317">
        <v>19</v>
      </c>
      <c r="BG27" s="300"/>
      <c r="BH27" s="211"/>
      <c r="BI27" s="1"/>
      <c r="BJ27" s="1"/>
      <c r="BK27" s="1"/>
      <c r="BL27" s="1"/>
      <c r="BM27" s="1"/>
      <c r="BN27" s="1"/>
      <c r="BO27" s="1"/>
      <c r="BP27" s="1"/>
      <c r="BQ27" s="1"/>
      <c r="BR27" s="1"/>
      <c r="BS27" s="1"/>
      <c r="BT27" s="1"/>
    </row>
    <row r="28" spans="1:72" s="15" customFormat="1" ht="28.5" customHeight="1" x14ac:dyDescent="0.2">
      <c r="A28" s="877"/>
      <c r="B28" s="878"/>
      <c r="C28" s="879"/>
      <c r="D28" s="903"/>
      <c r="E28" s="904"/>
      <c r="F28" s="904"/>
      <c r="G28" s="920"/>
      <c r="H28" s="921"/>
      <c r="I28" s="921"/>
      <c r="J28" s="921"/>
      <c r="K28" s="903"/>
      <c r="L28" s="905"/>
      <c r="M28" s="906"/>
      <c r="N28" s="906"/>
      <c r="O28" s="906"/>
      <c r="P28" s="906"/>
      <c r="Q28" s="906"/>
      <c r="R28" s="907"/>
      <c r="S28" s="905"/>
      <c r="T28" s="906"/>
      <c r="U28" s="906"/>
      <c r="V28" s="906"/>
      <c r="W28" s="906"/>
      <c r="X28" s="906"/>
      <c r="Y28" s="906"/>
      <c r="Z28" s="906"/>
      <c r="AA28" s="906"/>
      <c r="AB28" s="906"/>
      <c r="AC28" s="906"/>
      <c r="AD28" s="907"/>
      <c r="AE28" s="908"/>
      <c r="AF28" s="909"/>
      <c r="AG28" s="909"/>
      <c r="AH28" s="266" t="s">
        <v>652</v>
      </c>
      <c r="AI28" s="909"/>
      <c r="AJ28" s="909"/>
      <c r="AK28" s="910"/>
      <c r="AL28" s="911" t="str">
        <f t="shared" si="0"/>
        <v/>
      </c>
      <c r="AM28" s="912"/>
      <c r="AN28" s="913"/>
      <c r="AO28" s="914"/>
      <c r="AP28" s="915"/>
      <c r="AQ28" s="916"/>
      <c r="AR28" s="911" t="str">
        <f t="shared" si="1"/>
        <v/>
      </c>
      <c r="AS28" s="912"/>
      <c r="AT28" s="913"/>
      <c r="AU28" s="917"/>
      <c r="AV28" s="918"/>
      <c r="AW28" s="918"/>
      <c r="AX28" s="919"/>
      <c r="AY28" s="883" t="str">
        <f t="shared" si="2"/>
        <v/>
      </c>
      <c r="AZ28" s="884"/>
      <c r="BA28" s="884"/>
      <c r="BB28" s="884"/>
      <c r="BC28" s="885"/>
      <c r="BD28" s="350"/>
      <c r="BE28" s="350"/>
      <c r="BF28" s="317">
        <v>20</v>
      </c>
      <c r="BG28" s="300"/>
      <c r="BH28" s="211"/>
      <c r="BI28" s="1"/>
      <c r="BJ28" s="1"/>
      <c r="BK28" s="1"/>
      <c r="BL28" s="1"/>
      <c r="BM28" s="1"/>
      <c r="BN28" s="1"/>
      <c r="BO28" s="1"/>
      <c r="BP28" s="1"/>
      <c r="BQ28" s="1"/>
      <c r="BR28" s="1"/>
      <c r="BS28" s="1"/>
      <c r="BT28" s="1"/>
    </row>
    <row r="29" spans="1:72" s="15" customFormat="1" ht="28.5" customHeight="1" x14ac:dyDescent="0.2">
      <c r="A29" s="877"/>
      <c r="B29" s="878"/>
      <c r="C29" s="879"/>
      <c r="D29" s="903"/>
      <c r="E29" s="904"/>
      <c r="F29" s="904"/>
      <c r="G29" s="920"/>
      <c r="H29" s="921"/>
      <c r="I29" s="921"/>
      <c r="J29" s="921"/>
      <c r="K29" s="903"/>
      <c r="L29" s="905"/>
      <c r="M29" s="906"/>
      <c r="N29" s="906"/>
      <c r="O29" s="906"/>
      <c r="P29" s="906"/>
      <c r="Q29" s="906"/>
      <c r="R29" s="907"/>
      <c r="S29" s="905"/>
      <c r="T29" s="906"/>
      <c r="U29" s="906"/>
      <c r="V29" s="906"/>
      <c r="W29" s="906"/>
      <c r="X29" s="906"/>
      <c r="Y29" s="906"/>
      <c r="Z29" s="906"/>
      <c r="AA29" s="906"/>
      <c r="AB29" s="906"/>
      <c r="AC29" s="906"/>
      <c r="AD29" s="907"/>
      <c r="AE29" s="908"/>
      <c r="AF29" s="909"/>
      <c r="AG29" s="909"/>
      <c r="AH29" s="266" t="s">
        <v>652</v>
      </c>
      <c r="AI29" s="909"/>
      <c r="AJ29" s="909"/>
      <c r="AK29" s="910"/>
      <c r="AL29" s="911" t="str">
        <f t="shared" si="0"/>
        <v/>
      </c>
      <c r="AM29" s="912"/>
      <c r="AN29" s="913"/>
      <c r="AO29" s="914"/>
      <c r="AP29" s="915"/>
      <c r="AQ29" s="916"/>
      <c r="AR29" s="911" t="str">
        <f t="shared" si="1"/>
        <v/>
      </c>
      <c r="AS29" s="912"/>
      <c r="AT29" s="913"/>
      <c r="AU29" s="917"/>
      <c r="AV29" s="918"/>
      <c r="AW29" s="918"/>
      <c r="AX29" s="919"/>
      <c r="AY29" s="883" t="str">
        <f t="shared" si="2"/>
        <v/>
      </c>
      <c r="AZ29" s="884"/>
      <c r="BA29" s="884"/>
      <c r="BB29" s="884"/>
      <c r="BC29" s="885"/>
      <c r="BD29" s="350"/>
      <c r="BE29" s="350"/>
      <c r="BF29" s="317">
        <v>21</v>
      </c>
      <c r="BG29" s="300"/>
      <c r="BH29" s="211"/>
      <c r="BI29" s="1"/>
      <c r="BJ29" s="1"/>
      <c r="BK29" s="1"/>
      <c r="BL29" s="1"/>
      <c r="BM29" s="1"/>
      <c r="BN29" s="1"/>
      <c r="BO29" s="1"/>
      <c r="BP29" s="1"/>
      <c r="BQ29" s="1"/>
      <c r="BR29" s="1"/>
      <c r="BS29" s="1"/>
      <c r="BT29" s="1"/>
    </row>
    <row r="30" spans="1:72" s="15" customFormat="1" ht="28.5" customHeight="1" x14ac:dyDescent="0.2">
      <c r="A30" s="877"/>
      <c r="B30" s="878"/>
      <c r="C30" s="879"/>
      <c r="D30" s="903"/>
      <c r="E30" s="904"/>
      <c r="F30" s="904"/>
      <c r="G30" s="920"/>
      <c r="H30" s="921"/>
      <c r="I30" s="921"/>
      <c r="J30" s="921"/>
      <c r="K30" s="903"/>
      <c r="L30" s="905"/>
      <c r="M30" s="906"/>
      <c r="N30" s="906"/>
      <c r="O30" s="906"/>
      <c r="P30" s="906"/>
      <c r="Q30" s="906"/>
      <c r="R30" s="907"/>
      <c r="S30" s="905"/>
      <c r="T30" s="906"/>
      <c r="U30" s="906"/>
      <c r="V30" s="906"/>
      <c r="W30" s="906"/>
      <c r="X30" s="906"/>
      <c r="Y30" s="906"/>
      <c r="Z30" s="906"/>
      <c r="AA30" s="906"/>
      <c r="AB30" s="906"/>
      <c r="AC30" s="906"/>
      <c r="AD30" s="907"/>
      <c r="AE30" s="908"/>
      <c r="AF30" s="909"/>
      <c r="AG30" s="909"/>
      <c r="AH30" s="266" t="s">
        <v>652</v>
      </c>
      <c r="AI30" s="909"/>
      <c r="AJ30" s="909"/>
      <c r="AK30" s="910"/>
      <c r="AL30" s="911" t="str">
        <f t="shared" si="0"/>
        <v/>
      </c>
      <c r="AM30" s="912"/>
      <c r="AN30" s="913"/>
      <c r="AO30" s="914"/>
      <c r="AP30" s="915"/>
      <c r="AQ30" s="916"/>
      <c r="AR30" s="911" t="str">
        <f t="shared" si="1"/>
        <v/>
      </c>
      <c r="AS30" s="912"/>
      <c r="AT30" s="913"/>
      <c r="AU30" s="917"/>
      <c r="AV30" s="918"/>
      <c r="AW30" s="918"/>
      <c r="AX30" s="919"/>
      <c r="AY30" s="883" t="str">
        <f t="shared" si="2"/>
        <v/>
      </c>
      <c r="AZ30" s="884"/>
      <c r="BA30" s="884"/>
      <c r="BB30" s="884"/>
      <c r="BC30" s="885"/>
      <c r="BD30" s="350"/>
      <c r="BE30" s="350"/>
      <c r="BF30" s="317">
        <v>22</v>
      </c>
      <c r="BG30" s="300"/>
      <c r="BH30" s="211"/>
      <c r="BI30" s="1"/>
      <c r="BJ30" s="1"/>
      <c r="BK30" s="1"/>
      <c r="BL30" s="1"/>
      <c r="BM30" s="1"/>
      <c r="BN30" s="1"/>
      <c r="BO30" s="1"/>
      <c r="BP30" s="1"/>
      <c r="BQ30" s="1"/>
      <c r="BR30" s="1"/>
      <c r="BS30" s="1"/>
      <c r="BT30" s="1"/>
    </row>
    <row r="31" spans="1:72" s="15" customFormat="1" ht="28.5" customHeight="1" x14ac:dyDescent="0.2">
      <c r="A31" s="877"/>
      <c r="B31" s="878"/>
      <c r="C31" s="879"/>
      <c r="D31" s="903"/>
      <c r="E31" s="904"/>
      <c r="F31" s="904"/>
      <c r="G31" s="920"/>
      <c r="H31" s="921"/>
      <c r="I31" s="921"/>
      <c r="J31" s="921"/>
      <c r="K31" s="903"/>
      <c r="L31" s="905"/>
      <c r="M31" s="906"/>
      <c r="N31" s="906"/>
      <c r="O31" s="906"/>
      <c r="P31" s="906"/>
      <c r="Q31" s="906"/>
      <c r="R31" s="907"/>
      <c r="S31" s="905"/>
      <c r="T31" s="906"/>
      <c r="U31" s="906"/>
      <c r="V31" s="906"/>
      <c r="W31" s="906"/>
      <c r="X31" s="906"/>
      <c r="Y31" s="906"/>
      <c r="Z31" s="906"/>
      <c r="AA31" s="906"/>
      <c r="AB31" s="906"/>
      <c r="AC31" s="906"/>
      <c r="AD31" s="907"/>
      <c r="AE31" s="908"/>
      <c r="AF31" s="909"/>
      <c r="AG31" s="909"/>
      <c r="AH31" s="266" t="s">
        <v>652</v>
      </c>
      <c r="AI31" s="909"/>
      <c r="AJ31" s="909"/>
      <c r="AK31" s="910"/>
      <c r="AL31" s="911" t="str">
        <f t="shared" si="0"/>
        <v/>
      </c>
      <c r="AM31" s="912"/>
      <c r="AN31" s="913"/>
      <c r="AO31" s="914"/>
      <c r="AP31" s="915"/>
      <c r="AQ31" s="916"/>
      <c r="AR31" s="911" t="str">
        <f t="shared" si="1"/>
        <v/>
      </c>
      <c r="AS31" s="912"/>
      <c r="AT31" s="913"/>
      <c r="AU31" s="917"/>
      <c r="AV31" s="918"/>
      <c r="AW31" s="918"/>
      <c r="AX31" s="919"/>
      <c r="AY31" s="883" t="str">
        <f t="shared" si="2"/>
        <v/>
      </c>
      <c r="AZ31" s="884"/>
      <c r="BA31" s="884"/>
      <c r="BB31" s="884"/>
      <c r="BC31" s="885"/>
      <c r="BD31" s="350"/>
      <c r="BE31" s="350"/>
      <c r="BF31" s="317">
        <v>23</v>
      </c>
      <c r="BG31" s="300"/>
      <c r="BH31" s="211"/>
      <c r="BI31" s="1"/>
      <c r="BJ31" s="1"/>
      <c r="BK31" s="1"/>
      <c r="BL31" s="1"/>
      <c r="BM31" s="1"/>
      <c r="BN31" s="1"/>
      <c r="BO31" s="1"/>
      <c r="BP31" s="1"/>
      <c r="BQ31" s="1"/>
      <c r="BR31" s="1"/>
      <c r="BS31" s="1"/>
      <c r="BT31" s="1"/>
    </row>
    <row r="32" spans="1:72" s="15" customFormat="1" ht="28.5" customHeight="1" x14ac:dyDescent="0.2">
      <c r="A32" s="877"/>
      <c r="B32" s="878"/>
      <c r="C32" s="879"/>
      <c r="D32" s="903"/>
      <c r="E32" s="904"/>
      <c r="F32" s="904"/>
      <c r="G32" s="920"/>
      <c r="H32" s="921"/>
      <c r="I32" s="921"/>
      <c r="J32" s="921"/>
      <c r="K32" s="903"/>
      <c r="L32" s="905"/>
      <c r="M32" s="906"/>
      <c r="N32" s="906"/>
      <c r="O32" s="906"/>
      <c r="P32" s="906"/>
      <c r="Q32" s="906"/>
      <c r="R32" s="907"/>
      <c r="S32" s="905"/>
      <c r="T32" s="906"/>
      <c r="U32" s="906"/>
      <c r="V32" s="906"/>
      <c r="W32" s="906"/>
      <c r="X32" s="906"/>
      <c r="Y32" s="906"/>
      <c r="Z32" s="906"/>
      <c r="AA32" s="906"/>
      <c r="AB32" s="906"/>
      <c r="AC32" s="906"/>
      <c r="AD32" s="907"/>
      <c r="AE32" s="908"/>
      <c r="AF32" s="909"/>
      <c r="AG32" s="909"/>
      <c r="AH32" s="266" t="s">
        <v>652</v>
      </c>
      <c r="AI32" s="909"/>
      <c r="AJ32" s="909"/>
      <c r="AK32" s="910"/>
      <c r="AL32" s="911" t="str">
        <f t="shared" si="0"/>
        <v/>
      </c>
      <c r="AM32" s="912"/>
      <c r="AN32" s="913"/>
      <c r="AO32" s="914"/>
      <c r="AP32" s="915"/>
      <c r="AQ32" s="916"/>
      <c r="AR32" s="911" t="str">
        <f t="shared" si="1"/>
        <v/>
      </c>
      <c r="AS32" s="912"/>
      <c r="AT32" s="913"/>
      <c r="AU32" s="917"/>
      <c r="AV32" s="918"/>
      <c r="AW32" s="918"/>
      <c r="AX32" s="919"/>
      <c r="AY32" s="883" t="str">
        <f t="shared" si="2"/>
        <v/>
      </c>
      <c r="AZ32" s="884"/>
      <c r="BA32" s="884"/>
      <c r="BB32" s="884"/>
      <c r="BC32" s="885"/>
      <c r="BD32" s="350"/>
      <c r="BE32" s="350"/>
      <c r="BF32" s="317">
        <v>24</v>
      </c>
      <c r="BG32" s="300"/>
      <c r="BH32" s="211"/>
      <c r="BI32" s="1"/>
      <c r="BJ32" s="1"/>
      <c r="BK32" s="1"/>
      <c r="BL32" s="1"/>
      <c r="BM32" s="1"/>
      <c r="BN32" s="1"/>
      <c r="BO32" s="1"/>
      <c r="BP32" s="1"/>
      <c r="BQ32" s="1"/>
      <c r="BR32" s="1"/>
      <c r="BS32" s="1"/>
      <c r="BT32" s="1"/>
    </row>
    <row r="33" spans="1:72" s="15" customFormat="1" ht="28.5" customHeight="1" x14ac:dyDescent="0.2">
      <c r="A33" s="877"/>
      <c r="B33" s="878"/>
      <c r="C33" s="879"/>
      <c r="D33" s="903"/>
      <c r="E33" s="904"/>
      <c r="F33" s="904"/>
      <c r="G33" s="920"/>
      <c r="H33" s="921"/>
      <c r="I33" s="921"/>
      <c r="J33" s="921"/>
      <c r="K33" s="903"/>
      <c r="L33" s="905"/>
      <c r="M33" s="906"/>
      <c r="N33" s="906"/>
      <c r="O33" s="906"/>
      <c r="P33" s="906"/>
      <c r="Q33" s="906"/>
      <c r="R33" s="907"/>
      <c r="S33" s="905"/>
      <c r="T33" s="906"/>
      <c r="U33" s="906"/>
      <c r="V33" s="906"/>
      <c r="W33" s="906"/>
      <c r="X33" s="906"/>
      <c r="Y33" s="906"/>
      <c r="Z33" s="906"/>
      <c r="AA33" s="906"/>
      <c r="AB33" s="906"/>
      <c r="AC33" s="906"/>
      <c r="AD33" s="907"/>
      <c r="AE33" s="908"/>
      <c r="AF33" s="909"/>
      <c r="AG33" s="909"/>
      <c r="AH33" s="266" t="s">
        <v>652</v>
      </c>
      <c r="AI33" s="909"/>
      <c r="AJ33" s="909"/>
      <c r="AK33" s="910"/>
      <c r="AL33" s="911" t="str">
        <f t="shared" si="0"/>
        <v/>
      </c>
      <c r="AM33" s="912"/>
      <c r="AN33" s="913"/>
      <c r="AO33" s="914"/>
      <c r="AP33" s="915"/>
      <c r="AQ33" s="916"/>
      <c r="AR33" s="911" t="str">
        <f t="shared" si="1"/>
        <v/>
      </c>
      <c r="AS33" s="912"/>
      <c r="AT33" s="913"/>
      <c r="AU33" s="917"/>
      <c r="AV33" s="918"/>
      <c r="AW33" s="918"/>
      <c r="AX33" s="919"/>
      <c r="AY33" s="883" t="str">
        <f t="shared" si="2"/>
        <v/>
      </c>
      <c r="AZ33" s="884"/>
      <c r="BA33" s="884"/>
      <c r="BB33" s="884"/>
      <c r="BC33" s="885"/>
      <c r="BD33" s="350"/>
      <c r="BE33" s="350"/>
      <c r="BF33" s="317">
        <v>25</v>
      </c>
      <c r="BG33" s="300"/>
      <c r="BH33" s="211"/>
      <c r="BI33" s="1"/>
      <c r="BJ33" s="1"/>
      <c r="BK33" s="1"/>
      <c r="BL33" s="1"/>
      <c r="BM33" s="1"/>
      <c r="BN33" s="1"/>
      <c r="BO33" s="1"/>
      <c r="BP33" s="1"/>
      <c r="BQ33" s="1"/>
      <c r="BR33" s="1"/>
      <c r="BS33" s="1"/>
      <c r="BT33" s="1"/>
    </row>
    <row r="34" spans="1:72" s="15" customFormat="1" ht="28.5" customHeight="1" x14ac:dyDescent="0.2">
      <c r="A34" s="877"/>
      <c r="B34" s="878"/>
      <c r="C34" s="879"/>
      <c r="D34" s="903"/>
      <c r="E34" s="904"/>
      <c r="F34" s="904"/>
      <c r="G34" s="920"/>
      <c r="H34" s="921"/>
      <c r="I34" s="921"/>
      <c r="J34" s="921"/>
      <c r="K34" s="903"/>
      <c r="L34" s="905"/>
      <c r="M34" s="906"/>
      <c r="N34" s="906"/>
      <c r="O34" s="906"/>
      <c r="P34" s="906"/>
      <c r="Q34" s="906"/>
      <c r="R34" s="907"/>
      <c r="S34" s="905"/>
      <c r="T34" s="906"/>
      <c r="U34" s="906"/>
      <c r="V34" s="906"/>
      <c r="W34" s="906"/>
      <c r="X34" s="906"/>
      <c r="Y34" s="906"/>
      <c r="Z34" s="906"/>
      <c r="AA34" s="906"/>
      <c r="AB34" s="906"/>
      <c r="AC34" s="906"/>
      <c r="AD34" s="907"/>
      <c r="AE34" s="908"/>
      <c r="AF34" s="909"/>
      <c r="AG34" s="909"/>
      <c r="AH34" s="266" t="s">
        <v>652</v>
      </c>
      <c r="AI34" s="909"/>
      <c r="AJ34" s="909"/>
      <c r="AK34" s="910"/>
      <c r="AL34" s="911" t="str">
        <f t="shared" si="0"/>
        <v/>
      </c>
      <c r="AM34" s="912"/>
      <c r="AN34" s="913"/>
      <c r="AO34" s="914"/>
      <c r="AP34" s="915"/>
      <c r="AQ34" s="916"/>
      <c r="AR34" s="911" t="str">
        <f t="shared" si="1"/>
        <v/>
      </c>
      <c r="AS34" s="912"/>
      <c r="AT34" s="913"/>
      <c r="AU34" s="917"/>
      <c r="AV34" s="918"/>
      <c r="AW34" s="918"/>
      <c r="AX34" s="919"/>
      <c r="AY34" s="883" t="str">
        <f t="shared" si="2"/>
        <v/>
      </c>
      <c r="AZ34" s="884"/>
      <c r="BA34" s="884"/>
      <c r="BB34" s="884"/>
      <c r="BC34" s="885"/>
      <c r="BD34" s="350"/>
      <c r="BE34" s="350"/>
      <c r="BF34" s="317">
        <v>26</v>
      </c>
      <c r="BG34" s="300"/>
      <c r="BH34" s="211"/>
      <c r="BI34" s="1"/>
      <c r="BJ34" s="1"/>
      <c r="BK34" s="1"/>
      <c r="BL34" s="1"/>
      <c r="BM34" s="1"/>
      <c r="BN34" s="1"/>
      <c r="BO34" s="1"/>
      <c r="BP34" s="1"/>
      <c r="BQ34" s="1"/>
      <c r="BR34" s="1"/>
      <c r="BS34" s="1"/>
      <c r="BT34" s="1"/>
    </row>
    <row r="35" spans="1:72" s="15" customFormat="1" ht="28.5" customHeight="1" x14ac:dyDescent="0.2">
      <c r="A35" s="877"/>
      <c r="B35" s="878"/>
      <c r="C35" s="879"/>
      <c r="D35" s="903"/>
      <c r="E35" s="904"/>
      <c r="F35" s="904"/>
      <c r="G35" s="920"/>
      <c r="H35" s="921"/>
      <c r="I35" s="921"/>
      <c r="J35" s="921"/>
      <c r="K35" s="903"/>
      <c r="L35" s="905"/>
      <c r="M35" s="906"/>
      <c r="N35" s="906"/>
      <c r="O35" s="906"/>
      <c r="P35" s="906"/>
      <c r="Q35" s="906"/>
      <c r="R35" s="907"/>
      <c r="S35" s="905"/>
      <c r="T35" s="906"/>
      <c r="U35" s="906"/>
      <c r="V35" s="906"/>
      <c r="W35" s="906"/>
      <c r="X35" s="906"/>
      <c r="Y35" s="906"/>
      <c r="Z35" s="906"/>
      <c r="AA35" s="906"/>
      <c r="AB35" s="906"/>
      <c r="AC35" s="906"/>
      <c r="AD35" s="907"/>
      <c r="AE35" s="908"/>
      <c r="AF35" s="909"/>
      <c r="AG35" s="909"/>
      <c r="AH35" s="266" t="s">
        <v>652</v>
      </c>
      <c r="AI35" s="909"/>
      <c r="AJ35" s="909"/>
      <c r="AK35" s="910"/>
      <c r="AL35" s="911" t="str">
        <f t="shared" si="0"/>
        <v/>
      </c>
      <c r="AM35" s="912"/>
      <c r="AN35" s="913"/>
      <c r="AO35" s="914"/>
      <c r="AP35" s="915"/>
      <c r="AQ35" s="916"/>
      <c r="AR35" s="911" t="str">
        <f t="shared" si="1"/>
        <v/>
      </c>
      <c r="AS35" s="912"/>
      <c r="AT35" s="913"/>
      <c r="AU35" s="917"/>
      <c r="AV35" s="918"/>
      <c r="AW35" s="918"/>
      <c r="AX35" s="919"/>
      <c r="AY35" s="883" t="str">
        <f t="shared" si="2"/>
        <v/>
      </c>
      <c r="AZ35" s="884"/>
      <c r="BA35" s="884"/>
      <c r="BB35" s="884"/>
      <c r="BC35" s="885"/>
      <c r="BD35" s="350"/>
      <c r="BE35" s="350"/>
      <c r="BF35" s="317">
        <v>27</v>
      </c>
      <c r="BG35" s="300"/>
      <c r="BH35" s="211"/>
      <c r="BI35" s="1"/>
      <c r="BJ35" s="1"/>
      <c r="BK35" s="1"/>
      <c r="BL35" s="1"/>
      <c r="BM35" s="1"/>
      <c r="BN35" s="1"/>
      <c r="BO35" s="1"/>
      <c r="BP35" s="1"/>
      <c r="BQ35" s="1"/>
      <c r="BR35" s="1"/>
      <c r="BS35" s="1"/>
      <c r="BT35" s="1"/>
    </row>
    <row r="36" spans="1:72" s="15" customFormat="1" ht="28.5" customHeight="1" x14ac:dyDescent="0.2">
      <c r="A36" s="877"/>
      <c r="B36" s="878"/>
      <c r="C36" s="879"/>
      <c r="D36" s="903"/>
      <c r="E36" s="904"/>
      <c r="F36" s="904"/>
      <c r="G36" s="920"/>
      <c r="H36" s="921"/>
      <c r="I36" s="921"/>
      <c r="J36" s="921"/>
      <c r="K36" s="903"/>
      <c r="L36" s="905"/>
      <c r="M36" s="906"/>
      <c r="N36" s="906"/>
      <c r="O36" s="906"/>
      <c r="P36" s="906"/>
      <c r="Q36" s="906"/>
      <c r="R36" s="907"/>
      <c r="S36" s="905"/>
      <c r="T36" s="906"/>
      <c r="U36" s="906"/>
      <c r="V36" s="906"/>
      <c r="W36" s="906"/>
      <c r="X36" s="906"/>
      <c r="Y36" s="906"/>
      <c r="Z36" s="906"/>
      <c r="AA36" s="906"/>
      <c r="AB36" s="906"/>
      <c r="AC36" s="906"/>
      <c r="AD36" s="907"/>
      <c r="AE36" s="908"/>
      <c r="AF36" s="909"/>
      <c r="AG36" s="909"/>
      <c r="AH36" s="266" t="s">
        <v>652</v>
      </c>
      <c r="AI36" s="909"/>
      <c r="AJ36" s="909"/>
      <c r="AK36" s="910"/>
      <c r="AL36" s="911" t="str">
        <f t="shared" si="0"/>
        <v/>
      </c>
      <c r="AM36" s="912"/>
      <c r="AN36" s="913"/>
      <c r="AO36" s="914"/>
      <c r="AP36" s="915"/>
      <c r="AQ36" s="916"/>
      <c r="AR36" s="911" t="str">
        <f t="shared" si="1"/>
        <v/>
      </c>
      <c r="AS36" s="912"/>
      <c r="AT36" s="913"/>
      <c r="AU36" s="917"/>
      <c r="AV36" s="918"/>
      <c r="AW36" s="918"/>
      <c r="AX36" s="919"/>
      <c r="AY36" s="883" t="str">
        <f t="shared" si="2"/>
        <v/>
      </c>
      <c r="AZ36" s="884"/>
      <c r="BA36" s="884"/>
      <c r="BB36" s="884"/>
      <c r="BC36" s="885"/>
      <c r="BD36" s="350"/>
      <c r="BE36" s="350"/>
      <c r="BF36" s="317">
        <v>28</v>
      </c>
      <c r="BG36" s="300"/>
      <c r="BH36" s="211"/>
      <c r="BI36" s="1"/>
      <c r="BJ36" s="1"/>
      <c r="BK36" s="1"/>
      <c r="BL36" s="1"/>
      <c r="BM36" s="1"/>
      <c r="BN36" s="1"/>
      <c r="BO36" s="1"/>
      <c r="BP36" s="1"/>
      <c r="BQ36" s="1"/>
      <c r="BR36" s="1"/>
      <c r="BS36" s="1"/>
      <c r="BT36" s="1"/>
    </row>
    <row r="37" spans="1:72" s="15" customFormat="1" ht="28.5" customHeight="1" x14ac:dyDescent="0.2">
      <c r="A37" s="877"/>
      <c r="B37" s="878"/>
      <c r="C37" s="879"/>
      <c r="D37" s="903"/>
      <c r="E37" s="904"/>
      <c r="F37" s="904"/>
      <c r="G37" s="920"/>
      <c r="H37" s="921"/>
      <c r="I37" s="921"/>
      <c r="J37" s="921"/>
      <c r="K37" s="903"/>
      <c r="L37" s="905"/>
      <c r="M37" s="906"/>
      <c r="N37" s="906"/>
      <c r="O37" s="906"/>
      <c r="P37" s="906"/>
      <c r="Q37" s="906"/>
      <c r="R37" s="907"/>
      <c r="S37" s="905"/>
      <c r="T37" s="906"/>
      <c r="U37" s="906"/>
      <c r="V37" s="906"/>
      <c r="W37" s="906"/>
      <c r="X37" s="906"/>
      <c r="Y37" s="906"/>
      <c r="Z37" s="906"/>
      <c r="AA37" s="906"/>
      <c r="AB37" s="906"/>
      <c r="AC37" s="906"/>
      <c r="AD37" s="907"/>
      <c r="AE37" s="908"/>
      <c r="AF37" s="909"/>
      <c r="AG37" s="909"/>
      <c r="AH37" s="266" t="s">
        <v>652</v>
      </c>
      <c r="AI37" s="909"/>
      <c r="AJ37" s="909"/>
      <c r="AK37" s="910"/>
      <c r="AL37" s="911" t="str">
        <f t="shared" si="0"/>
        <v/>
      </c>
      <c r="AM37" s="912"/>
      <c r="AN37" s="913"/>
      <c r="AO37" s="914"/>
      <c r="AP37" s="915"/>
      <c r="AQ37" s="916"/>
      <c r="AR37" s="911" t="str">
        <f t="shared" si="1"/>
        <v/>
      </c>
      <c r="AS37" s="912"/>
      <c r="AT37" s="913"/>
      <c r="AU37" s="917"/>
      <c r="AV37" s="918"/>
      <c r="AW37" s="918"/>
      <c r="AX37" s="919"/>
      <c r="AY37" s="883" t="str">
        <f t="shared" si="2"/>
        <v/>
      </c>
      <c r="AZ37" s="884"/>
      <c r="BA37" s="884"/>
      <c r="BB37" s="884"/>
      <c r="BC37" s="885"/>
      <c r="BD37" s="350"/>
      <c r="BE37" s="350"/>
      <c r="BF37" s="317">
        <v>29</v>
      </c>
      <c r="BG37" s="300"/>
      <c r="BH37" s="211"/>
      <c r="BI37" s="1"/>
      <c r="BJ37" s="1"/>
      <c r="BK37" s="1"/>
      <c r="BL37" s="1"/>
      <c r="BM37" s="1"/>
      <c r="BN37" s="1"/>
      <c r="BO37" s="1"/>
      <c r="BP37" s="1"/>
      <c r="BQ37" s="1"/>
      <c r="BR37" s="1"/>
      <c r="BS37" s="1"/>
      <c r="BT37" s="1"/>
    </row>
    <row r="38" spans="1:72" s="15" customFormat="1" ht="28.5" customHeight="1" x14ac:dyDescent="0.2">
      <c r="A38" s="877"/>
      <c r="B38" s="878"/>
      <c r="C38" s="879"/>
      <c r="D38" s="903"/>
      <c r="E38" s="904"/>
      <c r="F38" s="904"/>
      <c r="G38" s="920"/>
      <c r="H38" s="921"/>
      <c r="I38" s="921"/>
      <c r="J38" s="921"/>
      <c r="K38" s="903"/>
      <c r="L38" s="905"/>
      <c r="M38" s="906"/>
      <c r="N38" s="906"/>
      <c r="O38" s="906"/>
      <c r="P38" s="906"/>
      <c r="Q38" s="906"/>
      <c r="R38" s="907"/>
      <c r="S38" s="905"/>
      <c r="T38" s="906"/>
      <c r="U38" s="906"/>
      <c r="V38" s="906"/>
      <c r="W38" s="906"/>
      <c r="X38" s="906"/>
      <c r="Y38" s="906"/>
      <c r="Z38" s="906"/>
      <c r="AA38" s="906"/>
      <c r="AB38" s="906"/>
      <c r="AC38" s="906"/>
      <c r="AD38" s="907"/>
      <c r="AE38" s="908"/>
      <c r="AF38" s="909"/>
      <c r="AG38" s="909"/>
      <c r="AH38" s="266" t="s">
        <v>652</v>
      </c>
      <c r="AI38" s="909"/>
      <c r="AJ38" s="909"/>
      <c r="AK38" s="910"/>
      <c r="AL38" s="911" t="str">
        <f t="shared" si="0"/>
        <v/>
      </c>
      <c r="AM38" s="912"/>
      <c r="AN38" s="913"/>
      <c r="AO38" s="914"/>
      <c r="AP38" s="915"/>
      <c r="AQ38" s="916"/>
      <c r="AR38" s="911" t="str">
        <f t="shared" si="1"/>
        <v/>
      </c>
      <c r="AS38" s="912"/>
      <c r="AT38" s="913"/>
      <c r="AU38" s="917"/>
      <c r="AV38" s="918"/>
      <c r="AW38" s="918"/>
      <c r="AX38" s="919"/>
      <c r="AY38" s="883" t="str">
        <f t="shared" si="2"/>
        <v/>
      </c>
      <c r="AZ38" s="884"/>
      <c r="BA38" s="884"/>
      <c r="BB38" s="884"/>
      <c r="BC38" s="885"/>
      <c r="BD38" s="350"/>
      <c r="BE38" s="350"/>
      <c r="BF38" s="317">
        <v>30</v>
      </c>
      <c r="BG38" s="300"/>
      <c r="BH38" s="211"/>
      <c r="BI38" s="1"/>
      <c r="BJ38" s="1"/>
      <c r="BK38" s="1"/>
      <c r="BL38" s="1"/>
      <c r="BM38" s="1"/>
      <c r="BN38" s="1"/>
      <c r="BO38" s="1"/>
      <c r="BP38" s="1"/>
      <c r="BQ38" s="1"/>
      <c r="BR38" s="1"/>
      <c r="BS38" s="1"/>
      <c r="BT38" s="1"/>
    </row>
    <row r="39" spans="1:72" s="15" customFormat="1" ht="28.5" customHeight="1" x14ac:dyDescent="0.2">
      <c r="A39" s="877"/>
      <c r="B39" s="878"/>
      <c r="C39" s="879"/>
      <c r="D39" s="903"/>
      <c r="E39" s="904"/>
      <c r="F39" s="904"/>
      <c r="G39" s="920"/>
      <c r="H39" s="921"/>
      <c r="I39" s="921"/>
      <c r="J39" s="921"/>
      <c r="K39" s="903"/>
      <c r="L39" s="905"/>
      <c r="M39" s="906"/>
      <c r="N39" s="906"/>
      <c r="O39" s="906"/>
      <c r="P39" s="906"/>
      <c r="Q39" s="906"/>
      <c r="R39" s="907"/>
      <c r="S39" s="905"/>
      <c r="T39" s="906"/>
      <c r="U39" s="906"/>
      <c r="V39" s="906"/>
      <c r="W39" s="906"/>
      <c r="X39" s="906"/>
      <c r="Y39" s="906"/>
      <c r="Z39" s="906"/>
      <c r="AA39" s="906"/>
      <c r="AB39" s="906"/>
      <c r="AC39" s="906"/>
      <c r="AD39" s="907"/>
      <c r="AE39" s="908"/>
      <c r="AF39" s="909"/>
      <c r="AG39" s="909"/>
      <c r="AH39" s="266" t="s">
        <v>652</v>
      </c>
      <c r="AI39" s="909"/>
      <c r="AJ39" s="909"/>
      <c r="AK39" s="910"/>
      <c r="AL39" s="911" t="str">
        <f t="shared" si="0"/>
        <v/>
      </c>
      <c r="AM39" s="912"/>
      <c r="AN39" s="913"/>
      <c r="AO39" s="914"/>
      <c r="AP39" s="915"/>
      <c r="AQ39" s="916"/>
      <c r="AR39" s="911" t="str">
        <f t="shared" si="1"/>
        <v/>
      </c>
      <c r="AS39" s="912"/>
      <c r="AT39" s="913"/>
      <c r="AU39" s="917"/>
      <c r="AV39" s="918"/>
      <c r="AW39" s="918"/>
      <c r="AX39" s="919"/>
      <c r="AY39" s="883" t="str">
        <f t="shared" si="2"/>
        <v/>
      </c>
      <c r="AZ39" s="884"/>
      <c r="BA39" s="884"/>
      <c r="BB39" s="884"/>
      <c r="BC39" s="885"/>
      <c r="BD39" s="350"/>
      <c r="BE39" s="350"/>
      <c r="BF39" s="317">
        <v>31</v>
      </c>
      <c r="BG39" s="300"/>
      <c r="BH39" s="211"/>
      <c r="BI39" s="1"/>
      <c r="BJ39" s="1"/>
      <c r="BK39" s="1"/>
      <c r="BL39" s="1"/>
      <c r="BM39" s="1"/>
      <c r="BN39" s="1"/>
      <c r="BO39" s="1"/>
      <c r="BP39" s="1"/>
      <c r="BQ39" s="1"/>
      <c r="BR39" s="1"/>
      <c r="BS39" s="1"/>
      <c r="BT39" s="1"/>
    </row>
    <row r="40" spans="1:72" s="15" customFormat="1" ht="28.5" customHeight="1" x14ac:dyDescent="0.2">
      <c r="A40" s="877"/>
      <c r="B40" s="878"/>
      <c r="C40" s="879"/>
      <c r="D40" s="903"/>
      <c r="E40" s="904"/>
      <c r="F40" s="904"/>
      <c r="G40" s="920"/>
      <c r="H40" s="921"/>
      <c r="I40" s="921"/>
      <c r="J40" s="921"/>
      <c r="K40" s="903"/>
      <c r="L40" s="905"/>
      <c r="M40" s="906"/>
      <c r="N40" s="906"/>
      <c r="O40" s="906"/>
      <c r="P40" s="906"/>
      <c r="Q40" s="906"/>
      <c r="R40" s="907"/>
      <c r="S40" s="905"/>
      <c r="T40" s="906"/>
      <c r="U40" s="906"/>
      <c r="V40" s="906"/>
      <c r="W40" s="906"/>
      <c r="X40" s="906"/>
      <c r="Y40" s="906"/>
      <c r="Z40" s="906"/>
      <c r="AA40" s="906"/>
      <c r="AB40" s="906"/>
      <c r="AC40" s="906"/>
      <c r="AD40" s="907"/>
      <c r="AE40" s="908"/>
      <c r="AF40" s="909"/>
      <c r="AG40" s="909"/>
      <c r="AH40" s="266" t="s">
        <v>652</v>
      </c>
      <c r="AI40" s="909"/>
      <c r="AJ40" s="909"/>
      <c r="AK40" s="910"/>
      <c r="AL40" s="911" t="str">
        <f t="shared" si="0"/>
        <v/>
      </c>
      <c r="AM40" s="912"/>
      <c r="AN40" s="913"/>
      <c r="AO40" s="914"/>
      <c r="AP40" s="915"/>
      <c r="AQ40" s="916"/>
      <c r="AR40" s="911" t="str">
        <f t="shared" si="1"/>
        <v/>
      </c>
      <c r="AS40" s="912"/>
      <c r="AT40" s="913"/>
      <c r="AU40" s="917"/>
      <c r="AV40" s="918"/>
      <c r="AW40" s="918"/>
      <c r="AX40" s="919"/>
      <c r="AY40" s="883" t="str">
        <f t="shared" si="2"/>
        <v/>
      </c>
      <c r="AZ40" s="884"/>
      <c r="BA40" s="884"/>
      <c r="BB40" s="884"/>
      <c r="BC40" s="885"/>
      <c r="BD40" s="350"/>
      <c r="BE40" s="350"/>
      <c r="BF40" s="317">
        <v>32</v>
      </c>
      <c r="BG40" s="300"/>
      <c r="BH40" s="211"/>
      <c r="BI40" s="1"/>
      <c r="BJ40" s="1"/>
      <c r="BK40" s="1"/>
      <c r="BL40" s="1"/>
      <c r="BM40" s="1"/>
      <c r="BN40" s="1"/>
      <c r="BO40" s="1"/>
      <c r="BP40" s="1"/>
      <c r="BQ40" s="1"/>
      <c r="BR40" s="1"/>
      <c r="BS40" s="1"/>
      <c r="BT40" s="1"/>
    </row>
    <row r="41" spans="1:72" s="15" customFormat="1" ht="28.5" customHeight="1" x14ac:dyDescent="0.2">
      <c r="A41" s="877"/>
      <c r="B41" s="878"/>
      <c r="C41" s="879"/>
      <c r="D41" s="903"/>
      <c r="E41" s="904"/>
      <c r="F41" s="904"/>
      <c r="G41" s="920"/>
      <c r="H41" s="921"/>
      <c r="I41" s="921"/>
      <c r="J41" s="921"/>
      <c r="K41" s="903"/>
      <c r="L41" s="905"/>
      <c r="M41" s="906"/>
      <c r="N41" s="906"/>
      <c r="O41" s="906"/>
      <c r="P41" s="906"/>
      <c r="Q41" s="906"/>
      <c r="R41" s="907"/>
      <c r="S41" s="905"/>
      <c r="T41" s="906"/>
      <c r="U41" s="906"/>
      <c r="V41" s="906"/>
      <c r="W41" s="906"/>
      <c r="X41" s="906"/>
      <c r="Y41" s="906"/>
      <c r="Z41" s="906"/>
      <c r="AA41" s="906"/>
      <c r="AB41" s="906"/>
      <c r="AC41" s="906"/>
      <c r="AD41" s="907"/>
      <c r="AE41" s="908"/>
      <c r="AF41" s="909"/>
      <c r="AG41" s="909"/>
      <c r="AH41" s="266" t="s">
        <v>652</v>
      </c>
      <c r="AI41" s="909"/>
      <c r="AJ41" s="909"/>
      <c r="AK41" s="910"/>
      <c r="AL41" s="911" t="str">
        <f t="shared" si="0"/>
        <v/>
      </c>
      <c r="AM41" s="912"/>
      <c r="AN41" s="913"/>
      <c r="AO41" s="914"/>
      <c r="AP41" s="915"/>
      <c r="AQ41" s="916"/>
      <c r="AR41" s="911" t="str">
        <f t="shared" si="1"/>
        <v/>
      </c>
      <c r="AS41" s="912"/>
      <c r="AT41" s="913"/>
      <c r="AU41" s="917"/>
      <c r="AV41" s="918"/>
      <c r="AW41" s="918"/>
      <c r="AX41" s="919"/>
      <c r="AY41" s="883" t="str">
        <f t="shared" si="2"/>
        <v/>
      </c>
      <c r="AZ41" s="884"/>
      <c r="BA41" s="884"/>
      <c r="BB41" s="884"/>
      <c r="BC41" s="885"/>
      <c r="BD41" s="350"/>
      <c r="BE41" s="350"/>
      <c r="BF41" s="317">
        <v>33</v>
      </c>
      <c r="BG41" s="300"/>
      <c r="BH41" s="211"/>
      <c r="BI41" s="1"/>
      <c r="BJ41" s="1"/>
      <c r="BK41" s="1"/>
      <c r="BL41" s="1"/>
      <c r="BM41" s="1"/>
      <c r="BN41" s="1"/>
      <c r="BO41" s="1"/>
      <c r="BP41" s="1"/>
      <c r="BQ41" s="1"/>
      <c r="BR41" s="1"/>
      <c r="BS41" s="1"/>
      <c r="BT41" s="1"/>
    </row>
    <row r="42" spans="1:72" s="15" customFormat="1" ht="28.5" customHeight="1" x14ac:dyDescent="0.2">
      <c r="A42" s="877"/>
      <c r="B42" s="878"/>
      <c r="C42" s="879"/>
      <c r="D42" s="903"/>
      <c r="E42" s="904"/>
      <c r="F42" s="904"/>
      <c r="G42" s="920"/>
      <c r="H42" s="921"/>
      <c r="I42" s="921"/>
      <c r="J42" s="921"/>
      <c r="K42" s="903"/>
      <c r="L42" s="905"/>
      <c r="M42" s="906"/>
      <c r="N42" s="906"/>
      <c r="O42" s="906"/>
      <c r="P42" s="906"/>
      <c r="Q42" s="906"/>
      <c r="R42" s="907"/>
      <c r="S42" s="905"/>
      <c r="T42" s="906"/>
      <c r="U42" s="906"/>
      <c r="V42" s="906"/>
      <c r="W42" s="906"/>
      <c r="X42" s="906"/>
      <c r="Y42" s="906"/>
      <c r="Z42" s="906"/>
      <c r="AA42" s="906"/>
      <c r="AB42" s="906"/>
      <c r="AC42" s="906"/>
      <c r="AD42" s="907"/>
      <c r="AE42" s="908"/>
      <c r="AF42" s="909"/>
      <c r="AG42" s="909"/>
      <c r="AH42" s="266" t="s">
        <v>652</v>
      </c>
      <c r="AI42" s="909"/>
      <c r="AJ42" s="909"/>
      <c r="AK42" s="910"/>
      <c r="AL42" s="911" t="str">
        <f t="shared" si="0"/>
        <v/>
      </c>
      <c r="AM42" s="912"/>
      <c r="AN42" s="913"/>
      <c r="AO42" s="914"/>
      <c r="AP42" s="915"/>
      <c r="AQ42" s="916"/>
      <c r="AR42" s="911" t="str">
        <f t="shared" si="1"/>
        <v/>
      </c>
      <c r="AS42" s="912"/>
      <c r="AT42" s="913"/>
      <c r="AU42" s="917"/>
      <c r="AV42" s="918"/>
      <c r="AW42" s="918"/>
      <c r="AX42" s="919"/>
      <c r="AY42" s="883" t="str">
        <f t="shared" ref="AY42:AY57" si="3">IF(AU42&lt;&gt;"",ROUNDDOWN(AO42*AU42,0),"")</f>
        <v/>
      </c>
      <c r="AZ42" s="884"/>
      <c r="BA42" s="884"/>
      <c r="BB42" s="884"/>
      <c r="BC42" s="885"/>
      <c r="BD42" s="350"/>
      <c r="BE42" s="350"/>
      <c r="BF42" s="317">
        <v>34</v>
      </c>
      <c r="BG42" s="300"/>
      <c r="BH42" s="211"/>
      <c r="BI42" s="1"/>
      <c r="BJ42" s="1"/>
      <c r="BK42" s="1"/>
      <c r="BL42" s="1"/>
      <c r="BM42" s="1"/>
      <c r="BN42" s="1"/>
      <c r="BO42" s="1"/>
      <c r="BP42" s="1"/>
      <c r="BQ42" s="1"/>
      <c r="BR42" s="1"/>
      <c r="BS42" s="1"/>
      <c r="BT42" s="1"/>
    </row>
    <row r="43" spans="1:72" s="15" customFormat="1" ht="28.5" customHeight="1" x14ac:dyDescent="0.2">
      <c r="A43" s="877"/>
      <c r="B43" s="878"/>
      <c r="C43" s="879"/>
      <c r="D43" s="903"/>
      <c r="E43" s="904"/>
      <c r="F43" s="904"/>
      <c r="G43" s="920"/>
      <c r="H43" s="921"/>
      <c r="I43" s="921"/>
      <c r="J43" s="921"/>
      <c r="K43" s="903"/>
      <c r="L43" s="905"/>
      <c r="M43" s="906"/>
      <c r="N43" s="906"/>
      <c r="O43" s="906"/>
      <c r="P43" s="906"/>
      <c r="Q43" s="906"/>
      <c r="R43" s="907"/>
      <c r="S43" s="905"/>
      <c r="T43" s="906"/>
      <c r="U43" s="906"/>
      <c r="V43" s="906"/>
      <c r="W43" s="906"/>
      <c r="X43" s="906"/>
      <c r="Y43" s="906"/>
      <c r="Z43" s="906"/>
      <c r="AA43" s="906"/>
      <c r="AB43" s="906"/>
      <c r="AC43" s="906"/>
      <c r="AD43" s="907"/>
      <c r="AE43" s="908"/>
      <c r="AF43" s="909"/>
      <c r="AG43" s="909"/>
      <c r="AH43" s="266" t="s">
        <v>652</v>
      </c>
      <c r="AI43" s="909"/>
      <c r="AJ43" s="909"/>
      <c r="AK43" s="910"/>
      <c r="AL43" s="911" t="str">
        <f t="shared" si="0"/>
        <v/>
      </c>
      <c r="AM43" s="912"/>
      <c r="AN43" s="913"/>
      <c r="AO43" s="914"/>
      <c r="AP43" s="915"/>
      <c r="AQ43" s="916"/>
      <c r="AR43" s="911" t="str">
        <f t="shared" si="1"/>
        <v/>
      </c>
      <c r="AS43" s="912"/>
      <c r="AT43" s="913"/>
      <c r="AU43" s="917"/>
      <c r="AV43" s="918"/>
      <c r="AW43" s="918"/>
      <c r="AX43" s="919"/>
      <c r="AY43" s="883" t="str">
        <f t="shared" si="3"/>
        <v/>
      </c>
      <c r="AZ43" s="884"/>
      <c r="BA43" s="884"/>
      <c r="BB43" s="884"/>
      <c r="BC43" s="885"/>
      <c r="BD43" s="350"/>
      <c r="BE43" s="350"/>
      <c r="BF43" s="317">
        <v>35</v>
      </c>
      <c r="BG43" s="300"/>
      <c r="BH43" s="211"/>
      <c r="BI43" s="1"/>
      <c r="BJ43" s="1"/>
      <c r="BK43" s="1"/>
      <c r="BL43" s="1"/>
      <c r="BM43" s="1"/>
      <c r="BN43" s="1"/>
      <c r="BO43" s="1"/>
      <c r="BP43" s="1"/>
      <c r="BQ43" s="1"/>
      <c r="BR43" s="1"/>
      <c r="BS43" s="1"/>
      <c r="BT43" s="1"/>
    </row>
    <row r="44" spans="1:72" s="15" customFormat="1" ht="28.5" customHeight="1" x14ac:dyDescent="0.2">
      <c r="A44" s="877"/>
      <c r="B44" s="878"/>
      <c r="C44" s="879"/>
      <c r="D44" s="903"/>
      <c r="E44" s="904"/>
      <c r="F44" s="904"/>
      <c r="G44" s="920"/>
      <c r="H44" s="921"/>
      <c r="I44" s="921"/>
      <c r="J44" s="921"/>
      <c r="K44" s="903"/>
      <c r="L44" s="905"/>
      <c r="M44" s="906"/>
      <c r="N44" s="906"/>
      <c r="O44" s="906"/>
      <c r="P44" s="906"/>
      <c r="Q44" s="906"/>
      <c r="R44" s="907"/>
      <c r="S44" s="905"/>
      <c r="T44" s="906"/>
      <c r="U44" s="906"/>
      <c r="V44" s="906"/>
      <c r="W44" s="906"/>
      <c r="X44" s="906"/>
      <c r="Y44" s="906"/>
      <c r="Z44" s="906"/>
      <c r="AA44" s="906"/>
      <c r="AB44" s="906"/>
      <c r="AC44" s="906"/>
      <c r="AD44" s="907"/>
      <c r="AE44" s="908"/>
      <c r="AF44" s="909"/>
      <c r="AG44" s="909"/>
      <c r="AH44" s="266" t="s">
        <v>652</v>
      </c>
      <c r="AI44" s="909"/>
      <c r="AJ44" s="909"/>
      <c r="AK44" s="910"/>
      <c r="AL44" s="911" t="str">
        <f t="shared" si="0"/>
        <v/>
      </c>
      <c r="AM44" s="912"/>
      <c r="AN44" s="913"/>
      <c r="AO44" s="914"/>
      <c r="AP44" s="915"/>
      <c r="AQ44" s="916"/>
      <c r="AR44" s="911" t="str">
        <f t="shared" si="1"/>
        <v/>
      </c>
      <c r="AS44" s="912"/>
      <c r="AT44" s="913"/>
      <c r="AU44" s="917"/>
      <c r="AV44" s="918"/>
      <c r="AW44" s="918"/>
      <c r="AX44" s="919"/>
      <c r="AY44" s="883" t="str">
        <f t="shared" si="3"/>
        <v/>
      </c>
      <c r="AZ44" s="884"/>
      <c r="BA44" s="884"/>
      <c r="BB44" s="884"/>
      <c r="BC44" s="885"/>
      <c r="BD44" s="350"/>
      <c r="BE44" s="350"/>
      <c r="BF44" s="317">
        <v>36</v>
      </c>
      <c r="BG44" s="300"/>
      <c r="BH44" s="211"/>
      <c r="BI44" s="1"/>
      <c r="BJ44" s="1"/>
      <c r="BK44" s="1"/>
      <c r="BL44" s="1"/>
      <c r="BM44" s="1"/>
      <c r="BN44" s="1"/>
      <c r="BO44" s="1"/>
      <c r="BP44" s="1"/>
      <c r="BQ44" s="1"/>
      <c r="BR44" s="1"/>
      <c r="BS44" s="1"/>
      <c r="BT44" s="1"/>
    </row>
    <row r="45" spans="1:72" s="15" customFormat="1" ht="28.5" customHeight="1" x14ac:dyDescent="0.2">
      <c r="A45" s="877"/>
      <c r="B45" s="878"/>
      <c r="C45" s="879"/>
      <c r="D45" s="903"/>
      <c r="E45" s="904"/>
      <c r="F45" s="904"/>
      <c r="G45" s="920"/>
      <c r="H45" s="921"/>
      <c r="I45" s="921"/>
      <c r="J45" s="921"/>
      <c r="K45" s="903"/>
      <c r="L45" s="905"/>
      <c r="M45" s="906"/>
      <c r="N45" s="906"/>
      <c r="O45" s="906"/>
      <c r="P45" s="906"/>
      <c r="Q45" s="906"/>
      <c r="R45" s="907"/>
      <c r="S45" s="905"/>
      <c r="T45" s="906"/>
      <c r="U45" s="906"/>
      <c r="V45" s="906"/>
      <c r="W45" s="906"/>
      <c r="X45" s="906"/>
      <c r="Y45" s="906"/>
      <c r="Z45" s="906"/>
      <c r="AA45" s="906"/>
      <c r="AB45" s="906"/>
      <c r="AC45" s="906"/>
      <c r="AD45" s="907"/>
      <c r="AE45" s="908"/>
      <c r="AF45" s="909"/>
      <c r="AG45" s="909"/>
      <c r="AH45" s="266" t="s">
        <v>652</v>
      </c>
      <c r="AI45" s="909"/>
      <c r="AJ45" s="909"/>
      <c r="AK45" s="910"/>
      <c r="AL45" s="911" t="str">
        <f t="shared" si="0"/>
        <v/>
      </c>
      <c r="AM45" s="912"/>
      <c r="AN45" s="913"/>
      <c r="AO45" s="914"/>
      <c r="AP45" s="915"/>
      <c r="AQ45" s="916"/>
      <c r="AR45" s="911" t="str">
        <f t="shared" si="1"/>
        <v/>
      </c>
      <c r="AS45" s="912"/>
      <c r="AT45" s="913"/>
      <c r="AU45" s="917"/>
      <c r="AV45" s="918"/>
      <c r="AW45" s="918"/>
      <c r="AX45" s="919"/>
      <c r="AY45" s="883" t="str">
        <f t="shared" si="3"/>
        <v/>
      </c>
      <c r="AZ45" s="884"/>
      <c r="BA45" s="884"/>
      <c r="BB45" s="884"/>
      <c r="BC45" s="885"/>
      <c r="BD45" s="350"/>
      <c r="BE45" s="350"/>
      <c r="BF45" s="317">
        <v>37</v>
      </c>
      <c r="BG45" s="300"/>
      <c r="BH45" s="211"/>
      <c r="BI45" s="1"/>
      <c r="BJ45" s="1"/>
      <c r="BK45" s="1"/>
      <c r="BL45" s="1"/>
      <c r="BM45" s="1"/>
      <c r="BN45" s="1"/>
      <c r="BO45" s="1"/>
      <c r="BP45" s="1"/>
      <c r="BQ45" s="1"/>
      <c r="BR45" s="1"/>
      <c r="BS45" s="1"/>
      <c r="BT45" s="1"/>
    </row>
    <row r="46" spans="1:72" s="15" customFormat="1" ht="28.5" customHeight="1" x14ac:dyDescent="0.2">
      <c r="A46" s="877"/>
      <c r="B46" s="878"/>
      <c r="C46" s="879"/>
      <c r="D46" s="903"/>
      <c r="E46" s="904"/>
      <c r="F46" s="904"/>
      <c r="G46" s="920"/>
      <c r="H46" s="921"/>
      <c r="I46" s="921"/>
      <c r="J46" s="921"/>
      <c r="K46" s="903"/>
      <c r="L46" s="905"/>
      <c r="M46" s="906"/>
      <c r="N46" s="906"/>
      <c r="O46" s="906"/>
      <c r="P46" s="906"/>
      <c r="Q46" s="906"/>
      <c r="R46" s="907"/>
      <c r="S46" s="905"/>
      <c r="T46" s="906"/>
      <c r="U46" s="906"/>
      <c r="V46" s="906"/>
      <c r="W46" s="906"/>
      <c r="X46" s="906"/>
      <c r="Y46" s="906"/>
      <c r="Z46" s="906"/>
      <c r="AA46" s="906"/>
      <c r="AB46" s="906"/>
      <c r="AC46" s="906"/>
      <c r="AD46" s="907"/>
      <c r="AE46" s="908"/>
      <c r="AF46" s="909"/>
      <c r="AG46" s="909"/>
      <c r="AH46" s="266" t="s">
        <v>652</v>
      </c>
      <c r="AI46" s="909"/>
      <c r="AJ46" s="909"/>
      <c r="AK46" s="910"/>
      <c r="AL46" s="911" t="str">
        <f t="shared" si="0"/>
        <v/>
      </c>
      <c r="AM46" s="912"/>
      <c r="AN46" s="913"/>
      <c r="AO46" s="914"/>
      <c r="AP46" s="915"/>
      <c r="AQ46" s="916"/>
      <c r="AR46" s="911" t="str">
        <f t="shared" si="1"/>
        <v/>
      </c>
      <c r="AS46" s="912"/>
      <c r="AT46" s="913"/>
      <c r="AU46" s="917"/>
      <c r="AV46" s="918"/>
      <c r="AW46" s="918"/>
      <c r="AX46" s="919"/>
      <c r="AY46" s="883" t="str">
        <f t="shared" si="3"/>
        <v/>
      </c>
      <c r="AZ46" s="884"/>
      <c r="BA46" s="884"/>
      <c r="BB46" s="884"/>
      <c r="BC46" s="885"/>
      <c r="BD46" s="350"/>
      <c r="BE46" s="350"/>
      <c r="BF46" s="317">
        <v>38</v>
      </c>
      <c r="BG46" s="300"/>
      <c r="BH46" s="211"/>
      <c r="BI46" s="1"/>
      <c r="BJ46" s="1"/>
      <c r="BK46" s="1"/>
      <c r="BL46" s="1"/>
      <c r="BM46" s="1"/>
      <c r="BN46" s="1"/>
      <c r="BO46" s="1"/>
      <c r="BP46" s="1"/>
      <c r="BQ46" s="1"/>
      <c r="BR46" s="1"/>
      <c r="BS46" s="1"/>
      <c r="BT46" s="1"/>
    </row>
    <row r="47" spans="1:72" s="15" customFormat="1" ht="28.5" customHeight="1" x14ac:dyDescent="0.2">
      <c r="A47" s="877"/>
      <c r="B47" s="878"/>
      <c r="C47" s="879"/>
      <c r="D47" s="903"/>
      <c r="E47" s="904"/>
      <c r="F47" s="904"/>
      <c r="G47" s="920"/>
      <c r="H47" s="921"/>
      <c r="I47" s="921"/>
      <c r="J47" s="921"/>
      <c r="K47" s="903"/>
      <c r="L47" s="905"/>
      <c r="M47" s="906"/>
      <c r="N47" s="906"/>
      <c r="O47" s="906"/>
      <c r="P47" s="906"/>
      <c r="Q47" s="906"/>
      <c r="R47" s="907"/>
      <c r="S47" s="905"/>
      <c r="T47" s="906"/>
      <c r="U47" s="906"/>
      <c r="V47" s="906"/>
      <c r="W47" s="906"/>
      <c r="X47" s="906"/>
      <c r="Y47" s="906"/>
      <c r="Z47" s="906"/>
      <c r="AA47" s="906"/>
      <c r="AB47" s="906"/>
      <c r="AC47" s="906"/>
      <c r="AD47" s="907"/>
      <c r="AE47" s="908"/>
      <c r="AF47" s="909"/>
      <c r="AG47" s="909"/>
      <c r="AH47" s="266" t="s">
        <v>652</v>
      </c>
      <c r="AI47" s="909"/>
      <c r="AJ47" s="909"/>
      <c r="AK47" s="910"/>
      <c r="AL47" s="911" t="str">
        <f t="shared" si="0"/>
        <v/>
      </c>
      <c r="AM47" s="912"/>
      <c r="AN47" s="913"/>
      <c r="AO47" s="914"/>
      <c r="AP47" s="915"/>
      <c r="AQ47" s="916"/>
      <c r="AR47" s="911" t="str">
        <f t="shared" si="1"/>
        <v/>
      </c>
      <c r="AS47" s="912"/>
      <c r="AT47" s="913"/>
      <c r="AU47" s="917"/>
      <c r="AV47" s="918"/>
      <c r="AW47" s="918"/>
      <c r="AX47" s="919"/>
      <c r="AY47" s="883" t="str">
        <f t="shared" si="3"/>
        <v/>
      </c>
      <c r="AZ47" s="884"/>
      <c r="BA47" s="884"/>
      <c r="BB47" s="884"/>
      <c r="BC47" s="885"/>
      <c r="BD47" s="350"/>
      <c r="BE47" s="350"/>
      <c r="BF47" s="317">
        <v>39</v>
      </c>
      <c r="BG47" s="300"/>
      <c r="BH47" s="211"/>
      <c r="BI47" s="1"/>
      <c r="BJ47" s="1"/>
      <c r="BK47" s="1"/>
      <c r="BL47" s="1"/>
      <c r="BM47" s="1"/>
      <c r="BN47" s="1"/>
      <c r="BO47" s="1"/>
      <c r="BP47" s="1"/>
      <c r="BQ47" s="1"/>
      <c r="BR47" s="1"/>
      <c r="BS47" s="1"/>
      <c r="BT47" s="1"/>
    </row>
    <row r="48" spans="1:72" s="15" customFormat="1" ht="28.5" customHeight="1" x14ac:dyDescent="0.2">
      <c r="A48" s="877"/>
      <c r="B48" s="878"/>
      <c r="C48" s="879"/>
      <c r="D48" s="903"/>
      <c r="E48" s="904"/>
      <c r="F48" s="904"/>
      <c r="G48" s="920"/>
      <c r="H48" s="921"/>
      <c r="I48" s="921"/>
      <c r="J48" s="921"/>
      <c r="K48" s="903"/>
      <c r="L48" s="905"/>
      <c r="M48" s="906"/>
      <c r="N48" s="906"/>
      <c r="O48" s="906"/>
      <c r="P48" s="906"/>
      <c r="Q48" s="906"/>
      <c r="R48" s="907"/>
      <c r="S48" s="905"/>
      <c r="T48" s="906"/>
      <c r="U48" s="906"/>
      <c r="V48" s="906"/>
      <c r="W48" s="906"/>
      <c r="X48" s="906"/>
      <c r="Y48" s="906"/>
      <c r="Z48" s="906"/>
      <c r="AA48" s="906"/>
      <c r="AB48" s="906"/>
      <c r="AC48" s="906"/>
      <c r="AD48" s="907"/>
      <c r="AE48" s="908"/>
      <c r="AF48" s="909"/>
      <c r="AG48" s="909"/>
      <c r="AH48" s="266" t="s">
        <v>652</v>
      </c>
      <c r="AI48" s="909"/>
      <c r="AJ48" s="909"/>
      <c r="AK48" s="910"/>
      <c r="AL48" s="911" t="str">
        <f t="shared" si="0"/>
        <v/>
      </c>
      <c r="AM48" s="912"/>
      <c r="AN48" s="913"/>
      <c r="AO48" s="914"/>
      <c r="AP48" s="915"/>
      <c r="AQ48" s="916"/>
      <c r="AR48" s="911" t="str">
        <f t="shared" si="1"/>
        <v/>
      </c>
      <c r="AS48" s="912"/>
      <c r="AT48" s="913"/>
      <c r="AU48" s="917"/>
      <c r="AV48" s="918"/>
      <c r="AW48" s="918"/>
      <c r="AX48" s="919"/>
      <c r="AY48" s="883" t="str">
        <f t="shared" si="3"/>
        <v/>
      </c>
      <c r="AZ48" s="884"/>
      <c r="BA48" s="884"/>
      <c r="BB48" s="884"/>
      <c r="BC48" s="885"/>
      <c r="BD48" s="350"/>
      <c r="BE48" s="350"/>
      <c r="BF48" s="317">
        <v>40</v>
      </c>
      <c r="BG48" s="300"/>
      <c r="BH48" s="211"/>
      <c r="BI48" s="1"/>
      <c r="BJ48" s="1"/>
      <c r="BK48" s="1"/>
      <c r="BL48" s="1"/>
      <c r="BM48" s="1"/>
      <c r="BN48" s="1"/>
      <c r="BO48" s="1"/>
      <c r="BP48" s="1"/>
      <c r="BQ48" s="1"/>
      <c r="BR48" s="1"/>
      <c r="BS48" s="1"/>
      <c r="BT48" s="1"/>
    </row>
    <row r="49" spans="1:72" s="15" customFormat="1" ht="28.5" customHeight="1" x14ac:dyDescent="0.2">
      <c r="A49" s="877"/>
      <c r="B49" s="878"/>
      <c r="C49" s="879"/>
      <c r="D49" s="903"/>
      <c r="E49" s="904"/>
      <c r="F49" s="904"/>
      <c r="G49" s="920"/>
      <c r="H49" s="921"/>
      <c r="I49" s="921"/>
      <c r="J49" s="921"/>
      <c r="K49" s="903"/>
      <c r="L49" s="905"/>
      <c r="M49" s="906"/>
      <c r="N49" s="906"/>
      <c r="O49" s="906"/>
      <c r="P49" s="906"/>
      <c r="Q49" s="906"/>
      <c r="R49" s="907"/>
      <c r="S49" s="905"/>
      <c r="T49" s="906"/>
      <c r="U49" s="906"/>
      <c r="V49" s="906"/>
      <c r="W49" s="906"/>
      <c r="X49" s="906"/>
      <c r="Y49" s="906"/>
      <c r="Z49" s="906"/>
      <c r="AA49" s="906"/>
      <c r="AB49" s="906"/>
      <c r="AC49" s="906"/>
      <c r="AD49" s="907"/>
      <c r="AE49" s="908"/>
      <c r="AF49" s="909"/>
      <c r="AG49" s="909"/>
      <c r="AH49" s="266" t="s">
        <v>652</v>
      </c>
      <c r="AI49" s="909"/>
      <c r="AJ49" s="909"/>
      <c r="AK49" s="910"/>
      <c r="AL49" s="911" t="str">
        <f t="shared" si="0"/>
        <v/>
      </c>
      <c r="AM49" s="912"/>
      <c r="AN49" s="913"/>
      <c r="AO49" s="914"/>
      <c r="AP49" s="915"/>
      <c r="AQ49" s="916"/>
      <c r="AR49" s="911" t="str">
        <f t="shared" si="1"/>
        <v/>
      </c>
      <c r="AS49" s="912"/>
      <c r="AT49" s="913"/>
      <c r="AU49" s="917"/>
      <c r="AV49" s="918"/>
      <c r="AW49" s="918"/>
      <c r="AX49" s="919"/>
      <c r="AY49" s="883" t="str">
        <f t="shared" si="3"/>
        <v/>
      </c>
      <c r="AZ49" s="884"/>
      <c r="BA49" s="884"/>
      <c r="BB49" s="884"/>
      <c r="BC49" s="885"/>
      <c r="BD49" s="350"/>
      <c r="BE49" s="350"/>
      <c r="BF49" s="317">
        <v>41</v>
      </c>
      <c r="BG49" s="300"/>
      <c r="BH49" s="211"/>
      <c r="BI49" s="1"/>
      <c r="BJ49" s="1"/>
      <c r="BK49" s="1"/>
      <c r="BL49" s="1"/>
      <c r="BM49" s="1"/>
      <c r="BN49" s="1"/>
      <c r="BO49" s="1"/>
      <c r="BP49" s="1"/>
      <c r="BQ49" s="1"/>
      <c r="BR49" s="1"/>
      <c r="BS49" s="1"/>
      <c r="BT49" s="1"/>
    </row>
    <row r="50" spans="1:72" s="15" customFormat="1" ht="28.5" customHeight="1" x14ac:dyDescent="0.2">
      <c r="A50" s="877"/>
      <c r="B50" s="878"/>
      <c r="C50" s="879"/>
      <c r="D50" s="903"/>
      <c r="E50" s="904"/>
      <c r="F50" s="904"/>
      <c r="G50" s="920"/>
      <c r="H50" s="921"/>
      <c r="I50" s="921"/>
      <c r="J50" s="921"/>
      <c r="K50" s="903"/>
      <c r="L50" s="905"/>
      <c r="M50" s="906"/>
      <c r="N50" s="906"/>
      <c r="O50" s="906"/>
      <c r="P50" s="906"/>
      <c r="Q50" s="906"/>
      <c r="R50" s="907"/>
      <c r="S50" s="905"/>
      <c r="T50" s="906"/>
      <c r="U50" s="906"/>
      <c r="V50" s="906"/>
      <c r="W50" s="906"/>
      <c r="X50" s="906"/>
      <c r="Y50" s="906"/>
      <c r="Z50" s="906"/>
      <c r="AA50" s="906"/>
      <c r="AB50" s="906"/>
      <c r="AC50" s="906"/>
      <c r="AD50" s="907"/>
      <c r="AE50" s="908"/>
      <c r="AF50" s="909"/>
      <c r="AG50" s="909"/>
      <c r="AH50" s="266" t="s">
        <v>652</v>
      </c>
      <c r="AI50" s="909"/>
      <c r="AJ50" s="909"/>
      <c r="AK50" s="910"/>
      <c r="AL50" s="911" t="str">
        <f t="shared" si="0"/>
        <v/>
      </c>
      <c r="AM50" s="912"/>
      <c r="AN50" s="913"/>
      <c r="AO50" s="914"/>
      <c r="AP50" s="915"/>
      <c r="AQ50" s="916"/>
      <c r="AR50" s="911" t="str">
        <f t="shared" si="1"/>
        <v/>
      </c>
      <c r="AS50" s="912"/>
      <c r="AT50" s="913"/>
      <c r="AU50" s="917"/>
      <c r="AV50" s="918"/>
      <c r="AW50" s="918"/>
      <c r="AX50" s="919"/>
      <c r="AY50" s="883" t="str">
        <f t="shared" si="3"/>
        <v/>
      </c>
      <c r="AZ50" s="884"/>
      <c r="BA50" s="884"/>
      <c r="BB50" s="884"/>
      <c r="BC50" s="885"/>
      <c r="BD50" s="350"/>
      <c r="BE50" s="350"/>
      <c r="BF50" s="317">
        <v>42</v>
      </c>
      <c r="BG50" s="300"/>
      <c r="BH50" s="211"/>
      <c r="BI50" s="1"/>
      <c r="BJ50" s="1"/>
      <c r="BK50" s="1"/>
      <c r="BL50" s="1"/>
      <c r="BM50" s="1"/>
      <c r="BN50" s="1"/>
      <c r="BO50" s="1"/>
      <c r="BP50" s="1"/>
      <c r="BQ50" s="1"/>
      <c r="BR50" s="1"/>
      <c r="BS50" s="1"/>
      <c r="BT50" s="1"/>
    </row>
    <row r="51" spans="1:72" s="15" customFormat="1" ht="28.5" customHeight="1" x14ac:dyDescent="0.2">
      <c r="A51" s="877"/>
      <c r="B51" s="878"/>
      <c r="C51" s="879"/>
      <c r="D51" s="903"/>
      <c r="E51" s="904"/>
      <c r="F51" s="904"/>
      <c r="G51" s="920"/>
      <c r="H51" s="921"/>
      <c r="I51" s="921"/>
      <c r="J51" s="921"/>
      <c r="K51" s="903"/>
      <c r="L51" s="905"/>
      <c r="M51" s="906"/>
      <c r="N51" s="906"/>
      <c r="O51" s="906"/>
      <c r="P51" s="906"/>
      <c r="Q51" s="906"/>
      <c r="R51" s="907"/>
      <c r="S51" s="905"/>
      <c r="T51" s="906"/>
      <c r="U51" s="906"/>
      <c r="V51" s="906"/>
      <c r="W51" s="906"/>
      <c r="X51" s="906"/>
      <c r="Y51" s="906"/>
      <c r="Z51" s="906"/>
      <c r="AA51" s="906"/>
      <c r="AB51" s="906"/>
      <c r="AC51" s="906"/>
      <c r="AD51" s="907"/>
      <c r="AE51" s="908"/>
      <c r="AF51" s="909"/>
      <c r="AG51" s="909"/>
      <c r="AH51" s="266" t="s">
        <v>652</v>
      </c>
      <c r="AI51" s="909"/>
      <c r="AJ51" s="909"/>
      <c r="AK51" s="910"/>
      <c r="AL51" s="911" t="str">
        <f t="shared" si="0"/>
        <v/>
      </c>
      <c r="AM51" s="912"/>
      <c r="AN51" s="913"/>
      <c r="AO51" s="914"/>
      <c r="AP51" s="915"/>
      <c r="AQ51" s="916"/>
      <c r="AR51" s="911" t="str">
        <f t="shared" si="1"/>
        <v/>
      </c>
      <c r="AS51" s="912"/>
      <c r="AT51" s="913"/>
      <c r="AU51" s="917"/>
      <c r="AV51" s="918"/>
      <c r="AW51" s="918"/>
      <c r="AX51" s="919"/>
      <c r="AY51" s="883" t="str">
        <f t="shared" si="3"/>
        <v/>
      </c>
      <c r="AZ51" s="884"/>
      <c r="BA51" s="884"/>
      <c r="BB51" s="884"/>
      <c r="BC51" s="885"/>
      <c r="BD51" s="350"/>
      <c r="BE51" s="350"/>
      <c r="BF51" s="317">
        <v>43</v>
      </c>
      <c r="BG51" s="300"/>
      <c r="BH51" s="211"/>
      <c r="BI51" s="1"/>
      <c r="BJ51" s="1"/>
      <c r="BK51" s="1"/>
      <c r="BL51" s="1"/>
      <c r="BM51" s="1"/>
      <c r="BN51" s="1"/>
      <c r="BO51" s="1"/>
      <c r="BP51" s="1"/>
      <c r="BQ51" s="1"/>
      <c r="BR51" s="1"/>
      <c r="BS51" s="1"/>
      <c r="BT51" s="1"/>
    </row>
    <row r="52" spans="1:72" s="15" customFormat="1" ht="28.5" customHeight="1" x14ac:dyDescent="0.2">
      <c r="A52" s="877"/>
      <c r="B52" s="878"/>
      <c r="C52" s="879"/>
      <c r="D52" s="903"/>
      <c r="E52" s="904"/>
      <c r="F52" s="904"/>
      <c r="G52" s="920"/>
      <c r="H52" s="921"/>
      <c r="I52" s="921"/>
      <c r="J52" s="921"/>
      <c r="K52" s="903"/>
      <c r="L52" s="905"/>
      <c r="M52" s="906"/>
      <c r="N52" s="906"/>
      <c r="O52" s="906"/>
      <c r="P52" s="906"/>
      <c r="Q52" s="906"/>
      <c r="R52" s="907"/>
      <c r="S52" s="905"/>
      <c r="T52" s="906"/>
      <c r="U52" s="906"/>
      <c r="V52" s="906"/>
      <c r="W52" s="906"/>
      <c r="X52" s="906"/>
      <c r="Y52" s="906"/>
      <c r="Z52" s="906"/>
      <c r="AA52" s="906"/>
      <c r="AB52" s="906"/>
      <c r="AC52" s="906"/>
      <c r="AD52" s="907"/>
      <c r="AE52" s="908"/>
      <c r="AF52" s="909"/>
      <c r="AG52" s="909"/>
      <c r="AH52" s="266" t="s">
        <v>652</v>
      </c>
      <c r="AI52" s="909"/>
      <c r="AJ52" s="909"/>
      <c r="AK52" s="910"/>
      <c r="AL52" s="911" t="str">
        <f t="shared" si="0"/>
        <v/>
      </c>
      <c r="AM52" s="912"/>
      <c r="AN52" s="913"/>
      <c r="AO52" s="914"/>
      <c r="AP52" s="915"/>
      <c r="AQ52" s="916"/>
      <c r="AR52" s="911" t="str">
        <f t="shared" si="1"/>
        <v/>
      </c>
      <c r="AS52" s="912"/>
      <c r="AT52" s="913"/>
      <c r="AU52" s="917"/>
      <c r="AV52" s="918"/>
      <c r="AW52" s="918"/>
      <c r="AX52" s="919"/>
      <c r="AY52" s="883" t="str">
        <f t="shared" si="3"/>
        <v/>
      </c>
      <c r="AZ52" s="884"/>
      <c r="BA52" s="884"/>
      <c r="BB52" s="884"/>
      <c r="BC52" s="885"/>
      <c r="BD52" s="350"/>
      <c r="BE52" s="350"/>
      <c r="BF52" s="317">
        <v>44</v>
      </c>
      <c r="BG52" s="300"/>
      <c r="BH52" s="211"/>
      <c r="BI52" s="1"/>
      <c r="BJ52" s="1"/>
      <c r="BK52" s="1"/>
      <c r="BL52" s="1"/>
      <c r="BM52" s="1"/>
      <c r="BN52" s="1"/>
      <c r="BO52" s="1"/>
      <c r="BP52" s="1"/>
      <c r="BQ52" s="1"/>
      <c r="BR52" s="1"/>
      <c r="BS52" s="1"/>
      <c r="BT52" s="1"/>
    </row>
    <row r="53" spans="1:72" s="15" customFormat="1" ht="28.5" customHeight="1" x14ac:dyDescent="0.2">
      <c r="A53" s="877"/>
      <c r="B53" s="878"/>
      <c r="C53" s="879"/>
      <c r="D53" s="903"/>
      <c r="E53" s="904"/>
      <c r="F53" s="904"/>
      <c r="G53" s="920"/>
      <c r="H53" s="921"/>
      <c r="I53" s="921"/>
      <c r="J53" s="921"/>
      <c r="K53" s="903"/>
      <c r="L53" s="905"/>
      <c r="M53" s="906"/>
      <c r="N53" s="906"/>
      <c r="O53" s="906"/>
      <c r="P53" s="906"/>
      <c r="Q53" s="906"/>
      <c r="R53" s="907"/>
      <c r="S53" s="905"/>
      <c r="T53" s="906"/>
      <c r="U53" s="906"/>
      <c r="V53" s="906"/>
      <c r="W53" s="906"/>
      <c r="X53" s="906"/>
      <c r="Y53" s="906"/>
      <c r="Z53" s="906"/>
      <c r="AA53" s="906"/>
      <c r="AB53" s="906"/>
      <c r="AC53" s="906"/>
      <c r="AD53" s="907"/>
      <c r="AE53" s="908"/>
      <c r="AF53" s="909"/>
      <c r="AG53" s="909"/>
      <c r="AH53" s="266" t="s">
        <v>652</v>
      </c>
      <c r="AI53" s="909"/>
      <c r="AJ53" s="909"/>
      <c r="AK53" s="910"/>
      <c r="AL53" s="911" t="str">
        <f t="shared" si="0"/>
        <v/>
      </c>
      <c r="AM53" s="912"/>
      <c r="AN53" s="913"/>
      <c r="AO53" s="914"/>
      <c r="AP53" s="915"/>
      <c r="AQ53" s="916"/>
      <c r="AR53" s="911" t="str">
        <f t="shared" si="1"/>
        <v/>
      </c>
      <c r="AS53" s="912"/>
      <c r="AT53" s="913"/>
      <c r="AU53" s="917"/>
      <c r="AV53" s="918"/>
      <c r="AW53" s="918"/>
      <c r="AX53" s="919"/>
      <c r="AY53" s="883" t="str">
        <f t="shared" si="3"/>
        <v/>
      </c>
      <c r="AZ53" s="884"/>
      <c r="BA53" s="884"/>
      <c r="BB53" s="884"/>
      <c r="BC53" s="885"/>
      <c r="BD53" s="350"/>
      <c r="BE53" s="350"/>
      <c r="BF53" s="317">
        <v>45</v>
      </c>
      <c r="BG53" s="300"/>
      <c r="BH53" s="211"/>
      <c r="BI53" s="1"/>
      <c r="BJ53" s="1"/>
      <c r="BK53" s="1"/>
      <c r="BL53" s="1"/>
      <c r="BM53" s="1"/>
      <c r="BN53" s="1"/>
      <c r="BO53" s="1"/>
      <c r="BP53" s="1"/>
      <c r="BQ53" s="1"/>
      <c r="BR53" s="1"/>
      <c r="BS53" s="1"/>
      <c r="BT53" s="1"/>
    </row>
    <row r="54" spans="1:72" s="15" customFormat="1" ht="28.5" customHeight="1" x14ac:dyDescent="0.2">
      <c r="A54" s="877"/>
      <c r="B54" s="878"/>
      <c r="C54" s="879"/>
      <c r="D54" s="903"/>
      <c r="E54" s="904"/>
      <c r="F54" s="904"/>
      <c r="G54" s="920"/>
      <c r="H54" s="921"/>
      <c r="I54" s="921"/>
      <c r="J54" s="921"/>
      <c r="K54" s="903"/>
      <c r="L54" s="905"/>
      <c r="M54" s="906"/>
      <c r="N54" s="906"/>
      <c r="O54" s="906"/>
      <c r="P54" s="906"/>
      <c r="Q54" s="906"/>
      <c r="R54" s="907"/>
      <c r="S54" s="905"/>
      <c r="T54" s="906"/>
      <c r="U54" s="906"/>
      <c r="V54" s="906"/>
      <c r="W54" s="906"/>
      <c r="X54" s="906"/>
      <c r="Y54" s="906"/>
      <c r="Z54" s="906"/>
      <c r="AA54" s="906"/>
      <c r="AB54" s="906"/>
      <c r="AC54" s="906"/>
      <c r="AD54" s="907"/>
      <c r="AE54" s="908"/>
      <c r="AF54" s="909"/>
      <c r="AG54" s="909"/>
      <c r="AH54" s="266" t="s">
        <v>652</v>
      </c>
      <c r="AI54" s="909"/>
      <c r="AJ54" s="909"/>
      <c r="AK54" s="910"/>
      <c r="AL54" s="911" t="str">
        <f t="shared" si="0"/>
        <v/>
      </c>
      <c r="AM54" s="912"/>
      <c r="AN54" s="913"/>
      <c r="AO54" s="914"/>
      <c r="AP54" s="915"/>
      <c r="AQ54" s="916"/>
      <c r="AR54" s="911" t="str">
        <f t="shared" si="1"/>
        <v/>
      </c>
      <c r="AS54" s="912"/>
      <c r="AT54" s="913"/>
      <c r="AU54" s="917"/>
      <c r="AV54" s="918"/>
      <c r="AW54" s="918"/>
      <c r="AX54" s="919"/>
      <c r="AY54" s="883" t="str">
        <f t="shared" si="3"/>
        <v/>
      </c>
      <c r="AZ54" s="884"/>
      <c r="BA54" s="884"/>
      <c r="BB54" s="884"/>
      <c r="BC54" s="885"/>
      <c r="BD54" s="350"/>
      <c r="BE54" s="350"/>
      <c r="BF54" s="317">
        <v>46</v>
      </c>
      <c r="BG54" s="300"/>
      <c r="BH54" s="211"/>
      <c r="BI54" s="1"/>
      <c r="BJ54" s="1"/>
      <c r="BK54" s="1"/>
      <c r="BL54" s="1"/>
      <c r="BM54" s="1"/>
      <c r="BN54" s="1"/>
      <c r="BO54" s="1"/>
      <c r="BP54" s="1"/>
      <c r="BQ54" s="1"/>
      <c r="BR54" s="1"/>
      <c r="BS54" s="1"/>
      <c r="BT54" s="1"/>
    </row>
    <row r="55" spans="1:72" s="15" customFormat="1" ht="28.5" customHeight="1" x14ac:dyDescent="0.2">
      <c r="A55" s="877"/>
      <c r="B55" s="878"/>
      <c r="C55" s="879"/>
      <c r="D55" s="903"/>
      <c r="E55" s="904"/>
      <c r="F55" s="904"/>
      <c r="G55" s="920"/>
      <c r="H55" s="921"/>
      <c r="I55" s="921"/>
      <c r="J55" s="921"/>
      <c r="K55" s="903"/>
      <c r="L55" s="905"/>
      <c r="M55" s="906"/>
      <c r="N55" s="906"/>
      <c r="O55" s="906"/>
      <c r="P55" s="906"/>
      <c r="Q55" s="906"/>
      <c r="R55" s="907"/>
      <c r="S55" s="905"/>
      <c r="T55" s="906"/>
      <c r="U55" s="906"/>
      <c r="V55" s="906"/>
      <c r="W55" s="906"/>
      <c r="X55" s="906"/>
      <c r="Y55" s="906"/>
      <c r="Z55" s="906"/>
      <c r="AA55" s="906"/>
      <c r="AB55" s="906"/>
      <c r="AC55" s="906"/>
      <c r="AD55" s="907"/>
      <c r="AE55" s="908"/>
      <c r="AF55" s="909"/>
      <c r="AG55" s="909"/>
      <c r="AH55" s="266" t="s">
        <v>652</v>
      </c>
      <c r="AI55" s="909"/>
      <c r="AJ55" s="909"/>
      <c r="AK55" s="910"/>
      <c r="AL55" s="911" t="str">
        <f t="shared" si="0"/>
        <v/>
      </c>
      <c r="AM55" s="912"/>
      <c r="AN55" s="913"/>
      <c r="AO55" s="914"/>
      <c r="AP55" s="915"/>
      <c r="AQ55" s="916"/>
      <c r="AR55" s="911" t="str">
        <f t="shared" si="1"/>
        <v/>
      </c>
      <c r="AS55" s="912"/>
      <c r="AT55" s="913"/>
      <c r="AU55" s="917"/>
      <c r="AV55" s="918"/>
      <c r="AW55" s="918"/>
      <c r="AX55" s="919"/>
      <c r="AY55" s="883" t="str">
        <f t="shared" si="3"/>
        <v/>
      </c>
      <c r="AZ55" s="884"/>
      <c r="BA55" s="884"/>
      <c r="BB55" s="884"/>
      <c r="BC55" s="885"/>
      <c r="BD55" s="350"/>
      <c r="BE55" s="350"/>
      <c r="BF55" s="317">
        <v>47</v>
      </c>
      <c r="BG55" s="300"/>
      <c r="BH55" s="211"/>
      <c r="BI55" s="1"/>
      <c r="BJ55" s="1"/>
      <c r="BK55" s="1"/>
      <c r="BL55" s="1"/>
      <c r="BM55" s="1"/>
      <c r="BN55" s="1"/>
      <c r="BO55" s="1"/>
      <c r="BP55" s="1"/>
      <c r="BQ55" s="1"/>
      <c r="BR55" s="1"/>
      <c r="BS55" s="1"/>
      <c r="BT55" s="1"/>
    </row>
    <row r="56" spans="1:72" s="15" customFormat="1" ht="28.5" customHeight="1" x14ac:dyDescent="0.2">
      <c r="A56" s="877"/>
      <c r="B56" s="878"/>
      <c r="C56" s="879"/>
      <c r="D56" s="903"/>
      <c r="E56" s="904"/>
      <c r="F56" s="904"/>
      <c r="G56" s="920"/>
      <c r="H56" s="921"/>
      <c r="I56" s="921"/>
      <c r="J56" s="921"/>
      <c r="K56" s="903"/>
      <c r="L56" s="905"/>
      <c r="M56" s="906"/>
      <c r="N56" s="906"/>
      <c r="O56" s="906"/>
      <c r="P56" s="906"/>
      <c r="Q56" s="906"/>
      <c r="R56" s="907"/>
      <c r="S56" s="905"/>
      <c r="T56" s="906"/>
      <c r="U56" s="906"/>
      <c r="V56" s="906"/>
      <c r="W56" s="906"/>
      <c r="X56" s="906"/>
      <c r="Y56" s="906"/>
      <c r="Z56" s="906"/>
      <c r="AA56" s="906"/>
      <c r="AB56" s="906"/>
      <c r="AC56" s="906"/>
      <c r="AD56" s="907"/>
      <c r="AE56" s="908"/>
      <c r="AF56" s="909"/>
      <c r="AG56" s="909"/>
      <c r="AH56" s="266" t="s">
        <v>652</v>
      </c>
      <c r="AI56" s="909"/>
      <c r="AJ56" s="909"/>
      <c r="AK56" s="910"/>
      <c r="AL56" s="911" t="str">
        <f t="shared" si="0"/>
        <v/>
      </c>
      <c r="AM56" s="912"/>
      <c r="AN56" s="913"/>
      <c r="AO56" s="914"/>
      <c r="AP56" s="915"/>
      <c r="AQ56" s="916"/>
      <c r="AR56" s="911" t="str">
        <f t="shared" si="1"/>
        <v/>
      </c>
      <c r="AS56" s="912"/>
      <c r="AT56" s="913"/>
      <c r="AU56" s="917"/>
      <c r="AV56" s="918"/>
      <c r="AW56" s="918"/>
      <c r="AX56" s="919"/>
      <c r="AY56" s="883" t="str">
        <f t="shared" si="3"/>
        <v/>
      </c>
      <c r="AZ56" s="884"/>
      <c r="BA56" s="884"/>
      <c r="BB56" s="884"/>
      <c r="BC56" s="885"/>
      <c r="BD56" s="350"/>
      <c r="BE56" s="350"/>
      <c r="BF56" s="317">
        <v>48</v>
      </c>
      <c r="BG56" s="300"/>
      <c r="BH56" s="211"/>
      <c r="BI56" s="1"/>
      <c r="BJ56" s="1"/>
      <c r="BK56" s="1"/>
      <c r="BL56" s="1"/>
      <c r="BM56" s="1"/>
      <c r="BN56" s="1"/>
      <c r="BO56" s="1"/>
      <c r="BP56" s="1"/>
      <c r="BQ56" s="1"/>
      <c r="BR56" s="1"/>
      <c r="BS56" s="1"/>
      <c r="BT56" s="1"/>
    </row>
    <row r="57" spans="1:72" s="15" customFormat="1" ht="28.5" customHeight="1" x14ac:dyDescent="0.2">
      <c r="A57" s="877"/>
      <c r="B57" s="878"/>
      <c r="C57" s="879"/>
      <c r="D57" s="903"/>
      <c r="E57" s="904"/>
      <c r="F57" s="904"/>
      <c r="G57" s="920"/>
      <c r="H57" s="921"/>
      <c r="I57" s="921"/>
      <c r="J57" s="921"/>
      <c r="K57" s="903"/>
      <c r="L57" s="905"/>
      <c r="M57" s="906"/>
      <c r="N57" s="906"/>
      <c r="O57" s="906"/>
      <c r="P57" s="906"/>
      <c r="Q57" s="906"/>
      <c r="R57" s="907"/>
      <c r="S57" s="905"/>
      <c r="T57" s="906"/>
      <c r="U57" s="906"/>
      <c r="V57" s="906"/>
      <c r="W57" s="906"/>
      <c r="X57" s="906"/>
      <c r="Y57" s="906"/>
      <c r="Z57" s="906"/>
      <c r="AA57" s="906"/>
      <c r="AB57" s="906"/>
      <c r="AC57" s="906"/>
      <c r="AD57" s="907"/>
      <c r="AE57" s="908"/>
      <c r="AF57" s="909"/>
      <c r="AG57" s="909"/>
      <c r="AH57" s="266" t="s">
        <v>652</v>
      </c>
      <c r="AI57" s="909"/>
      <c r="AJ57" s="909"/>
      <c r="AK57" s="910"/>
      <c r="AL57" s="911" t="str">
        <f t="shared" si="0"/>
        <v/>
      </c>
      <c r="AM57" s="912"/>
      <c r="AN57" s="913"/>
      <c r="AO57" s="914"/>
      <c r="AP57" s="915"/>
      <c r="AQ57" s="916"/>
      <c r="AR57" s="911" t="str">
        <f t="shared" si="1"/>
        <v/>
      </c>
      <c r="AS57" s="912"/>
      <c r="AT57" s="913"/>
      <c r="AU57" s="917"/>
      <c r="AV57" s="918"/>
      <c r="AW57" s="918"/>
      <c r="AX57" s="919"/>
      <c r="AY57" s="883" t="str">
        <f t="shared" si="3"/>
        <v/>
      </c>
      <c r="AZ57" s="884"/>
      <c r="BA57" s="884"/>
      <c r="BB57" s="884"/>
      <c r="BC57" s="885"/>
      <c r="BD57" s="350"/>
      <c r="BE57" s="350"/>
      <c r="BF57" s="317">
        <v>49</v>
      </c>
      <c r="BG57" s="300"/>
      <c r="BH57" s="211"/>
      <c r="BI57" s="940" t="s">
        <v>1301</v>
      </c>
      <c r="BJ57" s="941"/>
      <c r="BK57" s="942"/>
      <c r="BL57" s="1"/>
      <c r="BM57" s="1"/>
      <c r="BN57" s="1"/>
      <c r="BO57" s="1"/>
      <c r="BP57" s="1"/>
      <c r="BQ57" s="1"/>
      <c r="BR57" s="1"/>
      <c r="BS57" s="1"/>
      <c r="BT57" s="1"/>
    </row>
    <row r="58" spans="1:72" s="15" customFormat="1" ht="28.5" customHeight="1" x14ac:dyDescent="0.2">
      <c r="A58" s="877"/>
      <c r="B58" s="878"/>
      <c r="C58" s="879"/>
      <c r="D58" s="886"/>
      <c r="E58" s="887"/>
      <c r="F58" s="887"/>
      <c r="G58" s="922"/>
      <c r="H58" s="923"/>
      <c r="I58" s="923"/>
      <c r="J58" s="923"/>
      <c r="K58" s="886"/>
      <c r="L58" s="888"/>
      <c r="M58" s="889"/>
      <c r="N58" s="889"/>
      <c r="O58" s="889"/>
      <c r="P58" s="889"/>
      <c r="Q58" s="889"/>
      <c r="R58" s="890"/>
      <c r="S58" s="888"/>
      <c r="T58" s="889"/>
      <c r="U58" s="889"/>
      <c r="V58" s="889"/>
      <c r="W58" s="889"/>
      <c r="X58" s="889"/>
      <c r="Y58" s="889"/>
      <c r="Z58" s="889"/>
      <c r="AA58" s="889"/>
      <c r="AB58" s="889"/>
      <c r="AC58" s="889"/>
      <c r="AD58" s="890"/>
      <c r="AE58" s="891"/>
      <c r="AF58" s="892"/>
      <c r="AG58" s="892"/>
      <c r="AH58" s="267" t="s">
        <v>652</v>
      </c>
      <c r="AI58" s="892"/>
      <c r="AJ58" s="892"/>
      <c r="AK58" s="893"/>
      <c r="AL58" s="894" t="str">
        <f t="shared" si="0"/>
        <v/>
      </c>
      <c r="AM58" s="895"/>
      <c r="AN58" s="896"/>
      <c r="AO58" s="897"/>
      <c r="AP58" s="898"/>
      <c r="AQ58" s="899"/>
      <c r="AR58" s="894" t="str">
        <f t="shared" si="1"/>
        <v/>
      </c>
      <c r="AS58" s="895"/>
      <c r="AT58" s="896"/>
      <c r="AU58" s="900"/>
      <c r="AV58" s="901"/>
      <c r="AW58" s="901"/>
      <c r="AX58" s="902"/>
      <c r="AY58" s="883" t="str">
        <f t="shared" ref="AY58" si="4">IF(AU58&lt;&gt;"",ROUNDDOWN(AO58*AU58,0),"")</f>
        <v/>
      </c>
      <c r="AZ58" s="884"/>
      <c r="BA58" s="884"/>
      <c r="BB58" s="884"/>
      <c r="BC58" s="885"/>
      <c r="BD58" s="350"/>
      <c r="BE58" s="350"/>
      <c r="BF58" s="317">
        <v>50</v>
      </c>
      <c r="BG58" s="300"/>
      <c r="BH58" s="441"/>
      <c r="BI58" s="262" t="s">
        <v>198</v>
      </c>
      <c r="BJ58" s="262" t="s">
        <v>655</v>
      </c>
      <c r="BK58" s="262" t="s">
        <v>656</v>
      </c>
      <c r="BL58" s="1"/>
      <c r="BM58" s="1"/>
      <c r="BN58" s="1"/>
      <c r="BO58" s="1"/>
      <c r="BP58" s="1"/>
      <c r="BQ58" s="1"/>
      <c r="BR58" s="1"/>
      <c r="BS58" s="1"/>
      <c r="BT58" s="1"/>
    </row>
    <row r="59" spans="1:72" ht="33" customHeight="1" x14ac:dyDescent="0.2">
      <c r="A59" s="880"/>
      <c r="B59" s="881"/>
      <c r="C59" s="882"/>
      <c r="D59" s="843" t="s">
        <v>253</v>
      </c>
      <c r="E59" s="843"/>
      <c r="F59" s="843"/>
      <c r="G59" s="843"/>
      <c r="H59" s="843"/>
      <c r="I59" s="843"/>
      <c r="J59" s="843"/>
      <c r="K59" s="843"/>
      <c r="L59" s="843"/>
      <c r="M59" s="843"/>
      <c r="N59" s="843"/>
      <c r="O59" s="843"/>
      <c r="P59" s="843"/>
      <c r="Q59" s="843"/>
      <c r="R59" s="843"/>
      <c r="S59" s="843"/>
      <c r="T59" s="843"/>
      <c r="U59" s="843"/>
      <c r="V59" s="843"/>
      <c r="W59" s="843"/>
      <c r="X59" s="843"/>
      <c r="Y59" s="843"/>
      <c r="Z59" s="843"/>
      <c r="AA59" s="843"/>
      <c r="AB59" s="843"/>
      <c r="AC59" s="843"/>
      <c r="AD59" s="843"/>
      <c r="AE59" s="843"/>
      <c r="AF59" s="843"/>
      <c r="AG59" s="843"/>
      <c r="AH59" s="843"/>
      <c r="AI59" s="843"/>
      <c r="AJ59" s="843"/>
      <c r="AK59" s="843"/>
      <c r="AL59" s="843"/>
      <c r="AM59" s="843"/>
      <c r="AN59" s="844"/>
      <c r="AO59" s="845">
        <f>SUM(AO9:AQ58)</f>
        <v>0</v>
      </c>
      <c r="AP59" s="846"/>
      <c r="AQ59" s="847"/>
      <c r="AR59" s="848">
        <f>SUM(AR9:AT58)</f>
        <v>0</v>
      </c>
      <c r="AS59" s="849"/>
      <c r="AT59" s="850"/>
      <c r="AU59" s="851"/>
      <c r="AV59" s="851"/>
      <c r="AW59" s="851"/>
      <c r="AX59" s="852"/>
      <c r="AY59" s="853">
        <f>ROUNDDOWN(SUM(AY9:BC58),0)</f>
        <v>0</v>
      </c>
      <c r="AZ59" s="854"/>
      <c r="BA59" s="854"/>
      <c r="BB59" s="854"/>
      <c r="BC59" s="855"/>
      <c r="BD59" s="406"/>
      <c r="BE59" s="407"/>
      <c r="BF59" s="317">
        <v>51</v>
      </c>
      <c r="BG59" s="300"/>
      <c r="BH59" s="441"/>
      <c r="BI59" s="442" t="s">
        <v>1299</v>
      </c>
      <c r="BJ59" s="259">
        <f ca="1">SUMIF($G$9:$K$58,$BI$59,$AO$9:$AQ$58)</f>
        <v>0</v>
      </c>
      <c r="BK59" s="261" t="str">
        <f ca="1">IFERROR(($AY$60-$BK$60),"")</f>
        <v/>
      </c>
    </row>
    <row r="60" spans="1:72" ht="35.25" customHeight="1" thickBot="1" x14ac:dyDescent="0.25">
      <c r="A60" s="862" t="s">
        <v>155</v>
      </c>
      <c r="B60" s="863"/>
      <c r="C60" s="864"/>
      <c r="D60" s="865" t="s">
        <v>254</v>
      </c>
      <c r="E60" s="865"/>
      <c r="F60" s="865"/>
      <c r="G60" s="865"/>
      <c r="H60" s="865"/>
      <c r="I60" s="865"/>
      <c r="J60" s="865"/>
      <c r="K60" s="865"/>
      <c r="L60" s="865"/>
      <c r="M60" s="865"/>
      <c r="N60" s="865"/>
      <c r="O60" s="865"/>
      <c r="P60" s="865"/>
      <c r="Q60" s="865"/>
      <c r="R60" s="865"/>
      <c r="S60" s="865"/>
      <c r="T60" s="865"/>
      <c r="U60" s="865"/>
      <c r="V60" s="865"/>
      <c r="W60" s="865"/>
      <c r="X60" s="865"/>
      <c r="Y60" s="865"/>
      <c r="Z60" s="865"/>
      <c r="AA60" s="865"/>
      <c r="AB60" s="865"/>
      <c r="AC60" s="865"/>
      <c r="AD60" s="865"/>
      <c r="AE60" s="865"/>
      <c r="AF60" s="865"/>
      <c r="AG60" s="865"/>
      <c r="AH60" s="865"/>
      <c r="AI60" s="865"/>
      <c r="AJ60" s="865"/>
      <c r="AK60" s="865"/>
      <c r="AL60" s="865"/>
      <c r="AM60" s="865"/>
      <c r="AN60" s="865"/>
      <c r="AO60" s="865"/>
      <c r="AP60" s="865"/>
      <c r="AQ60" s="865"/>
      <c r="AR60" s="865"/>
      <c r="AS60" s="865"/>
      <c r="AT60" s="865"/>
      <c r="AU60" s="865"/>
      <c r="AV60" s="865"/>
      <c r="AW60" s="865"/>
      <c r="AX60" s="866"/>
      <c r="AY60" s="867"/>
      <c r="AZ60" s="868"/>
      <c r="BA60" s="868"/>
      <c r="BB60" s="868"/>
      <c r="BC60" s="869"/>
      <c r="BD60" s="349"/>
      <c r="BE60" s="349"/>
      <c r="BF60" s="317">
        <v>52</v>
      </c>
      <c r="BG60" s="300"/>
      <c r="BH60" s="211"/>
      <c r="BI60" s="443" t="s">
        <v>1300</v>
      </c>
      <c r="BJ60" s="260">
        <f ca="1">SUMIF($G$9:$K$58,$BI$60,$AO$9:$AQ$58)</f>
        <v>0</v>
      </c>
      <c r="BK60" s="444" t="str">
        <f ca="1">IFERROR(ROUND($AY$60/$AO$59*$BJ$60,0),"")</f>
        <v/>
      </c>
    </row>
    <row r="61" spans="1:72" ht="35.25" hidden="1" customHeight="1" thickBot="1" x14ac:dyDescent="0.25">
      <c r="A61" s="870"/>
      <c r="B61" s="871"/>
      <c r="C61" s="871"/>
      <c r="D61" s="871"/>
      <c r="E61" s="871"/>
      <c r="F61" s="871"/>
      <c r="G61" s="871"/>
      <c r="H61" s="871"/>
      <c r="I61" s="871"/>
      <c r="J61" s="871"/>
      <c r="K61" s="871"/>
      <c r="L61" s="871"/>
      <c r="M61" s="871"/>
      <c r="N61" s="871"/>
      <c r="O61" s="871"/>
      <c r="P61" s="871"/>
      <c r="Q61" s="871"/>
      <c r="R61" s="871"/>
      <c r="S61" s="871"/>
      <c r="T61" s="871"/>
      <c r="U61" s="871"/>
      <c r="V61" s="871"/>
      <c r="W61" s="871"/>
      <c r="X61" s="871"/>
      <c r="Y61" s="871"/>
      <c r="Z61" s="871"/>
      <c r="AA61" s="871"/>
      <c r="AB61" s="871"/>
      <c r="AC61" s="871"/>
      <c r="AD61" s="871"/>
      <c r="AE61" s="871"/>
      <c r="AF61" s="871"/>
      <c r="AG61" s="871"/>
      <c r="AH61" s="871"/>
      <c r="AI61" s="871"/>
      <c r="AJ61" s="871"/>
      <c r="AK61" s="871"/>
      <c r="AL61" s="871"/>
      <c r="AM61" s="871"/>
      <c r="AN61" s="871"/>
      <c r="AO61" s="871"/>
      <c r="AP61" s="871"/>
      <c r="AQ61" s="871"/>
      <c r="AR61" s="871"/>
      <c r="AS61" s="871"/>
      <c r="AT61" s="871"/>
      <c r="AU61" s="871"/>
      <c r="AV61" s="871"/>
      <c r="AW61" s="871"/>
      <c r="AX61" s="871"/>
      <c r="AY61" s="872"/>
      <c r="AZ61" s="872"/>
      <c r="BA61" s="872"/>
      <c r="BB61" s="872"/>
      <c r="BC61" s="873"/>
      <c r="BD61" s="348"/>
      <c r="BE61" s="348"/>
      <c r="BF61" s="317">
        <v>53</v>
      </c>
      <c r="BG61" s="300"/>
      <c r="BH61" s="211"/>
      <c r="BI61" s="445"/>
      <c r="BJ61" s="258"/>
      <c r="BK61" s="258"/>
    </row>
    <row r="62" spans="1:72" ht="15" hidden="1" customHeight="1" thickTop="1" thickBot="1" x14ac:dyDescent="0.25">
      <c r="A62" s="874"/>
      <c r="B62" s="875"/>
      <c r="C62" s="875"/>
      <c r="D62" s="875"/>
      <c r="E62" s="875"/>
      <c r="F62" s="875"/>
      <c r="G62" s="875"/>
      <c r="H62" s="875"/>
      <c r="I62" s="875"/>
      <c r="J62" s="875"/>
      <c r="K62" s="875"/>
      <c r="L62" s="875"/>
      <c r="M62" s="875"/>
      <c r="N62" s="875"/>
      <c r="O62" s="875"/>
      <c r="P62" s="875"/>
      <c r="Q62" s="875"/>
      <c r="R62" s="875"/>
      <c r="S62" s="875"/>
      <c r="T62" s="875"/>
      <c r="U62" s="875"/>
      <c r="V62" s="875"/>
      <c r="W62" s="875"/>
      <c r="X62" s="875"/>
      <c r="Y62" s="875"/>
      <c r="Z62" s="875"/>
      <c r="AA62" s="875"/>
      <c r="AB62" s="875"/>
      <c r="AC62" s="875"/>
      <c r="AD62" s="875"/>
      <c r="AE62" s="875"/>
      <c r="AF62" s="875"/>
      <c r="AG62" s="875"/>
      <c r="AH62" s="875"/>
      <c r="AI62" s="875"/>
      <c r="AJ62" s="875"/>
      <c r="AK62" s="875"/>
      <c r="AL62" s="875"/>
      <c r="AM62" s="875"/>
      <c r="AN62" s="875"/>
      <c r="AO62" s="875"/>
      <c r="AP62" s="875"/>
      <c r="AQ62" s="875"/>
      <c r="AR62" s="875"/>
      <c r="AS62" s="875"/>
      <c r="AT62" s="875"/>
      <c r="AU62" s="875"/>
      <c r="AV62" s="876"/>
      <c r="AW62" s="876"/>
      <c r="AX62" s="876"/>
      <c r="AY62" s="876"/>
      <c r="AZ62" s="876"/>
      <c r="BA62" s="269"/>
      <c r="BB62" s="269"/>
      <c r="BC62" s="270"/>
      <c r="BD62" s="405"/>
      <c r="BE62" s="405"/>
      <c r="BF62" s="317">
        <v>54</v>
      </c>
      <c r="BG62" s="300"/>
      <c r="BI62" s="443" t="s">
        <v>1300</v>
      </c>
      <c r="BJ62" s="258"/>
      <c r="BK62" s="258"/>
    </row>
    <row r="63" spans="1:72" s="161" customFormat="1" ht="36.75" customHeight="1" thickTop="1" thickBot="1" x14ac:dyDescent="0.25">
      <c r="A63" s="856" t="s">
        <v>247</v>
      </c>
      <c r="B63" s="857"/>
      <c r="C63" s="857"/>
      <c r="D63" s="857"/>
      <c r="E63" s="857"/>
      <c r="F63" s="857"/>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8"/>
      <c r="AY63" s="859">
        <f>SUM(AY59:BC60)</f>
        <v>0</v>
      </c>
      <c r="AZ63" s="860"/>
      <c r="BA63" s="860"/>
      <c r="BB63" s="860"/>
      <c r="BC63" s="861"/>
      <c r="BD63" s="402"/>
      <c r="BE63" s="402"/>
      <c r="BF63" s="317">
        <v>55</v>
      </c>
      <c r="BG63" s="300"/>
      <c r="BH63" s="4"/>
      <c r="BI63" s="443" t="s">
        <v>1302</v>
      </c>
      <c r="BJ63" s="261">
        <f ca="1">SUM($BJ$59:$BJ$62)</f>
        <v>0</v>
      </c>
      <c r="BK63" s="261">
        <f ca="1">IFERROR(SUM($BK$59:$BK$62),"")</f>
        <v>0</v>
      </c>
      <c r="BL63" s="4"/>
      <c r="BM63" s="4"/>
      <c r="BN63" s="4"/>
      <c r="BO63" s="4"/>
      <c r="BP63" s="4"/>
      <c r="BQ63" s="4"/>
      <c r="BR63" s="4"/>
      <c r="BS63" s="4"/>
      <c r="BT63" s="4"/>
    </row>
    <row r="64" spans="1:72" ht="17.25" customHeight="1" x14ac:dyDescent="0.2">
      <c r="A64" s="121"/>
      <c r="B64" s="121"/>
      <c r="C64" s="121"/>
      <c r="D64" s="121"/>
      <c r="E64" s="121"/>
      <c r="F64" s="121"/>
      <c r="G64" s="197"/>
      <c r="H64" s="197"/>
      <c r="I64" s="197"/>
      <c r="J64" s="197"/>
      <c r="K64" s="197"/>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69"/>
      <c r="AY64" s="169"/>
      <c r="AZ64" s="169"/>
      <c r="BA64" s="169"/>
      <c r="BB64" s="169"/>
      <c r="BC64" s="169"/>
      <c r="BD64" s="169"/>
      <c r="BE64" s="169"/>
    </row>
  </sheetData>
  <sheetProtection algorithmName="SHA-512" hashValue="FBby8CB4fMC/ffHIDKuG4tGPp81U8kf0OL8LfjrACtdRMqXaSYlEGs8EfU9w/CxWqd8HHMUav81jqDnF9PmFJw==" saltValue="Mh/D4Du21nPzJrLDIjmf3A==" spinCount="100000" sheet="1" objects="1" formatColumns="0"/>
  <mergeCells count="579">
    <mergeCell ref="BI57:BK57"/>
    <mergeCell ref="A2:BC2"/>
    <mergeCell ref="A8:C8"/>
    <mergeCell ref="D8:F8"/>
    <mergeCell ref="L8:R8"/>
    <mergeCell ref="S8:AD8"/>
    <mergeCell ref="AE8:AK8"/>
    <mergeCell ref="AL8:AN8"/>
    <mergeCell ref="AO8:AQ8"/>
    <mergeCell ref="AR8:AT8"/>
    <mergeCell ref="AU8:AX8"/>
    <mergeCell ref="AY8:BC8"/>
    <mergeCell ref="G8:K8"/>
    <mergeCell ref="A5:BC5"/>
    <mergeCell ref="AU9:AX9"/>
    <mergeCell ref="AY9:BC9"/>
    <mergeCell ref="D10:F10"/>
    <mergeCell ref="L10:R10"/>
    <mergeCell ref="S10:AD10"/>
    <mergeCell ref="AE10:AG10"/>
    <mergeCell ref="AI10:AK10"/>
    <mergeCell ref="AL10:AN10"/>
    <mergeCell ref="AO10:AQ10"/>
    <mergeCell ref="AR10:AT10"/>
    <mergeCell ref="AU10:AX10"/>
    <mergeCell ref="AY10:BC10"/>
    <mergeCell ref="D9:F9"/>
    <mergeCell ref="L9:R9"/>
    <mergeCell ref="S9:AD9"/>
    <mergeCell ref="AE9:AG9"/>
    <mergeCell ref="AI9:AK9"/>
    <mergeCell ref="AL9:AN9"/>
    <mergeCell ref="AO9:AQ9"/>
    <mergeCell ref="AR9:AT9"/>
    <mergeCell ref="G9:K9"/>
    <mergeCell ref="G10:K10"/>
    <mergeCell ref="AU11:AX11"/>
    <mergeCell ref="AY11:BC11"/>
    <mergeCell ref="D12:F12"/>
    <mergeCell ref="L12:R12"/>
    <mergeCell ref="S12:AD12"/>
    <mergeCell ref="AE12:AG12"/>
    <mergeCell ref="AI12:AK12"/>
    <mergeCell ref="AL12:AN12"/>
    <mergeCell ref="AO12:AQ12"/>
    <mergeCell ref="AR12:AT12"/>
    <mergeCell ref="AU12:AX12"/>
    <mergeCell ref="AY12:BC12"/>
    <mergeCell ref="D11:F11"/>
    <mergeCell ref="L11:R11"/>
    <mergeCell ref="S11:AD11"/>
    <mergeCell ref="AE11:AG11"/>
    <mergeCell ref="AI11:AK11"/>
    <mergeCell ref="AL11:AN11"/>
    <mergeCell ref="AO11:AQ11"/>
    <mergeCell ref="AR11:AT11"/>
    <mergeCell ref="G11:K11"/>
    <mergeCell ref="G12:K12"/>
    <mergeCell ref="AR13:AT13"/>
    <mergeCell ref="AU13:AX13"/>
    <mergeCell ref="AY13:BC13"/>
    <mergeCell ref="D14:F14"/>
    <mergeCell ref="L14:R14"/>
    <mergeCell ref="S14:AD14"/>
    <mergeCell ref="AE14:AG14"/>
    <mergeCell ref="AI14:AK14"/>
    <mergeCell ref="AL14:AN14"/>
    <mergeCell ref="AO14:AQ14"/>
    <mergeCell ref="AR14:AT14"/>
    <mergeCell ref="AU14:AX14"/>
    <mergeCell ref="AY14:BC14"/>
    <mergeCell ref="D13:F13"/>
    <mergeCell ref="L13:R13"/>
    <mergeCell ref="S13:AD13"/>
    <mergeCell ref="AE13:AG13"/>
    <mergeCell ref="AI13:AK13"/>
    <mergeCell ref="AL13:AN13"/>
    <mergeCell ref="AO13:AQ13"/>
    <mergeCell ref="G13:K13"/>
    <mergeCell ref="G14:K14"/>
    <mergeCell ref="AY15:BC15"/>
    <mergeCell ref="D16:F16"/>
    <mergeCell ref="L16:R16"/>
    <mergeCell ref="S16:AD16"/>
    <mergeCell ref="AE16:AG16"/>
    <mergeCell ref="AI16:AK16"/>
    <mergeCell ref="AL16:AN16"/>
    <mergeCell ref="AO16:AQ16"/>
    <mergeCell ref="AR16:AT16"/>
    <mergeCell ref="AU16:AX16"/>
    <mergeCell ref="AY16:BC16"/>
    <mergeCell ref="D15:F15"/>
    <mergeCell ref="L15:R15"/>
    <mergeCell ref="S15:AD15"/>
    <mergeCell ref="AE15:AG15"/>
    <mergeCell ref="AI15:AK15"/>
    <mergeCell ref="AL15:AN15"/>
    <mergeCell ref="AO15:AQ15"/>
    <mergeCell ref="AR15:AT15"/>
    <mergeCell ref="AU15:AX15"/>
    <mergeCell ref="G15:K15"/>
    <mergeCell ref="G16:K16"/>
    <mergeCell ref="AY17:BC17"/>
    <mergeCell ref="D18:F18"/>
    <mergeCell ref="L18:R18"/>
    <mergeCell ref="S18:AD18"/>
    <mergeCell ref="AE18:AG18"/>
    <mergeCell ref="AI18:AK18"/>
    <mergeCell ref="AL18:AN18"/>
    <mergeCell ref="AO18:AQ18"/>
    <mergeCell ref="AR18:AT18"/>
    <mergeCell ref="AU18:AX18"/>
    <mergeCell ref="AY18:BC18"/>
    <mergeCell ref="D17:F17"/>
    <mergeCell ref="L17:R17"/>
    <mergeCell ref="S17:AD17"/>
    <mergeCell ref="AE17:AG17"/>
    <mergeCell ref="AI17:AK17"/>
    <mergeCell ref="AL17:AN17"/>
    <mergeCell ref="AO17:AQ17"/>
    <mergeCell ref="AR17:AT17"/>
    <mergeCell ref="AU17:AX17"/>
    <mergeCell ref="G17:K17"/>
    <mergeCell ref="G18:K18"/>
    <mergeCell ref="AY19:BC19"/>
    <mergeCell ref="D20:F20"/>
    <mergeCell ref="L20:R20"/>
    <mergeCell ref="S20:AD20"/>
    <mergeCell ref="AE20:AG20"/>
    <mergeCell ref="AI20:AK20"/>
    <mergeCell ref="AL20:AN20"/>
    <mergeCell ref="AO20:AQ20"/>
    <mergeCell ref="AR20:AT20"/>
    <mergeCell ref="AU20:AX20"/>
    <mergeCell ref="AY20:BC20"/>
    <mergeCell ref="D19:F19"/>
    <mergeCell ref="L19:R19"/>
    <mergeCell ref="S19:AD19"/>
    <mergeCell ref="AE19:AG19"/>
    <mergeCell ref="AI19:AK19"/>
    <mergeCell ref="AL19:AN19"/>
    <mergeCell ref="AO19:AQ19"/>
    <mergeCell ref="AR19:AT19"/>
    <mergeCell ref="AU19:AX19"/>
    <mergeCell ref="G19:K19"/>
    <mergeCell ref="G20:K20"/>
    <mergeCell ref="AY21:BC21"/>
    <mergeCell ref="D22:F22"/>
    <mergeCell ref="L22:R22"/>
    <mergeCell ref="S22:AD22"/>
    <mergeCell ref="AE22:AG22"/>
    <mergeCell ref="AI22:AK22"/>
    <mergeCell ref="AL22:AN22"/>
    <mergeCell ref="AO22:AQ22"/>
    <mergeCell ref="AR22:AT22"/>
    <mergeCell ref="AU22:AX22"/>
    <mergeCell ref="AY22:BC22"/>
    <mergeCell ref="D21:F21"/>
    <mergeCell ref="L21:R21"/>
    <mergeCell ref="S21:AD21"/>
    <mergeCell ref="AE21:AG21"/>
    <mergeCell ref="AI21:AK21"/>
    <mergeCell ref="AL21:AN21"/>
    <mergeCell ref="AO21:AQ21"/>
    <mergeCell ref="AR21:AT21"/>
    <mergeCell ref="AU21:AX21"/>
    <mergeCell ref="G21:K21"/>
    <mergeCell ref="G22:K22"/>
    <mergeCell ref="AY23:BC23"/>
    <mergeCell ref="D24:F24"/>
    <mergeCell ref="L24:R24"/>
    <mergeCell ref="S24:AD24"/>
    <mergeCell ref="AE24:AG24"/>
    <mergeCell ref="AI24:AK24"/>
    <mergeCell ref="AL24:AN24"/>
    <mergeCell ref="AO24:AQ24"/>
    <mergeCell ref="AR24:AT24"/>
    <mergeCell ref="AU24:AX24"/>
    <mergeCell ref="AY24:BC24"/>
    <mergeCell ref="D23:F23"/>
    <mergeCell ref="L23:R23"/>
    <mergeCell ref="S23:AD23"/>
    <mergeCell ref="AE23:AG23"/>
    <mergeCell ref="AI23:AK23"/>
    <mergeCell ref="AL23:AN23"/>
    <mergeCell ref="AO23:AQ23"/>
    <mergeCell ref="AR23:AT23"/>
    <mergeCell ref="AU23:AX23"/>
    <mergeCell ref="G23:K23"/>
    <mergeCell ref="G24:K24"/>
    <mergeCell ref="AY25:BC25"/>
    <mergeCell ref="D26:F26"/>
    <mergeCell ref="L26:R26"/>
    <mergeCell ref="S26:AD26"/>
    <mergeCell ref="AE26:AG26"/>
    <mergeCell ref="AI26:AK26"/>
    <mergeCell ref="AL26:AN26"/>
    <mergeCell ref="AO26:AQ26"/>
    <mergeCell ref="AR26:AT26"/>
    <mergeCell ref="AU26:AX26"/>
    <mergeCell ref="AY26:BC26"/>
    <mergeCell ref="D25:F25"/>
    <mergeCell ref="L25:R25"/>
    <mergeCell ref="S25:AD25"/>
    <mergeCell ref="AE25:AG25"/>
    <mergeCell ref="AI25:AK25"/>
    <mergeCell ref="AL25:AN25"/>
    <mergeCell ref="AO25:AQ25"/>
    <mergeCell ref="AR25:AT25"/>
    <mergeCell ref="AU25:AX25"/>
    <mergeCell ref="G25:K25"/>
    <mergeCell ref="G26:K26"/>
    <mergeCell ref="AY27:BC27"/>
    <mergeCell ref="D28:F28"/>
    <mergeCell ref="L28:R28"/>
    <mergeCell ref="S28:AD28"/>
    <mergeCell ref="AE28:AG28"/>
    <mergeCell ref="AI28:AK28"/>
    <mergeCell ref="AL28:AN28"/>
    <mergeCell ref="AO28:AQ28"/>
    <mergeCell ref="AR28:AT28"/>
    <mergeCell ref="AU28:AX28"/>
    <mergeCell ref="AY28:BC28"/>
    <mergeCell ref="D27:F27"/>
    <mergeCell ref="L27:R27"/>
    <mergeCell ref="S27:AD27"/>
    <mergeCell ref="AE27:AG27"/>
    <mergeCell ref="AI27:AK27"/>
    <mergeCell ref="AL27:AN27"/>
    <mergeCell ref="AO27:AQ27"/>
    <mergeCell ref="AR27:AT27"/>
    <mergeCell ref="AU27:AX27"/>
    <mergeCell ref="G28:K28"/>
    <mergeCell ref="G27:K27"/>
    <mergeCell ref="AY29:BC29"/>
    <mergeCell ref="D30:F30"/>
    <mergeCell ref="L30:R30"/>
    <mergeCell ref="S30:AD30"/>
    <mergeCell ref="AE30:AG30"/>
    <mergeCell ref="AI30:AK30"/>
    <mergeCell ref="AL30:AN30"/>
    <mergeCell ref="AO30:AQ30"/>
    <mergeCell ref="AR30:AT30"/>
    <mergeCell ref="AU30:AX30"/>
    <mergeCell ref="AY30:BC30"/>
    <mergeCell ref="D29:F29"/>
    <mergeCell ref="L29:R29"/>
    <mergeCell ref="S29:AD29"/>
    <mergeCell ref="AE29:AG29"/>
    <mergeCell ref="AI29:AK29"/>
    <mergeCell ref="AL29:AN29"/>
    <mergeCell ref="AO29:AQ29"/>
    <mergeCell ref="AR29:AT29"/>
    <mergeCell ref="AU29:AX29"/>
    <mergeCell ref="G29:K29"/>
    <mergeCell ref="G30:K30"/>
    <mergeCell ref="AY31:BC31"/>
    <mergeCell ref="D32:F32"/>
    <mergeCell ref="L32:R32"/>
    <mergeCell ref="S32:AD32"/>
    <mergeCell ref="AE32:AG32"/>
    <mergeCell ref="AI32:AK32"/>
    <mergeCell ref="AL32:AN32"/>
    <mergeCell ref="AO32:AQ32"/>
    <mergeCell ref="AR32:AT32"/>
    <mergeCell ref="AU32:AX32"/>
    <mergeCell ref="AY32:BC32"/>
    <mergeCell ref="D31:F31"/>
    <mergeCell ref="L31:R31"/>
    <mergeCell ref="S31:AD31"/>
    <mergeCell ref="AE31:AG31"/>
    <mergeCell ref="AI31:AK31"/>
    <mergeCell ref="AL31:AN31"/>
    <mergeCell ref="AO31:AQ31"/>
    <mergeCell ref="AR31:AT31"/>
    <mergeCell ref="AU31:AX31"/>
    <mergeCell ref="G31:K31"/>
    <mergeCell ref="G32:K32"/>
    <mergeCell ref="AY33:BC33"/>
    <mergeCell ref="D34:F34"/>
    <mergeCell ref="L34:R34"/>
    <mergeCell ref="S34:AD34"/>
    <mergeCell ref="AE34:AG34"/>
    <mergeCell ref="AI34:AK34"/>
    <mergeCell ref="AL34:AN34"/>
    <mergeCell ref="AO34:AQ34"/>
    <mergeCell ref="AR34:AT34"/>
    <mergeCell ref="AU34:AX34"/>
    <mergeCell ref="AY34:BC34"/>
    <mergeCell ref="D33:F33"/>
    <mergeCell ref="L33:R33"/>
    <mergeCell ref="S33:AD33"/>
    <mergeCell ref="AE33:AG33"/>
    <mergeCell ref="AI33:AK33"/>
    <mergeCell ref="AL33:AN33"/>
    <mergeCell ref="AO33:AQ33"/>
    <mergeCell ref="AR33:AT33"/>
    <mergeCell ref="AU33:AX33"/>
    <mergeCell ref="G33:K33"/>
    <mergeCell ref="G34:K34"/>
    <mergeCell ref="AY35:BC35"/>
    <mergeCell ref="D36:F36"/>
    <mergeCell ref="L36:R36"/>
    <mergeCell ref="S36:AD36"/>
    <mergeCell ref="AE36:AG36"/>
    <mergeCell ref="AI36:AK36"/>
    <mergeCell ref="AL36:AN36"/>
    <mergeCell ref="AO36:AQ36"/>
    <mergeCell ref="AR36:AT36"/>
    <mergeCell ref="AU36:AX36"/>
    <mergeCell ref="AY36:BC36"/>
    <mergeCell ref="D35:F35"/>
    <mergeCell ref="L35:R35"/>
    <mergeCell ref="S35:AD35"/>
    <mergeCell ref="AE35:AG35"/>
    <mergeCell ref="AI35:AK35"/>
    <mergeCell ref="AL35:AN35"/>
    <mergeCell ref="AO35:AQ35"/>
    <mergeCell ref="AR35:AT35"/>
    <mergeCell ref="AU35:AX35"/>
    <mergeCell ref="G35:K35"/>
    <mergeCell ref="G36:K36"/>
    <mergeCell ref="AY37:BC37"/>
    <mergeCell ref="D38:F38"/>
    <mergeCell ref="L38:R38"/>
    <mergeCell ref="S38:AD38"/>
    <mergeCell ref="AE38:AG38"/>
    <mergeCell ref="AI38:AK38"/>
    <mergeCell ref="AL38:AN38"/>
    <mergeCell ref="AO38:AQ38"/>
    <mergeCell ref="AR38:AT38"/>
    <mergeCell ref="AU38:AX38"/>
    <mergeCell ref="AY38:BC38"/>
    <mergeCell ref="D37:F37"/>
    <mergeCell ref="L37:R37"/>
    <mergeCell ref="S37:AD37"/>
    <mergeCell ref="AE37:AG37"/>
    <mergeCell ref="AI37:AK37"/>
    <mergeCell ref="AL37:AN37"/>
    <mergeCell ref="AO37:AQ37"/>
    <mergeCell ref="AR37:AT37"/>
    <mergeCell ref="AU37:AX37"/>
    <mergeCell ref="G37:K37"/>
    <mergeCell ref="G38:K38"/>
    <mergeCell ref="AY39:BC39"/>
    <mergeCell ref="D40:F40"/>
    <mergeCell ref="L40:R40"/>
    <mergeCell ref="S40:AD40"/>
    <mergeCell ref="AE40:AG40"/>
    <mergeCell ref="AI40:AK40"/>
    <mergeCell ref="AL40:AN40"/>
    <mergeCell ref="AO40:AQ40"/>
    <mergeCell ref="AR40:AT40"/>
    <mergeCell ref="AU40:AX40"/>
    <mergeCell ref="AY40:BC40"/>
    <mergeCell ref="D39:F39"/>
    <mergeCell ref="L39:R39"/>
    <mergeCell ref="S39:AD39"/>
    <mergeCell ref="AE39:AG39"/>
    <mergeCell ref="AI39:AK39"/>
    <mergeCell ref="AL39:AN39"/>
    <mergeCell ref="AO39:AQ39"/>
    <mergeCell ref="AR39:AT39"/>
    <mergeCell ref="AU39:AX39"/>
    <mergeCell ref="G39:K39"/>
    <mergeCell ref="G40:K40"/>
    <mergeCell ref="AY41:BC41"/>
    <mergeCell ref="D42:F42"/>
    <mergeCell ref="L42:R42"/>
    <mergeCell ref="S42:AD42"/>
    <mergeCell ref="AE42:AG42"/>
    <mergeCell ref="AI42:AK42"/>
    <mergeCell ref="AL42:AN42"/>
    <mergeCell ref="AO42:AQ42"/>
    <mergeCell ref="AR42:AT42"/>
    <mergeCell ref="AU42:AX42"/>
    <mergeCell ref="AY42:BC42"/>
    <mergeCell ref="D41:F41"/>
    <mergeCell ref="L41:R41"/>
    <mergeCell ref="S41:AD41"/>
    <mergeCell ref="AE41:AG41"/>
    <mergeCell ref="AI41:AK41"/>
    <mergeCell ref="AL41:AN41"/>
    <mergeCell ref="AO41:AQ41"/>
    <mergeCell ref="AR41:AT41"/>
    <mergeCell ref="AU41:AX41"/>
    <mergeCell ref="G41:K41"/>
    <mergeCell ref="G42:K42"/>
    <mergeCell ref="AY43:BC43"/>
    <mergeCell ref="D44:F44"/>
    <mergeCell ref="L44:R44"/>
    <mergeCell ref="S44:AD44"/>
    <mergeCell ref="AE44:AG44"/>
    <mergeCell ref="AI44:AK44"/>
    <mergeCell ref="AL44:AN44"/>
    <mergeCell ref="AO44:AQ44"/>
    <mergeCell ref="AR44:AT44"/>
    <mergeCell ref="AU44:AX44"/>
    <mergeCell ref="AY44:BC44"/>
    <mergeCell ref="D43:F43"/>
    <mergeCell ref="L43:R43"/>
    <mergeCell ref="S43:AD43"/>
    <mergeCell ref="AE43:AG43"/>
    <mergeCell ref="AI43:AK43"/>
    <mergeCell ref="AL43:AN43"/>
    <mergeCell ref="AO43:AQ43"/>
    <mergeCell ref="AR43:AT43"/>
    <mergeCell ref="AU43:AX43"/>
    <mergeCell ref="G43:K43"/>
    <mergeCell ref="G44:K44"/>
    <mergeCell ref="AY45:BC45"/>
    <mergeCell ref="D46:F46"/>
    <mergeCell ref="L46:R46"/>
    <mergeCell ref="S46:AD46"/>
    <mergeCell ref="AE46:AG46"/>
    <mergeCell ref="AI46:AK46"/>
    <mergeCell ref="AL46:AN46"/>
    <mergeCell ref="AO46:AQ46"/>
    <mergeCell ref="AR46:AT46"/>
    <mergeCell ref="AU46:AX46"/>
    <mergeCell ref="AY46:BC46"/>
    <mergeCell ref="D45:F45"/>
    <mergeCell ref="L45:R45"/>
    <mergeCell ref="S45:AD45"/>
    <mergeCell ref="AE45:AG45"/>
    <mergeCell ref="AI45:AK45"/>
    <mergeCell ref="AL45:AN45"/>
    <mergeCell ref="AO45:AQ45"/>
    <mergeCell ref="AR45:AT45"/>
    <mergeCell ref="AU45:AX45"/>
    <mergeCell ref="G45:K45"/>
    <mergeCell ref="G46:K46"/>
    <mergeCell ref="AY47:BC47"/>
    <mergeCell ref="D48:F48"/>
    <mergeCell ref="L48:R48"/>
    <mergeCell ref="S48:AD48"/>
    <mergeCell ref="AE48:AG48"/>
    <mergeCell ref="AI48:AK48"/>
    <mergeCell ref="AL48:AN48"/>
    <mergeCell ref="AO48:AQ48"/>
    <mergeCell ref="AR48:AT48"/>
    <mergeCell ref="AU48:AX48"/>
    <mergeCell ref="AY48:BC48"/>
    <mergeCell ref="D47:F47"/>
    <mergeCell ref="L47:R47"/>
    <mergeCell ref="S47:AD47"/>
    <mergeCell ref="AE47:AG47"/>
    <mergeCell ref="AI47:AK47"/>
    <mergeCell ref="AL47:AN47"/>
    <mergeCell ref="AO47:AQ47"/>
    <mergeCell ref="AR47:AT47"/>
    <mergeCell ref="AU47:AX47"/>
    <mergeCell ref="G47:K47"/>
    <mergeCell ref="G48:K48"/>
    <mergeCell ref="AY49:BC49"/>
    <mergeCell ref="D50:F50"/>
    <mergeCell ref="L50:R50"/>
    <mergeCell ref="S50:AD50"/>
    <mergeCell ref="AE50:AG50"/>
    <mergeCell ref="AI50:AK50"/>
    <mergeCell ref="AL50:AN50"/>
    <mergeCell ref="AO50:AQ50"/>
    <mergeCell ref="AR50:AT50"/>
    <mergeCell ref="AU50:AX50"/>
    <mergeCell ref="AY50:BC50"/>
    <mergeCell ref="D49:F49"/>
    <mergeCell ref="L49:R49"/>
    <mergeCell ref="S49:AD49"/>
    <mergeCell ref="AE49:AG49"/>
    <mergeCell ref="AI49:AK49"/>
    <mergeCell ref="AL49:AN49"/>
    <mergeCell ref="AO49:AQ49"/>
    <mergeCell ref="AR49:AT49"/>
    <mergeCell ref="AU49:AX49"/>
    <mergeCell ref="G49:K49"/>
    <mergeCell ref="G50:K50"/>
    <mergeCell ref="AY51:BC51"/>
    <mergeCell ref="D52:F52"/>
    <mergeCell ref="L52:R52"/>
    <mergeCell ref="S52:AD52"/>
    <mergeCell ref="AE52:AG52"/>
    <mergeCell ref="AI52:AK52"/>
    <mergeCell ref="AL52:AN52"/>
    <mergeCell ref="AO52:AQ52"/>
    <mergeCell ref="AR52:AT52"/>
    <mergeCell ref="AU52:AX52"/>
    <mergeCell ref="AY52:BC52"/>
    <mergeCell ref="D51:F51"/>
    <mergeCell ref="L51:R51"/>
    <mergeCell ref="S51:AD51"/>
    <mergeCell ref="AE51:AG51"/>
    <mergeCell ref="AI51:AK51"/>
    <mergeCell ref="AL51:AN51"/>
    <mergeCell ref="AO51:AQ51"/>
    <mergeCell ref="AR51:AT51"/>
    <mergeCell ref="AU51:AX51"/>
    <mergeCell ref="G51:K51"/>
    <mergeCell ref="G52:K52"/>
    <mergeCell ref="AY53:BC53"/>
    <mergeCell ref="D54:F54"/>
    <mergeCell ref="L54:R54"/>
    <mergeCell ref="S54:AD54"/>
    <mergeCell ref="AE54:AG54"/>
    <mergeCell ref="AI54:AK54"/>
    <mergeCell ref="AL54:AN54"/>
    <mergeCell ref="AO54:AQ54"/>
    <mergeCell ref="AR54:AT54"/>
    <mergeCell ref="AU54:AX54"/>
    <mergeCell ref="AY54:BC54"/>
    <mergeCell ref="D53:F53"/>
    <mergeCell ref="L53:R53"/>
    <mergeCell ref="S53:AD53"/>
    <mergeCell ref="AE53:AG53"/>
    <mergeCell ref="AI53:AK53"/>
    <mergeCell ref="AL53:AN53"/>
    <mergeCell ref="AO53:AQ53"/>
    <mergeCell ref="AR53:AT53"/>
    <mergeCell ref="AU53:AX53"/>
    <mergeCell ref="G53:K53"/>
    <mergeCell ref="G54:K54"/>
    <mergeCell ref="AY55:BC55"/>
    <mergeCell ref="D56:F56"/>
    <mergeCell ref="L56:R56"/>
    <mergeCell ref="S56:AD56"/>
    <mergeCell ref="AE56:AG56"/>
    <mergeCell ref="AI56:AK56"/>
    <mergeCell ref="AL56:AN56"/>
    <mergeCell ref="AO56:AQ56"/>
    <mergeCell ref="AR56:AT56"/>
    <mergeCell ref="AU56:AX56"/>
    <mergeCell ref="AY56:BC56"/>
    <mergeCell ref="D55:F55"/>
    <mergeCell ref="L55:R55"/>
    <mergeCell ref="S55:AD55"/>
    <mergeCell ref="AE55:AG55"/>
    <mergeCell ref="AI55:AK55"/>
    <mergeCell ref="AL55:AN55"/>
    <mergeCell ref="AO55:AQ55"/>
    <mergeCell ref="AR55:AT55"/>
    <mergeCell ref="AU55:AX55"/>
    <mergeCell ref="G55:K55"/>
    <mergeCell ref="G56:K56"/>
    <mergeCell ref="AU58:AX58"/>
    <mergeCell ref="AY58:BC58"/>
    <mergeCell ref="D57:F57"/>
    <mergeCell ref="L57:R57"/>
    <mergeCell ref="S57:AD57"/>
    <mergeCell ref="AE57:AG57"/>
    <mergeCell ref="AI57:AK57"/>
    <mergeCell ref="AL57:AN57"/>
    <mergeCell ref="AO57:AQ57"/>
    <mergeCell ref="AR57:AT57"/>
    <mergeCell ref="AU57:AX57"/>
    <mergeCell ref="G57:K57"/>
    <mergeCell ref="G58:K58"/>
    <mergeCell ref="D59:AN59"/>
    <mergeCell ref="AO59:AQ59"/>
    <mergeCell ref="AR59:AT59"/>
    <mergeCell ref="AU59:AX59"/>
    <mergeCell ref="AY59:BC59"/>
    <mergeCell ref="A63:AX63"/>
    <mergeCell ref="AY63:BC63"/>
    <mergeCell ref="A60:C60"/>
    <mergeCell ref="D60:AX60"/>
    <mergeCell ref="AY60:BC60"/>
    <mergeCell ref="A61:AX61"/>
    <mergeCell ref="AY61:BC61"/>
    <mergeCell ref="A62:AU62"/>
    <mergeCell ref="AV62:AZ62"/>
    <mergeCell ref="A9:C59"/>
    <mergeCell ref="AY57:BC57"/>
    <mergeCell ref="D58:F58"/>
    <mergeCell ref="L58:R58"/>
    <mergeCell ref="S58:AD58"/>
    <mergeCell ref="AE58:AG58"/>
    <mergeCell ref="AI58:AK58"/>
    <mergeCell ref="AL58:AN58"/>
    <mergeCell ref="AO58:AQ58"/>
    <mergeCell ref="AR58:AT58"/>
  </mergeCells>
  <phoneticPr fontId="47"/>
  <conditionalFormatting sqref="BG1:BG7 BG9:BG1048576">
    <cfRule type="notContainsBlanks" dxfId="25" priority="1">
      <formula>LEN(TRIM(BG1))&gt;0</formula>
    </cfRule>
  </conditionalFormatting>
  <dataValidations count="5">
    <dataValidation imeMode="disabled" allowBlank="1" showInputMessage="1" showErrorMessage="1" sqref="AY63 AL9:AN58 AR9:AT58 AY61:BE61 AO59:AX59" xr:uid="{AC43D9DB-3B3A-451E-92E2-9AE76CAB9F92}"/>
    <dataValidation type="custom" imeMode="disabled" allowBlank="1" showInputMessage="1" showErrorMessage="1" errorTitle="入力エラー" error="小数点以下の入力はできません。" sqref="AO9:AQ58 AY60:BE60 AU9:AX58" xr:uid="{843D4CEB-CCF4-4D38-9151-337DF93D2296}">
      <formula1>AO9-ROUNDDOWN(AO9,0)=0</formula1>
    </dataValidation>
    <dataValidation type="custom" imeMode="disabled" allowBlank="1" showInputMessage="1" showErrorMessage="1" errorTitle="入力エラー" error="小数点以下第一位を切り捨てで入力して下さい。_x000a_" sqref="AE9:AG58 AI9:AK58" xr:uid="{C9BDC7F1-1799-46F4-8D0E-3E013A82F022}">
      <formula1>AE9-ROUNDDOWN(AE9,0)=0</formula1>
    </dataValidation>
    <dataValidation type="list" allowBlank="1" showInputMessage="1" showErrorMessage="1" sqref="G9:K58" xr:uid="{22CD3D83-0298-4CC9-B82C-D99101B6563C}">
      <formula1>"カバー工法,外窓交換"</formula1>
    </dataValidation>
    <dataValidation type="whole" imeMode="disabled" operator="greaterThan" allowBlank="1" showInputMessage="1" showErrorMessage="1" sqref="AY9:BE59" xr:uid="{72EC0E72-9937-4184-A932-2ABDCF0EBC17}">
      <formula1>0</formula1>
    </dataValidation>
  </dataValidations>
  <printOptions horizontalCentered="1"/>
  <pageMargins left="0.11811023622047245" right="0.11811023622047245" top="0.43307086614173229" bottom="0.15748031496062992" header="0.31496062992125984" footer="0.11811023622047245"/>
  <pageSetup paperSize="9" scale="48" orientation="portrait" r:id="rId1"/>
  <headerFooter>
    <oddHeader>&amp;R&amp;14VERSION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F8E67-2675-4810-A1E0-D18008F0EA47}">
  <sheetPr codeName="Sheet4"/>
  <dimension ref="A1:DQ67"/>
  <sheetViews>
    <sheetView showGridLines="0" showZeros="0" zoomScale="50" zoomScaleNormal="50" zoomScaleSheetLayoutView="50" workbookViewId="0"/>
  </sheetViews>
  <sheetFormatPr defaultColWidth="9" defaultRowHeight="19.2" x14ac:dyDescent="0.2"/>
  <cols>
    <col min="1" max="11" width="3.6640625" style="4" customWidth="1"/>
    <col min="12" max="25" width="4.44140625" style="4" customWidth="1"/>
    <col min="26" max="27" width="3.6640625" style="4" customWidth="1"/>
    <col min="28" max="28" width="4.44140625" style="4" customWidth="1"/>
    <col min="29" max="29" width="3.88671875" style="4" customWidth="1"/>
    <col min="30" max="30" width="4.21875" style="4" customWidth="1"/>
    <col min="31" max="33" width="3.6640625" style="4" customWidth="1"/>
    <col min="34" max="34" width="4.21875" style="4" customWidth="1"/>
    <col min="35" max="38" width="3.6640625" style="4" customWidth="1"/>
    <col min="39" max="39" width="3.88671875" style="4" customWidth="1"/>
    <col min="40" max="44" width="3.6640625" style="4" customWidth="1"/>
    <col min="45" max="45" width="4.77734375" style="4" customWidth="1"/>
    <col min="46" max="52" width="3.6640625" style="4" customWidth="1"/>
    <col min="53" max="53" width="3.88671875" style="4" customWidth="1"/>
    <col min="54" max="55" width="3.6640625" style="4" customWidth="1"/>
    <col min="56" max="57" width="3.6640625" style="386" hidden="1" customWidth="1"/>
    <col min="58" max="58" width="5.6640625" style="313" hidden="1" customWidth="1"/>
    <col min="59" max="59" width="51.77734375" style="314" hidden="1" customWidth="1"/>
    <col min="60" max="60" width="51.77734375" style="4" customWidth="1"/>
    <col min="61" max="62" width="3.6640625" style="4" customWidth="1"/>
    <col min="63" max="16384" width="9" style="4"/>
  </cols>
  <sheetData>
    <row r="1" spans="1:121" ht="15.6" customHeight="1" x14ac:dyDescent="0.2">
      <c r="A1" s="4" t="str">
        <f>IF(交付申請書!$L$22&amp;交付申請書!$AH$22&lt;&gt;"",交付申請書!$L$22&amp;交付申請書!$AH$22&amp;"邸","")</f>
        <v/>
      </c>
      <c r="AN1" s="146"/>
      <c r="AO1" s="146"/>
      <c r="AP1" s="146"/>
      <c r="BC1" s="71" t="s">
        <v>239</v>
      </c>
      <c r="BD1" s="384"/>
      <c r="BE1" s="384"/>
    </row>
    <row r="2" spans="1:121" ht="30" customHeight="1" x14ac:dyDescent="0.2">
      <c r="A2" s="748" t="s">
        <v>968</v>
      </c>
      <c r="B2" s="748"/>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748"/>
      <c r="AQ2" s="748"/>
      <c r="AR2" s="748"/>
      <c r="AS2" s="748"/>
      <c r="AT2" s="748"/>
      <c r="AU2" s="748"/>
      <c r="AV2" s="748"/>
      <c r="AW2" s="748"/>
      <c r="AX2" s="748"/>
      <c r="AY2" s="748"/>
      <c r="AZ2" s="748"/>
      <c r="BA2" s="748"/>
      <c r="BB2" s="748"/>
      <c r="BC2" s="748"/>
      <c r="BD2" s="354"/>
      <c r="BE2" s="354"/>
    </row>
    <row r="3" spans="1:121" ht="8.4" customHeight="1" x14ac:dyDescent="0.2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409"/>
      <c r="BE3" s="409"/>
    </row>
    <row r="4" spans="1:121" ht="55.8" customHeight="1" x14ac:dyDescent="0.2">
      <c r="A4" s="1111" t="s">
        <v>311</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1"/>
      <c r="AI4" s="1111"/>
      <c r="AJ4" s="1111"/>
      <c r="AK4" s="1111"/>
      <c r="AL4" s="1111"/>
      <c r="AM4" s="1111"/>
      <c r="AN4" s="1111"/>
      <c r="AO4" s="1111"/>
      <c r="AP4" s="1111"/>
      <c r="AQ4" s="1111"/>
      <c r="AR4" s="1111"/>
      <c r="AS4" s="1111"/>
      <c r="AT4" s="1111"/>
      <c r="AU4" s="1111"/>
      <c r="AV4" s="1111"/>
      <c r="AW4" s="1111"/>
      <c r="AX4" s="1111"/>
      <c r="AY4" s="1111"/>
      <c r="AZ4" s="1111"/>
      <c r="BA4" s="1111"/>
      <c r="BB4" s="1111"/>
      <c r="BC4" s="1111"/>
      <c r="BD4" s="410"/>
      <c r="BE4" s="410"/>
    </row>
    <row r="5" spans="1:121" ht="16.8" customHeight="1" x14ac:dyDescent="0.2">
      <c r="A5" s="237"/>
      <c r="B5" s="238"/>
      <c r="C5" s="239" t="s">
        <v>240</v>
      </c>
      <c r="D5" s="11"/>
      <c r="E5" s="11"/>
      <c r="F5" s="11"/>
      <c r="G5" s="240"/>
      <c r="H5" s="241"/>
      <c r="I5" s="239" t="s">
        <v>71</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BC5" s="168"/>
      <c r="BD5" s="387"/>
      <c r="BE5" s="387"/>
    </row>
    <row r="6" spans="1:121" ht="14.4" customHeight="1" thickBot="1" x14ac:dyDescent="0.25">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69"/>
      <c r="AY6" s="169"/>
      <c r="AZ6" s="169"/>
      <c r="BA6" s="169"/>
      <c r="BB6" s="169"/>
      <c r="BC6" s="169"/>
      <c r="BD6" s="169"/>
      <c r="BE6" s="169"/>
    </row>
    <row r="7" spans="1:121" ht="28.2" customHeight="1" thickBot="1" x14ac:dyDescent="0.25">
      <c r="A7" s="1090" t="s">
        <v>11</v>
      </c>
      <c r="B7" s="1091"/>
      <c r="C7" s="1091"/>
      <c r="D7" s="1091"/>
      <c r="E7" s="1091"/>
      <c r="F7" s="1091"/>
      <c r="G7" s="1091"/>
      <c r="H7" s="1091"/>
      <c r="I7" s="1092" t="s">
        <v>28</v>
      </c>
      <c r="J7" s="1093"/>
      <c r="K7" s="1093"/>
      <c r="L7" s="1093"/>
      <c r="M7" s="1093"/>
      <c r="N7" s="1093"/>
      <c r="O7" s="1093"/>
      <c r="P7" s="1094"/>
      <c r="Q7" s="166"/>
      <c r="R7" s="166"/>
      <c r="S7" s="166"/>
      <c r="T7" s="166"/>
      <c r="U7" s="166"/>
      <c r="V7" s="166"/>
      <c r="W7" s="167"/>
      <c r="X7" s="167"/>
      <c r="Y7" s="167"/>
      <c r="Z7" s="167"/>
      <c r="AA7" s="167"/>
      <c r="AB7" s="167"/>
      <c r="AC7" s="167"/>
      <c r="AD7" s="167"/>
      <c r="AE7" s="167"/>
      <c r="AS7" s="168"/>
    </row>
    <row r="8" spans="1:121" ht="6.6" customHeight="1" thickBot="1" x14ac:dyDescent="0.25">
      <c r="A8" s="13"/>
      <c r="B8" s="13"/>
      <c r="C8" s="14"/>
      <c r="D8" s="14"/>
      <c r="E8" s="14"/>
      <c r="F8" s="14"/>
      <c r="G8" s="14"/>
      <c r="H8" s="14"/>
      <c r="I8" s="14"/>
      <c r="J8" s="14"/>
      <c r="K8" s="14"/>
      <c r="L8" s="14"/>
      <c r="M8" s="14"/>
      <c r="N8" s="14"/>
      <c r="O8" s="14"/>
      <c r="P8" s="14"/>
      <c r="Q8" s="14"/>
      <c r="R8" s="14"/>
      <c r="S8" s="1"/>
      <c r="T8" s="1"/>
      <c r="U8" s="1"/>
      <c r="V8" s="1"/>
      <c r="W8" s="1"/>
      <c r="X8" s="1"/>
      <c r="Y8" s="1"/>
      <c r="Z8" s="1"/>
      <c r="AA8" s="1"/>
      <c r="AB8" s="1"/>
      <c r="AC8" s="1"/>
      <c r="AD8" s="1"/>
      <c r="AE8" s="14"/>
      <c r="AF8" s="14"/>
      <c r="AG8" s="14"/>
      <c r="AH8" s="1"/>
      <c r="AI8" s="1"/>
      <c r="AJ8" s="1"/>
      <c r="AK8" s="1"/>
      <c r="AL8" s="1"/>
      <c r="AM8" s="1"/>
      <c r="AN8" s="1"/>
      <c r="AO8" s="1"/>
      <c r="AP8" s="1"/>
      <c r="AQ8" s="1"/>
      <c r="AR8" s="1"/>
      <c r="AS8" s="1"/>
      <c r="AT8" s="1"/>
      <c r="AU8" s="1"/>
      <c r="AV8" s="1"/>
      <c r="AW8" s="1"/>
      <c r="AX8" s="1"/>
      <c r="AY8" s="1"/>
      <c r="AZ8" s="1"/>
      <c r="BA8" s="1"/>
      <c r="BB8" s="1"/>
      <c r="BC8" s="1"/>
    </row>
    <row r="9" spans="1:121" ht="46.2" customHeight="1" x14ac:dyDescent="0.2">
      <c r="A9" s="943" t="s">
        <v>150</v>
      </c>
      <c r="B9" s="944"/>
      <c r="C9" s="945"/>
      <c r="D9" s="946" t="s">
        <v>7</v>
      </c>
      <c r="E9" s="947"/>
      <c r="F9" s="947"/>
      <c r="G9" s="947"/>
      <c r="H9" s="947"/>
      <c r="I9" s="947"/>
      <c r="J9" s="947"/>
      <c r="K9" s="947"/>
      <c r="L9" s="948"/>
      <c r="M9" s="952" t="s">
        <v>158</v>
      </c>
      <c r="N9" s="947"/>
      <c r="O9" s="947"/>
      <c r="P9" s="947"/>
      <c r="Q9" s="947"/>
      <c r="R9" s="947"/>
      <c r="S9" s="947"/>
      <c r="T9" s="947"/>
      <c r="U9" s="947"/>
      <c r="V9" s="947"/>
      <c r="W9" s="947"/>
      <c r="X9" s="947"/>
      <c r="Y9" s="947"/>
      <c r="Z9" s="947"/>
      <c r="AA9" s="947"/>
      <c r="AB9" s="947"/>
      <c r="AC9" s="947"/>
      <c r="AD9" s="947"/>
      <c r="AE9" s="947"/>
      <c r="AF9" s="947"/>
      <c r="AG9" s="947"/>
      <c r="AH9" s="947"/>
      <c r="AI9" s="948"/>
      <c r="AJ9" s="952" t="s">
        <v>159</v>
      </c>
      <c r="AK9" s="947"/>
      <c r="AL9" s="948"/>
      <c r="AM9" s="952" t="s">
        <v>160</v>
      </c>
      <c r="AN9" s="947"/>
      <c r="AO9" s="947"/>
      <c r="AP9" s="962"/>
      <c r="AQ9" s="1097" t="s">
        <v>161</v>
      </c>
      <c r="AR9" s="1098"/>
      <c r="AS9" s="1098"/>
      <c r="AT9" s="1098"/>
      <c r="AU9" s="1098"/>
      <c r="AV9" s="1099"/>
      <c r="BF9" s="316" t="s">
        <v>661</v>
      </c>
      <c r="BG9" s="299" t="s">
        <v>200</v>
      </c>
    </row>
    <row r="10" spans="1:121" s="15" customFormat="1" ht="29.25" customHeight="1" x14ac:dyDescent="0.2">
      <c r="A10" s="877" t="s">
        <v>153</v>
      </c>
      <c r="B10" s="878"/>
      <c r="C10" s="879"/>
      <c r="D10" s="1122"/>
      <c r="E10" s="928"/>
      <c r="F10" s="928"/>
      <c r="G10" s="928"/>
      <c r="H10" s="928"/>
      <c r="I10" s="928"/>
      <c r="J10" s="928"/>
      <c r="K10" s="928"/>
      <c r="L10" s="929"/>
      <c r="M10" s="927"/>
      <c r="N10" s="928"/>
      <c r="O10" s="928"/>
      <c r="P10" s="928"/>
      <c r="Q10" s="928"/>
      <c r="R10" s="928"/>
      <c r="S10" s="928"/>
      <c r="T10" s="928"/>
      <c r="U10" s="928"/>
      <c r="V10" s="928"/>
      <c r="W10" s="928"/>
      <c r="X10" s="928"/>
      <c r="Y10" s="928"/>
      <c r="Z10" s="928"/>
      <c r="AA10" s="928"/>
      <c r="AB10" s="928"/>
      <c r="AC10" s="928"/>
      <c r="AD10" s="928"/>
      <c r="AE10" s="928"/>
      <c r="AF10" s="928"/>
      <c r="AG10" s="928"/>
      <c r="AH10" s="928"/>
      <c r="AI10" s="929"/>
      <c r="AJ10" s="936"/>
      <c r="AK10" s="937"/>
      <c r="AL10" s="938"/>
      <c r="AM10" s="967"/>
      <c r="AN10" s="968"/>
      <c r="AO10" s="968"/>
      <c r="AP10" s="969"/>
      <c r="AQ10" s="883" t="str">
        <f>IF(AM10&lt;&gt;"",ROUNDDOWN(AJ10*AM10,0),"")</f>
        <v/>
      </c>
      <c r="AR10" s="884"/>
      <c r="AS10" s="884"/>
      <c r="AT10" s="884"/>
      <c r="AU10" s="884"/>
      <c r="AV10" s="885"/>
      <c r="AW10" s="1"/>
      <c r="AX10" s="1"/>
      <c r="AY10" s="1"/>
      <c r="AZ10" s="1"/>
      <c r="BA10" s="1"/>
      <c r="BB10" s="1"/>
      <c r="BC10" s="1"/>
      <c r="BD10" s="386"/>
      <c r="BE10" s="386"/>
      <c r="BF10" s="316">
        <v>1</v>
      </c>
      <c r="BG10" s="300"/>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row>
    <row r="11" spans="1:121" s="15" customFormat="1" ht="29.25" customHeight="1" x14ac:dyDescent="0.2">
      <c r="A11" s="877"/>
      <c r="B11" s="878"/>
      <c r="C11" s="879"/>
      <c r="D11" s="1089"/>
      <c r="E11" s="906"/>
      <c r="F11" s="906"/>
      <c r="G11" s="906"/>
      <c r="H11" s="906"/>
      <c r="I11" s="906"/>
      <c r="J11" s="906"/>
      <c r="K11" s="906"/>
      <c r="L11" s="907"/>
      <c r="M11" s="905"/>
      <c r="N11" s="906"/>
      <c r="O11" s="906"/>
      <c r="P11" s="906"/>
      <c r="Q11" s="906"/>
      <c r="R11" s="906"/>
      <c r="S11" s="906"/>
      <c r="T11" s="906"/>
      <c r="U11" s="906"/>
      <c r="V11" s="906"/>
      <c r="W11" s="906"/>
      <c r="X11" s="906"/>
      <c r="Y11" s="906"/>
      <c r="Z11" s="906"/>
      <c r="AA11" s="906"/>
      <c r="AB11" s="906"/>
      <c r="AC11" s="906"/>
      <c r="AD11" s="906"/>
      <c r="AE11" s="906"/>
      <c r="AF11" s="906"/>
      <c r="AG11" s="906"/>
      <c r="AH11" s="906"/>
      <c r="AI11" s="907"/>
      <c r="AJ11" s="914"/>
      <c r="AK11" s="915"/>
      <c r="AL11" s="916"/>
      <c r="AM11" s="917"/>
      <c r="AN11" s="918"/>
      <c r="AO11" s="918"/>
      <c r="AP11" s="919"/>
      <c r="AQ11" s="973" t="str">
        <f>IF(AM11&lt;&gt;"",ROUNDDOWN(AJ11*AM11,0),"")</f>
        <v/>
      </c>
      <c r="AR11" s="974"/>
      <c r="AS11" s="974"/>
      <c r="AT11" s="974"/>
      <c r="AU11" s="974"/>
      <c r="AV11" s="975"/>
      <c r="AW11" s="1"/>
      <c r="AX11" s="1"/>
      <c r="AY11" s="1"/>
      <c r="AZ11" s="1"/>
      <c r="BA11" s="1"/>
      <c r="BB11" s="1"/>
      <c r="BC11" s="1"/>
      <c r="BD11" s="386"/>
      <c r="BE11" s="386"/>
      <c r="BF11" s="317">
        <v>2</v>
      </c>
      <c r="BG11" s="300"/>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row>
    <row r="12" spans="1:121" s="15" customFormat="1" ht="29.25" customHeight="1" x14ac:dyDescent="0.2">
      <c r="A12" s="877"/>
      <c r="B12" s="878"/>
      <c r="C12" s="879"/>
      <c r="D12" s="1089"/>
      <c r="E12" s="906"/>
      <c r="F12" s="906"/>
      <c r="G12" s="906"/>
      <c r="H12" s="906"/>
      <c r="I12" s="906"/>
      <c r="J12" s="906"/>
      <c r="K12" s="906"/>
      <c r="L12" s="907"/>
      <c r="M12" s="905"/>
      <c r="N12" s="906"/>
      <c r="O12" s="906"/>
      <c r="P12" s="906"/>
      <c r="Q12" s="906"/>
      <c r="R12" s="906"/>
      <c r="S12" s="906"/>
      <c r="T12" s="906"/>
      <c r="U12" s="906"/>
      <c r="V12" s="906"/>
      <c r="W12" s="906"/>
      <c r="X12" s="906"/>
      <c r="Y12" s="906"/>
      <c r="Z12" s="906"/>
      <c r="AA12" s="906"/>
      <c r="AB12" s="906"/>
      <c r="AC12" s="906"/>
      <c r="AD12" s="906"/>
      <c r="AE12" s="906"/>
      <c r="AF12" s="906"/>
      <c r="AG12" s="906"/>
      <c r="AH12" s="906"/>
      <c r="AI12" s="907"/>
      <c r="AJ12" s="914"/>
      <c r="AK12" s="915"/>
      <c r="AL12" s="916"/>
      <c r="AM12" s="917"/>
      <c r="AN12" s="918"/>
      <c r="AO12" s="918"/>
      <c r="AP12" s="919"/>
      <c r="AQ12" s="973" t="str">
        <f>IF(AM12&lt;&gt;"",ROUNDDOWN(AJ12*AM12,0),"")</f>
        <v/>
      </c>
      <c r="AR12" s="974"/>
      <c r="AS12" s="974"/>
      <c r="AT12" s="974"/>
      <c r="AU12" s="974"/>
      <c r="AV12" s="975"/>
      <c r="AW12" s="1"/>
      <c r="AX12" s="1"/>
      <c r="AY12" s="1"/>
      <c r="AZ12" s="1"/>
      <c r="BA12" s="1"/>
      <c r="BB12" s="1"/>
      <c r="BC12" s="1"/>
      <c r="BD12" s="386"/>
      <c r="BE12" s="386"/>
      <c r="BF12" s="317">
        <v>3</v>
      </c>
      <c r="BG12" s="300"/>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row>
    <row r="13" spans="1:121" s="15" customFormat="1" ht="29.25" customHeight="1" x14ac:dyDescent="0.2">
      <c r="A13" s="877"/>
      <c r="B13" s="878"/>
      <c r="C13" s="879"/>
      <c r="D13" s="1089"/>
      <c r="E13" s="906"/>
      <c r="F13" s="906"/>
      <c r="G13" s="906"/>
      <c r="H13" s="906"/>
      <c r="I13" s="906"/>
      <c r="J13" s="906"/>
      <c r="K13" s="906"/>
      <c r="L13" s="907"/>
      <c r="M13" s="905"/>
      <c r="N13" s="906"/>
      <c r="O13" s="906"/>
      <c r="P13" s="906"/>
      <c r="Q13" s="906"/>
      <c r="R13" s="906"/>
      <c r="S13" s="906"/>
      <c r="T13" s="906"/>
      <c r="U13" s="906"/>
      <c r="V13" s="906"/>
      <c r="W13" s="906"/>
      <c r="X13" s="906"/>
      <c r="Y13" s="906"/>
      <c r="Z13" s="906"/>
      <c r="AA13" s="906"/>
      <c r="AB13" s="906"/>
      <c r="AC13" s="906"/>
      <c r="AD13" s="906"/>
      <c r="AE13" s="906"/>
      <c r="AF13" s="906"/>
      <c r="AG13" s="906"/>
      <c r="AH13" s="906"/>
      <c r="AI13" s="907"/>
      <c r="AJ13" s="914"/>
      <c r="AK13" s="915"/>
      <c r="AL13" s="916"/>
      <c r="AM13" s="917"/>
      <c r="AN13" s="918"/>
      <c r="AO13" s="918"/>
      <c r="AP13" s="919"/>
      <c r="AQ13" s="973" t="str">
        <f>IF(AM13&lt;&gt;"",ROUNDDOWN(AJ13*AM13,0),"")</f>
        <v/>
      </c>
      <c r="AR13" s="974"/>
      <c r="AS13" s="974"/>
      <c r="AT13" s="974"/>
      <c r="AU13" s="974"/>
      <c r="AV13" s="975"/>
      <c r="AW13" s="1"/>
      <c r="AX13" s="1"/>
      <c r="AY13" s="1"/>
      <c r="AZ13" s="1"/>
      <c r="BA13" s="1"/>
      <c r="BB13" s="1"/>
      <c r="BC13" s="1"/>
      <c r="BD13" s="386"/>
      <c r="BE13" s="386"/>
      <c r="BF13" s="317">
        <v>4</v>
      </c>
      <c r="BG13" s="300"/>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row>
    <row r="14" spans="1:121" s="15" customFormat="1" ht="29.25" customHeight="1" x14ac:dyDescent="0.2">
      <c r="A14" s="877"/>
      <c r="B14" s="1121"/>
      <c r="C14" s="879"/>
      <c r="D14" s="1123"/>
      <c r="E14" s="1124"/>
      <c r="F14" s="1124"/>
      <c r="G14" s="1124"/>
      <c r="H14" s="1124"/>
      <c r="I14" s="1124"/>
      <c r="J14" s="1124"/>
      <c r="K14" s="1124"/>
      <c r="L14" s="1125"/>
      <c r="M14" s="1126"/>
      <c r="N14" s="1124"/>
      <c r="O14" s="1124"/>
      <c r="P14" s="1124"/>
      <c r="Q14" s="1124"/>
      <c r="R14" s="1124"/>
      <c r="S14" s="1124"/>
      <c r="T14" s="1124"/>
      <c r="U14" s="1124"/>
      <c r="V14" s="1124"/>
      <c r="W14" s="1124"/>
      <c r="X14" s="1124"/>
      <c r="Y14" s="1124"/>
      <c r="Z14" s="1124"/>
      <c r="AA14" s="1124"/>
      <c r="AB14" s="1124"/>
      <c r="AC14" s="1124"/>
      <c r="AD14" s="1124"/>
      <c r="AE14" s="1124"/>
      <c r="AF14" s="1124"/>
      <c r="AG14" s="1124"/>
      <c r="AH14" s="1124"/>
      <c r="AI14" s="1125"/>
      <c r="AJ14" s="1127"/>
      <c r="AK14" s="1128"/>
      <c r="AL14" s="1129"/>
      <c r="AM14" s="1130"/>
      <c r="AN14" s="1131"/>
      <c r="AO14" s="1131"/>
      <c r="AP14" s="1132"/>
      <c r="AQ14" s="1106" t="str">
        <f>IF(AM14&lt;&gt;"",ROUNDDOWN(AJ14*AM14,0),"")</f>
        <v/>
      </c>
      <c r="AR14" s="1107"/>
      <c r="AS14" s="1107"/>
      <c r="AT14" s="1107"/>
      <c r="AU14" s="1107"/>
      <c r="AV14" s="1108"/>
      <c r="AW14" s="1"/>
      <c r="AX14" s="1"/>
      <c r="AY14" s="1"/>
      <c r="AZ14" s="1"/>
      <c r="BA14" s="1"/>
      <c r="BB14" s="1"/>
      <c r="BC14" s="1"/>
      <c r="BD14" s="386"/>
      <c r="BE14" s="386"/>
      <c r="BF14" s="317">
        <v>5</v>
      </c>
      <c r="BG14" s="300"/>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row>
    <row r="15" spans="1:121" ht="33.75" customHeight="1" x14ac:dyDescent="0.2">
      <c r="A15" s="880"/>
      <c r="B15" s="881"/>
      <c r="C15" s="882"/>
      <c r="D15" s="1109" t="s">
        <v>162</v>
      </c>
      <c r="E15" s="843"/>
      <c r="F15" s="843"/>
      <c r="G15" s="843"/>
      <c r="H15" s="843"/>
      <c r="I15" s="843"/>
      <c r="J15" s="843"/>
      <c r="K15" s="843"/>
      <c r="L15" s="843"/>
      <c r="M15" s="843"/>
      <c r="N15" s="843"/>
      <c r="O15" s="843"/>
      <c r="P15" s="843"/>
      <c r="Q15" s="843"/>
      <c r="R15" s="843"/>
      <c r="S15" s="843"/>
      <c r="T15" s="843"/>
      <c r="U15" s="843"/>
      <c r="V15" s="843"/>
      <c r="W15" s="843"/>
      <c r="X15" s="843"/>
      <c r="Y15" s="843"/>
      <c r="Z15" s="843"/>
      <c r="AA15" s="843"/>
      <c r="AB15" s="843"/>
      <c r="AC15" s="843"/>
      <c r="AD15" s="843"/>
      <c r="AE15" s="843"/>
      <c r="AF15" s="843"/>
      <c r="AG15" s="843"/>
      <c r="AH15" s="843"/>
      <c r="AI15" s="844"/>
      <c r="AJ15" s="845">
        <f>SUM(AJ10:AL14)</f>
        <v>0</v>
      </c>
      <c r="AK15" s="846"/>
      <c r="AL15" s="1110"/>
      <c r="AM15" s="851"/>
      <c r="AN15" s="851"/>
      <c r="AO15" s="851"/>
      <c r="AP15" s="852"/>
      <c r="AQ15" s="853">
        <f>ROUNDDOWN(SUM(AQ10:AV14),0)</f>
        <v>0</v>
      </c>
      <c r="AR15" s="854"/>
      <c r="AS15" s="854"/>
      <c r="AT15" s="854"/>
      <c r="AU15" s="854"/>
      <c r="AV15" s="855"/>
      <c r="BF15" s="317">
        <v>6</v>
      </c>
      <c r="BG15" s="300"/>
    </row>
    <row r="16" spans="1:121" ht="35.25" customHeight="1" thickBot="1" x14ac:dyDescent="0.25">
      <c r="A16" s="1112" t="s">
        <v>155</v>
      </c>
      <c r="B16" s="1113"/>
      <c r="C16" s="1114"/>
      <c r="D16" s="1115" t="s">
        <v>156</v>
      </c>
      <c r="E16" s="1116"/>
      <c r="F16" s="1116"/>
      <c r="G16" s="1116"/>
      <c r="H16" s="1116"/>
      <c r="I16" s="1116"/>
      <c r="J16" s="1116"/>
      <c r="K16" s="1116"/>
      <c r="L16" s="1116"/>
      <c r="M16" s="1116"/>
      <c r="N16" s="1116"/>
      <c r="O16" s="1116"/>
      <c r="P16" s="1116"/>
      <c r="Q16" s="1116"/>
      <c r="R16" s="1116"/>
      <c r="S16" s="1116"/>
      <c r="T16" s="1116"/>
      <c r="U16" s="1116"/>
      <c r="V16" s="1116"/>
      <c r="W16" s="1116"/>
      <c r="X16" s="1116"/>
      <c r="Y16" s="1116"/>
      <c r="Z16" s="1116"/>
      <c r="AA16" s="1116"/>
      <c r="AB16" s="1116"/>
      <c r="AC16" s="1116"/>
      <c r="AD16" s="1116"/>
      <c r="AE16" s="1116"/>
      <c r="AF16" s="1116"/>
      <c r="AG16" s="1116"/>
      <c r="AH16" s="1116"/>
      <c r="AI16" s="1116"/>
      <c r="AJ16" s="1116"/>
      <c r="AK16" s="1116"/>
      <c r="AL16" s="1116"/>
      <c r="AM16" s="1116"/>
      <c r="AN16" s="1116"/>
      <c r="AO16" s="1116"/>
      <c r="AP16" s="1117"/>
      <c r="AQ16" s="1118"/>
      <c r="AR16" s="1119"/>
      <c r="AS16" s="1119"/>
      <c r="AT16" s="1119"/>
      <c r="AU16" s="1119"/>
      <c r="AV16" s="1120"/>
      <c r="BF16" s="317">
        <v>7</v>
      </c>
      <c r="BG16" s="300"/>
    </row>
    <row r="17" spans="1:121" ht="36.75" customHeight="1" thickTop="1" thickBot="1" x14ac:dyDescent="0.25">
      <c r="A17" s="1100" t="s">
        <v>163</v>
      </c>
      <c r="B17" s="1101"/>
      <c r="C17" s="1101"/>
      <c r="D17" s="1101"/>
      <c r="E17" s="1101"/>
      <c r="F17" s="1101"/>
      <c r="G17" s="1101"/>
      <c r="H17" s="1101"/>
      <c r="I17" s="1101"/>
      <c r="J17" s="1101"/>
      <c r="K17" s="1101"/>
      <c r="L17" s="1101"/>
      <c r="M17" s="1101"/>
      <c r="N17" s="1101"/>
      <c r="O17" s="1101"/>
      <c r="P17" s="1101"/>
      <c r="Q17" s="1101"/>
      <c r="R17" s="1101"/>
      <c r="S17" s="1101"/>
      <c r="T17" s="1101"/>
      <c r="U17" s="1101"/>
      <c r="V17" s="1101"/>
      <c r="W17" s="1101"/>
      <c r="X17" s="1101"/>
      <c r="Y17" s="1101"/>
      <c r="Z17" s="1101"/>
      <c r="AA17" s="1101"/>
      <c r="AB17" s="1101"/>
      <c r="AC17" s="1101"/>
      <c r="AD17" s="1101"/>
      <c r="AE17" s="1101"/>
      <c r="AF17" s="1101"/>
      <c r="AG17" s="1101"/>
      <c r="AH17" s="1101"/>
      <c r="AI17" s="1101"/>
      <c r="AJ17" s="1101"/>
      <c r="AK17" s="1101"/>
      <c r="AL17" s="1101"/>
      <c r="AM17" s="1101"/>
      <c r="AN17" s="1101"/>
      <c r="AO17" s="1101"/>
      <c r="AP17" s="1102"/>
      <c r="AQ17" s="1103">
        <f>SUM(AQ15:AV16)</f>
        <v>0</v>
      </c>
      <c r="AR17" s="1104"/>
      <c r="AS17" s="1104"/>
      <c r="AT17" s="1104"/>
      <c r="AU17" s="1104"/>
      <c r="AV17" s="1105"/>
      <c r="BF17" s="317">
        <v>8</v>
      </c>
      <c r="BG17" s="300"/>
    </row>
    <row r="18" spans="1:121" ht="25.5" customHeight="1" thickBot="1" x14ac:dyDescent="0.25">
      <c r="A18" s="197"/>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411"/>
      <c r="BE18" s="411"/>
    </row>
    <row r="19" spans="1:121" ht="29.25" customHeight="1" thickBot="1" x14ac:dyDescent="0.25">
      <c r="A19" s="1090" t="s">
        <v>11</v>
      </c>
      <c r="B19" s="1091"/>
      <c r="C19" s="1091"/>
      <c r="D19" s="1091"/>
      <c r="E19" s="1091"/>
      <c r="F19" s="1091"/>
      <c r="G19" s="1091"/>
      <c r="H19" s="1091"/>
      <c r="I19" s="1092" t="s">
        <v>29</v>
      </c>
      <c r="J19" s="1093"/>
      <c r="K19" s="1093"/>
      <c r="L19" s="1093"/>
      <c r="M19" s="1093"/>
      <c r="N19" s="1093"/>
      <c r="O19" s="1093"/>
      <c r="P19" s="1094"/>
      <c r="Q19" s="167"/>
      <c r="R19" s="167"/>
      <c r="S19" s="167"/>
      <c r="T19" s="167"/>
      <c r="U19" s="167"/>
      <c r="V19" s="167"/>
      <c r="W19" s="167"/>
      <c r="X19" s="167"/>
      <c r="Y19" s="167"/>
      <c r="Z19" s="167"/>
      <c r="AA19" s="167"/>
      <c r="AB19" s="167"/>
      <c r="AC19" s="167"/>
      <c r="AD19" s="167"/>
      <c r="AM19" s="121"/>
      <c r="AN19" s="121"/>
      <c r="AO19" s="121"/>
      <c r="AP19" s="121"/>
      <c r="AQ19" s="121"/>
      <c r="AR19" s="121"/>
      <c r="AS19" s="982" t="s">
        <v>149</v>
      </c>
      <c r="AT19" s="982"/>
      <c r="AU19" s="982"/>
      <c r="AV19" s="982"/>
      <c r="AW19" s="982"/>
      <c r="AX19" s="982"/>
      <c r="AY19" s="982"/>
      <c r="AZ19" s="982"/>
      <c r="BA19" s="982"/>
      <c r="BB19" s="982"/>
      <c r="BC19" s="982"/>
      <c r="BD19" s="351"/>
      <c r="BE19" s="351"/>
    </row>
    <row r="20" spans="1:121" ht="7.2" customHeight="1" thickBot="1" x14ac:dyDescent="0.25">
      <c r="A20" s="19"/>
      <c r="B20" s="19"/>
      <c r="C20" s="19"/>
      <c r="D20" s="19"/>
      <c r="E20" s="19"/>
      <c r="F20" s="19"/>
      <c r="G20" s="19"/>
      <c r="H20" s="19"/>
      <c r="I20" s="19"/>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983"/>
      <c r="AT20" s="983"/>
      <c r="AU20" s="983"/>
      <c r="AV20" s="983"/>
      <c r="AW20" s="983"/>
      <c r="AX20" s="983"/>
      <c r="AY20" s="983"/>
      <c r="AZ20" s="983"/>
      <c r="BA20" s="983"/>
      <c r="BB20" s="983"/>
      <c r="BC20" s="983"/>
      <c r="BD20" s="351"/>
      <c r="BE20" s="351"/>
    </row>
    <row r="21" spans="1:121" ht="46.2" customHeight="1" x14ac:dyDescent="0.2">
      <c r="A21" s="943" t="s">
        <v>150</v>
      </c>
      <c r="B21" s="944"/>
      <c r="C21" s="945"/>
      <c r="D21" s="946" t="s">
        <v>9</v>
      </c>
      <c r="E21" s="947"/>
      <c r="F21" s="947"/>
      <c r="G21" s="947"/>
      <c r="H21" s="947"/>
      <c r="I21" s="947"/>
      <c r="J21" s="947"/>
      <c r="K21" s="948"/>
      <c r="L21" s="959" t="s">
        <v>183</v>
      </c>
      <c r="M21" s="960"/>
      <c r="N21" s="960"/>
      <c r="O21" s="960"/>
      <c r="P21" s="960"/>
      <c r="Q21" s="960"/>
      <c r="R21" s="960"/>
      <c r="S21" s="960"/>
      <c r="T21" s="961"/>
      <c r="U21" s="959" t="s">
        <v>2</v>
      </c>
      <c r="V21" s="960"/>
      <c r="W21" s="960"/>
      <c r="X21" s="960"/>
      <c r="Y21" s="960"/>
      <c r="Z21" s="960"/>
      <c r="AA21" s="960"/>
      <c r="AB21" s="960"/>
      <c r="AC21" s="960"/>
      <c r="AD21" s="960"/>
      <c r="AE21" s="960"/>
      <c r="AF21" s="960"/>
      <c r="AG21" s="960"/>
      <c r="AH21" s="960"/>
      <c r="AI21" s="960"/>
      <c r="AJ21" s="960"/>
      <c r="AK21" s="960"/>
      <c r="AL21" s="960"/>
      <c r="AM21" s="960"/>
      <c r="AN21" s="960"/>
      <c r="AO21" s="960"/>
      <c r="AP21" s="960"/>
      <c r="AQ21" s="960"/>
      <c r="AR21" s="961"/>
      <c r="AS21" s="953" t="s">
        <v>40</v>
      </c>
      <c r="AT21" s="954"/>
      <c r="AU21" s="954"/>
      <c r="AV21" s="954"/>
      <c r="AW21" s="1095"/>
      <c r="AX21" s="946" t="s">
        <v>1</v>
      </c>
      <c r="AY21" s="947"/>
      <c r="AZ21" s="947"/>
      <c r="BA21" s="947"/>
      <c r="BB21" s="947"/>
      <c r="BC21" s="1096"/>
      <c r="BD21" s="412"/>
      <c r="BE21" s="412"/>
      <c r="BF21" s="316" t="s">
        <v>661</v>
      </c>
      <c r="BG21" s="299" t="s">
        <v>200</v>
      </c>
    </row>
    <row r="22" spans="1:121" ht="29.25" customHeight="1" x14ac:dyDescent="0.2">
      <c r="A22" s="877" t="s">
        <v>153</v>
      </c>
      <c r="B22" s="878"/>
      <c r="C22" s="879"/>
      <c r="D22" s="1067"/>
      <c r="E22" s="1068"/>
      <c r="F22" s="1068"/>
      <c r="G22" s="1068"/>
      <c r="H22" s="1068"/>
      <c r="I22" s="1068"/>
      <c r="J22" s="1068"/>
      <c r="K22" s="1069"/>
      <c r="L22" s="1081" t="str">
        <f>IF(D22="","",IFERROR(VLOOKUP(D22,製品リスト!$U$4:$W$1000,2,0),"SII登録型番を正しく入力してください"))</f>
        <v/>
      </c>
      <c r="M22" s="1082"/>
      <c r="N22" s="1082"/>
      <c r="O22" s="1082"/>
      <c r="P22" s="1082"/>
      <c r="Q22" s="1082"/>
      <c r="R22" s="1082"/>
      <c r="S22" s="1082"/>
      <c r="T22" s="1083"/>
      <c r="U22" s="1081" t="str">
        <f>IF(D22="","",IFERROR(VLOOKUP(D22,製品リスト!$U$4:$W$1000,3,0),"SII登録型番を正しく入力してください"))</f>
        <v/>
      </c>
      <c r="V22" s="1082"/>
      <c r="W22" s="1082"/>
      <c r="X22" s="1082"/>
      <c r="Y22" s="1082"/>
      <c r="Z22" s="1082"/>
      <c r="AA22" s="1082"/>
      <c r="AB22" s="1082"/>
      <c r="AC22" s="1082"/>
      <c r="AD22" s="1082"/>
      <c r="AE22" s="1082"/>
      <c r="AF22" s="1082"/>
      <c r="AG22" s="1082"/>
      <c r="AH22" s="1082"/>
      <c r="AI22" s="1082"/>
      <c r="AJ22" s="1082"/>
      <c r="AK22" s="1082"/>
      <c r="AL22" s="1082"/>
      <c r="AM22" s="1082"/>
      <c r="AN22" s="1082"/>
      <c r="AO22" s="1082"/>
      <c r="AP22" s="1082"/>
      <c r="AQ22" s="1082"/>
      <c r="AR22" s="1083"/>
      <c r="AS22" s="1084"/>
      <c r="AT22" s="1085"/>
      <c r="AU22" s="1085"/>
      <c r="AV22" s="1085"/>
      <c r="AW22" s="176" t="s">
        <v>14</v>
      </c>
      <c r="AX22" s="1086"/>
      <c r="AY22" s="1087"/>
      <c r="AZ22" s="1087"/>
      <c r="BA22" s="1087"/>
      <c r="BB22" s="1087"/>
      <c r="BC22" s="1088"/>
      <c r="BD22" s="353"/>
      <c r="BE22" s="353"/>
      <c r="BF22" s="316">
        <v>9</v>
      </c>
      <c r="BG22" s="300"/>
    </row>
    <row r="23" spans="1:121" s="15" customFormat="1" ht="28.5" customHeight="1" x14ac:dyDescent="0.2">
      <c r="A23" s="877"/>
      <c r="B23" s="878"/>
      <c r="C23" s="879"/>
      <c r="D23" s="1078"/>
      <c r="E23" s="1079"/>
      <c r="F23" s="1079"/>
      <c r="G23" s="1079"/>
      <c r="H23" s="1079"/>
      <c r="I23" s="1079"/>
      <c r="J23" s="1079"/>
      <c r="K23" s="1080"/>
      <c r="L23" s="1070" t="str">
        <f>IF(D23="","",IFERROR(VLOOKUP(D23,製品リスト!$U$4:$W$1000,2,0),"SII登録型番を正しく入力してください"))</f>
        <v/>
      </c>
      <c r="M23" s="1071"/>
      <c r="N23" s="1071"/>
      <c r="O23" s="1071"/>
      <c r="P23" s="1071"/>
      <c r="Q23" s="1071"/>
      <c r="R23" s="1071"/>
      <c r="S23" s="1071"/>
      <c r="T23" s="1072"/>
      <c r="U23" s="1070" t="str">
        <f>IF(D23="","",IFERROR(VLOOKUP(D23,製品リスト!$U$4:$W$1000,3,0),"SII登録型番を正しく入力してください"))</f>
        <v/>
      </c>
      <c r="V23" s="1071"/>
      <c r="W23" s="1071"/>
      <c r="X23" s="1071"/>
      <c r="Y23" s="1071"/>
      <c r="Z23" s="1071"/>
      <c r="AA23" s="1071"/>
      <c r="AB23" s="1071"/>
      <c r="AC23" s="1071"/>
      <c r="AD23" s="1071"/>
      <c r="AE23" s="1071"/>
      <c r="AF23" s="1071"/>
      <c r="AG23" s="1071"/>
      <c r="AH23" s="1071"/>
      <c r="AI23" s="1071"/>
      <c r="AJ23" s="1071"/>
      <c r="AK23" s="1071"/>
      <c r="AL23" s="1071"/>
      <c r="AM23" s="1071"/>
      <c r="AN23" s="1071"/>
      <c r="AO23" s="1071"/>
      <c r="AP23" s="1071"/>
      <c r="AQ23" s="1071"/>
      <c r="AR23" s="1072"/>
      <c r="AS23" s="1073"/>
      <c r="AT23" s="1074"/>
      <c r="AU23" s="1074"/>
      <c r="AV23" s="1074"/>
      <c r="AW23" s="177" t="s">
        <v>14</v>
      </c>
      <c r="AX23" s="1075"/>
      <c r="AY23" s="1076"/>
      <c r="AZ23" s="1076"/>
      <c r="BA23" s="1076"/>
      <c r="BB23" s="1076"/>
      <c r="BC23" s="1077"/>
      <c r="BD23" s="353"/>
      <c r="BE23" s="353"/>
      <c r="BF23" s="316">
        <v>10</v>
      </c>
      <c r="BG23" s="300"/>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s="15" customFormat="1" ht="28.5" customHeight="1" x14ac:dyDescent="0.2">
      <c r="A24" s="877"/>
      <c r="B24" s="878"/>
      <c r="C24" s="879"/>
      <c r="D24" s="1078"/>
      <c r="E24" s="1079"/>
      <c r="F24" s="1079"/>
      <c r="G24" s="1079"/>
      <c r="H24" s="1079"/>
      <c r="I24" s="1079"/>
      <c r="J24" s="1079"/>
      <c r="K24" s="1080"/>
      <c r="L24" s="1070" t="str">
        <f>IF(D24="","",IFERROR(VLOOKUP(D24,製品リスト!$U$4:$W$1000,2,0),"SII登録型番を正しく入力してください"))</f>
        <v/>
      </c>
      <c r="M24" s="1071"/>
      <c r="N24" s="1071"/>
      <c r="O24" s="1071"/>
      <c r="P24" s="1071"/>
      <c r="Q24" s="1071"/>
      <c r="R24" s="1071"/>
      <c r="S24" s="1071"/>
      <c r="T24" s="1072"/>
      <c r="U24" s="1070" t="str">
        <f>IF(D24="","",IFERROR(VLOOKUP(D24,製品リスト!$U$4:$W$1000,3,0),"SII登録型番を正しく入力してください"))</f>
        <v/>
      </c>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2"/>
      <c r="AS24" s="1073"/>
      <c r="AT24" s="1074"/>
      <c r="AU24" s="1074"/>
      <c r="AV24" s="1074"/>
      <c r="AW24" s="177" t="s">
        <v>14</v>
      </c>
      <c r="AX24" s="1075"/>
      <c r="AY24" s="1076"/>
      <c r="AZ24" s="1076"/>
      <c r="BA24" s="1076"/>
      <c r="BB24" s="1076"/>
      <c r="BC24" s="1077"/>
      <c r="BD24" s="353"/>
      <c r="BE24" s="353"/>
      <c r="BF24" s="316">
        <v>11</v>
      </c>
      <c r="BG24" s="300"/>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s="15" customFormat="1" ht="28.5" customHeight="1" x14ac:dyDescent="0.2">
      <c r="A25" s="877"/>
      <c r="B25" s="878"/>
      <c r="C25" s="879"/>
      <c r="D25" s="1067"/>
      <c r="E25" s="1068"/>
      <c r="F25" s="1068"/>
      <c r="G25" s="1068"/>
      <c r="H25" s="1068"/>
      <c r="I25" s="1068"/>
      <c r="J25" s="1068"/>
      <c r="K25" s="1069"/>
      <c r="L25" s="1070" t="str">
        <f>IF(D25="","",IFERROR(VLOOKUP(D25,製品リスト!$U$4:$W$1000,2,0),"SII登録型番を正しく入力してください"))</f>
        <v/>
      </c>
      <c r="M25" s="1071"/>
      <c r="N25" s="1071"/>
      <c r="O25" s="1071"/>
      <c r="P25" s="1071"/>
      <c r="Q25" s="1071"/>
      <c r="R25" s="1071"/>
      <c r="S25" s="1071"/>
      <c r="T25" s="1072"/>
      <c r="U25" s="1070" t="str">
        <f>IF(D25="","",IFERROR(VLOOKUP(D25,製品リスト!$U$4:$W$1000,3,0),"SII登録型番を正しく入力してください"))</f>
        <v/>
      </c>
      <c r="V25" s="1071"/>
      <c r="W25" s="1071"/>
      <c r="X25" s="1071"/>
      <c r="Y25" s="1071"/>
      <c r="Z25" s="1071"/>
      <c r="AA25" s="1071"/>
      <c r="AB25" s="1071"/>
      <c r="AC25" s="1071"/>
      <c r="AD25" s="1071"/>
      <c r="AE25" s="1071"/>
      <c r="AF25" s="1071"/>
      <c r="AG25" s="1071"/>
      <c r="AH25" s="1071"/>
      <c r="AI25" s="1071"/>
      <c r="AJ25" s="1071"/>
      <c r="AK25" s="1071"/>
      <c r="AL25" s="1071"/>
      <c r="AM25" s="1071"/>
      <c r="AN25" s="1071"/>
      <c r="AO25" s="1071"/>
      <c r="AP25" s="1071"/>
      <c r="AQ25" s="1071"/>
      <c r="AR25" s="1072"/>
      <c r="AS25" s="1073"/>
      <c r="AT25" s="1074"/>
      <c r="AU25" s="1074"/>
      <c r="AV25" s="1074"/>
      <c r="AW25" s="177" t="s">
        <v>14</v>
      </c>
      <c r="AX25" s="1075"/>
      <c r="AY25" s="1076"/>
      <c r="AZ25" s="1076"/>
      <c r="BA25" s="1076"/>
      <c r="BB25" s="1076"/>
      <c r="BC25" s="1077"/>
      <c r="BD25" s="353"/>
      <c r="BE25" s="353"/>
      <c r="BF25" s="316">
        <v>12</v>
      </c>
      <c r="BG25" s="300"/>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15" customFormat="1" ht="28.5" customHeight="1" x14ac:dyDescent="0.2">
      <c r="A26" s="877"/>
      <c r="B26" s="878"/>
      <c r="C26" s="879"/>
      <c r="D26" s="1078"/>
      <c r="E26" s="1079"/>
      <c r="F26" s="1079"/>
      <c r="G26" s="1079"/>
      <c r="H26" s="1079"/>
      <c r="I26" s="1079"/>
      <c r="J26" s="1079"/>
      <c r="K26" s="1080"/>
      <c r="L26" s="1070" t="str">
        <f>IF(D26="","",IFERROR(VLOOKUP(D26,製品リスト!$U$4:$W$1000,2,0),"SII登録型番を正しく入力してください"))</f>
        <v/>
      </c>
      <c r="M26" s="1071"/>
      <c r="N26" s="1071"/>
      <c r="O26" s="1071"/>
      <c r="P26" s="1071"/>
      <c r="Q26" s="1071"/>
      <c r="R26" s="1071"/>
      <c r="S26" s="1071"/>
      <c r="T26" s="1072"/>
      <c r="U26" s="1070" t="str">
        <f>IF(D26="","",IFERROR(VLOOKUP(D26,製品リスト!$U$4:$W$1000,3,0),"SII登録型番を正しく入力してください"))</f>
        <v/>
      </c>
      <c r="V26" s="1071"/>
      <c r="W26" s="1071"/>
      <c r="X26" s="1071"/>
      <c r="Y26" s="1071"/>
      <c r="Z26" s="1071"/>
      <c r="AA26" s="1071"/>
      <c r="AB26" s="1071"/>
      <c r="AC26" s="1071"/>
      <c r="AD26" s="1071"/>
      <c r="AE26" s="1071"/>
      <c r="AF26" s="1071"/>
      <c r="AG26" s="1071"/>
      <c r="AH26" s="1071"/>
      <c r="AI26" s="1071"/>
      <c r="AJ26" s="1071"/>
      <c r="AK26" s="1071"/>
      <c r="AL26" s="1071"/>
      <c r="AM26" s="1071"/>
      <c r="AN26" s="1071"/>
      <c r="AO26" s="1071"/>
      <c r="AP26" s="1071"/>
      <c r="AQ26" s="1071"/>
      <c r="AR26" s="1072"/>
      <c r="AS26" s="1073"/>
      <c r="AT26" s="1074"/>
      <c r="AU26" s="1074"/>
      <c r="AV26" s="1074"/>
      <c r="AW26" s="177" t="s">
        <v>14</v>
      </c>
      <c r="AX26" s="1075"/>
      <c r="AY26" s="1076"/>
      <c r="AZ26" s="1076"/>
      <c r="BA26" s="1076"/>
      <c r="BB26" s="1076"/>
      <c r="BC26" s="1077"/>
      <c r="BD26" s="353"/>
      <c r="BE26" s="353"/>
      <c r="BF26" s="316">
        <v>13</v>
      </c>
      <c r="BG26" s="300"/>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row>
    <row r="27" spans="1:121" s="15" customFormat="1" ht="28.5" customHeight="1" x14ac:dyDescent="0.2">
      <c r="A27" s="877"/>
      <c r="B27" s="878"/>
      <c r="C27" s="879"/>
      <c r="D27" s="1067"/>
      <c r="E27" s="1068"/>
      <c r="F27" s="1068"/>
      <c r="G27" s="1068"/>
      <c r="H27" s="1068"/>
      <c r="I27" s="1068"/>
      <c r="J27" s="1068"/>
      <c r="K27" s="1069"/>
      <c r="L27" s="1070" t="str">
        <f>IF(D27="","",IFERROR(VLOOKUP(D27,製品リスト!$U$4:$W$1000,2,0),"SII登録型番を正しく入力してください"))</f>
        <v/>
      </c>
      <c r="M27" s="1071"/>
      <c r="N27" s="1071"/>
      <c r="O27" s="1071"/>
      <c r="P27" s="1071"/>
      <c r="Q27" s="1071"/>
      <c r="R27" s="1071"/>
      <c r="S27" s="1071"/>
      <c r="T27" s="1072"/>
      <c r="U27" s="1070" t="str">
        <f>IF(D27="","",IFERROR(VLOOKUP(D27,製品リスト!$U$4:$W$1000,3,0),"SII登録型番を正しく入力してください"))</f>
        <v/>
      </c>
      <c r="V27" s="1071"/>
      <c r="W27" s="1071"/>
      <c r="X27" s="1071"/>
      <c r="Y27" s="1071"/>
      <c r="Z27" s="1071"/>
      <c r="AA27" s="1071"/>
      <c r="AB27" s="1071"/>
      <c r="AC27" s="1071"/>
      <c r="AD27" s="1071"/>
      <c r="AE27" s="1071"/>
      <c r="AF27" s="1071"/>
      <c r="AG27" s="1071"/>
      <c r="AH27" s="1071"/>
      <c r="AI27" s="1071"/>
      <c r="AJ27" s="1071"/>
      <c r="AK27" s="1071"/>
      <c r="AL27" s="1071"/>
      <c r="AM27" s="1071"/>
      <c r="AN27" s="1071"/>
      <c r="AO27" s="1071"/>
      <c r="AP27" s="1071"/>
      <c r="AQ27" s="1071"/>
      <c r="AR27" s="1072"/>
      <c r="AS27" s="1073"/>
      <c r="AT27" s="1074"/>
      <c r="AU27" s="1074"/>
      <c r="AV27" s="1074"/>
      <c r="AW27" s="177" t="s">
        <v>14</v>
      </c>
      <c r="AX27" s="1075"/>
      <c r="AY27" s="1076"/>
      <c r="AZ27" s="1076"/>
      <c r="BA27" s="1076"/>
      <c r="BB27" s="1076"/>
      <c r="BC27" s="1077"/>
      <c r="BD27" s="353"/>
      <c r="BE27" s="353"/>
      <c r="BF27" s="316">
        <v>14</v>
      </c>
      <c r="BG27" s="300"/>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row>
    <row r="28" spans="1:121" s="15" customFormat="1" ht="28.5" customHeight="1" x14ac:dyDescent="0.2">
      <c r="A28" s="877"/>
      <c r="B28" s="878"/>
      <c r="C28" s="879"/>
      <c r="D28" s="1078"/>
      <c r="E28" s="1079"/>
      <c r="F28" s="1079"/>
      <c r="G28" s="1079"/>
      <c r="H28" s="1079"/>
      <c r="I28" s="1079"/>
      <c r="J28" s="1079"/>
      <c r="K28" s="1080"/>
      <c r="L28" s="1070" t="str">
        <f>IF(D28="","",IFERROR(VLOOKUP(D28,製品リスト!$U$4:$W$1000,2,0),"SII登録型番を正しく入力してください"))</f>
        <v/>
      </c>
      <c r="M28" s="1071"/>
      <c r="N28" s="1071"/>
      <c r="O28" s="1071"/>
      <c r="P28" s="1071"/>
      <c r="Q28" s="1071"/>
      <c r="R28" s="1071"/>
      <c r="S28" s="1071"/>
      <c r="T28" s="1072"/>
      <c r="U28" s="1070" t="str">
        <f>IF(D28="","",IFERROR(VLOOKUP(D28,製品リスト!$U$4:$W$1000,3,0),"SII登録型番を正しく入力してください"))</f>
        <v/>
      </c>
      <c r="V28" s="1071"/>
      <c r="W28" s="1071"/>
      <c r="X28" s="1071"/>
      <c r="Y28" s="1071"/>
      <c r="Z28" s="1071"/>
      <c r="AA28" s="1071"/>
      <c r="AB28" s="1071"/>
      <c r="AC28" s="1071"/>
      <c r="AD28" s="1071"/>
      <c r="AE28" s="1071"/>
      <c r="AF28" s="1071"/>
      <c r="AG28" s="1071"/>
      <c r="AH28" s="1071"/>
      <c r="AI28" s="1071"/>
      <c r="AJ28" s="1071"/>
      <c r="AK28" s="1071"/>
      <c r="AL28" s="1071"/>
      <c r="AM28" s="1071"/>
      <c r="AN28" s="1071"/>
      <c r="AO28" s="1071"/>
      <c r="AP28" s="1071"/>
      <c r="AQ28" s="1071"/>
      <c r="AR28" s="1072"/>
      <c r="AS28" s="1073"/>
      <c r="AT28" s="1074"/>
      <c r="AU28" s="1074"/>
      <c r="AV28" s="1074"/>
      <c r="AW28" s="177" t="s">
        <v>14</v>
      </c>
      <c r="AX28" s="1075"/>
      <c r="AY28" s="1076"/>
      <c r="AZ28" s="1076"/>
      <c r="BA28" s="1076"/>
      <c r="BB28" s="1076"/>
      <c r="BC28" s="1077"/>
      <c r="BD28" s="353"/>
      <c r="BE28" s="353"/>
      <c r="BF28" s="316">
        <v>15</v>
      </c>
      <c r="BG28" s="300"/>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row>
    <row r="29" spans="1:121" s="15" customFormat="1" ht="28.2" customHeight="1" x14ac:dyDescent="0.2">
      <c r="A29" s="877"/>
      <c r="B29" s="878"/>
      <c r="C29" s="879"/>
      <c r="D29" s="1067"/>
      <c r="E29" s="1068"/>
      <c r="F29" s="1068"/>
      <c r="G29" s="1068"/>
      <c r="H29" s="1068"/>
      <c r="I29" s="1068"/>
      <c r="J29" s="1068"/>
      <c r="K29" s="1069"/>
      <c r="L29" s="1070" t="str">
        <f>IF(D29="","",IFERROR(VLOOKUP(D29,製品リスト!$U$4:$W$1000,2,0),"SII登録型番を正しく入力してください"))</f>
        <v/>
      </c>
      <c r="M29" s="1071"/>
      <c r="N29" s="1071"/>
      <c r="O29" s="1071"/>
      <c r="P29" s="1071"/>
      <c r="Q29" s="1071"/>
      <c r="R29" s="1071"/>
      <c r="S29" s="1071"/>
      <c r="T29" s="1072"/>
      <c r="U29" s="1070" t="str">
        <f>IF(D29="","",IFERROR(VLOOKUP(D29,製品リスト!$U$4:$W$1000,3,0),"SII登録型番を正しく入力してください"))</f>
        <v/>
      </c>
      <c r="V29" s="1071"/>
      <c r="W29" s="1071"/>
      <c r="X29" s="1071"/>
      <c r="Y29" s="1071"/>
      <c r="Z29" s="1071"/>
      <c r="AA29" s="1071"/>
      <c r="AB29" s="1071"/>
      <c r="AC29" s="1071"/>
      <c r="AD29" s="1071"/>
      <c r="AE29" s="1071"/>
      <c r="AF29" s="1071"/>
      <c r="AG29" s="1071"/>
      <c r="AH29" s="1071"/>
      <c r="AI29" s="1071"/>
      <c r="AJ29" s="1071"/>
      <c r="AK29" s="1071"/>
      <c r="AL29" s="1071"/>
      <c r="AM29" s="1071"/>
      <c r="AN29" s="1071"/>
      <c r="AO29" s="1071"/>
      <c r="AP29" s="1071"/>
      <c r="AQ29" s="1071"/>
      <c r="AR29" s="1072"/>
      <c r="AS29" s="1073"/>
      <c r="AT29" s="1074"/>
      <c r="AU29" s="1074"/>
      <c r="AV29" s="1074"/>
      <c r="AW29" s="177" t="s">
        <v>14</v>
      </c>
      <c r="AX29" s="1075"/>
      <c r="AY29" s="1076"/>
      <c r="AZ29" s="1076"/>
      <c r="BA29" s="1076"/>
      <c r="BB29" s="1076"/>
      <c r="BC29" s="1077"/>
      <c r="BD29" s="353"/>
      <c r="BE29" s="353"/>
      <c r="BF29" s="316">
        <v>16</v>
      </c>
      <c r="BG29" s="300"/>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row>
    <row r="30" spans="1:121" s="15" customFormat="1" ht="28.5" customHeight="1" x14ac:dyDescent="0.2">
      <c r="A30" s="877"/>
      <c r="B30" s="878"/>
      <c r="C30" s="879"/>
      <c r="D30" s="1078"/>
      <c r="E30" s="1079"/>
      <c r="F30" s="1079"/>
      <c r="G30" s="1079"/>
      <c r="H30" s="1079"/>
      <c r="I30" s="1079"/>
      <c r="J30" s="1079"/>
      <c r="K30" s="1080"/>
      <c r="L30" s="1070" t="str">
        <f>IF(D30="","",IFERROR(VLOOKUP(D30,製品リスト!$U$4:$W$1000,2,0),"SII登録型番を正しく入力してください"))</f>
        <v/>
      </c>
      <c r="M30" s="1071"/>
      <c r="N30" s="1071"/>
      <c r="O30" s="1071"/>
      <c r="P30" s="1071"/>
      <c r="Q30" s="1071"/>
      <c r="R30" s="1071"/>
      <c r="S30" s="1071"/>
      <c r="T30" s="1072"/>
      <c r="U30" s="1070" t="str">
        <f>IF(D30="","",IFERROR(VLOOKUP(D30,製品リスト!$U$4:$W$1000,3,0),"SII登録型番を正しく入力してください"))</f>
        <v/>
      </c>
      <c r="V30" s="1071"/>
      <c r="W30" s="1071"/>
      <c r="X30" s="1071"/>
      <c r="Y30" s="1071"/>
      <c r="Z30" s="1071"/>
      <c r="AA30" s="1071"/>
      <c r="AB30" s="1071"/>
      <c r="AC30" s="1071"/>
      <c r="AD30" s="1071"/>
      <c r="AE30" s="1071"/>
      <c r="AF30" s="1071"/>
      <c r="AG30" s="1071"/>
      <c r="AH30" s="1071"/>
      <c r="AI30" s="1071"/>
      <c r="AJ30" s="1071"/>
      <c r="AK30" s="1071"/>
      <c r="AL30" s="1071"/>
      <c r="AM30" s="1071"/>
      <c r="AN30" s="1071"/>
      <c r="AO30" s="1071"/>
      <c r="AP30" s="1071"/>
      <c r="AQ30" s="1071"/>
      <c r="AR30" s="1072"/>
      <c r="AS30" s="1073"/>
      <c r="AT30" s="1074"/>
      <c r="AU30" s="1074"/>
      <c r="AV30" s="1074"/>
      <c r="AW30" s="177" t="s">
        <v>14</v>
      </c>
      <c r="AX30" s="1075"/>
      <c r="AY30" s="1076"/>
      <c r="AZ30" s="1076"/>
      <c r="BA30" s="1076"/>
      <c r="BB30" s="1076"/>
      <c r="BC30" s="1077"/>
      <c r="BD30" s="353"/>
      <c r="BE30" s="353"/>
      <c r="BF30" s="316">
        <v>17</v>
      </c>
      <c r="BG30" s="300"/>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row>
    <row r="31" spans="1:121" s="15" customFormat="1" ht="28.5" customHeight="1" x14ac:dyDescent="0.2">
      <c r="A31" s="877"/>
      <c r="B31" s="878"/>
      <c r="C31" s="879"/>
      <c r="D31" s="1067"/>
      <c r="E31" s="1068"/>
      <c r="F31" s="1068"/>
      <c r="G31" s="1068"/>
      <c r="H31" s="1068"/>
      <c r="I31" s="1068"/>
      <c r="J31" s="1068"/>
      <c r="K31" s="1069"/>
      <c r="L31" s="1070" t="str">
        <f>IF(D31="","",IFERROR(VLOOKUP(D31,製品リスト!$U$4:$W$1000,2,0),"SII登録型番を正しく入力してください"))</f>
        <v/>
      </c>
      <c r="M31" s="1071"/>
      <c r="N31" s="1071"/>
      <c r="O31" s="1071"/>
      <c r="P31" s="1071"/>
      <c r="Q31" s="1071"/>
      <c r="R31" s="1071"/>
      <c r="S31" s="1071"/>
      <c r="T31" s="1072"/>
      <c r="U31" s="1070" t="str">
        <f>IF(D31="","",IFERROR(VLOOKUP(D31,製品リスト!$U$4:$W$1000,3,0),"SII登録型番を正しく入力してください"))</f>
        <v/>
      </c>
      <c r="V31" s="1071"/>
      <c r="W31" s="1071"/>
      <c r="X31" s="1071"/>
      <c r="Y31" s="1071"/>
      <c r="Z31" s="1071"/>
      <c r="AA31" s="1071"/>
      <c r="AB31" s="1071"/>
      <c r="AC31" s="1071"/>
      <c r="AD31" s="1071"/>
      <c r="AE31" s="1071"/>
      <c r="AF31" s="1071"/>
      <c r="AG31" s="1071"/>
      <c r="AH31" s="1071"/>
      <c r="AI31" s="1071"/>
      <c r="AJ31" s="1071"/>
      <c r="AK31" s="1071"/>
      <c r="AL31" s="1071"/>
      <c r="AM31" s="1071"/>
      <c r="AN31" s="1071"/>
      <c r="AO31" s="1071"/>
      <c r="AP31" s="1071"/>
      <c r="AQ31" s="1071"/>
      <c r="AR31" s="1072"/>
      <c r="AS31" s="1073"/>
      <c r="AT31" s="1074"/>
      <c r="AU31" s="1074"/>
      <c r="AV31" s="1074"/>
      <c r="AW31" s="177" t="s">
        <v>14</v>
      </c>
      <c r="AX31" s="1075"/>
      <c r="AY31" s="1076"/>
      <c r="AZ31" s="1076"/>
      <c r="BA31" s="1076"/>
      <c r="BB31" s="1076"/>
      <c r="BC31" s="1077"/>
      <c r="BD31" s="353"/>
      <c r="BE31" s="353"/>
      <c r="BF31" s="316">
        <v>18</v>
      </c>
      <c r="BG31" s="300"/>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row>
    <row r="32" spans="1:121" s="15" customFormat="1" ht="28.5" customHeight="1" x14ac:dyDescent="0.2">
      <c r="A32" s="877"/>
      <c r="B32" s="878"/>
      <c r="C32" s="879"/>
      <c r="D32" s="1078"/>
      <c r="E32" s="1079"/>
      <c r="F32" s="1079"/>
      <c r="G32" s="1079"/>
      <c r="H32" s="1079"/>
      <c r="I32" s="1079"/>
      <c r="J32" s="1079"/>
      <c r="K32" s="1080"/>
      <c r="L32" s="1070" t="str">
        <f>IF(D32="","",IFERROR(VLOOKUP(D32,製品リスト!$U$4:$W$1000,2,0),"SII登録型番を正しく入力してください"))</f>
        <v/>
      </c>
      <c r="M32" s="1071"/>
      <c r="N32" s="1071"/>
      <c r="O32" s="1071"/>
      <c r="P32" s="1071"/>
      <c r="Q32" s="1071"/>
      <c r="R32" s="1071"/>
      <c r="S32" s="1071"/>
      <c r="T32" s="1072"/>
      <c r="U32" s="1070" t="str">
        <f>IF(D32="","",IFERROR(VLOOKUP(D32,製品リスト!$U$4:$W$1000,3,0),"SII登録型番を正しく入力してください"))</f>
        <v/>
      </c>
      <c r="V32" s="1071"/>
      <c r="W32" s="1071"/>
      <c r="X32" s="1071"/>
      <c r="Y32" s="1071"/>
      <c r="Z32" s="1071"/>
      <c r="AA32" s="1071"/>
      <c r="AB32" s="1071"/>
      <c r="AC32" s="1071"/>
      <c r="AD32" s="1071"/>
      <c r="AE32" s="1071"/>
      <c r="AF32" s="1071"/>
      <c r="AG32" s="1071"/>
      <c r="AH32" s="1071"/>
      <c r="AI32" s="1071"/>
      <c r="AJ32" s="1071"/>
      <c r="AK32" s="1071"/>
      <c r="AL32" s="1071"/>
      <c r="AM32" s="1071"/>
      <c r="AN32" s="1071"/>
      <c r="AO32" s="1071"/>
      <c r="AP32" s="1071"/>
      <c r="AQ32" s="1071"/>
      <c r="AR32" s="1072"/>
      <c r="AS32" s="1073"/>
      <c r="AT32" s="1074"/>
      <c r="AU32" s="1074"/>
      <c r="AV32" s="1074"/>
      <c r="AW32" s="177" t="s">
        <v>14</v>
      </c>
      <c r="AX32" s="1075"/>
      <c r="AY32" s="1076"/>
      <c r="AZ32" s="1076"/>
      <c r="BA32" s="1076"/>
      <c r="BB32" s="1076"/>
      <c r="BC32" s="1077"/>
      <c r="BD32" s="353"/>
      <c r="BE32" s="353"/>
      <c r="BF32" s="316">
        <v>19</v>
      </c>
      <c r="BG32" s="300"/>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row>
    <row r="33" spans="1:121" s="15" customFormat="1" ht="28.5" customHeight="1" x14ac:dyDescent="0.2">
      <c r="A33" s="877"/>
      <c r="B33" s="878"/>
      <c r="C33" s="879"/>
      <c r="D33" s="1067"/>
      <c r="E33" s="1068"/>
      <c r="F33" s="1068"/>
      <c r="G33" s="1068"/>
      <c r="H33" s="1068"/>
      <c r="I33" s="1068"/>
      <c r="J33" s="1068"/>
      <c r="K33" s="1069"/>
      <c r="L33" s="1070" t="str">
        <f>IF(D33="","",IFERROR(VLOOKUP(D33,製品リスト!$U$4:$W$1000,2,0),"SII登録型番を正しく入力してください"))</f>
        <v/>
      </c>
      <c r="M33" s="1071"/>
      <c r="N33" s="1071"/>
      <c r="O33" s="1071"/>
      <c r="P33" s="1071"/>
      <c r="Q33" s="1071"/>
      <c r="R33" s="1071"/>
      <c r="S33" s="1071"/>
      <c r="T33" s="1072"/>
      <c r="U33" s="1070" t="str">
        <f>IF(D33="","",IFERROR(VLOOKUP(D33,製品リスト!$U$4:$W$1000,3,0),"SII登録型番を正しく入力してください"))</f>
        <v/>
      </c>
      <c r="V33" s="1071"/>
      <c r="W33" s="1071"/>
      <c r="X33" s="1071"/>
      <c r="Y33" s="1071"/>
      <c r="Z33" s="1071"/>
      <c r="AA33" s="1071"/>
      <c r="AB33" s="1071"/>
      <c r="AC33" s="1071"/>
      <c r="AD33" s="1071"/>
      <c r="AE33" s="1071"/>
      <c r="AF33" s="1071"/>
      <c r="AG33" s="1071"/>
      <c r="AH33" s="1071"/>
      <c r="AI33" s="1071"/>
      <c r="AJ33" s="1071"/>
      <c r="AK33" s="1071"/>
      <c r="AL33" s="1071"/>
      <c r="AM33" s="1071"/>
      <c r="AN33" s="1071"/>
      <c r="AO33" s="1071"/>
      <c r="AP33" s="1071"/>
      <c r="AQ33" s="1071"/>
      <c r="AR33" s="1072"/>
      <c r="AS33" s="1073"/>
      <c r="AT33" s="1074"/>
      <c r="AU33" s="1074"/>
      <c r="AV33" s="1074"/>
      <c r="AW33" s="177" t="s">
        <v>14</v>
      </c>
      <c r="AX33" s="1075"/>
      <c r="AY33" s="1076"/>
      <c r="AZ33" s="1076"/>
      <c r="BA33" s="1076"/>
      <c r="BB33" s="1076"/>
      <c r="BC33" s="1077"/>
      <c r="BD33" s="353"/>
      <c r="BE33" s="353"/>
      <c r="BF33" s="316">
        <v>20</v>
      </c>
      <c r="BG33" s="300"/>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row>
    <row r="34" spans="1:121" s="15" customFormat="1" ht="28.5" customHeight="1" x14ac:dyDescent="0.2">
      <c r="A34" s="877"/>
      <c r="B34" s="878"/>
      <c r="C34" s="879"/>
      <c r="D34" s="1078"/>
      <c r="E34" s="1079"/>
      <c r="F34" s="1079"/>
      <c r="G34" s="1079"/>
      <c r="H34" s="1079"/>
      <c r="I34" s="1079"/>
      <c r="J34" s="1079"/>
      <c r="K34" s="1080"/>
      <c r="L34" s="1070" t="str">
        <f>IF(D34="","",IFERROR(VLOOKUP(D34,製品リスト!$U$4:$W$1000,2,0),"SII登録型番を正しく入力してください"))</f>
        <v/>
      </c>
      <c r="M34" s="1071"/>
      <c r="N34" s="1071"/>
      <c r="O34" s="1071"/>
      <c r="P34" s="1071"/>
      <c r="Q34" s="1071"/>
      <c r="R34" s="1071"/>
      <c r="S34" s="1071"/>
      <c r="T34" s="1072"/>
      <c r="U34" s="1070" t="str">
        <f>IF(D34="","",IFERROR(VLOOKUP(D34,製品リスト!$U$4:$W$1000,3,0),"SII登録型番を正しく入力してください"))</f>
        <v/>
      </c>
      <c r="V34" s="1071"/>
      <c r="W34" s="1071"/>
      <c r="X34" s="1071"/>
      <c r="Y34" s="1071"/>
      <c r="Z34" s="1071"/>
      <c r="AA34" s="1071"/>
      <c r="AB34" s="1071"/>
      <c r="AC34" s="1071"/>
      <c r="AD34" s="1071"/>
      <c r="AE34" s="1071"/>
      <c r="AF34" s="1071"/>
      <c r="AG34" s="1071"/>
      <c r="AH34" s="1071"/>
      <c r="AI34" s="1071"/>
      <c r="AJ34" s="1071"/>
      <c r="AK34" s="1071"/>
      <c r="AL34" s="1071"/>
      <c r="AM34" s="1071"/>
      <c r="AN34" s="1071"/>
      <c r="AO34" s="1071"/>
      <c r="AP34" s="1071"/>
      <c r="AQ34" s="1071"/>
      <c r="AR34" s="1072"/>
      <c r="AS34" s="1073"/>
      <c r="AT34" s="1074"/>
      <c r="AU34" s="1074"/>
      <c r="AV34" s="1074"/>
      <c r="AW34" s="177" t="s">
        <v>14</v>
      </c>
      <c r="AX34" s="1075"/>
      <c r="AY34" s="1076"/>
      <c r="AZ34" s="1076"/>
      <c r="BA34" s="1076"/>
      <c r="BB34" s="1076"/>
      <c r="BC34" s="1077"/>
      <c r="BD34" s="353"/>
      <c r="BE34" s="353"/>
      <c r="BF34" s="316">
        <v>21</v>
      </c>
      <c r="BG34" s="300"/>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row>
    <row r="35" spans="1:121" s="15" customFormat="1" ht="28.5" customHeight="1" x14ac:dyDescent="0.2">
      <c r="A35" s="877"/>
      <c r="B35" s="878"/>
      <c r="C35" s="879"/>
      <c r="D35" s="1067"/>
      <c r="E35" s="1068"/>
      <c r="F35" s="1068"/>
      <c r="G35" s="1068"/>
      <c r="H35" s="1068"/>
      <c r="I35" s="1068"/>
      <c r="J35" s="1068"/>
      <c r="K35" s="1069"/>
      <c r="L35" s="1070" t="str">
        <f>IF(D35="","",IFERROR(VLOOKUP(D35,製品リスト!$U$4:$W$1000,2,0),"SII登録型番を正しく入力してください"))</f>
        <v/>
      </c>
      <c r="M35" s="1071"/>
      <c r="N35" s="1071"/>
      <c r="O35" s="1071"/>
      <c r="P35" s="1071"/>
      <c r="Q35" s="1071"/>
      <c r="R35" s="1071"/>
      <c r="S35" s="1071"/>
      <c r="T35" s="1072"/>
      <c r="U35" s="1070" t="str">
        <f>IF(D35="","",IFERROR(VLOOKUP(D35,製品リスト!$U$4:$W$1000,3,0),"SII登録型番を正しく入力してください"))</f>
        <v/>
      </c>
      <c r="V35" s="1071"/>
      <c r="W35" s="1071"/>
      <c r="X35" s="1071"/>
      <c r="Y35" s="1071"/>
      <c r="Z35" s="1071"/>
      <c r="AA35" s="1071"/>
      <c r="AB35" s="1071"/>
      <c r="AC35" s="1071"/>
      <c r="AD35" s="1071"/>
      <c r="AE35" s="1071"/>
      <c r="AF35" s="1071"/>
      <c r="AG35" s="1071"/>
      <c r="AH35" s="1071"/>
      <c r="AI35" s="1071"/>
      <c r="AJ35" s="1071"/>
      <c r="AK35" s="1071"/>
      <c r="AL35" s="1071"/>
      <c r="AM35" s="1071"/>
      <c r="AN35" s="1071"/>
      <c r="AO35" s="1071"/>
      <c r="AP35" s="1071"/>
      <c r="AQ35" s="1071"/>
      <c r="AR35" s="1072"/>
      <c r="AS35" s="1073"/>
      <c r="AT35" s="1074"/>
      <c r="AU35" s="1074"/>
      <c r="AV35" s="1074"/>
      <c r="AW35" s="177" t="s">
        <v>14</v>
      </c>
      <c r="AX35" s="1075"/>
      <c r="AY35" s="1076"/>
      <c r="AZ35" s="1076"/>
      <c r="BA35" s="1076"/>
      <c r="BB35" s="1076"/>
      <c r="BC35" s="1077"/>
      <c r="BD35" s="353"/>
      <c r="BE35" s="353"/>
      <c r="BF35" s="316">
        <v>22</v>
      </c>
      <c r="BG35" s="300"/>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row>
    <row r="36" spans="1:121" s="15" customFormat="1" ht="28.5" customHeight="1" x14ac:dyDescent="0.2">
      <c r="A36" s="877"/>
      <c r="B36" s="878"/>
      <c r="C36" s="879"/>
      <c r="D36" s="1078"/>
      <c r="E36" s="1079"/>
      <c r="F36" s="1079"/>
      <c r="G36" s="1079"/>
      <c r="H36" s="1079"/>
      <c r="I36" s="1079"/>
      <c r="J36" s="1079"/>
      <c r="K36" s="1080"/>
      <c r="L36" s="1070" t="str">
        <f>IF(D36="","",IFERROR(VLOOKUP(D36,製品リスト!$U$4:$W$1000,2,0),"SII登録型番を正しく入力してください"))</f>
        <v/>
      </c>
      <c r="M36" s="1071"/>
      <c r="N36" s="1071"/>
      <c r="O36" s="1071"/>
      <c r="P36" s="1071"/>
      <c r="Q36" s="1071"/>
      <c r="R36" s="1071"/>
      <c r="S36" s="1071"/>
      <c r="T36" s="1072"/>
      <c r="U36" s="1070" t="str">
        <f>IF(D36="","",IFERROR(VLOOKUP(D36,製品リスト!$U$4:$W$1000,3,0),"SII登録型番を正しく入力してください"))</f>
        <v/>
      </c>
      <c r="V36" s="1071"/>
      <c r="W36" s="1071"/>
      <c r="X36" s="1071"/>
      <c r="Y36" s="1071"/>
      <c r="Z36" s="1071"/>
      <c r="AA36" s="1071"/>
      <c r="AB36" s="1071"/>
      <c r="AC36" s="1071"/>
      <c r="AD36" s="1071"/>
      <c r="AE36" s="1071"/>
      <c r="AF36" s="1071"/>
      <c r="AG36" s="1071"/>
      <c r="AH36" s="1071"/>
      <c r="AI36" s="1071"/>
      <c r="AJ36" s="1071"/>
      <c r="AK36" s="1071"/>
      <c r="AL36" s="1071"/>
      <c r="AM36" s="1071"/>
      <c r="AN36" s="1071"/>
      <c r="AO36" s="1071"/>
      <c r="AP36" s="1071"/>
      <c r="AQ36" s="1071"/>
      <c r="AR36" s="1072"/>
      <c r="AS36" s="1073"/>
      <c r="AT36" s="1074"/>
      <c r="AU36" s="1074"/>
      <c r="AV36" s="1074"/>
      <c r="AW36" s="177" t="s">
        <v>14</v>
      </c>
      <c r="AX36" s="1075"/>
      <c r="AY36" s="1076"/>
      <c r="AZ36" s="1076"/>
      <c r="BA36" s="1076"/>
      <c r="BB36" s="1076"/>
      <c r="BC36" s="1077"/>
      <c r="BD36" s="353"/>
      <c r="BE36" s="353"/>
      <c r="BF36" s="316">
        <v>23</v>
      </c>
      <c r="BG36" s="300"/>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row>
    <row r="37" spans="1:121" s="15" customFormat="1" ht="28.5" customHeight="1" x14ac:dyDescent="0.2">
      <c r="A37" s="877"/>
      <c r="B37" s="878"/>
      <c r="C37" s="879"/>
      <c r="D37" s="1067"/>
      <c r="E37" s="1068"/>
      <c r="F37" s="1068"/>
      <c r="G37" s="1068"/>
      <c r="H37" s="1068"/>
      <c r="I37" s="1068"/>
      <c r="J37" s="1068"/>
      <c r="K37" s="1069"/>
      <c r="L37" s="1070" t="str">
        <f>IF(D37="","",IFERROR(VLOOKUP(D37,製品リスト!$U$4:$W$1000,2,0),"SII登録型番を正しく入力してください"))</f>
        <v/>
      </c>
      <c r="M37" s="1071"/>
      <c r="N37" s="1071"/>
      <c r="O37" s="1071"/>
      <c r="P37" s="1071"/>
      <c r="Q37" s="1071"/>
      <c r="R37" s="1071"/>
      <c r="S37" s="1071"/>
      <c r="T37" s="1072"/>
      <c r="U37" s="1070" t="str">
        <f>IF(D37="","",IFERROR(VLOOKUP(D37,製品リスト!$U$4:$W$1000,3,0),"SII登録型番を正しく入力してください"))</f>
        <v/>
      </c>
      <c r="V37" s="1071"/>
      <c r="W37" s="1071"/>
      <c r="X37" s="1071"/>
      <c r="Y37" s="1071"/>
      <c r="Z37" s="1071"/>
      <c r="AA37" s="1071"/>
      <c r="AB37" s="1071"/>
      <c r="AC37" s="1071"/>
      <c r="AD37" s="1071"/>
      <c r="AE37" s="1071"/>
      <c r="AF37" s="1071"/>
      <c r="AG37" s="1071"/>
      <c r="AH37" s="1071"/>
      <c r="AI37" s="1071"/>
      <c r="AJ37" s="1071"/>
      <c r="AK37" s="1071"/>
      <c r="AL37" s="1071"/>
      <c r="AM37" s="1071"/>
      <c r="AN37" s="1071"/>
      <c r="AO37" s="1071"/>
      <c r="AP37" s="1071"/>
      <c r="AQ37" s="1071"/>
      <c r="AR37" s="1072"/>
      <c r="AS37" s="1073"/>
      <c r="AT37" s="1074"/>
      <c r="AU37" s="1074"/>
      <c r="AV37" s="1074"/>
      <c r="AW37" s="177" t="s">
        <v>14</v>
      </c>
      <c r="AX37" s="1075"/>
      <c r="AY37" s="1076"/>
      <c r="AZ37" s="1076"/>
      <c r="BA37" s="1076"/>
      <c r="BB37" s="1076"/>
      <c r="BC37" s="1077"/>
      <c r="BD37" s="353"/>
      <c r="BE37" s="353"/>
      <c r="BF37" s="316">
        <v>24</v>
      </c>
      <c r="BG37" s="300"/>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row>
    <row r="38" spans="1:121" s="15" customFormat="1" ht="28.5" customHeight="1" x14ac:dyDescent="0.2">
      <c r="A38" s="877"/>
      <c r="B38" s="878"/>
      <c r="C38" s="879"/>
      <c r="D38" s="1078"/>
      <c r="E38" s="1079"/>
      <c r="F38" s="1079"/>
      <c r="G38" s="1079"/>
      <c r="H38" s="1079"/>
      <c r="I38" s="1079"/>
      <c r="J38" s="1079"/>
      <c r="K38" s="1080"/>
      <c r="L38" s="1070" t="str">
        <f>IF(D38="","",IFERROR(VLOOKUP(D38,製品リスト!$U$4:$W$1000,2,0),"SII登録型番を正しく入力してください"))</f>
        <v/>
      </c>
      <c r="M38" s="1071"/>
      <c r="N38" s="1071"/>
      <c r="O38" s="1071"/>
      <c r="P38" s="1071"/>
      <c r="Q38" s="1071"/>
      <c r="R38" s="1071"/>
      <c r="S38" s="1071"/>
      <c r="T38" s="1072"/>
      <c r="U38" s="1070" t="str">
        <f>IF(D38="","",IFERROR(VLOOKUP(D38,製品リスト!$U$4:$W$1000,3,0),"SII登録型番を正しく入力してください"))</f>
        <v/>
      </c>
      <c r="V38" s="1071"/>
      <c r="W38" s="1071"/>
      <c r="X38" s="1071"/>
      <c r="Y38" s="1071"/>
      <c r="Z38" s="1071"/>
      <c r="AA38" s="1071"/>
      <c r="AB38" s="1071"/>
      <c r="AC38" s="1071"/>
      <c r="AD38" s="1071"/>
      <c r="AE38" s="1071"/>
      <c r="AF38" s="1071"/>
      <c r="AG38" s="1071"/>
      <c r="AH38" s="1071"/>
      <c r="AI38" s="1071"/>
      <c r="AJ38" s="1071"/>
      <c r="AK38" s="1071"/>
      <c r="AL38" s="1071"/>
      <c r="AM38" s="1071"/>
      <c r="AN38" s="1071"/>
      <c r="AO38" s="1071"/>
      <c r="AP38" s="1071"/>
      <c r="AQ38" s="1071"/>
      <c r="AR38" s="1072"/>
      <c r="AS38" s="1073"/>
      <c r="AT38" s="1074"/>
      <c r="AU38" s="1074"/>
      <c r="AV38" s="1074"/>
      <c r="AW38" s="177" t="s">
        <v>14</v>
      </c>
      <c r="AX38" s="1075"/>
      <c r="AY38" s="1076"/>
      <c r="AZ38" s="1076"/>
      <c r="BA38" s="1076"/>
      <c r="BB38" s="1076"/>
      <c r="BC38" s="1077"/>
      <c r="BD38" s="353"/>
      <c r="BE38" s="353"/>
      <c r="BF38" s="316">
        <v>25</v>
      </c>
      <c r="BG38" s="300"/>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row>
    <row r="39" spans="1:121" s="15" customFormat="1" ht="28.5" customHeight="1" x14ac:dyDescent="0.2">
      <c r="A39" s="877"/>
      <c r="B39" s="878"/>
      <c r="C39" s="879"/>
      <c r="D39" s="1067"/>
      <c r="E39" s="1068"/>
      <c r="F39" s="1068"/>
      <c r="G39" s="1068"/>
      <c r="H39" s="1068"/>
      <c r="I39" s="1068"/>
      <c r="J39" s="1068"/>
      <c r="K39" s="1069"/>
      <c r="L39" s="1070" t="str">
        <f>IF(D39="","",IFERROR(VLOOKUP(D39,製品リスト!$U$4:$W$1000,2,0),"SII登録型番を正しく入力してください"))</f>
        <v/>
      </c>
      <c r="M39" s="1071"/>
      <c r="N39" s="1071"/>
      <c r="O39" s="1071"/>
      <c r="P39" s="1071"/>
      <c r="Q39" s="1071"/>
      <c r="R39" s="1071"/>
      <c r="S39" s="1071"/>
      <c r="T39" s="1072"/>
      <c r="U39" s="1070" t="str">
        <f>IF(D39="","",IFERROR(VLOOKUP(D39,製品リスト!$U$4:$W$1000,3,0),"SII登録型番を正しく入力してください"))</f>
        <v/>
      </c>
      <c r="V39" s="1071"/>
      <c r="W39" s="1071"/>
      <c r="X39" s="1071"/>
      <c r="Y39" s="1071"/>
      <c r="Z39" s="1071"/>
      <c r="AA39" s="1071"/>
      <c r="AB39" s="1071"/>
      <c r="AC39" s="1071"/>
      <c r="AD39" s="1071"/>
      <c r="AE39" s="1071"/>
      <c r="AF39" s="1071"/>
      <c r="AG39" s="1071"/>
      <c r="AH39" s="1071"/>
      <c r="AI39" s="1071"/>
      <c r="AJ39" s="1071"/>
      <c r="AK39" s="1071"/>
      <c r="AL39" s="1071"/>
      <c r="AM39" s="1071"/>
      <c r="AN39" s="1071"/>
      <c r="AO39" s="1071"/>
      <c r="AP39" s="1071"/>
      <c r="AQ39" s="1071"/>
      <c r="AR39" s="1072"/>
      <c r="AS39" s="1073"/>
      <c r="AT39" s="1074"/>
      <c r="AU39" s="1074"/>
      <c r="AV39" s="1074"/>
      <c r="AW39" s="177" t="s">
        <v>14</v>
      </c>
      <c r="AX39" s="1075"/>
      <c r="AY39" s="1076"/>
      <c r="AZ39" s="1076"/>
      <c r="BA39" s="1076"/>
      <c r="BB39" s="1076"/>
      <c r="BC39" s="1077"/>
      <c r="BD39" s="353"/>
      <c r="BE39" s="353"/>
      <c r="BF39" s="316">
        <v>26</v>
      </c>
      <c r="BG39" s="300"/>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row>
    <row r="40" spans="1:121" s="15" customFormat="1" ht="28.5" customHeight="1" x14ac:dyDescent="0.2">
      <c r="A40" s="877"/>
      <c r="B40" s="878"/>
      <c r="C40" s="879"/>
      <c r="D40" s="1078"/>
      <c r="E40" s="1079"/>
      <c r="F40" s="1079"/>
      <c r="G40" s="1079"/>
      <c r="H40" s="1079"/>
      <c r="I40" s="1079"/>
      <c r="J40" s="1079"/>
      <c r="K40" s="1080"/>
      <c r="L40" s="1070" t="str">
        <f>IF(D40="","",IFERROR(VLOOKUP(D40,製品リスト!$U$4:$W$1000,2,0),"SII登録型番を正しく入力してください"))</f>
        <v/>
      </c>
      <c r="M40" s="1071"/>
      <c r="N40" s="1071"/>
      <c r="O40" s="1071"/>
      <c r="P40" s="1071"/>
      <c r="Q40" s="1071"/>
      <c r="R40" s="1071"/>
      <c r="S40" s="1071"/>
      <c r="T40" s="1072"/>
      <c r="U40" s="1070" t="str">
        <f>IF(D40="","",IFERROR(VLOOKUP(D40,製品リスト!$U$4:$W$1000,3,0),"SII登録型番を正しく入力してください"))</f>
        <v/>
      </c>
      <c r="V40" s="1071"/>
      <c r="W40" s="1071"/>
      <c r="X40" s="1071"/>
      <c r="Y40" s="1071"/>
      <c r="Z40" s="1071"/>
      <c r="AA40" s="1071"/>
      <c r="AB40" s="1071"/>
      <c r="AC40" s="1071"/>
      <c r="AD40" s="1071"/>
      <c r="AE40" s="1071"/>
      <c r="AF40" s="1071"/>
      <c r="AG40" s="1071"/>
      <c r="AH40" s="1071"/>
      <c r="AI40" s="1071"/>
      <c r="AJ40" s="1071"/>
      <c r="AK40" s="1071"/>
      <c r="AL40" s="1071"/>
      <c r="AM40" s="1071"/>
      <c r="AN40" s="1071"/>
      <c r="AO40" s="1071"/>
      <c r="AP40" s="1071"/>
      <c r="AQ40" s="1071"/>
      <c r="AR40" s="1072"/>
      <c r="AS40" s="1073"/>
      <c r="AT40" s="1074"/>
      <c r="AU40" s="1074"/>
      <c r="AV40" s="1074"/>
      <c r="AW40" s="177" t="s">
        <v>14</v>
      </c>
      <c r="AX40" s="1075"/>
      <c r="AY40" s="1076"/>
      <c r="AZ40" s="1076"/>
      <c r="BA40" s="1076"/>
      <c r="BB40" s="1076"/>
      <c r="BC40" s="1077"/>
      <c r="BD40" s="353"/>
      <c r="BE40" s="353"/>
      <c r="BF40" s="316">
        <v>27</v>
      </c>
      <c r="BG40" s="300"/>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row>
    <row r="41" spans="1:121" s="15" customFormat="1" ht="28.5" customHeight="1" x14ac:dyDescent="0.2">
      <c r="A41" s="877"/>
      <c r="B41" s="878"/>
      <c r="C41" s="879"/>
      <c r="D41" s="1054"/>
      <c r="E41" s="1055"/>
      <c r="F41" s="1055"/>
      <c r="G41" s="1055"/>
      <c r="H41" s="1055"/>
      <c r="I41" s="1055"/>
      <c r="J41" s="1055"/>
      <c r="K41" s="1056"/>
      <c r="L41" s="1057" t="str">
        <f>IF(D41="","",IFERROR(VLOOKUP(D41,製品リスト!$U$4:$W$1000,2,0),"SII登録型番を正しく入力してください"))</f>
        <v/>
      </c>
      <c r="M41" s="1058"/>
      <c r="N41" s="1058"/>
      <c r="O41" s="1058"/>
      <c r="P41" s="1058"/>
      <c r="Q41" s="1058"/>
      <c r="R41" s="1058"/>
      <c r="S41" s="1058"/>
      <c r="T41" s="1059"/>
      <c r="U41" s="1057" t="str">
        <f>IF(D41="","",IFERROR(VLOOKUP(D41,製品リスト!$U$4:$W$1000,3,0),"SII登録型番を正しく入力してください"))</f>
        <v/>
      </c>
      <c r="V41" s="1058"/>
      <c r="W41" s="1058"/>
      <c r="X41" s="1058"/>
      <c r="Y41" s="1058"/>
      <c r="Z41" s="1058"/>
      <c r="AA41" s="1058"/>
      <c r="AB41" s="1058"/>
      <c r="AC41" s="1058"/>
      <c r="AD41" s="1058"/>
      <c r="AE41" s="1058"/>
      <c r="AF41" s="1058"/>
      <c r="AG41" s="1058"/>
      <c r="AH41" s="1058"/>
      <c r="AI41" s="1058"/>
      <c r="AJ41" s="1058"/>
      <c r="AK41" s="1058"/>
      <c r="AL41" s="1058"/>
      <c r="AM41" s="1058"/>
      <c r="AN41" s="1058"/>
      <c r="AO41" s="1058"/>
      <c r="AP41" s="1058"/>
      <c r="AQ41" s="1058"/>
      <c r="AR41" s="1059"/>
      <c r="AS41" s="1060"/>
      <c r="AT41" s="1061"/>
      <c r="AU41" s="1061"/>
      <c r="AV41" s="1061"/>
      <c r="AW41" s="190" t="s">
        <v>14</v>
      </c>
      <c r="AX41" s="1062"/>
      <c r="AY41" s="1063"/>
      <c r="AZ41" s="1063"/>
      <c r="BA41" s="1063"/>
      <c r="BB41" s="1063"/>
      <c r="BC41" s="1064"/>
      <c r="BD41" s="353"/>
      <c r="BE41" s="353"/>
      <c r="BF41" s="316">
        <v>28</v>
      </c>
      <c r="BG41" s="300"/>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row>
    <row r="42" spans="1:121" ht="33" customHeight="1" x14ac:dyDescent="0.2">
      <c r="A42" s="880"/>
      <c r="B42" s="881"/>
      <c r="C42" s="882"/>
      <c r="D42" s="843" t="s">
        <v>184</v>
      </c>
      <c r="E42" s="843"/>
      <c r="F42" s="843"/>
      <c r="G42" s="843"/>
      <c r="H42" s="843"/>
      <c r="I42" s="843"/>
      <c r="J42" s="843"/>
      <c r="K42" s="843"/>
      <c r="L42" s="843"/>
      <c r="M42" s="843"/>
      <c r="N42" s="843"/>
      <c r="O42" s="843"/>
      <c r="P42" s="843"/>
      <c r="Q42" s="843"/>
      <c r="R42" s="843"/>
      <c r="S42" s="843"/>
      <c r="T42" s="843"/>
      <c r="U42" s="843"/>
      <c r="V42" s="843"/>
      <c r="W42" s="843"/>
      <c r="X42" s="843"/>
      <c r="Y42" s="843"/>
      <c r="Z42" s="843"/>
      <c r="AA42" s="843"/>
      <c r="AB42" s="843"/>
      <c r="AC42" s="843"/>
      <c r="AD42" s="843"/>
      <c r="AE42" s="843"/>
      <c r="AF42" s="843"/>
      <c r="AG42" s="843"/>
      <c r="AH42" s="843"/>
      <c r="AI42" s="843"/>
      <c r="AJ42" s="843"/>
      <c r="AK42" s="843"/>
      <c r="AL42" s="843"/>
      <c r="AM42" s="843"/>
      <c r="AN42" s="843"/>
      <c r="AO42" s="843"/>
      <c r="AP42" s="843"/>
      <c r="AQ42" s="843"/>
      <c r="AR42" s="844"/>
      <c r="AS42" s="1065">
        <f>SUM(AS22:AV41)</f>
        <v>0</v>
      </c>
      <c r="AT42" s="1066"/>
      <c r="AU42" s="1066"/>
      <c r="AV42" s="1066"/>
      <c r="AW42" s="178" t="s">
        <v>14</v>
      </c>
      <c r="AX42" s="853">
        <f>ROUNDDOWN(SUM(AX22:BC41),0)</f>
        <v>0</v>
      </c>
      <c r="AY42" s="854"/>
      <c r="AZ42" s="854"/>
      <c r="BA42" s="854"/>
      <c r="BB42" s="854"/>
      <c r="BC42" s="855"/>
      <c r="BD42" s="406"/>
      <c r="BE42" s="414"/>
      <c r="BF42" s="316">
        <v>29</v>
      </c>
      <c r="BG42" s="300"/>
    </row>
    <row r="43" spans="1:121" s="15" customFormat="1" ht="35.25" customHeight="1" thickBot="1" x14ac:dyDescent="0.25">
      <c r="A43" s="862" t="s">
        <v>155</v>
      </c>
      <c r="B43" s="863"/>
      <c r="C43" s="864"/>
      <c r="D43" s="1038" t="s">
        <v>169</v>
      </c>
      <c r="E43" s="1038"/>
      <c r="F43" s="1038"/>
      <c r="G43" s="1038"/>
      <c r="H43" s="1038"/>
      <c r="I43" s="1038"/>
      <c r="J43" s="1038"/>
      <c r="K43" s="1038"/>
      <c r="L43" s="1038"/>
      <c r="M43" s="1038"/>
      <c r="N43" s="1038"/>
      <c r="O43" s="1038"/>
      <c r="P43" s="1038"/>
      <c r="Q43" s="1038"/>
      <c r="R43" s="1038"/>
      <c r="S43" s="1038"/>
      <c r="T43" s="1038"/>
      <c r="U43" s="1038"/>
      <c r="V43" s="1038"/>
      <c r="W43" s="1038"/>
      <c r="X43" s="1038"/>
      <c r="Y43" s="1038"/>
      <c r="Z43" s="1038"/>
      <c r="AA43" s="1038"/>
      <c r="AB43" s="1038"/>
      <c r="AC43" s="1038"/>
      <c r="AD43" s="1038"/>
      <c r="AE43" s="1038"/>
      <c r="AF43" s="1038"/>
      <c r="AG43" s="1038"/>
      <c r="AH43" s="1038"/>
      <c r="AI43" s="1038"/>
      <c r="AJ43" s="1038"/>
      <c r="AK43" s="1038"/>
      <c r="AL43" s="1038"/>
      <c r="AM43" s="1038"/>
      <c r="AN43" s="1038"/>
      <c r="AO43" s="1038"/>
      <c r="AP43" s="1038"/>
      <c r="AQ43" s="1038"/>
      <c r="AR43" s="1038"/>
      <c r="AS43" s="1038"/>
      <c r="AT43" s="1038"/>
      <c r="AU43" s="1038"/>
      <c r="AV43" s="1038"/>
      <c r="AW43" s="1039"/>
      <c r="AX43" s="1040"/>
      <c r="AY43" s="1041"/>
      <c r="AZ43" s="1041"/>
      <c r="BA43" s="1041"/>
      <c r="BB43" s="1041"/>
      <c r="BC43" s="1042"/>
      <c r="BD43" s="353"/>
      <c r="BE43" s="353"/>
      <c r="BF43" s="316">
        <v>30</v>
      </c>
      <c r="BG43" s="300"/>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row>
    <row r="44" spans="1:121" ht="36.75" customHeight="1" thickTop="1" thickBot="1" x14ac:dyDescent="0.25">
      <c r="A44" s="1043" t="s">
        <v>185</v>
      </c>
      <c r="B44" s="1044"/>
      <c r="C44" s="1044"/>
      <c r="D44" s="1044"/>
      <c r="E44" s="1044"/>
      <c r="F44" s="1044"/>
      <c r="G44" s="1044"/>
      <c r="H44" s="1044"/>
      <c r="I44" s="1044"/>
      <c r="J44" s="1044"/>
      <c r="K44" s="1044"/>
      <c r="L44" s="1044"/>
      <c r="M44" s="1044"/>
      <c r="N44" s="1044"/>
      <c r="O44" s="1044"/>
      <c r="P44" s="1044"/>
      <c r="Q44" s="1044"/>
      <c r="R44" s="1044"/>
      <c r="S44" s="1044"/>
      <c r="T44" s="1044"/>
      <c r="U44" s="1044"/>
      <c r="V44" s="1044"/>
      <c r="W44" s="1044"/>
      <c r="X44" s="1044"/>
      <c r="Y44" s="1044"/>
      <c r="Z44" s="1044"/>
      <c r="AA44" s="1044"/>
      <c r="AB44" s="1044"/>
      <c r="AC44" s="1044"/>
      <c r="AD44" s="1044"/>
      <c r="AE44" s="1044"/>
      <c r="AF44" s="1044"/>
      <c r="AG44" s="1044"/>
      <c r="AH44" s="1044"/>
      <c r="AI44" s="1044"/>
      <c r="AJ44" s="1044"/>
      <c r="AK44" s="1044"/>
      <c r="AL44" s="1044"/>
      <c r="AM44" s="1044"/>
      <c r="AN44" s="1044"/>
      <c r="AO44" s="1044"/>
      <c r="AP44" s="1044"/>
      <c r="AQ44" s="1044"/>
      <c r="AR44" s="1044"/>
      <c r="AS44" s="1044"/>
      <c r="AT44" s="1044"/>
      <c r="AU44" s="1044"/>
      <c r="AV44" s="1044"/>
      <c r="AW44" s="1045"/>
      <c r="AX44" s="1046">
        <f>SUM(AX42:BC43)</f>
        <v>0</v>
      </c>
      <c r="AY44" s="1047"/>
      <c r="AZ44" s="1047"/>
      <c r="BA44" s="1047"/>
      <c r="BB44" s="1047"/>
      <c r="BC44" s="1048"/>
      <c r="BD44" s="402"/>
      <c r="BE44" s="402"/>
      <c r="BF44" s="316">
        <v>31</v>
      </c>
      <c r="BG44" s="300"/>
    </row>
    <row r="45" spans="1:121" ht="25.5" customHeight="1" thickBot="1" x14ac:dyDescent="0.25">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411"/>
      <c r="BE45" s="411"/>
    </row>
    <row r="46" spans="1:121" ht="28.5" customHeight="1" thickBot="1" x14ac:dyDescent="0.25">
      <c r="A46" s="1049" t="s">
        <v>11</v>
      </c>
      <c r="B46" s="1050"/>
      <c r="C46" s="1050"/>
      <c r="D46" s="1050"/>
      <c r="E46" s="1050"/>
      <c r="F46" s="1050"/>
      <c r="G46" s="1050"/>
      <c r="H46" s="1050"/>
      <c r="I46" s="1051" t="s">
        <v>186</v>
      </c>
      <c r="J46" s="1052"/>
      <c r="K46" s="1052"/>
      <c r="L46" s="1052"/>
      <c r="M46" s="1052"/>
      <c r="N46" s="1052"/>
      <c r="O46" s="1052"/>
      <c r="P46" s="1053"/>
      <c r="Q46" s="191"/>
      <c r="R46" s="191"/>
      <c r="S46" s="191"/>
      <c r="T46" s="191"/>
      <c r="U46" s="191"/>
      <c r="V46" s="191"/>
      <c r="W46" s="191"/>
      <c r="X46" s="191"/>
      <c r="Y46" s="191"/>
      <c r="Z46" s="191"/>
      <c r="AA46" s="191"/>
      <c r="AB46" s="192"/>
      <c r="AC46" s="192"/>
      <c r="AD46" s="192"/>
      <c r="AE46" s="192"/>
      <c r="AF46" s="192"/>
      <c r="AG46" s="192"/>
      <c r="AH46" s="192"/>
      <c r="AI46" s="192"/>
      <c r="AJ46" s="192"/>
      <c r="AK46" s="192"/>
      <c r="AL46" s="192"/>
      <c r="AM46" s="192"/>
      <c r="AN46" s="192"/>
      <c r="AO46" s="192"/>
      <c r="AP46" s="192"/>
      <c r="AQ46" s="192"/>
      <c r="AR46" s="192"/>
      <c r="AS46" s="193"/>
      <c r="AT46" s="192"/>
      <c r="AU46" s="192"/>
      <c r="AV46" s="192"/>
      <c r="AW46" s="192"/>
      <c r="AX46" s="192"/>
      <c r="AY46" s="192"/>
      <c r="AZ46" s="192"/>
      <c r="BA46" s="192"/>
      <c r="BB46" s="194"/>
      <c r="BC46" s="194"/>
      <c r="BD46" s="413"/>
      <c r="BE46" s="413"/>
    </row>
    <row r="47" spans="1:121" ht="9" customHeight="1" thickBot="1" x14ac:dyDescent="0.25">
      <c r="A47" s="195"/>
      <c r="B47" s="195"/>
      <c r="C47" s="196"/>
      <c r="D47" s="196"/>
      <c r="E47" s="196"/>
      <c r="F47" s="196"/>
      <c r="G47" s="196"/>
      <c r="H47" s="196"/>
      <c r="I47" s="196"/>
      <c r="J47" s="196"/>
      <c r="K47" s="196"/>
      <c r="L47" s="196"/>
      <c r="M47" s="196"/>
      <c r="N47" s="196"/>
      <c r="O47" s="192"/>
      <c r="P47" s="192"/>
      <c r="Q47" s="192"/>
      <c r="R47" s="192"/>
      <c r="S47" s="192"/>
      <c r="T47" s="192"/>
      <c r="U47" s="196"/>
      <c r="V47" s="196"/>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62"/>
      <c r="AZ47" s="162"/>
      <c r="BA47" s="162"/>
      <c r="BB47" s="162"/>
      <c r="BC47" s="162"/>
      <c r="BD47" s="390"/>
      <c r="BE47" s="390"/>
    </row>
    <row r="48" spans="1:121" ht="46.5" customHeight="1" x14ac:dyDescent="0.2">
      <c r="A48" s="837" t="s">
        <v>150</v>
      </c>
      <c r="B48" s="838"/>
      <c r="C48" s="839"/>
      <c r="D48" s="817" t="s">
        <v>45</v>
      </c>
      <c r="E48" s="823"/>
      <c r="F48" s="823"/>
      <c r="G48" s="823"/>
      <c r="H48" s="841"/>
      <c r="I48" s="822" t="s">
        <v>187</v>
      </c>
      <c r="J48" s="823"/>
      <c r="K48" s="823"/>
      <c r="L48" s="823"/>
      <c r="M48" s="823"/>
      <c r="N48" s="823"/>
      <c r="O48" s="823"/>
      <c r="P48" s="841"/>
      <c r="Q48" s="822" t="s">
        <v>7</v>
      </c>
      <c r="R48" s="823"/>
      <c r="S48" s="823"/>
      <c r="T48" s="823"/>
      <c r="U48" s="823"/>
      <c r="V48" s="823"/>
      <c r="W48" s="823"/>
      <c r="X48" s="823"/>
      <c r="Y48" s="841"/>
      <c r="Z48" s="822" t="s">
        <v>2</v>
      </c>
      <c r="AA48" s="823"/>
      <c r="AB48" s="823"/>
      <c r="AC48" s="823"/>
      <c r="AD48" s="823"/>
      <c r="AE48" s="823"/>
      <c r="AF48" s="823"/>
      <c r="AG48" s="823"/>
      <c r="AH48" s="823"/>
      <c r="AI48" s="823"/>
      <c r="AJ48" s="823"/>
      <c r="AK48" s="823"/>
      <c r="AL48" s="823"/>
      <c r="AM48" s="823"/>
      <c r="AN48" s="823"/>
      <c r="AO48" s="841"/>
      <c r="AP48" s="823" t="s">
        <v>188</v>
      </c>
      <c r="AQ48" s="823"/>
      <c r="AR48" s="841"/>
      <c r="AS48" s="822" t="s">
        <v>189</v>
      </c>
      <c r="AT48" s="823"/>
      <c r="AU48" s="823"/>
      <c r="AV48" s="823"/>
      <c r="AW48" s="1022"/>
      <c r="AX48" s="1023" t="s">
        <v>190</v>
      </c>
      <c r="AY48" s="1023"/>
      <c r="AZ48" s="1023"/>
      <c r="BA48" s="1023"/>
      <c r="BB48" s="1023"/>
      <c r="BC48" s="1024"/>
      <c r="BD48" s="388"/>
      <c r="BE48" s="388"/>
      <c r="BF48" s="316" t="s">
        <v>661</v>
      </c>
      <c r="BG48" s="299" t="s">
        <v>200</v>
      </c>
    </row>
    <row r="49" spans="1:59" s="15" customFormat="1" ht="29.25" customHeight="1" x14ac:dyDescent="0.2">
      <c r="A49" s="1025" t="s">
        <v>191</v>
      </c>
      <c r="B49" s="1026"/>
      <c r="C49" s="1027"/>
      <c r="D49" s="1031"/>
      <c r="E49" s="810"/>
      <c r="F49" s="810"/>
      <c r="G49" s="810"/>
      <c r="H49" s="1032"/>
      <c r="I49" s="1033"/>
      <c r="J49" s="810"/>
      <c r="K49" s="810"/>
      <c r="L49" s="810"/>
      <c r="M49" s="810"/>
      <c r="N49" s="810"/>
      <c r="O49" s="810"/>
      <c r="P49" s="1032"/>
      <c r="Q49" s="814"/>
      <c r="R49" s="814"/>
      <c r="S49" s="814"/>
      <c r="T49" s="814"/>
      <c r="U49" s="814"/>
      <c r="V49" s="814"/>
      <c r="W49" s="814"/>
      <c r="X49" s="814"/>
      <c r="Y49" s="814"/>
      <c r="Z49" s="814"/>
      <c r="AA49" s="814"/>
      <c r="AB49" s="814"/>
      <c r="AC49" s="814"/>
      <c r="AD49" s="814"/>
      <c r="AE49" s="814"/>
      <c r="AF49" s="814"/>
      <c r="AG49" s="814"/>
      <c r="AH49" s="814"/>
      <c r="AI49" s="814"/>
      <c r="AJ49" s="814"/>
      <c r="AK49" s="814"/>
      <c r="AL49" s="814"/>
      <c r="AM49" s="814"/>
      <c r="AN49" s="814"/>
      <c r="AO49" s="814"/>
      <c r="AP49" s="1034"/>
      <c r="AQ49" s="1034"/>
      <c r="AR49" s="1035"/>
      <c r="AS49" s="1019"/>
      <c r="AT49" s="1020"/>
      <c r="AU49" s="1020"/>
      <c r="AV49" s="1020"/>
      <c r="AW49" s="1021"/>
      <c r="AX49" s="1036" t="str">
        <f>IF(AP49&lt;&gt;"",AP49*AS49,"")</f>
        <v/>
      </c>
      <c r="AY49" s="1036"/>
      <c r="AZ49" s="1036"/>
      <c r="BA49" s="1036"/>
      <c r="BB49" s="1036"/>
      <c r="BC49" s="1037"/>
      <c r="BD49" s="408"/>
      <c r="BE49" s="408"/>
      <c r="BF49" s="316">
        <v>32</v>
      </c>
      <c r="BG49" s="300"/>
    </row>
    <row r="50" spans="1:59" s="15" customFormat="1" ht="29.25" customHeight="1" x14ac:dyDescent="0.2">
      <c r="A50" s="1025"/>
      <c r="B50" s="1026"/>
      <c r="C50" s="1027"/>
      <c r="D50" s="1015"/>
      <c r="E50" s="790"/>
      <c r="F50" s="790"/>
      <c r="G50" s="790"/>
      <c r="H50" s="792"/>
      <c r="I50" s="791"/>
      <c r="J50" s="790"/>
      <c r="K50" s="790"/>
      <c r="L50" s="790"/>
      <c r="M50" s="790"/>
      <c r="N50" s="790"/>
      <c r="O50" s="790"/>
      <c r="P50" s="792"/>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1008"/>
      <c r="AQ50" s="1008"/>
      <c r="AR50" s="1009"/>
      <c r="AS50" s="1016"/>
      <c r="AT50" s="1017"/>
      <c r="AU50" s="1017"/>
      <c r="AV50" s="1017"/>
      <c r="AW50" s="1018"/>
      <c r="AX50" s="1001" t="str">
        <f>IF(AP50&lt;&gt;"",AP50*AS50,"")</f>
        <v/>
      </c>
      <c r="AY50" s="1001"/>
      <c r="AZ50" s="1001"/>
      <c r="BA50" s="1001"/>
      <c r="BB50" s="1001"/>
      <c r="BC50" s="1002"/>
      <c r="BD50" s="408"/>
      <c r="BE50" s="408"/>
      <c r="BF50" s="316">
        <v>33</v>
      </c>
      <c r="BG50" s="300"/>
    </row>
    <row r="51" spans="1:59" s="15" customFormat="1" ht="29.25" customHeight="1" x14ac:dyDescent="0.2">
      <c r="A51" s="1025"/>
      <c r="B51" s="1026"/>
      <c r="C51" s="1027"/>
      <c r="D51" s="1015"/>
      <c r="E51" s="790"/>
      <c r="F51" s="790"/>
      <c r="G51" s="790"/>
      <c r="H51" s="792"/>
      <c r="I51" s="791"/>
      <c r="J51" s="790"/>
      <c r="K51" s="790"/>
      <c r="L51" s="790"/>
      <c r="M51" s="790"/>
      <c r="N51" s="790"/>
      <c r="O51" s="790"/>
      <c r="P51" s="792"/>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1008"/>
      <c r="AQ51" s="1008"/>
      <c r="AR51" s="1009"/>
      <c r="AS51" s="1019"/>
      <c r="AT51" s="1020"/>
      <c r="AU51" s="1020"/>
      <c r="AV51" s="1020"/>
      <c r="AW51" s="1021"/>
      <c r="AX51" s="1001" t="str">
        <f>IF(AP51&lt;&gt;"",AP51*AS51,"")</f>
        <v/>
      </c>
      <c r="AY51" s="1001"/>
      <c r="AZ51" s="1001"/>
      <c r="BA51" s="1001"/>
      <c r="BB51" s="1001"/>
      <c r="BC51" s="1002"/>
      <c r="BD51" s="408"/>
      <c r="BE51" s="408"/>
      <c r="BF51" s="316">
        <v>34</v>
      </c>
      <c r="BG51" s="300"/>
    </row>
    <row r="52" spans="1:59" s="15" customFormat="1" ht="29.25" customHeight="1" x14ac:dyDescent="0.2">
      <c r="A52" s="1025"/>
      <c r="B52" s="1026"/>
      <c r="C52" s="1027"/>
      <c r="D52" s="1015"/>
      <c r="E52" s="790"/>
      <c r="F52" s="790"/>
      <c r="G52" s="790"/>
      <c r="H52" s="792"/>
      <c r="I52" s="791"/>
      <c r="J52" s="790"/>
      <c r="K52" s="790"/>
      <c r="L52" s="790"/>
      <c r="M52" s="790"/>
      <c r="N52" s="790"/>
      <c r="O52" s="790"/>
      <c r="P52" s="792"/>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1008"/>
      <c r="AQ52" s="1008"/>
      <c r="AR52" s="1009"/>
      <c r="AS52" s="1016"/>
      <c r="AT52" s="1017"/>
      <c r="AU52" s="1017"/>
      <c r="AV52" s="1017"/>
      <c r="AW52" s="1018"/>
      <c r="AX52" s="1001" t="str">
        <f t="shared" ref="AX52:AX54" si="0">IF(AP52&lt;&gt;"",AP52*AS52,"")</f>
        <v/>
      </c>
      <c r="AY52" s="1001"/>
      <c r="AZ52" s="1001"/>
      <c r="BA52" s="1001"/>
      <c r="BB52" s="1001"/>
      <c r="BC52" s="1002"/>
      <c r="BD52" s="408"/>
      <c r="BE52" s="408"/>
      <c r="BF52" s="316">
        <v>35</v>
      </c>
      <c r="BG52" s="300"/>
    </row>
    <row r="53" spans="1:59" s="15" customFormat="1" ht="29.25" customHeight="1" x14ac:dyDescent="0.2">
      <c r="A53" s="1025"/>
      <c r="B53" s="1026"/>
      <c r="C53" s="1027"/>
      <c r="D53" s="1015"/>
      <c r="E53" s="790"/>
      <c r="F53" s="790"/>
      <c r="G53" s="790"/>
      <c r="H53" s="792"/>
      <c r="I53" s="791"/>
      <c r="J53" s="790"/>
      <c r="K53" s="790"/>
      <c r="L53" s="790"/>
      <c r="M53" s="790"/>
      <c r="N53" s="790"/>
      <c r="O53" s="790"/>
      <c r="P53" s="792"/>
      <c r="Q53" s="793"/>
      <c r="R53" s="793"/>
      <c r="S53" s="793"/>
      <c r="T53" s="793"/>
      <c r="U53" s="793"/>
      <c r="V53" s="793"/>
      <c r="W53" s="793"/>
      <c r="X53" s="793"/>
      <c r="Y53" s="793"/>
      <c r="Z53" s="793"/>
      <c r="AA53" s="793"/>
      <c r="AB53" s="793"/>
      <c r="AC53" s="793"/>
      <c r="AD53" s="793"/>
      <c r="AE53" s="793"/>
      <c r="AF53" s="793"/>
      <c r="AG53" s="793"/>
      <c r="AH53" s="793"/>
      <c r="AI53" s="793"/>
      <c r="AJ53" s="793"/>
      <c r="AK53" s="793"/>
      <c r="AL53" s="793"/>
      <c r="AM53" s="793"/>
      <c r="AN53" s="793"/>
      <c r="AO53" s="793"/>
      <c r="AP53" s="1008"/>
      <c r="AQ53" s="1008"/>
      <c r="AR53" s="1009"/>
      <c r="AS53" s="1019"/>
      <c r="AT53" s="1020"/>
      <c r="AU53" s="1020"/>
      <c r="AV53" s="1020"/>
      <c r="AW53" s="1021"/>
      <c r="AX53" s="1001" t="str">
        <f t="shared" si="0"/>
        <v/>
      </c>
      <c r="AY53" s="1001"/>
      <c r="AZ53" s="1001"/>
      <c r="BA53" s="1001"/>
      <c r="BB53" s="1001"/>
      <c r="BC53" s="1002"/>
      <c r="BD53" s="408"/>
      <c r="BE53" s="408"/>
      <c r="BF53" s="316">
        <v>36</v>
      </c>
      <c r="BG53" s="300"/>
    </row>
    <row r="54" spans="1:59" s="15" customFormat="1" ht="29.25" customHeight="1" x14ac:dyDescent="0.2">
      <c r="A54" s="1025"/>
      <c r="B54" s="1026"/>
      <c r="C54" s="1027"/>
      <c r="D54" s="1015"/>
      <c r="E54" s="790"/>
      <c r="F54" s="790"/>
      <c r="G54" s="790"/>
      <c r="H54" s="792"/>
      <c r="I54" s="791"/>
      <c r="J54" s="790"/>
      <c r="K54" s="790"/>
      <c r="L54" s="790"/>
      <c r="M54" s="790"/>
      <c r="N54" s="790"/>
      <c r="O54" s="790"/>
      <c r="P54" s="792"/>
      <c r="Q54" s="793"/>
      <c r="R54" s="793"/>
      <c r="S54" s="793"/>
      <c r="T54" s="793"/>
      <c r="U54" s="793"/>
      <c r="V54" s="793"/>
      <c r="W54" s="793"/>
      <c r="X54" s="793"/>
      <c r="Y54" s="793"/>
      <c r="Z54" s="793"/>
      <c r="AA54" s="793"/>
      <c r="AB54" s="793"/>
      <c r="AC54" s="793"/>
      <c r="AD54" s="793"/>
      <c r="AE54" s="793"/>
      <c r="AF54" s="793"/>
      <c r="AG54" s="793"/>
      <c r="AH54" s="793"/>
      <c r="AI54" s="793"/>
      <c r="AJ54" s="793"/>
      <c r="AK54" s="793"/>
      <c r="AL54" s="793"/>
      <c r="AM54" s="793"/>
      <c r="AN54" s="793"/>
      <c r="AO54" s="793"/>
      <c r="AP54" s="1008"/>
      <c r="AQ54" s="1008"/>
      <c r="AR54" s="1009"/>
      <c r="AS54" s="1016"/>
      <c r="AT54" s="1017"/>
      <c r="AU54" s="1017"/>
      <c r="AV54" s="1017"/>
      <c r="AW54" s="1018"/>
      <c r="AX54" s="1001" t="str">
        <f t="shared" si="0"/>
        <v/>
      </c>
      <c r="AY54" s="1001"/>
      <c r="AZ54" s="1001"/>
      <c r="BA54" s="1001"/>
      <c r="BB54" s="1001"/>
      <c r="BC54" s="1002"/>
      <c r="BD54" s="408"/>
      <c r="BE54" s="408"/>
      <c r="BF54" s="316">
        <v>37</v>
      </c>
      <c r="BG54" s="300"/>
    </row>
    <row r="55" spans="1:59" s="15" customFormat="1" ht="29.25" customHeight="1" x14ac:dyDescent="0.2">
      <c r="A55" s="1025"/>
      <c r="B55" s="1026"/>
      <c r="C55" s="1027"/>
      <c r="D55" s="1015"/>
      <c r="E55" s="790"/>
      <c r="F55" s="790"/>
      <c r="G55" s="790"/>
      <c r="H55" s="792"/>
      <c r="I55" s="791"/>
      <c r="J55" s="790"/>
      <c r="K55" s="790"/>
      <c r="L55" s="790"/>
      <c r="M55" s="790"/>
      <c r="N55" s="790"/>
      <c r="O55" s="790"/>
      <c r="P55" s="792"/>
      <c r="Q55" s="793"/>
      <c r="R55" s="793"/>
      <c r="S55" s="793"/>
      <c r="T55" s="793"/>
      <c r="U55" s="793"/>
      <c r="V55" s="793"/>
      <c r="W55" s="793"/>
      <c r="X55" s="793"/>
      <c r="Y55" s="793"/>
      <c r="Z55" s="793"/>
      <c r="AA55" s="793"/>
      <c r="AB55" s="793"/>
      <c r="AC55" s="793"/>
      <c r="AD55" s="793"/>
      <c r="AE55" s="793"/>
      <c r="AF55" s="793"/>
      <c r="AG55" s="793"/>
      <c r="AH55" s="793"/>
      <c r="AI55" s="793"/>
      <c r="AJ55" s="793"/>
      <c r="AK55" s="793"/>
      <c r="AL55" s="793"/>
      <c r="AM55" s="793"/>
      <c r="AN55" s="793"/>
      <c r="AO55" s="793"/>
      <c r="AP55" s="1008"/>
      <c r="AQ55" s="1008"/>
      <c r="AR55" s="1009"/>
      <c r="AS55" s="1019"/>
      <c r="AT55" s="1020"/>
      <c r="AU55" s="1020"/>
      <c r="AV55" s="1020"/>
      <c r="AW55" s="1021"/>
      <c r="AX55" s="1001" t="str">
        <f>IF(AP55&lt;&gt;"",AP55*AS55,"")</f>
        <v/>
      </c>
      <c r="AY55" s="1001"/>
      <c r="AZ55" s="1001"/>
      <c r="BA55" s="1001"/>
      <c r="BB55" s="1001"/>
      <c r="BC55" s="1002"/>
      <c r="BD55" s="408"/>
      <c r="BE55" s="408"/>
      <c r="BF55" s="316">
        <v>38</v>
      </c>
      <c r="BG55" s="300"/>
    </row>
    <row r="56" spans="1:59" s="15" customFormat="1" ht="29.25" customHeight="1" x14ac:dyDescent="0.2">
      <c r="A56" s="1025"/>
      <c r="B56" s="1026"/>
      <c r="C56" s="1027"/>
      <c r="D56" s="1015"/>
      <c r="E56" s="790"/>
      <c r="F56" s="790"/>
      <c r="G56" s="790"/>
      <c r="H56" s="792"/>
      <c r="I56" s="791"/>
      <c r="J56" s="790"/>
      <c r="K56" s="790"/>
      <c r="L56" s="790"/>
      <c r="M56" s="790"/>
      <c r="N56" s="790"/>
      <c r="O56" s="790"/>
      <c r="P56" s="792"/>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1008"/>
      <c r="AQ56" s="1008"/>
      <c r="AR56" s="1009"/>
      <c r="AS56" s="1016"/>
      <c r="AT56" s="1017"/>
      <c r="AU56" s="1017"/>
      <c r="AV56" s="1017"/>
      <c r="AW56" s="1018"/>
      <c r="AX56" s="1001" t="str">
        <f>IF(AP56&lt;&gt;"",AP56*AS56,"")</f>
        <v/>
      </c>
      <c r="AY56" s="1001"/>
      <c r="AZ56" s="1001"/>
      <c r="BA56" s="1001"/>
      <c r="BB56" s="1001"/>
      <c r="BC56" s="1002"/>
      <c r="BD56" s="408"/>
      <c r="BE56" s="408"/>
      <c r="BF56" s="316">
        <v>39</v>
      </c>
      <c r="BG56" s="300"/>
    </row>
    <row r="57" spans="1:59" s="15" customFormat="1" ht="29.25" customHeight="1" x14ac:dyDescent="0.2">
      <c r="A57" s="1025"/>
      <c r="B57" s="1026"/>
      <c r="C57" s="1027"/>
      <c r="D57" s="1015"/>
      <c r="E57" s="790"/>
      <c r="F57" s="790"/>
      <c r="G57" s="790"/>
      <c r="H57" s="792"/>
      <c r="I57" s="791"/>
      <c r="J57" s="790"/>
      <c r="K57" s="790"/>
      <c r="L57" s="790"/>
      <c r="M57" s="790"/>
      <c r="N57" s="790"/>
      <c r="O57" s="790"/>
      <c r="P57" s="792"/>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1008"/>
      <c r="AQ57" s="1008"/>
      <c r="AR57" s="1009"/>
      <c r="AS57" s="1019"/>
      <c r="AT57" s="1020"/>
      <c r="AU57" s="1020"/>
      <c r="AV57" s="1020"/>
      <c r="AW57" s="1021"/>
      <c r="AX57" s="1001" t="str">
        <f t="shared" ref="AX57:AX63" si="1">IF(AP57&lt;&gt;"",AP57*AS57,"")</f>
        <v/>
      </c>
      <c r="AY57" s="1001"/>
      <c r="AZ57" s="1001"/>
      <c r="BA57" s="1001"/>
      <c r="BB57" s="1001"/>
      <c r="BC57" s="1002"/>
      <c r="BD57" s="408"/>
      <c r="BE57" s="408"/>
      <c r="BF57" s="316">
        <v>40</v>
      </c>
      <c r="BG57" s="300"/>
    </row>
    <row r="58" spans="1:59" s="15" customFormat="1" ht="29.25" customHeight="1" x14ac:dyDescent="0.2">
      <c r="A58" s="1025"/>
      <c r="B58" s="1026"/>
      <c r="C58" s="1027"/>
      <c r="D58" s="1015"/>
      <c r="E58" s="790"/>
      <c r="F58" s="790"/>
      <c r="G58" s="790"/>
      <c r="H58" s="792"/>
      <c r="I58" s="791"/>
      <c r="J58" s="790"/>
      <c r="K58" s="790"/>
      <c r="L58" s="790"/>
      <c r="M58" s="790"/>
      <c r="N58" s="790"/>
      <c r="O58" s="790"/>
      <c r="P58" s="792"/>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1008"/>
      <c r="AQ58" s="1008"/>
      <c r="AR58" s="1009"/>
      <c r="AS58" s="1016"/>
      <c r="AT58" s="1017"/>
      <c r="AU58" s="1017"/>
      <c r="AV58" s="1017"/>
      <c r="AW58" s="1018"/>
      <c r="AX58" s="1001" t="str">
        <f t="shared" si="1"/>
        <v/>
      </c>
      <c r="AY58" s="1001"/>
      <c r="AZ58" s="1001"/>
      <c r="BA58" s="1001"/>
      <c r="BB58" s="1001"/>
      <c r="BC58" s="1002"/>
      <c r="BD58" s="408"/>
      <c r="BE58" s="408"/>
      <c r="BF58" s="316">
        <v>41</v>
      </c>
      <c r="BG58" s="300"/>
    </row>
    <row r="59" spans="1:59" s="15" customFormat="1" ht="29.25" customHeight="1" x14ac:dyDescent="0.2">
      <c r="A59" s="1025"/>
      <c r="B59" s="1026"/>
      <c r="C59" s="1027"/>
      <c r="D59" s="1015"/>
      <c r="E59" s="790"/>
      <c r="F59" s="790"/>
      <c r="G59" s="790"/>
      <c r="H59" s="792"/>
      <c r="I59" s="791"/>
      <c r="J59" s="790"/>
      <c r="K59" s="790"/>
      <c r="L59" s="790"/>
      <c r="M59" s="790"/>
      <c r="N59" s="790"/>
      <c r="O59" s="790"/>
      <c r="P59" s="792"/>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1008"/>
      <c r="AQ59" s="1008"/>
      <c r="AR59" s="1009"/>
      <c r="AS59" s="1019"/>
      <c r="AT59" s="1020"/>
      <c r="AU59" s="1020"/>
      <c r="AV59" s="1020"/>
      <c r="AW59" s="1021"/>
      <c r="AX59" s="1001" t="str">
        <f t="shared" si="1"/>
        <v/>
      </c>
      <c r="AY59" s="1001"/>
      <c r="AZ59" s="1001"/>
      <c r="BA59" s="1001"/>
      <c r="BB59" s="1001"/>
      <c r="BC59" s="1002"/>
      <c r="BD59" s="408"/>
      <c r="BE59" s="408"/>
      <c r="BF59" s="316">
        <v>42</v>
      </c>
      <c r="BG59" s="300"/>
    </row>
    <row r="60" spans="1:59" s="15" customFormat="1" ht="29.25" customHeight="1" x14ac:dyDescent="0.2">
      <c r="A60" s="1025"/>
      <c r="B60" s="1026"/>
      <c r="C60" s="1027"/>
      <c r="D60" s="1015"/>
      <c r="E60" s="790"/>
      <c r="F60" s="790"/>
      <c r="G60" s="790"/>
      <c r="H60" s="792"/>
      <c r="I60" s="791"/>
      <c r="J60" s="790"/>
      <c r="K60" s="790"/>
      <c r="L60" s="790"/>
      <c r="M60" s="790"/>
      <c r="N60" s="790"/>
      <c r="O60" s="790"/>
      <c r="P60" s="792"/>
      <c r="Q60" s="793"/>
      <c r="R60" s="793"/>
      <c r="S60" s="793"/>
      <c r="T60" s="793"/>
      <c r="U60" s="793"/>
      <c r="V60" s="793"/>
      <c r="W60" s="793"/>
      <c r="X60" s="793"/>
      <c r="Y60" s="793"/>
      <c r="Z60" s="793"/>
      <c r="AA60" s="793"/>
      <c r="AB60" s="793"/>
      <c r="AC60" s="793"/>
      <c r="AD60" s="793"/>
      <c r="AE60" s="793"/>
      <c r="AF60" s="793"/>
      <c r="AG60" s="793"/>
      <c r="AH60" s="793"/>
      <c r="AI60" s="793"/>
      <c r="AJ60" s="793"/>
      <c r="AK60" s="793"/>
      <c r="AL60" s="793"/>
      <c r="AM60" s="793"/>
      <c r="AN60" s="793"/>
      <c r="AO60" s="793"/>
      <c r="AP60" s="1008"/>
      <c r="AQ60" s="1008"/>
      <c r="AR60" s="1009"/>
      <c r="AS60" s="1016"/>
      <c r="AT60" s="1017"/>
      <c r="AU60" s="1017"/>
      <c r="AV60" s="1017"/>
      <c r="AW60" s="1018"/>
      <c r="AX60" s="1001" t="str">
        <f t="shared" si="1"/>
        <v/>
      </c>
      <c r="AY60" s="1001"/>
      <c r="AZ60" s="1001"/>
      <c r="BA60" s="1001"/>
      <c r="BB60" s="1001"/>
      <c r="BC60" s="1002"/>
      <c r="BD60" s="408"/>
      <c r="BE60" s="408"/>
      <c r="BF60" s="316">
        <v>43</v>
      </c>
      <c r="BG60" s="300"/>
    </row>
    <row r="61" spans="1:59" s="15" customFormat="1" ht="29.25" customHeight="1" x14ac:dyDescent="0.2">
      <c r="A61" s="1025"/>
      <c r="B61" s="1026"/>
      <c r="C61" s="1027"/>
      <c r="D61" s="1015"/>
      <c r="E61" s="790"/>
      <c r="F61" s="790"/>
      <c r="G61" s="790"/>
      <c r="H61" s="792"/>
      <c r="I61" s="791"/>
      <c r="J61" s="790"/>
      <c r="K61" s="790"/>
      <c r="L61" s="790"/>
      <c r="M61" s="790"/>
      <c r="N61" s="790"/>
      <c r="O61" s="790"/>
      <c r="P61" s="792"/>
      <c r="Q61" s="793"/>
      <c r="R61" s="793"/>
      <c r="S61" s="793"/>
      <c r="T61" s="793"/>
      <c r="U61" s="793"/>
      <c r="V61" s="793"/>
      <c r="W61" s="793"/>
      <c r="X61" s="793"/>
      <c r="Y61" s="793"/>
      <c r="Z61" s="793"/>
      <c r="AA61" s="793"/>
      <c r="AB61" s="793"/>
      <c r="AC61" s="793"/>
      <c r="AD61" s="793"/>
      <c r="AE61" s="793"/>
      <c r="AF61" s="793"/>
      <c r="AG61" s="793"/>
      <c r="AH61" s="793"/>
      <c r="AI61" s="793"/>
      <c r="AJ61" s="793"/>
      <c r="AK61" s="793"/>
      <c r="AL61" s="793"/>
      <c r="AM61" s="793"/>
      <c r="AN61" s="793"/>
      <c r="AO61" s="793"/>
      <c r="AP61" s="1008"/>
      <c r="AQ61" s="1008"/>
      <c r="AR61" s="1009"/>
      <c r="AS61" s="1019"/>
      <c r="AT61" s="1020"/>
      <c r="AU61" s="1020"/>
      <c r="AV61" s="1020"/>
      <c r="AW61" s="1021"/>
      <c r="AX61" s="1001" t="str">
        <f t="shared" si="1"/>
        <v/>
      </c>
      <c r="AY61" s="1001"/>
      <c r="AZ61" s="1001"/>
      <c r="BA61" s="1001"/>
      <c r="BB61" s="1001"/>
      <c r="BC61" s="1002"/>
      <c r="BD61" s="408"/>
      <c r="BE61" s="408"/>
      <c r="BF61" s="316">
        <v>44</v>
      </c>
      <c r="BG61" s="300"/>
    </row>
    <row r="62" spans="1:59" s="15" customFormat="1" ht="29.25" customHeight="1" x14ac:dyDescent="0.2">
      <c r="A62" s="1025"/>
      <c r="B62" s="1026"/>
      <c r="C62" s="1027"/>
      <c r="D62" s="1015"/>
      <c r="E62" s="790"/>
      <c r="F62" s="790"/>
      <c r="G62" s="790"/>
      <c r="H62" s="792"/>
      <c r="I62" s="791"/>
      <c r="J62" s="790"/>
      <c r="K62" s="790"/>
      <c r="L62" s="790"/>
      <c r="M62" s="790"/>
      <c r="N62" s="790"/>
      <c r="O62" s="790"/>
      <c r="P62" s="792"/>
      <c r="Q62" s="793"/>
      <c r="R62" s="793"/>
      <c r="S62" s="793"/>
      <c r="T62" s="793"/>
      <c r="U62" s="793"/>
      <c r="V62" s="793"/>
      <c r="W62" s="793"/>
      <c r="X62" s="793"/>
      <c r="Y62" s="793"/>
      <c r="Z62" s="793"/>
      <c r="AA62" s="793"/>
      <c r="AB62" s="793"/>
      <c r="AC62" s="793"/>
      <c r="AD62" s="793"/>
      <c r="AE62" s="793"/>
      <c r="AF62" s="793"/>
      <c r="AG62" s="793"/>
      <c r="AH62" s="793"/>
      <c r="AI62" s="793"/>
      <c r="AJ62" s="793"/>
      <c r="AK62" s="793"/>
      <c r="AL62" s="793"/>
      <c r="AM62" s="793"/>
      <c r="AN62" s="793"/>
      <c r="AO62" s="793"/>
      <c r="AP62" s="1008"/>
      <c r="AQ62" s="1008"/>
      <c r="AR62" s="1009"/>
      <c r="AS62" s="1016"/>
      <c r="AT62" s="1017"/>
      <c r="AU62" s="1017"/>
      <c r="AV62" s="1017"/>
      <c r="AW62" s="1018"/>
      <c r="AX62" s="1001" t="str">
        <f t="shared" si="1"/>
        <v/>
      </c>
      <c r="AY62" s="1001"/>
      <c r="AZ62" s="1001"/>
      <c r="BA62" s="1001"/>
      <c r="BB62" s="1001"/>
      <c r="BC62" s="1002"/>
      <c r="BD62" s="408"/>
      <c r="BE62" s="408"/>
      <c r="BF62" s="316">
        <v>45</v>
      </c>
      <c r="BG62" s="300"/>
    </row>
    <row r="63" spans="1:59" s="15" customFormat="1" ht="29.25" customHeight="1" x14ac:dyDescent="0.2">
      <c r="A63" s="1025"/>
      <c r="B63" s="1026"/>
      <c r="C63" s="1027"/>
      <c r="D63" s="1003"/>
      <c r="E63" s="1004"/>
      <c r="F63" s="1004"/>
      <c r="G63" s="1004"/>
      <c r="H63" s="1005"/>
      <c r="I63" s="1006"/>
      <c r="J63" s="1004"/>
      <c r="K63" s="1004"/>
      <c r="L63" s="1004"/>
      <c r="M63" s="1004"/>
      <c r="N63" s="1004"/>
      <c r="O63" s="1004"/>
      <c r="P63" s="1005"/>
      <c r="Q63" s="1007"/>
      <c r="R63" s="1007"/>
      <c r="S63" s="1007"/>
      <c r="T63" s="1007"/>
      <c r="U63" s="1007"/>
      <c r="V63" s="1007"/>
      <c r="W63" s="1007"/>
      <c r="X63" s="1007"/>
      <c r="Y63" s="1007"/>
      <c r="Z63" s="1007"/>
      <c r="AA63" s="1007"/>
      <c r="AB63" s="1007"/>
      <c r="AC63" s="1007"/>
      <c r="AD63" s="1007"/>
      <c r="AE63" s="1007"/>
      <c r="AF63" s="1007"/>
      <c r="AG63" s="1007"/>
      <c r="AH63" s="1007"/>
      <c r="AI63" s="1007"/>
      <c r="AJ63" s="1007"/>
      <c r="AK63" s="1007"/>
      <c r="AL63" s="1007"/>
      <c r="AM63" s="1007"/>
      <c r="AN63" s="1007"/>
      <c r="AO63" s="1007"/>
      <c r="AP63" s="1008"/>
      <c r="AQ63" s="1008"/>
      <c r="AR63" s="1009"/>
      <c r="AS63" s="1010"/>
      <c r="AT63" s="1011"/>
      <c r="AU63" s="1011"/>
      <c r="AV63" s="1011"/>
      <c r="AW63" s="1012"/>
      <c r="AX63" s="1013" t="str">
        <f t="shared" si="1"/>
        <v/>
      </c>
      <c r="AY63" s="1013"/>
      <c r="AZ63" s="1013"/>
      <c r="BA63" s="1013"/>
      <c r="BB63" s="1013"/>
      <c r="BC63" s="1014"/>
      <c r="BD63" s="408"/>
      <c r="BE63" s="408"/>
      <c r="BF63" s="316">
        <v>46</v>
      </c>
      <c r="BG63" s="300"/>
    </row>
    <row r="64" spans="1:59" s="15" customFormat="1" ht="29.25" customHeight="1" x14ac:dyDescent="0.2">
      <c r="A64" s="1028"/>
      <c r="B64" s="1029"/>
      <c r="C64" s="1030"/>
      <c r="D64" s="984" t="s">
        <v>192</v>
      </c>
      <c r="E64" s="779"/>
      <c r="F64" s="779"/>
      <c r="G64" s="779"/>
      <c r="H64" s="779"/>
      <c r="I64" s="779"/>
      <c r="J64" s="779"/>
      <c r="K64" s="779"/>
      <c r="L64" s="779"/>
      <c r="M64" s="779"/>
      <c r="N64" s="779"/>
      <c r="O64" s="779"/>
      <c r="P64" s="779"/>
      <c r="Q64" s="779"/>
      <c r="R64" s="779"/>
      <c r="S64" s="779"/>
      <c r="T64" s="779"/>
      <c r="U64" s="779"/>
      <c r="V64" s="779"/>
      <c r="W64" s="779"/>
      <c r="X64" s="779"/>
      <c r="Y64" s="779"/>
      <c r="Z64" s="779"/>
      <c r="AA64" s="779"/>
      <c r="AB64" s="779"/>
      <c r="AC64" s="779"/>
      <c r="AD64" s="779"/>
      <c r="AE64" s="779"/>
      <c r="AF64" s="779"/>
      <c r="AG64" s="779"/>
      <c r="AH64" s="779"/>
      <c r="AI64" s="779"/>
      <c r="AJ64" s="779"/>
      <c r="AK64" s="779"/>
      <c r="AL64" s="779"/>
      <c r="AM64" s="779"/>
      <c r="AN64" s="779"/>
      <c r="AO64" s="779"/>
      <c r="AP64" s="985">
        <f>SUM(AP49:AR63)</f>
        <v>0</v>
      </c>
      <c r="AQ64" s="986"/>
      <c r="AR64" s="987"/>
      <c r="AS64" s="988"/>
      <c r="AT64" s="989"/>
      <c r="AU64" s="989"/>
      <c r="AV64" s="989"/>
      <c r="AW64" s="990"/>
      <c r="AX64" s="991">
        <f>SUM(AX49:BC63)</f>
        <v>0</v>
      </c>
      <c r="AY64" s="992"/>
      <c r="AZ64" s="992"/>
      <c r="BA64" s="992"/>
      <c r="BB64" s="992"/>
      <c r="BC64" s="993"/>
      <c r="BD64" s="416"/>
      <c r="BE64" s="417"/>
      <c r="BF64" s="316">
        <v>47</v>
      </c>
      <c r="BG64" s="300"/>
    </row>
    <row r="65" spans="1:59" ht="37.5" customHeight="1" thickBot="1" x14ac:dyDescent="0.25">
      <c r="A65" s="994" t="s">
        <v>155</v>
      </c>
      <c r="B65" s="995"/>
      <c r="C65" s="996"/>
      <c r="D65" s="786" t="s">
        <v>169</v>
      </c>
      <c r="E65" s="786"/>
      <c r="F65" s="786"/>
      <c r="G65" s="786"/>
      <c r="H65" s="786"/>
      <c r="I65" s="786"/>
      <c r="J65" s="786"/>
      <c r="K65" s="786"/>
      <c r="L65" s="786"/>
      <c r="M65" s="786"/>
      <c r="N65" s="786"/>
      <c r="O65" s="786"/>
      <c r="P65" s="786"/>
      <c r="Q65" s="786"/>
      <c r="R65" s="786"/>
      <c r="S65" s="786"/>
      <c r="T65" s="786"/>
      <c r="U65" s="786"/>
      <c r="V65" s="786"/>
      <c r="W65" s="786"/>
      <c r="X65" s="786"/>
      <c r="Y65" s="786"/>
      <c r="Z65" s="786"/>
      <c r="AA65" s="786"/>
      <c r="AB65" s="786"/>
      <c r="AC65" s="786"/>
      <c r="AD65" s="786"/>
      <c r="AE65" s="786"/>
      <c r="AF65" s="786"/>
      <c r="AG65" s="786"/>
      <c r="AH65" s="786"/>
      <c r="AI65" s="786"/>
      <c r="AJ65" s="786"/>
      <c r="AK65" s="786"/>
      <c r="AL65" s="786"/>
      <c r="AM65" s="786"/>
      <c r="AN65" s="786"/>
      <c r="AO65" s="786"/>
      <c r="AP65" s="786"/>
      <c r="AQ65" s="786"/>
      <c r="AR65" s="786"/>
      <c r="AS65" s="786"/>
      <c r="AT65" s="786"/>
      <c r="AU65" s="786"/>
      <c r="AV65" s="786"/>
      <c r="AW65" s="997"/>
      <c r="AX65" s="998"/>
      <c r="AY65" s="999"/>
      <c r="AZ65" s="999"/>
      <c r="BA65" s="999"/>
      <c r="BB65" s="999"/>
      <c r="BC65" s="1000"/>
      <c r="BD65" s="415"/>
      <c r="BE65" s="415"/>
      <c r="BF65" s="316">
        <v>48</v>
      </c>
      <c r="BG65" s="300"/>
    </row>
    <row r="66" spans="1:59" ht="37.5" customHeight="1" thickTop="1" thickBot="1" x14ac:dyDescent="0.25">
      <c r="A66" s="976" t="s">
        <v>193</v>
      </c>
      <c r="B66" s="977"/>
      <c r="C66" s="977"/>
      <c r="D66" s="977"/>
      <c r="E66" s="977"/>
      <c r="F66" s="977"/>
      <c r="G66" s="977"/>
      <c r="H66" s="977"/>
      <c r="I66" s="977"/>
      <c r="J66" s="977"/>
      <c r="K66" s="977"/>
      <c r="L66" s="977"/>
      <c r="M66" s="977"/>
      <c r="N66" s="977"/>
      <c r="O66" s="977"/>
      <c r="P66" s="977"/>
      <c r="Q66" s="977"/>
      <c r="R66" s="977"/>
      <c r="S66" s="977"/>
      <c r="T66" s="977"/>
      <c r="U66" s="977"/>
      <c r="V66" s="977"/>
      <c r="W66" s="977"/>
      <c r="X66" s="977"/>
      <c r="Y66" s="977"/>
      <c r="Z66" s="977"/>
      <c r="AA66" s="977"/>
      <c r="AB66" s="977"/>
      <c r="AC66" s="977"/>
      <c r="AD66" s="977"/>
      <c r="AE66" s="977"/>
      <c r="AF66" s="977"/>
      <c r="AG66" s="977"/>
      <c r="AH66" s="977"/>
      <c r="AI66" s="977"/>
      <c r="AJ66" s="977"/>
      <c r="AK66" s="977"/>
      <c r="AL66" s="977"/>
      <c r="AM66" s="977"/>
      <c r="AN66" s="977"/>
      <c r="AO66" s="977"/>
      <c r="AP66" s="977"/>
      <c r="AQ66" s="977"/>
      <c r="AR66" s="977"/>
      <c r="AS66" s="977"/>
      <c r="AT66" s="977"/>
      <c r="AU66" s="977"/>
      <c r="AV66" s="977"/>
      <c r="AW66" s="978"/>
      <c r="AX66" s="979">
        <f>SUM(AX64:BC65)</f>
        <v>0</v>
      </c>
      <c r="AY66" s="980"/>
      <c r="AZ66" s="980"/>
      <c r="BA66" s="980"/>
      <c r="BB66" s="980"/>
      <c r="BC66" s="981"/>
      <c r="BD66" s="383"/>
      <c r="BE66" s="383"/>
      <c r="BF66" s="316">
        <v>49</v>
      </c>
      <c r="BG66" s="300"/>
    </row>
    <row r="67" spans="1:59" ht="23.25" customHeight="1" x14ac:dyDescent="0.2"/>
  </sheetData>
  <sheetProtection algorithmName="SHA-512" hashValue="abXlGHihisYjWE1l6EkgOKAOPjE3NJvuqQtiZUy26m5L9lJhmgKPKUEkqRWNAFac/EIDBO9HtitvQMml4fWcTA==" saltValue="RhYJlsn0zu5UUDCoZgRuOA==" spinCount="100000" sheet="1" objects="1" formatColumns="0"/>
  <mergeCells count="288">
    <mergeCell ref="A4:BC4"/>
    <mergeCell ref="A16:C16"/>
    <mergeCell ref="D16:AP16"/>
    <mergeCell ref="AQ16:AV16"/>
    <mergeCell ref="A10:C15"/>
    <mergeCell ref="D10:L10"/>
    <mergeCell ref="M10:AI10"/>
    <mergeCell ref="AJ10:AL10"/>
    <mergeCell ref="AM10:AP10"/>
    <mergeCell ref="AQ10:AV10"/>
    <mergeCell ref="D14:L14"/>
    <mergeCell ref="M14:AI14"/>
    <mergeCell ref="AJ14:AL14"/>
    <mergeCell ref="AM14:AP14"/>
    <mergeCell ref="D13:L13"/>
    <mergeCell ref="M13:AI13"/>
    <mergeCell ref="AJ13:AL13"/>
    <mergeCell ref="AM13:AP13"/>
    <mergeCell ref="AQ13:AV13"/>
    <mergeCell ref="D11:L11"/>
    <mergeCell ref="M11:AI11"/>
    <mergeCell ref="AJ11:AL11"/>
    <mergeCell ref="AM11:AP11"/>
    <mergeCell ref="AQ11:AV11"/>
    <mergeCell ref="D12:L12"/>
    <mergeCell ref="A2:BC2"/>
    <mergeCell ref="A19:H19"/>
    <mergeCell ref="I19:P19"/>
    <mergeCell ref="A21:C21"/>
    <mergeCell ref="D21:K21"/>
    <mergeCell ref="L21:T21"/>
    <mergeCell ref="U21:AR21"/>
    <mergeCell ref="AS21:AW21"/>
    <mergeCell ref="AX21:BC21"/>
    <mergeCell ref="A7:H7"/>
    <mergeCell ref="I7:P7"/>
    <mergeCell ref="A9:C9"/>
    <mergeCell ref="D9:L9"/>
    <mergeCell ref="M9:AI9"/>
    <mergeCell ref="AJ9:AL9"/>
    <mergeCell ref="AM9:AP9"/>
    <mergeCell ref="AQ9:AV9"/>
    <mergeCell ref="A17:AP17"/>
    <mergeCell ref="AQ17:AV17"/>
    <mergeCell ref="AQ14:AV14"/>
    <mergeCell ref="D15:AI15"/>
    <mergeCell ref="AJ15:AL15"/>
    <mergeCell ref="AM15:AP15"/>
    <mergeCell ref="AQ15:AV15"/>
    <mergeCell ref="AX23:BC23"/>
    <mergeCell ref="D24:K24"/>
    <mergeCell ref="L24:T24"/>
    <mergeCell ref="U24:AR24"/>
    <mergeCell ref="AS24:AV24"/>
    <mergeCell ref="AX24:BC24"/>
    <mergeCell ref="A22:C42"/>
    <mergeCell ref="D22:K22"/>
    <mergeCell ref="L22:T22"/>
    <mergeCell ref="U22:AR22"/>
    <mergeCell ref="AS22:AV22"/>
    <mergeCell ref="AX22:BC22"/>
    <mergeCell ref="D23:K23"/>
    <mergeCell ref="L23:T23"/>
    <mergeCell ref="U23:AR23"/>
    <mergeCell ref="AS23:AV23"/>
    <mergeCell ref="D25:K25"/>
    <mergeCell ref="L25:T25"/>
    <mergeCell ref="U25:AR25"/>
    <mergeCell ref="AS25:AV25"/>
    <mergeCell ref="AX25:BC25"/>
    <mergeCell ref="D26:K26"/>
    <mergeCell ref="L26:T26"/>
    <mergeCell ref="U26:AR26"/>
    <mergeCell ref="AS26:AV26"/>
    <mergeCell ref="AX26:BC26"/>
    <mergeCell ref="D27:K27"/>
    <mergeCell ref="L27:T27"/>
    <mergeCell ref="U27:AR27"/>
    <mergeCell ref="AS27:AV27"/>
    <mergeCell ref="AX27:BC27"/>
    <mergeCell ref="D28:K28"/>
    <mergeCell ref="L28:T28"/>
    <mergeCell ref="U28:AR28"/>
    <mergeCell ref="AS28:AV28"/>
    <mergeCell ref="AX28:BC28"/>
    <mergeCell ref="D29:K29"/>
    <mergeCell ref="L29:T29"/>
    <mergeCell ref="U29:AR29"/>
    <mergeCell ref="AS29:AV29"/>
    <mergeCell ref="AX29:BC29"/>
    <mergeCell ref="D30:K30"/>
    <mergeCell ref="L30:T30"/>
    <mergeCell ref="U30:AR30"/>
    <mergeCell ref="AS30:AV30"/>
    <mergeCell ref="AX30:BC30"/>
    <mergeCell ref="D31:K31"/>
    <mergeCell ref="L31:T31"/>
    <mergeCell ref="U31:AR31"/>
    <mergeCell ref="AS31:AV31"/>
    <mergeCell ref="AX31:BC31"/>
    <mergeCell ref="D32:K32"/>
    <mergeCell ref="L32:T32"/>
    <mergeCell ref="U32:AR32"/>
    <mergeCell ref="AS32:AV32"/>
    <mergeCell ref="AX32:BC32"/>
    <mergeCell ref="D33:K33"/>
    <mergeCell ref="L33:T33"/>
    <mergeCell ref="U33:AR33"/>
    <mergeCell ref="AS33:AV33"/>
    <mergeCell ref="AX33:BC33"/>
    <mergeCell ref="D34:K34"/>
    <mergeCell ref="L34:T34"/>
    <mergeCell ref="U34:AR34"/>
    <mergeCell ref="AS34:AV34"/>
    <mergeCell ref="AX34:BC34"/>
    <mergeCell ref="D35:K35"/>
    <mergeCell ref="L35:T35"/>
    <mergeCell ref="U35:AR35"/>
    <mergeCell ref="AS35:AV35"/>
    <mergeCell ref="AX35:BC35"/>
    <mergeCell ref="D36:K36"/>
    <mergeCell ref="L36:T36"/>
    <mergeCell ref="U36:AR36"/>
    <mergeCell ref="AS36:AV36"/>
    <mergeCell ref="AX36:BC36"/>
    <mergeCell ref="D37:K37"/>
    <mergeCell ref="L37:T37"/>
    <mergeCell ref="U37:AR37"/>
    <mergeCell ref="AS37:AV37"/>
    <mergeCell ref="AX37:BC37"/>
    <mergeCell ref="D38:K38"/>
    <mergeCell ref="L38:T38"/>
    <mergeCell ref="U38:AR38"/>
    <mergeCell ref="AS38:AV38"/>
    <mergeCell ref="AX38:BC38"/>
    <mergeCell ref="D39:K39"/>
    <mergeCell ref="L39:T39"/>
    <mergeCell ref="U39:AR39"/>
    <mergeCell ref="AS39:AV39"/>
    <mergeCell ref="AX39:BC39"/>
    <mergeCell ref="D40:K40"/>
    <mergeCell ref="L40:T40"/>
    <mergeCell ref="U40:AR40"/>
    <mergeCell ref="AS40:AV40"/>
    <mergeCell ref="AX40:BC40"/>
    <mergeCell ref="A43:C43"/>
    <mergeCell ref="D43:AW43"/>
    <mergeCell ref="AX43:BC43"/>
    <mergeCell ref="A44:AW44"/>
    <mergeCell ref="AX44:BC44"/>
    <mergeCell ref="A46:H46"/>
    <mergeCell ref="I46:P46"/>
    <mergeCell ref="D41:K41"/>
    <mergeCell ref="L41:T41"/>
    <mergeCell ref="U41:AR41"/>
    <mergeCell ref="AS41:AV41"/>
    <mergeCell ref="AX41:BC41"/>
    <mergeCell ref="D42:AR42"/>
    <mergeCell ref="AS42:AV42"/>
    <mergeCell ref="AX42:BC42"/>
    <mergeCell ref="AS48:AW48"/>
    <mergeCell ref="AX48:BC48"/>
    <mergeCell ref="A49:C64"/>
    <mergeCell ref="D49:H49"/>
    <mergeCell ref="I49:P49"/>
    <mergeCell ref="Q49:Y49"/>
    <mergeCell ref="Z49:AO49"/>
    <mergeCell ref="AP49:AR49"/>
    <mergeCell ref="AS49:AW49"/>
    <mergeCell ref="AX49:BC49"/>
    <mergeCell ref="A48:C48"/>
    <mergeCell ref="D48:H48"/>
    <mergeCell ref="I48:P48"/>
    <mergeCell ref="Q48:Y48"/>
    <mergeCell ref="Z48:AO48"/>
    <mergeCell ref="AP48:AR48"/>
    <mergeCell ref="AX50:BC50"/>
    <mergeCell ref="D51:H51"/>
    <mergeCell ref="I51:P51"/>
    <mergeCell ref="Q51:Y51"/>
    <mergeCell ref="Z51:AO51"/>
    <mergeCell ref="AP51:AR51"/>
    <mergeCell ref="AS51:AW51"/>
    <mergeCell ref="AX51:BC51"/>
    <mergeCell ref="D50:H50"/>
    <mergeCell ref="I50:P50"/>
    <mergeCell ref="Q50:Y50"/>
    <mergeCell ref="Z50:AO50"/>
    <mergeCell ref="AP50:AR50"/>
    <mergeCell ref="AS50:AW50"/>
    <mergeCell ref="AX52:BC52"/>
    <mergeCell ref="D53:H53"/>
    <mergeCell ref="I53:P53"/>
    <mergeCell ref="Q53:Y53"/>
    <mergeCell ref="Z53:AO53"/>
    <mergeCell ref="AP53:AR53"/>
    <mergeCell ref="AS53:AW53"/>
    <mergeCell ref="AX53:BC53"/>
    <mergeCell ref="D52:H52"/>
    <mergeCell ref="I52:P52"/>
    <mergeCell ref="Q52:Y52"/>
    <mergeCell ref="Z52:AO52"/>
    <mergeCell ref="AP52:AR52"/>
    <mergeCell ref="AS52:AW52"/>
    <mergeCell ref="AX54:BC54"/>
    <mergeCell ref="D55:H55"/>
    <mergeCell ref="I55:P55"/>
    <mergeCell ref="Q55:Y55"/>
    <mergeCell ref="Z55:AO55"/>
    <mergeCell ref="AP55:AR55"/>
    <mergeCell ref="AS55:AW55"/>
    <mergeCell ref="AX55:BC55"/>
    <mergeCell ref="D54:H54"/>
    <mergeCell ref="I54:P54"/>
    <mergeCell ref="Q54:Y54"/>
    <mergeCell ref="Z54:AO54"/>
    <mergeCell ref="AP54:AR54"/>
    <mergeCell ref="AS54:AW54"/>
    <mergeCell ref="AX56:BC56"/>
    <mergeCell ref="D57:H57"/>
    <mergeCell ref="I57:P57"/>
    <mergeCell ref="Q57:Y57"/>
    <mergeCell ref="Z57:AO57"/>
    <mergeCell ref="AP57:AR57"/>
    <mergeCell ref="AS57:AW57"/>
    <mergeCell ref="AX57:BC57"/>
    <mergeCell ref="D56:H56"/>
    <mergeCell ref="I56:P56"/>
    <mergeCell ref="Q56:Y56"/>
    <mergeCell ref="Z56:AO56"/>
    <mergeCell ref="AP56:AR56"/>
    <mergeCell ref="AS56:AW56"/>
    <mergeCell ref="AX58:BC58"/>
    <mergeCell ref="D59:H59"/>
    <mergeCell ref="I59:P59"/>
    <mergeCell ref="Q59:Y59"/>
    <mergeCell ref="Z59:AO59"/>
    <mergeCell ref="AP59:AR59"/>
    <mergeCell ref="AS59:AW59"/>
    <mergeCell ref="AX59:BC59"/>
    <mergeCell ref="D58:H58"/>
    <mergeCell ref="I58:P58"/>
    <mergeCell ref="Q58:Y58"/>
    <mergeCell ref="Z58:AO58"/>
    <mergeCell ref="AP58:AR58"/>
    <mergeCell ref="AS58:AW58"/>
    <mergeCell ref="Q62:Y62"/>
    <mergeCell ref="Z62:AO62"/>
    <mergeCell ref="AP62:AR62"/>
    <mergeCell ref="AS62:AW62"/>
    <mergeCell ref="AX60:BC60"/>
    <mergeCell ref="D61:H61"/>
    <mergeCell ref="I61:P61"/>
    <mergeCell ref="Q61:Y61"/>
    <mergeCell ref="Z61:AO61"/>
    <mergeCell ref="AP61:AR61"/>
    <mergeCell ref="AS61:AW61"/>
    <mergeCell ref="AX61:BC61"/>
    <mergeCell ref="D60:H60"/>
    <mergeCell ref="I60:P60"/>
    <mergeCell ref="Q60:Y60"/>
    <mergeCell ref="Z60:AO60"/>
    <mergeCell ref="AP60:AR60"/>
    <mergeCell ref="AS60:AW60"/>
    <mergeCell ref="M12:AI12"/>
    <mergeCell ref="AJ12:AL12"/>
    <mergeCell ref="AM12:AP12"/>
    <mergeCell ref="AQ12:AV12"/>
    <mergeCell ref="A66:AW66"/>
    <mergeCell ref="AX66:BC66"/>
    <mergeCell ref="AS19:BC20"/>
    <mergeCell ref="D64:AO64"/>
    <mergeCell ref="AP64:AR64"/>
    <mergeCell ref="AS64:AW64"/>
    <mergeCell ref="AX64:BC64"/>
    <mergeCell ref="A65:C65"/>
    <mergeCell ref="D65:AW65"/>
    <mergeCell ref="AX65:BC65"/>
    <mergeCell ref="AX62:BC62"/>
    <mergeCell ref="D63:H63"/>
    <mergeCell ref="I63:P63"/>
    <mergeCell ref="Q63:Y63"/>
    <mergeCell ref="Z63:AO63"/>
    <mergeCell ref="AP63:AR63"/>
    <mergeCell ref="AS63:AW63"/>
    <mergeCell ref="AX63:BC63"/>
    <mergeCell ref="D62:H62"/>
    <mergeCell ref="I62:P62"/>
  </mergeCells>
  <phoneticPr fontId="47"/>
  <conditionalFormatting sqref="BG1:BG8 BG10:BG20 BG22:BG47 BG49:BG1048576">
    <cfRule type="notContainsBlanks" dxfId="24" priority="1">
      <formula>LEN(TRIM(BG1))&gt;0</formula>
    </cfRule>
  </conditionalFormatting>
  <dataValidations count="8">
    <dataValidation operator="equal" allowBlank="1" showInputMessage="1" showErrorMessage="1" errorTitle="文字数エラー" error="SII登録型番の８文字で登録してください。" sqref="V23:AC41 U22:U41" xr:uid="{1F971F6D-2C38-4111-ADE3-E1CCBF3443A9}"/>
    <dataValidation type="custom" imeMode="disabled" allowBlank="1" showInputMessage="1" showErrorMessage="1" errorTitle="入力エラー" error="小数点は第二位まで、三位以下切り捨てで入力して下さい。" sqref="AS22:AV41" xr:uid="{47DC4830-4788-44DD-BEAE-62C78B1607F2}">
      <formula1>AS22-ROUNDDOWN(AS22,2)=0</formula1>
    </dataValidation>
    <dataValidation type="custom" imeMode="disabled" allowBlank="1" showInputMessage="1" showErrorMessage="1" errorTitle="入力エラー" error="小数点以下の入力はできません。" sqref="AX22:BE41 AX43:BE43 AQ16:AV16 AJ10:AP14 AX65:BE65" xr:uid="{8B023160-1E93-48A7-8DA8-DE9F06B05062}">
      <formula1>AJ10-ROUNDDOWN(AJ10,0)=0</formula1>
    </dataValidation>
    <dataValidation imeMode="disabled" allowBlank="1" showInputMessage="1" showErrorMessage="1" sqref="AX44:BE44 AP64:AS64 AX66:BE66 AJ15:AP15 AQ17:AV17 AX49:AX64" xr:uid="{020982CA-E502-49B9-8940-FF89DA89F32E}"/>
    <dataValidation type="custom" allowBlank="1" showInputMessage="1" showErrorMessage="1" error="SII登録型番を半角大文字の英数字で入力してください。（８文字）" sqref="D22:K41" xr:uid="{5493CF0C-A043-4FBE-82DF-E45997C60FF0}">
      <formula1>AND(LENB(D22)=8,EXACT(UPPER(D22),D22))</formula1>
    </dataValidation>
    <dataValidation type="custom" imeMode="disabled" allowBlank="1" showInputMessage="1" showErrorMessage="1" error="小数点以下の入力はできません。" sqref="AS49:AW63" xr:uid="{F2E62BA2-9651-4171-9D14-2D98E088E933}">
      <formula1>AS49-ROUNDDOWN(AS49,0)=0</formula1>
    </dataValidation>
    <dataValidation type="whole" imeMode="disabled" operator="greaterThan" allowBlank="1" showInputMessage="1" showErrorMessage="1" sqref="AQ10:AV15" xr:uid="{44C4CC43-9F1E-4E3A-84A2-C88051DDB179}">
      <formula1>0</formula1>
    </dataValidation>
    <dataValidation type="whole" operator="greaterThan" allowBlank="1" showInputMessage="1" showErrorMessage="1" sqref="AX42:BE42" xr:uid="{0AE03F75-4D5A-40CD-9535-F5FF5C6951DB}">
      <formula1>0</formula1>
    </dataValidation>
  </dataValidations>
  <printOptions horizontalCentered="1"/>
  <pageMargins left="0.11811023622047245" right="0.11811023622047245" top="0.43307086614173229" bottom="0" header="0.31496062992125984" footer="0"/>
  <pageSetup paperSize="9" scale="44"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EBC59-0DB0-45EA-B3DE-C95184B85C45}">
  <sheetPr codeName="Sheet6">
    <pageSetUpPr fitToPage="1"/>
  </sheetPr>
  <dimension ref="A1:CE54"/>
  <sheetViews>
    <sheetView showGridLines="0" showZeros="0" zoomScale="50" zoomScaleNormal="50" zoomScaleSheetLayoutView="50" workbookViewId="0"/>
  </sheetViews>
  <sheetFormatPr defaultColWidth="9" defaultRowHeight="19.2" x14ac:dyDescent="0.2"/>
  <cols>
    <col min="1" max="6" width="3.109375" style="4" customWidth="1"/>
    <col min="7" max="55" width="3.6640625" style="4" customWidth="1"/>
    <col min="56" max="57" width="3.6640625" style="386" hidden="1" customWidth="1"/>
    <col min="58" max="58" width="5.6640625" style="313" hidden="1" customWidth="1"/>
    <col min="59" max="59" width="51.77734375" style="314" hidden="1" customWidth="1"/>
    <col min="60" max="60" width="51.77734375" style="4" customWidth="1"/>
    <col min="61" max="62" width="3.44140625" style="4" customWidth="1"/>
    <col min="63" max="16384" width="9" style="4"/>
  </cols>
  <sheetData>
    <row r="1" spans="1:83" ht="15.6" customHeight="1" x14ac:dyDescent="0.2">
      <c r="A1" s="1" t="str">
        <f>IF(交付申請書!$L$22&amp;交付申請書!$AH$22&lt;&gt;"",交付申請書!$L$22&amp;交付申請書!$AH$22&amp;"邸","")</f>
        <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
      <c r="AM1" s="23"/>
      <c r="AN1" s="23"/>
      <c r="AO1" s="1"/>
      <c r="AP1" s="1"/>
      <c r="AQ1" s="1"/>
      <c r="AR1" s="1"/>
      <c r="AS1" s="1"/>
      <c r="AT1" s="1"/>
      <c r="AU1" s="1"/>
      <c r="AV1" s="1"/>
      <c r="AW1" s="1"/>
      <c r="AX1" s="1"/>
      <c r="AY1" s="1"/>
      <c r="AZ1" s="1"/>
      <c r="BA1" s="1"/>
      <c r="BC1" s="71" t="s">
        <v>239</v>
      </c>
      <c r="BD1" s="384"/>
      <c r="BE1" s="384"/>
    </row>
    <row r="2" spans="1:83" ht="30" customHeight="1" x14ac:dyDescent="0.2">
      <c r="A2" s="748" t="s">
        <v>37</v>
      </c>
      <c r="B2" s="748"/>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748"/>
      <c r="AQ2" s="748"/>
      <c r="AR2" s="748"/>
      <c r="AS2" s="748"/>
      <c r="AT2" s="748"/>
      <c r="AU2" s="748"/>
      <c r="AV2" s="748"/>
      <c r="AW2" s="748"/>
      <c r="AX2" s="748"/>
      <c r="AY2" s="748"/>
      <c r="AZ2" s="748"/>
      <c r="BA2" s="748"/>
      <c r="BB2" s="748"/>
      <c r="BC2" s="748"/>
      <c r="BD2" s="354"/>
      <c r="BE2" s="354"/>
    </row>
    <row r="3" spans="1:83" ht="8.4" customHeight="1" x14ac:dyDescent="0.2">
      <c r="A3" s="9"/>
      <c r="B3" s="9"/>
      <c r="C3" s="9"/>
      <c r="D3" s="9"/>
      <c r="E3" s="9"/>
      <c r="F3" s="9"/>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385"/>
      <c r="BE3" s="385"/>
    </row>
    <row r="4" spans="1:83" ht="24" customHeight="1" x14ac:dyDescent="0.2">
      <c r="A4" s="21" t="s">
        <v>38</v>
      </c>
      <c r="B4" s="21"/>
      <c r="C4" s="21"/>
      <c r="D4" s="21"/>
      <c r="E4" s="21"/>
      <c r="F4" s="2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X4" s="58"/>
      <c r="AY4" s="58"/>
      <c r="AZ4" s="58"/>
    </row>
    <row r="5" spans="1:83" ht="49.2" customHeight="1" x14ac:dyDescent="0.2">
      <c r="A5" s="842" t="s">
        <v>309</v>
      </c>
      <c r="B5" s="966"/>
      <c r="C5" s="966"/>
      <c r="D5" s="966"/>
      <c r="E5" s="966"/>
      <c r="F5" s="966"/>
      <c r="G5" s="966"/>
      <c r="H5" s="966"/>
      <c r="I5" s="966"/>
      <c r="J5" s="966"/>
      <c r="K5" s="966"/>
      <c r="L5" s="966"/>
      <c r="M5" s="966"/>
      <c r="N5" s="966"/>
      <c r="O5" s="966"/>
      <c r="P5" s="966"/>
      <c r="Q5" s="966"/>
      <c r="R5" s="966"/>
      <c r="S5" s="966"/>
      <c r="T5" s="966"/>
      <c r="U5" s="966"/>
      <c r="V5" s="966"/>
      <c r="W5" s="966"/>
      <c r="X5" s="966"/>
      <c r="Y5" s="966"/>
      <c r="Z5" s="966"/>
      <c r="AA5" s="966"/>
      <c r="AB5" s="966"/>
      <c r="AC5" s="966"/>
      <c r="AD5" s="966"/>
      <c r="AE5" s="966"/>
      <c r="AF5" s="966"/>
      <c r="AG5" s="966"/>
      <c r="AH5" s="966"/>
      <c r="AI5" s="966"/>
      <c r="AJ5" s="966"/>
      <c r="AK5" s="966"/>
      <c r="AL5" s="966"/>
      <c r="AM5" s="966"/>
      <c r="AN5" s="966"/>
      <c r="AO5" s="966"/>
      <c r="AP5" s="966"/>
      <c r="AQ5" s="966"/>
      <c r="AR5" s="966"/>
      <c r="AS5" s="966"/>
      <c r="AT5" s="966"/>
      <c r="AU5" s="966"/>
      <c r="AV5" s="966"/>
      <c r="AW5" s="966"/>
      <c r="AX5" s="966"/>
      <c r="AY5" s="966"/>
      <c r="AZ5" s="966"/>
      <c r="BA5" s="966"/>
      <c r="BB5" s="966"/>
      <c r="BC5" s="966"/>
      <c r="BD5" s="403"/>
      <c r="BE5" s="403"/>
    </row>
    <row r="6" spans="1:83" ht="16.8" customHeight="1" x14ac:dyDescent="0.2">
      <c r="A6" s="237"/>
      <c r="B6" s="238"/>
      <c r="C6" s="239" t="s">
        <v>240</v>
      </c>
      <c r="D6" s="11"/>
      <c r="E6" s="11"/>
      <c r="F6" s="11"/>
      <c r="G6" s="240"/>
      <c r="H6" s="241"/>
      <c r="I6" s="239" t="s">
        <v>71</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BC6" s="168"/>
      <c r="BD6" s="387"/>
      <c r="BE6" s="387"/>
    </row>
    <row r="7" spans="1:83" s="161" customFormat="1" ht="14.4" customHeight="1" thickBot="1" x14ac:dyDescent="0.25">
      <c r="A7" s="172"/>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33" t="s">
        <v>149</v>
      </c>
      <c r="AR7" s="172"/>
      <c r="AS7" s="173"/>
      <c r="AT7" s="173"/>
      <c r="AU7" s="173"/>
      <c r="AV7" s="174"/>
      <c r="AW7" s="174"/>
      <c r="AX7" s="175"/>
      <c r="AY7" s="175"/>
      <c r="AZ7" s="175"/>
      <c r="BA7" s="175"/>
      <c r="BB7" s="175"/>
      <c r="BC7" s="175"/>
      <c r="BD7" s="418"/>
      <c r="BE7" s="418"/>
      <c r="BF7" s="313"/>
      <c r="BG7" s="314"/>
      <c r="BH7" s="4"/>
      <c r="BI7" s="4"/>
      <c r="BJ7" s="4"/>
      <c r="BK7" s="4"/>
      <c r="BL7" s="4"/>
      <c r="BM7" s="4"/>
      <c r="BN7" s="4"/>
      <c r="BO7" s="4"/>
      <c r="BP7" s="4"/>
      <c r="BQ7" s="4"/>
      <c r="BR7" s="4"/>
      <c r="BS7" s="4"/>
      <c r="BT7" s="4"/>
      <c r="BU7" s="4"/>
      <c r="BV7" s="4"/>
      <c r="BW7" s="4"/>
      <c r="BX7" s="4"/>
      <c r="BY7" s="4"/>
      <c r="BZ7" s="4"/>
      <c r="CA7" s="4"/>
      <c r="CB7" s="4"/>
      <c r="CC7" s="4"/>
      <c r="CD7" s="4"/>
      <c r="CE7" s="4"/>
    </row>
    <row r="8" spans="1:83" ht="46.5" customHeight="1" x14ac:dyDescent="0.2">
      <c r="A8" s="1151" t="s">
        <v>15</v>
      </c>
      <c r="B8" s="1152"/>
      <c r="C8" s="1152"/>
      <c r="D8" s="1152" t="s">
        <v>150</v>
      </c>
      <c r="E8" s="1152"/>
      <c r="F8" s="1152"/>
      <c r="G8" s="1153" t="s">
        <v>32</v>
      </c>
      <c r="H8" s="1153"/>
      <c r="I8" s="1153"/>
      <c r="J8" s="1153"/>
      <c r="K8" s="1153"/>
      <c r="L8" s="1153"/>
      <c r="M8" s="1153"/>
      <c r="N8" s="1153"/>
      <c r="O8" s="1154" t="s">
        <v>7</v>
      </c>
      <c r="P8" s="1154"/>
      <c r="Q8" s="1154"/>
      <c r="R8" s="1154"/>
      <c r="S8" s="1154"/>
      <c r="T8" s="1154"/>
      <c r="U8" s="1154"/>
      <c r="V8" s="1154"/>
      <c r="W8" s="1154"/>
      <c r="X8" s="1154"/>
      <c r="Y8" s="1154"/>
      <c r="Z8" s="1154" t="s">
        <v>2</v>
      </c>
      <c r="AA8" s="1154"/>
      <c r="AB8" s="1154"/>
      <c r="AC8" s="1154"/>
      <c r="AD8" s="1154"/>
      <c r="AE8" s="1154"/>
      <c r="AF8" s="1154"/>
      <c r="AG8" s="1154"/>
      <c r="AH8" s="1154"/>
      <c r="AI8" s="1154"/>
      <c r="AJ8" s="1154"/>
      <c r="AK8" s="1154"/>
      <c r="AL8" s="1154"/>
      <c r="AM8" s="1154"/>
      <c r="AN8" s="1154"/>
      <c r="AO8" s="1154"/>
      <c r="AP8" s="1154"/>
      <c r="AQ8" s="953" t="s">
        <v>40</v>
      </c>
      <c r="AR8" s="954"/>
      <c r="AS8" s="954"/>
      <c r="AT8" s="954"/>
      <c r="AU8" s="954"/>
      <c r="AV8" s="954"/>
      <c r="AW8" s="946" t="s">
        <v>1</v>
      </c>
      <c r="AX8" s="947"/>
      <c r="AY8" s="947"/>
      <c r="AZ8" s="947"/>
      <c r="BA8" s="947"/>
      <c r="BB8" s="947"/>
      <c r="BC8" s="1096"/>
      <c r="BD8" s="412"/>
      <c r="BE8" s="412"/>
      <c r="BF8" s="316" t="s">
        <v>661</v>
      </c>
      <c r="BG8" s="299" t="s">
        <v>200</v>
      </c>
    </row>
    <row r="9" spans="1:83" ht="29.25" customHeight="1" x14ac:dyDescent="0.2">
      <c r="A9" s="1145" t="s">
        <v>62</v>
      </c>
      <c r="B9" s="1146"/>
      <c r="C9" s="1146"/>
      <c r="D9" s="1149" t="s">
        <v>153</v>
      </c>
      <c r="E9" s="1149"/>
      <c r="F9" s="1149"/>
      <c r="G9" s="1155"/>
      <c r="H9" s="1155"/>
      <c r="I9" s="1155"/>
      <c r="J9" s="1155"/>
      <c r="K9" s="1155"/>
      <c r="L9" s="1155"/>
      <c r="M9" s="1155"/>
      <c r="N9" s="1155"/>
      <c r="O9" s="1157" t="str">
        <f>IF(G9="","",IFERROR(VLOOKUP(G9,製品リスト!$A$4:$C$1000,2,0),"SII登録型番を正しく入力してください"))</f>
        <v/>
      </c>
      <c r="P9" s="1157"/>
      <c r="Q9" s="1157"/>
      <c r="R9" s="1157"/>
      <c r="S9" s="1157"/>
      <c r="T9" s="1157"/>
      <c r="U9" s="1157"/>
      <c r="V9" s="1157"/>
      <c r="W9" s="1157"/>
      <c r="X9" s="1157"/>
      <c r="Y9" s="1157"/>
      <c r="Z9" s="1157" t="str">
        <f>IF(G9="","",IFERROR(VLOOKUP(G9,製品リスト!$A$4:$C$1000,3,0),"SII登録型番を正しく入力してください"))</f>
        <v/>
      </c>
      <c r="AA9" s="1157"/>
      <c r="AB9" s="1157"/>
      <c r="AC9" s="1157"/>
      <c r="AD9" s="1157"/>
      <c r="AE9" s="1157"/>
      <c r="AF9" s="1157"/>
      <c r="AG9" s="1157"/>
      <c r="AH9" s="1157"/>
      <c r="AI9" s="1157"/>
      <c r="AJ9" s="1157"/>
      <c r="AK9" s="1157"/>
      <c r="AL9" s="1157"/>
      <c r="AM9" s="1157"/>
      <c r="AN9" s="1157"/>
      <c r="AO9" s="1157"/>
      <c r="AP9" s="1157"/>
      <c r="AQ9" s="1084"/>
      <c r="AR9" s="1085"/>
      <c r="AS9" s="1085"/>
      <c r="AT9" s="1085"/>
      <c r="AU9" s="1085"/>
      <c r="AV9" s="176" t="s">
        <v>14</v>
      </c>
      <c r="AW9" s="1086"/>
      <c r="AX9" s="1087"/>
      <c r="AY9" s="1087"/>
      <c r="AZ9" s="1087"/>
      <c r="BA9" s="1087"/>
      <c r="BB9" s="1087"/>
      <c r="BC9" s="1088"/>
      <c r="BD9" s="353"/>
      <c r="BE9" s="353"/>
      <c r="BF9" s="316">
        <v>1</v>
      </c>
      <c r="BG9" s="300"/>
    </row>
    <row r="10" spans="1:83" s="15" customFormat="1" ht="28.5" customHeight="1" x14ac:dyDescent="0.2">
      <c r="A10" s="1145"/>
      <c r="B10" s="1146"/>
      <c r="C10" s="1146"/>
      <c r="D10" s="1149"/>
      <c r="E10" s="1149"/>
      <c r="F10" s="1149"/>
      <c r="G10" s="1133"/>
      <c r="H10" s="904"/>
      <c r="I10" s="904"/>
      <c r="J10" s="904"/>
      <c r="K10" s="904"/>
      <c r="L10" s="904"/>
      <c r="M10" s="904"/>
      <c r="N10" s="904"/>
      <c r="O10" s="1138" t="str">
        <f>IF(G10="","",IFERROR(VLOOKUP(G10,製品リスト!$A$4:$C$1000,2,0),"SII登録型番を正しく入力してください"))</f>
        <v/>
      </c>
      <c r="P10" s="1138"/>
      <c r="Q10" s="1138"/>
      <c r="R10" s="1138"/>
      <c r="S10" s="1138"/>
      <c r="T10" s="1138"/>
      <c r="U10" s="1138"/>
      <c r="V10" s="1138"/>
      <c r="W10" s="1138"/>
      <c r="X10" s="1138"/>
      <c r="Y10" s="1138"/>
      <c r="Z10" s="1138" t="str">
        <f>IF(G10="","",IFERROR(VLOOKUP(G10,製品リスト!$A$4:$C$1000,3,0),"SII登録型番を正しく入力してください"))</f>
        <v/>
      </c>
      <c r="AA10" s="1138"/>
      <c r="AB10" s="1138"/>
      <c r="AC10" s="1138"/>
      <c r="AD10" s="1138"/>
      <c r="AE10" s="1138"/>
      <c r="AF10" s="1138"/>
      <c r="AG10" s="1138"/>
      <c r="AH10" s="1138"/>
      <c r="AI10" s="1138"/>
      <c r="AJ10" s="1138"/>
      <c r="AK10" s="1138"/>
      <c r="AL10" s="1138"/>
      <c r="AM10" s="1138"/>
      <c r="AN10" s="1138"/>
      <c r="AO10" s="1138"/>
      <c r="AP10" s="1138"/>
      <c r="AQ10" s="1073"/>
      <c r="AR10" s="1074"/>
      <c r="AS10" s="1074"/>
      <c r="AT10" s="1074"/>
      <c r="AU10" s="1074"/>
      <c r="AV10" s="177" t="s">
        <v>14</v>
      </c>
      <c r="AW10" s="1075"/>
      <c r="AX10" s="1076"/>
      <c r="AY10" s="1076"/>
      <c r="AZ10" s="1076"/>
      <c r="BA10" s="1076"/>
      <c r="BB10" s="1076"/>
      <c r="BC10" s="1077"/>
      <c r="BD10" s="353"/>
      <c r="BE10" s="353"/>
      <c r="BF10" s="317">
        <v>2</v>
      </c>
      <c r="BG10" s="300"/>
      <c r="BH10" s="1"/>
      <c r="BI10" s="1"/>
      <c r="BJ10" s="1"/>
      <c r="BK10" s="1"/>
      <c r="BL10" s="1"/>
      <c r="BM10" s="1"/>
      <c r="BN10" s="1"/>
      <c r="BO10" s="1"/>
      <c r="BP10" s="1"/>
      <c r="BQ10" s="1"/>
      <c r="BR10" s="1"/>
      <c r="BS10" s="1"/>
      <c r="BT10" s="1"/>
      <c r="BU10" s="1"/>
      <c r="BV10" s="1"/>
      <c r="BW10" s="1"/>
      <c r="BX10" s="1"/>
      <c r="BY10" s="1"/>
      <c r="BZ10" s="1"/>
      <c r="CA10" s="1"/>
      <c r="CB10" s="1"/>
      <c r="CC10" s="1"/>
      <c r="CD10" s="1"/>
      <c r="CE10" s="1"/>
    </row>
    <row r="11" spans="1:83" s="15" customFormat="1" ht="28.5" customHeight="1" x14ac:dyDescent="0.2">
      <c r="A11" s="1145"/>
      <c r="B11" s="1146"/>
      <c r="C11" s="1146"/>
      <c r="D11" s="1149"/>
      <c r="E11" s="1149"/>
      <c r="F11" s="1149"/>
      <c r="G11" s="1133"/>
      <c r="H11" s="904"/>
      <c r="I11" s="904"/>
      <c r="J11" s="904"/>
      <c r="K11" s="904"/>
      <c r="L11" s="904"/>
      <c r="M11" s="904"/>
      <c r="N11" s="904"/>
      <c r="O11" s="1138" t="str">
        <f>IF(G11="","",IFERROR(VLOOKUP(G11,製品リスト!$A$4:$C$1000,2,0),"SII登録型番を正しく入力してください"))</f>
        <v/>
      </c>
      <c r="P11" s="1138"/>
      <c r="Q11" s="1138"/>
      <c r="R11" s="1138"/>
      <c r="S11" s="1138"/>
      <c r="T11" s="1138"/>
      <c r="U11" s="1138"/>
      <c r="V11" s="1138"/>
      <c r="W11" s="1138"/>
      <c r="X11" s="1138"/>
      <c r="Y11" s="1138"/>
      <c r="Z11" s="1138" t="str">
        <f>IF(G11="","",IFERROR(VLOOKUP(G11,製品リスト!$A$4:$C$1000,3,0),"SII登録型番を正しく入力してください"))</f>
        <v/>
      </c>
      <c r="AA11" s="1138"/>
      <c r="AB11" s="1138"/>
      <c r="AC11" s="1138"/>
      <c r="AD11" s="1138"/>
      <c r="AE11" s="1138"/>
      <c r="AF11" s="1138"/>
      <c r="AG11" s="1138"/>
      <c r="AH11" s="1138"/>
      <c r="AI11" s="1138"/>
      <c r="AJ11" s="1138"/>
      <c r="AK11" s="1138"/>
      <c r="AL11" s="1138"/>
      <c r="AM11" s="1138"/>
      <c r="AN11" s="1138"/>
      <c r="AO11" s="1138"/>
      <c r="AP11" s="1138"/>
      <c r="AQ11" s="1073"/>
      <c r="AR11" s="1074"/>
      <c r="AS11" s="1074"/>
      <c r="AT11" s="1074"/>
      <c r="AU11" s="1074"/>
      <c r="AV11" s="177" t="s">
        <v>14</v>
      </c>
      <c r="AW11" s="1075"/>
      <c r="AX11" s="1076"/>
      <c r="AY11" s="1076"/>
      <c r="AZ11" s="1076"/>
      <c r="BA11" s="1076"/>
      <c r="BB11" s="1076"/>
      <c r="BC11" s="1077"/>
      <c r="BD11" s="353"/>
      <c r="BE11" s="353"/>
      <c r="BF11" s="317">
        <v>3</v>
      </c>
      <c r="BG11" s="300"/>
      <c r="BH11" s="1"/>
      <c r="BI11" s="1"/>
      <c r="BJ11" s="1"/>
      <c r="BK11" s="1"/>
      <c r="BL11" s="1"/>
      <c r="BM11" s="1"/>
      <c r="BN11" s="1"/>
      <c r="BO11" s="1"/>
      <c r="BP11" s="1"/>
      <c r="BQ11" s="1"/>
      <c r="BR11" s="1"/>
      <c r="BS11" s="1"/>
      <c r="BT11" s="1"/>
      <c r="BU11" s="1"/>
      <c r="BV11" s="1"/>
      <c r="BW11" s="1"/>
      <c r="BX11" s="1"/>
      <c r="BY11" s="1"/>
      <c r="BZ11" s="1"/>
      <c r="CA11" s="1"/>
      <c r="CB11" s="1"/>
      <c r="CC11" s="1"/>
      <c r="CD11" s="1"/>
      <c r="CE11" s="1"/>
    </row>
    <row r="12" spans="1:83" s="15" customFormat="1" ht="28.5" customHeight="1" x14ac:dyDescent="0.2">
      <c r="A12" s="1145"/>
      <c r="B12" s="1146"/>
      <c r="C12" s="1146"/>
      <c r="D12" s="1149"/>
      <c r="E12" s="1149"/>
      <c r="F12" s="1149"/>
      <c r="G12" s="1133"/>
      <c r="H12" s="904"/>
      <c r="I12" s="904"/>
      <c r="J12" s="904"/>
      <c r="K12" s="904"/>
      <c r="L12" s="904"/>
      <c r="M12" s="904"/>
      <c r="N12" s="904"/>
      <c r="O12" s="1138" t="str">
        <f>IF(G12="","",IFERROR(VLOOKUP(G12,製品リスト!$A$4:$C$1000,2,0),"SII登録型番を正しく入力してください"))</f>
        <v/>
      </c>
      <c r="P12" s="1138"/>
      <c r="Q12" s="1138"/>
      <c r="R12" s="1138"/>
      <c r="S12" s="1138"/>
      <c r="T12" s="1138"/>
      <c r="U12" s="1138"/>
      <c r="V12" s="1138"/>
      <c r="W12" s="1138"/>
      <c r="X12" s="1138"/>
      <c r="Y12" s="1138"/>
      <c r="Z12" s="1138" t="str">
        <f>IF(G12="","",IFERROR(VLOOKUP(G12,製品リスト!$A$4:$C$1000,3,0),"SII登録型番を正しく入力してください"))</f>
        <v/>
      </c>
      <c r="AA12" s="1138"/>
      <c r="AB12" s="1138"/>
      <c r="AC12" s="1138"/>
      <c r="AD12" s="1138"/>
      <c r="AE12" s="1138"/>
      <c r="AF12" s="1138"/>
      <c r="AG12" s="1138"/>
      <c r="AH12" s="1138"/>
      <c r="AI12" s="1138"/>
      <c r="AJ12" s="1138"/>
      <c r="AK12" s="1138"/>
      <c r="AL12" s="1138"/>
      <c r="AM12" s="1138"/>
      <c r="AN12" s="1138"/>
      <c r="AO12" s="1138"/>
      <c r="AP12" s="1138"/>
      <c r="AQ12" s="1073"/>
      <c r="AR12" s="1074"/>
      <c r="AS12" s="1074"/>
      <c r="AT12" s="1074"/>
      <c r="AU12" s="1074"/>
      <c r="AV12" s="177" t="s">
        <v>14</v>
      </c>
      <c r="AW12" s="1075"/>
      <c r="AX12" s="1076"/>
      <c r="AY12" s="1076"/>
      <c r="AZ12" s="1076"/>
      <c r="BA12" s="1076"/>
      <c r="BB12" s="1076"/>
      <c r="BC12" s="1077"/>
      <c r="BD12" s="353"/>
      <c r="BE12" s="353"/>
      <c r="BF12" s="317">
        <v>4</v>
      </c>
      <c r="BG12" s="300"/>
      <c r="BH12" s="1"/>
      <c r="BI12" s="1"/>
      <c r="BJ12" s="1"/>
      <c r="BK12" s="1"/>
      <c r="BL12" s="1"/>
      <c r="BM12" s="1"/>
      <c r="BN12" s="1"/>
      <c r="BO12" s="1"/>
      <c r="BP12" s="1"/>
      <c r="BQ12" s="1"/>
      <c r="BR12" s="1"/>
      <c r="BS12" s="1"/>
      <c r="BT12" s="1"/>
      <c r="BU12" s="1"/>
      <c r="BV12" s="1"/>
      <c r="BW12" s="1"/>
      <c r="BX12" s="1"/>
      <c r="BY12" s="1"/>
      <c r="BZ12" s="1"/>
      <c r="CA12" s="1"/>
      <c r="CB12" s="1"/>
      <c r="CC12" s="1"/>
      <c r="CD12" s="1"/>
      <c r="CE12" s="1"/>
    </row>
    <row r="13" spans="1:83" s="15" customFormat="1" ht="28.5" customHeight="1" x14ac:dyDescent="0.2">
      <c r="A13" s="1145"/>
      <c r="B13" s="1146"/>
      <c r="C13" s="1146"/>
      <c r="D13" s="1149"/>
      <c r="E13" s="1149"/>
      <c r="F13" s="1149"/>
      <c r="G13" s="1133"/>
      <c r="H13" s="904"/>
      <c r="I13" s="904"/>
      <c r="J13" s="904"/>
      <c r="K13" s="904"/>
      <c r="L13" s="904"/>
      <c r="M13" s="904"/>
      <c r="N13" s="904"/>
      <c r="O13" s="1138" t="str">
        <f>IF(G13="","",IFERROR(VLOOKUP(G13,製品リスト!$A$4:$C$1000,2,0),"SII登録型番を正しく入力してください"))</f>
        <v/>
      </c>
      <c r="P13" s="1138"/>
      <c r="Q13" s="1138"/>
      <c r="R13" s="1138"/>
      <c r="S13" s="1138"/>
      <c r="T13" s="1138"/>
      <c r="U13" s="1138"/>
      <c r="V13" s="1138"/>
      <c r="W13" s="1138"/>
      <c r="X13" s="1138"/>
      <c r="Y13" s="1138"/>
      <c r="Z13" s="1138" t="str">
        <f>IF(G13="","",IFERROR(VLOOKUP(G13,製品リスト!$A$4:$C$1000,3,0),"SII登録型番を正しく入力してください"))</f>
        <v/>
      </c>
      <c r="AA13" s="1138"/>
      <c r="AB13" s="1138"/>
      <c r="AC13" s="1138"/>
      <c r="AD13" s="1138"/>
      <c r="AE13" s="1138"/>
      <c r="AF13" s="1138"/>
      <c r="AG13" s="1138"/>
      <c r="AH13" s="1138"/>
      <c r="AI13" s="1138"/>
      <c r="AJ13" s="1138"/>
      <c r="AK13" s="1138"/>
      <c r="AL13" s="1138"/>
      <c r="AM13" s="1138"/>
      <c r="AN13" s="1138"/>
      <c r="AO13" s="1138"/>
      <c r="AP13" s="1138"/>
      <c r="AQ13" s="1073"/>
      <c r="AR13" s="1074"/>
      <c r="AS13" s="1074"/>
      <c r="AT13" s="1074"/>
      <c r="AU13" s="1074"/>
      <c r="AV13" s="177" t="s">
        <v>14</v>
      </c>
      <c r="AW13" s="1075"/>
      <c r="AX13" s="1076"/>
      <c r="AY13" s="1076"/>
      <c r="AZ13" s="1076"/>
      <c r="BA13" s="1076"/>
      <c r="BB13" s="1076"/>
      <c r="BC13" s="1077"/>
      <c r="BD13" s="353"/>
      <c r="BE13" s="353"/>
      <c r="BF13" s="317">
        <v>5</v>
      </c>
      <c r="BG13" s="300"/>
      <c r="BH13" s="1"/>
      <c r="BI13" s="1"/>
      <c r="BJ13" s="1"/>
      <c r="BK13" s="1"/>
      <c r="BL13" s="1"/>
      <c r="BM13" s="1"/>
      <c r="BN13" s="1"/>
      <c r="BO13" s="1"/>
      <c r="BP13" s="1"/>
      <c r="BQ13" s="1"/>
      <c r="BR13" s="1"/>
      <c r="BS13" s="1"/>
      <c r="BT13" s="1"/>
      <c r="BU13" s="1"/>
      <c r="BV13" s="1"/>
      <c r="BW13" s="1"/>
      <c r="BX13" s="1"/>
      <c r="BY13" s="1"/>
      <c r="BZ13" s="1"/>
      <c r="CA13" s="1"/>
      <c r="CB13" s="1"/>
      <c r="CC13" s="1"/>
      <c r="CD13" s="1"/>
      <c r="CE13" s="1"/>
    </row>
    <row r="14" spans="1:83" s="15" customFormat="1" ht="28.5" customHeight="1" x14ac:dyDescent="0.2">
      <c r="A14" s="1145"/>
      <c r="B14" s="1146"/>
      <c r="C14" s="1146"/>
      <c r="D14" s="1149"/>
      <c r="E14" s="1149"/>
      <c r="F14" s="1149"/>
      <c r="G14" s="1133"/>
      <c r="H14" s="904"/>
      <c r="I14" s="904"/>
      <c r="J14" s="904"/>
      <c r="K14" s="904"/>
      <c r="L14" s="904"/>
      <c r="M14" s="904"/>
      <c r="N14" s="904"/>
      <c r="O14" s="1138" t="str">
        <f>IF(G14="","",IFERROR(VLOOKUP(G14,製品リスト!$A$4:$C$1000,2,0),"SII登録型番を正しく入力してください"))</f>
        <v/>
      </c>
      <c r="P14" s="1138"/>
      <c r="Q14" s="1138"/>
      <c r="R14" s="1138"/>
      <c r="S14" s="1138"/>
      <c r="T14" s="1138"/>
      <c r="U14" s="1138"/>
      <c r="V14" s="1138"/>
      <c r="W14" s="1138"/>
      <c r="X14" s="1138"/>
      <c r="Y14" s="1138"/>
      <c r="Z14" s="1138" t="str">
        <f>IF(G14="","",IFERROR(VLOOKUP(G14,製品リスト!$A$4:$C$1000,3,0),"SII登録型番を正しく入力してください"))</f>
        <v/>
      </c>
      <c r="AA14" s="1138"/>
      <c r="AB14" s="1138"/>
      <c r="AC14" s="1138"/>
      <c r="AD14" s="1138"/>
      <c r="AE14" s="1138"/>
      <c r="AF14" s="1138"/>
      <c r="AG14" s="1138"/>
      <c r="AH14" s="1138"/>
      <c r="AI14" s="1138"/>
      <c r="AJ14" s="1138"/>
      <c r="AK14" s="1138"/>
      <c r="AL14" s="1138"/>
      <c r="AM14" s="1138"/>
      <c r="AN14" s="1138"/>
      <c r="AO14" s="1138"/>
      <c r="AP14" s="1138"/>
      <c r="AQ14" s="1073"/>
      <c r="AR14" s="1074"/>
      <c r="AS14" s="1074"/>
      <c r="AT14" s="1074"/>
      <c r="AU14" s="1074"/>
      <c r="AV14" s="177" t="s">
        <v>14</v>
      </c>
      <c r="AW14" s="1075"/>
      <c r="AX14" s="1076"/>
      <c r="AY14" s="1076"/>
      <c r="AZ14" s="1076"/>
      <c r="BA14" s="1076"/>
      <c r="BB14" s="1076"/>
      <c r="BC14" s="1077"/>
      <c r="BD14" s="353"/>
      <c r="BE14" s="353"/>
      <c r="BF14" s="317">
        <v>6</v>
      </c>
      <c r="BG14" s="300"/>
      <c r="BH14" s="1"/>
      <c r="BI14" s="1"/>
      <c r="BJ14" s="1"/>
      <c r="BK14" s="1"/>
      <c r="BL14" s="1"/>
      <c r="BM14" s="1"/>
      <c r="BN14" s="1"/>
      <c r="BO14" s="1"/>
      <c r="BP14" s="1"/>
      <c r="BQ14" s="1"/>
      <c r="BR14" s="1"/>
      <c r="BS14" s="1"/>
      <c r="BT14" s="1"/>
      <c r="BU14" s="1"/>
      <c r="BV14" s="1"/>
      <c r="BW14" s="1"/>
      <c r="BX14" s="1"/>
      <c r="BY14" s="1"/>
      <c r="BZ14" s="1"/>
      <c r="CA14" s="1"/>
      <c r="CB14" s="1"/>
      <c r="CC14" s="1"/>
      <c r="CD14" s="1"/>
      <c r="CE14" s="1"/>
    </row>
    <row r="15" spans="1:83" s="15" customFormat="1" ht="28.5" customHeight="1" x14ac:dyDescent="0.2">
      <c r="A15" s="1145"/>
      <c r="B15" s="1146"/>
      <c r="C15" s="1146"/>
      <c r="D15" s="1149"/>
      <c r="E15" s="1149"/>
      <c r="F15" s="1149"/>
      <c r="G15" s="1133"/>
      <c r="H15" s="904"/>
      <c r="I15" s="904"/>
      <c r="J15" s="904"/>
      <c r="K15" s="904"/>
      <c r="L15" s="904"/>
      <c r="M15" s="904"/>
      <c r="N15" s="904"/>
      <c r="O15" s="1138" t="str">
        <f>IF(G15="","",IFERROR(VLOOKUP(G15,製品リスト!$A$4:$C$1000,2,0),"SII登録型番を正しく入力してください"))</f>
        <v/>
      </c>
      <c r="P15" s="1138"/>
      <c r="Q15" s="1138"/>
      <c r="R15" s="1138"/>
      <c r="S15" s="1138"/>
      <c r="T15" s="1138"/>
      <c r="U15" s="1138"/>
      <c r="V15" s="1138"/>
      <c r="W15" s="1138"/>
      <c r="X15" s="1138"/>
      <c r="Y15" s="1138"/>
      <c r="Z15" s="1138" t="str">
        <f>IF(G15="","",IFERROR(VLOOKUP(G15,製品リスト!$A$4:$C$1000,3,0),"SII登録型番を正しく入力してください"))</f>
        <v/>
      </c>
      <c r="AA15" s="1138"/>
      <c r="AB15" s="1138"/>
      <c r="AC15" s="1138"/>
      <c r="AD15" s="1138"/>
      <c r="AE15" s="1138"/>
      <c r="AF15" s="1138"/>
      <c r="AG15" s="1138"/>
      <c r="AH15" s="1138"/>
      <c r="AI15" s="1138"/>
      <c r="AJ15" s="1138"/>
      <c r="AK15" s="1138"/>
      <c r="AL15" s="1138"/>
      <c r="AM15" s="1138"/>
      <c r="AN15" s="1138"/>
      <c r="AO15" s="1138"/>
      <c r="AP15" s="1138"/>
      <c r="AQ15" s="1073"/>
      <c r="AR15" s="1074"/>
      <c r="AS15" s="1074"/>
      <c r="AT15" s="1074"/>
      <c r="AU15" s="1074"/>
      <c r="AV15" s="177" t="s">
        <v>14</v>
      </c>
      <c r="AW15" s="1075"/>
      <c r="AX15" s="1076"/>
      <c r="AY15" s="1076"/>
      <c r="AZ15" s="1076"/>
      <c r="BA15" s="1076"/>
      <c r="BB15" s="1076"/>
      <c r="BC15" s="1077"/>
      <c r="BD15" s="353"/>
      <c r="BE15" s="353"/>
      <c r="BF15" s="317">
        <v>7</v>
      </c>
      <c r="BG15" s="300"/>
      <c r="BH15" s="1"/>
      <c r="BI15" s="1"/>
      <c r="BJ15" s="1"/>
      <c r="BK15" s="1"/>
      <c r="BL15" s="1"/>
      <c r="BM15" s="1"/>
      <c r="BN15" s="1"/>
      <c r="BO15" s="1"/>
      <c r="BP15" s="1"/>
      <c r="BQ15" s="1"/>
      <c r="BR15" s="1"/>
      <c r="BS15" s="1"/>
      <c r="BT15" s="1"/>
      <c r="BU15" s="1"/>
      <c r="BV15" s="1"/>
      <c r="BW15" s="1"/>
      <c r="BX15" s="1"/>
      <c r="BY15" s="1"/>
      <c r="BZ15" s="1"/>
      <c r="CA15" s="1"/>
      <c r="CB15" s="1"/>
      <c r="CC15" s="1"/>
      <c r="CD15" s="1"/>
      <c r="CE15" s="1"/>
    </row>
    <row r="16" spans="1:83" s="15" customFormat="1" ht="28.5" customHeight="1" x14ac:dyDescent="0.2">
      <c r="A16" s="1145"/>
      <c r="B16" s="1146"/>
      <c r="C16" s="1146"/>
      <c r="D16" s="1149"/>
      <c r="E16" s="1149"/>
      <c r="F16" s="1149"/>
      <c r="G16" s="1133"/>
      <c r="H16" s="904"/>
      <c r="I16" s="904"/>
      <c r="J16" s="904"/>
      <c r="K16" s="904"/>
      <c r="L16" s="904"/>
      <c r="M16" s="904"/>
      <c r="N16" s="904"/>
      <c r="O16" s="1138" t="str">
        <f>IF(G16="","",IFERROR(VLOOKUP(G16,製品リスト!$A$4:$C$1000,2,0),"SII登録型番を正しく入力してください"))</f>
        <v/>
      </c>
      <c r="P16" s="1138"/>
      <c r="Q16" s="1138"/>
      <c r="R16" s="1138"/>
      <c r="S16" s="1138"/>
      <c r="T16" s="1138"/>
      <c r="U16" s="1138"/>
      <c r="V16" s="1138"/>
      <c r="W16" s="1138"/>
      <c r="X16" s="1138"/>
      <c r="Y16" s="1138"/>
      <c r="Z16" s="1138" t="str">
        <f>IF(G16="","",IFERROR(VLOOKUP(G16,製品リスト!$A$4:$C$1000,3,0),"SII登録型番を正しく入力してください"))</f>
        <v/>
      </c>
      <c r="AA16" s="1138"/>
      <c r="AB16" s="1138"/>
      <c r="AC16" s="1138"/>
      <c r="AD16" s="1138"/>
      <c r="AE16" s="1138"/>
      <c r="AF16" s="1138"/>
      <c r="AG16" s="1138"/>
      <c r="AH16" s="1138"/>
      <c r="AI16" s="1138"/>
      <c r="AJ16" s="1138"/>
      <c r="AK16" s="1138"/>
      <c r="AL16" s="1138"/>
      <c r="AM16" s="1138"/>
      <c r="AN16" s="1138"/>
      <c r="AO16" s="1138"/>
      <c r="AP16" s="1138"/>
      <c r="AQ16" s="1073"/>
      <c r="AR16" s="1074"/>
      <c r="AS16" s="1074"/>
      <c r="AT16" s="1074"/>
      <c r="AU16" s="1074"/>
      <c r="AV16" s="177" t="s">
        <v>14</v>
      </c>
      <c r="AW16" s="1075"/>
      <c r="AX16" s="1076"/>
      <c r="AY16" s="1076"/>
      <c r="AZ16" s="1076"/>
      <c r="BA16" s="1076"/>
      <c r="BB16" s="1076"/>
      <c r="BC16" s="1077"/>
      <c r="BD16" s="353"/>
      <c r="BE16" s="353"/>
      <c r="BF16" s="317">
        <v>8</v>
      </c>
      <c r="BG16" s="300"/>
      <c r="BH16" s="1"/>
      <c r="BI16" s="1"/>
      <c r="BJ16" s="1"/>
      <c r="BK16" s="1"/>
      <c r="BL16" s="1"/>
      <c r="BM16" s="1"/>
      <c r="BN16" s="1"/>
      <c r="BO16" s="1"/>
      <c r="BP16" s="1"/>
      <c r="BQ16" s="1"/>
      <c r="BR16" s="1"/>
      <c r="BS16" s="1"/>
      <c r="BT16" s="1"/>
      <c r="BU16" s="1"/>
      <c r="BV16" s="1"/>
      <c r="BW16" s="1"/>
      <c r="BX16" s="1"/>
      <c r="BY16" s="1"/>
      <c r="BZ16" s="1"/>
      <c r="CA16" s="1"/>
      <c r="CB16" s="1"/>
      <c r="CC16" s="1"/>
      <c r="CD16" s="1"/>
      <c r="CE16" s="1"/>
    </row>
    <row r="17" spans="1:83" s="15" customFormat="1" ht="28.5" customHeight="1" x14ac:dyDescent="0.2">
      <c r="A17" s="1145"/>
      <c r="B17" s="1146"/>
      <c r="C17" s="1146"/>
      <c r="D17" s="1149"/>
      <c r="E17" s="1149"/>
      <c r="F17" s="1149"/>
      <c r="G17" s="1133"/>
      <c r="H17" s="904"/>
      <c r="I17" s="904"/>
      <c r="J17" s="904"/>
      <c r="K17" s="904"/>
      <c r="L17" s="904"/>
      <c r="M17" s="904"/>
      <c r="N17" s="904"/>
      <c r="O17" s="1138" t="str">
        <f>IF(G17="","",IFERROR(VLOOKUP(G17,製品リスト!$A$4:$C$1000,2,0),"SII登録型番を正しく入力してください"))</f>
        <v/>
      </c>
      <c r="P17" s="1138"/>
      <c r="Q17" s="1138"/>
      <c r="R17" s="1138"/>
      <c r="S17" s="1138"/>
      <c r="T17" s="1138"/>
      <c r="U17" s="1138"/>
      <c r="V17" s="1138"/>
      <c r="W17" s="1138"/>
      <c r="X17" s="1138"/>
      <c r="Y17" s="1138"/>
      <c r="Z17" s="1138" t="str">
        <f>IF(G17="","",IFERROR(VLOOKUP(G17,製品リスト!$A$4:$C$1000,3,0),"SII登録型番を正しく入力してください"))</f>
        <v/>
      </c>
      <c r="AA17" s="1138"/>
      <c r="AB17" s="1138"/>
      <c r="AC17" s="1138"/>
      <c r="AD17" s="1138"/>
      <c r="AE17" s="1138"/>
      <c r="AF17" s="1138"/>
      <c r="AG17" s="1138"/>
      <c r="AH17" s="1138"/>
      <c r="AI17" s="1138"/>
      <c r="AJ17" s="1138"/>
      <c r="AK17" s="1138"/>
      <c r="AL17" s="1138"/>
      <c r="AM17" s="1138"/>
      <c r="AN17" s="1138"/>
      <c r="AO17" s="1138"/>
      <c r="AP17" s="1138"/>
      <c r="AQ17" s="1073"/>
      <c r="AR17" s="1074"/>
      <c r="AS17" s="1074"/>
      <c r="AT17" s="1074"/>
      <c r="AU17" s="1074"/>
      <c r="AV17" s="177" t="s">
        <v>14</v>
      </c>
      <c r="AW17" s="1075"/>
      <c r="AX17" s="1076"/>
      <c r="AY17" s="1076"/>
      <c r="AZ17" s="1076"/>
      <c r="BA17" s="1076"/>
      <c r="BB17" s="1076"/>
      <c r="BC17" s="1077"/>
      <c r="BD17" s="353"/>
      <c r="BE17" s="353"/>
      <c r="BF17" s="317">
        <v>9</v>
      </c>
      <c r="BG17" s="300"/>
      <c r="BH17" s="1"/>
      <c r="BI17" s="1"/>
      <c r="BJ17" s="1"/>
      <c r="BK17" s="1"/>
      <c r="BL17" s="1"/>
      <c r="BM17" s="1"/>
      <c r="BN17" s="1"/>
      <c r="BO17" s="1"/>
      <c r="BP17" s="1"/>
      <c r="BQ17" s="1"/>
      <c r="BR17" s="1"/>
      <c r="BS17" s="1"/>
      <c r="BT17" s="1"/>
      <c r="BU17" s="1"/>
      <c r="BV17" s="1"/>
      <c r="BW17" s="1"/>
      <c r="BX17" s="1"/>
      <c r="BY17" s="1"/>
      <c r="BZ17" s="1"/>
      <c r="CA17" s="1"/>
      <c r="CB17" s="1"/>
      <c r="CC17" s="1"/>
      <c r="CD17" s="1"/>
      <c r="CE17" s="1"/>
    </row>
    <row r="18" spans="1:83" s="15" customFormat="1" ht="28.5" customHeight="1" x14ac:dyDescent="0.2">
      <c r="A18" s="1145"/>
      <c r="B18" s="1146"/>
      <c r="C18" s="1146"/>
      <c r="D18" s="1149"/>
      <c r="E18" s="1149"/>
      <c r="F18" s="1149"/>
      <c r="G18" s="1133"/>
      <c r="H18" s="904"/>
      <c r="I18" s="904"/>
      <c r="J18" s="904"/>
      <c r="K18" s="904"/>
      <c r="L18" s="904"/>
      <c r="M18" s="904"/>
      <c r="N18" s="904"/>
      <c r="O18" s="1138" t="str">
        <f>IF(G18="","",IFERROR(VLOOKUP(G18,製品リスト!$A$4:$C$1000,2,0),"SII登録型番を正しく入力してください"))</f>
        <v/>
      </c>
      <c r="P18" s="1138"/>
      <c r="Q18" s="1138"/>
      <c r="R18" s="1138"/>
      <c r="S18" s="1138"/>
      <c r="T18" s="1138"/>
      <c r="U18" s="1138"/>
      <c r="V18" s="1138"/>
      <c r="W18" s="1138"/>
      <c r="X18" s="1138"/>
      <c r="Y18" s="1138"/>
      <c r="Z18" s="1138" t="str">
        <f>IF(G18="","",IFERROR(VLOOKUP(G18,製品リスト!$A$4:$C$1000,3,0),"SII登録型番を正しく入力してください"))</f>
        <v/>
      </c>
      <c r="AA18" s="1138"/>
      <c r="AB18" s="1138"/>
      <c r="AC18" s="1138"/>
      <c r="AD18" s="1138"/>
      <c r="AE18" s="1138"/>
      <c r="AF18" s="1138"/>
      <c r="AG18" s="1138"/>
      <c r="AH18" s="1138"/>
      <c r="AI18" s="1138"/>
      <c r="AJ18" s="1138"/>
      <c r="AK18" s="1138"/>
      <c r="AL18" s="1138"/>
      <c r="AM18" s="1138"/>
      <c r="AN18" s="1138"/>
      <c r="AO18" s="1138"/>
      <c r="AP18" s="1138"/>
      <c r="AQ18" s="1073"/>
      <c r="AR18" s="1074"/>
      <c r="AS18" s="1074"/>
      <c r="AT18" s="1074"/>
      <c r="AU18" s="1074"/>
      <c r="AV18" s="177" t="s">
        <v>14</v>
      </c>
      <c r="AW18" s="1075"/>
      <c r="AX18" s="1076"/>
      <c r="AY18" s="1076"/>
      <c r="AZ18" s="1076"/>
      <c r="BA18" s="1076"/>
      <c r="BB18" s="1076"/>
      <c r="BC18" s="1077"/>
      <c r="BD18" s="353"/>
      <c r="BE18" s="353"/>
      <c r="BF18" s="317">
        <v>10</v>
      </c>
      <c r="BG18" s="300"/>
      <c r="BH18" s="1"/>
      <c r="BI18" s="1"/>
      <c r="BJ18" s="1"/>
      <c r="BK18" s="1"/>
      <c r="BL18" s="1"/>
      <c r="BM18" s="1"/>
      <c r="BN18" s="1"/>
      <c r="BO18" s="1"/>
      <c r="BP18" s="1"/>
      <c r="BQ18" s="1"/>
      <c r="BR18" s="1"/>
      <c r="BS18" s="1"/>
      <c r="BT18" s="1"/>
      <c r="BU18" s="1"/>
      <c r="BV18" s="1"/>
      <c r="BW18" s="1"/>
      <c r="BX18" s="1"/>
      <c r="BY18" s="1"/>
      <c r="BZ18" s="1"/>
      <c r="CA18" s="1"/>
      <c r="CB18" s="1"/>
      <c r="CC18" s="1"/>
      <c r="CD18" s="1"/>
      <c r="CE18" s="1"/>
    </row>
    <row r="19" spans="1:83" ht="33" customHeight="1" x14ac:dyDescent="0.2">
      <c r="A19" s="1145"/>
      <c r="B19" s="1146"/>
      <c r="C19" s="1146"/>
      <c r="D19" s="1150"/>
      <c r="E19" s="1150"/>
      <c r="F19" s="1150"/>
      <c r="G19" s="843" t="s">
        <v>168</v>
      </c>
      <c r="H19" s="843"/>
      <c r="I19" s="843"/>
      <c r="J19" s="843"/>
      <c r="K19" s="843"/>
      <c r="L19" s="843"/>
      <c r="M19" s="843"/>
      <c r="N19" s="843"/>
      <c r="O19" s="843"/>
      <c r="P19" s="843"/>
      <c r="Q19" s="843"/>
      <c r="R19" s="843"/>
      <c r="S19" s="843"/>
      <c r="T19" s="843"/>
      <c r="U19" s="843"/>
      <c r="V19" s="843"/>
      <c r="W19" s="843"/>
      <c r="X19" s="843"/>
      <c r="Y19" s="843"/>
      <c r="Z19" s="843"/>
      <c r="AA19" s="843"/>
      <c r="AB19" s="843"/>
      <c r="AC19" s="843"/>
      <c r="AD19" s="843"/>
      <c r="AE19" s="843"/>
      <c r="AF19" s="843"/>
      <c r="AG19" s="843"/>
      <c r="AH19" s="843"/>
      <c r="AI19" s="843"/>
      <c r="AJ19" s="843"/>
      <c r="AK19" s="843"/>
      <c r="AL19" s="843"/>
      <c r="AM19" s="843"/>
      <c r="AN19" s="843"/>
      <c r="AO19" s="843"/>
      <c r="AP19" s="844"/>
      <c r="AQ19" s="1066">
        <f>SUM(AQ9:AU18)</f>
        <v>0</v>
      </c>
      <c r="AR19" s="1066"/>
      <c r="AS19" s="1066"/>
      <c r="AT19" s="1066"/>
      <c r="AU19" s="1066"/>
      <c r="AV19" s="178" t="s">
        <v>14</v>
      </c>
      <c r="AW19" s="853">
        <f>SUM(AW9:BC18)</f>
        <v>0</v>
      </c>
      <c r="AX19" s="854"/>
      <c r="AY19" s="854"/>
      <c r="AZ19" s="854"/>
      <c r="BA19" s="854"/>
      <c r="BB19" s="854"/>
      <c r="BC19" s="855"/>
      <c r="BD19" s="406"/>
      <c r="BE19" s="414"/>
      <c r="BF19" s="317">
        <v>11</v>
      </c>
      <c r="BG19" s="300"/>
    </row>
    <row r="20" spans="1:83" s="15" customFormat="1" ht="35.25" customHeight="1" thickBot="1" x14ac:dyDescent="0.25">
      <c r="A20" s="1147"/>
      <c r="B20" s="1148"/>
      <c r="C20" s="1148"/>
      <c r="D20" s="1139" t="s">
        <v>155</v>
      </c>
      <c r="E20" s="1139"/>
      <c r="F20" s="1139"/>
      <c r="G20" s="1038" t="s">
        <v>169</v>
      </c>
      <c r="H20" s="1038"/>
      <c r="I20" s="1038"/>
      <c r="J20" s="1038"/>
      <c r="K20" s="1038"/>
      <c r="L20" s="1038"/>
      <c r="M20" s="1038"/>
      <c r="N20" s="1038"/>
      <c r="O20" s="1038"/>
      <c r="P20" s="1038"/>
      <c r="Q20" s="1038"/>
      <c r="R20" s="1038"/>
      <c r="S20" s="1038"/>
      <c r="T20" s="1038"/>
      <c r="U20" s="1038"/>
      <c r="V20" s="1038"/>
      <c r="W20" s="1038"/>
      <c r="X20" s="1038"/>
      <c r="Y20" s="1038"/>
      <c r="Z20" s="1038"/>
      <c r="AA20" s="1038"/>
      <c r="AB20" s="1038"/>
      <c r="AC20" s="1038"/>
      <c r="AD20" s="1038"/>
      <c r="AE20" s="1038"/>
      <c r="AF20" s="1038"/>
      <c r="AG20" s="1038"/>
      <c r="AH20" s="1038"/>
      <c r="AI20" s="1038"/>
      <c r="AJ20" s="1038"/>
      <c r="AK20" s="1038"/>
      <c r="AL20" s="1038"/>
      <c r="AM20" s="1038"/>
      <c r="AN20" s="1038"/>
      <c r="AO20" s="1038"/>
      <c r="AP20" s="1038"/>
      <c r="AQ20" s="1038"/>
      <c r="AR20" s="1038"/>
      <c r="AS20" s="1038"/>
      <c r="AT20" s="1038"/>
      <c r="AU20" s="1038"/>
      <c r="AV20" s="1038"/>
      <c r="AW20" s="1040"/>
      <c r="AX20" s="1041"/>
      <c r="AY20" s="1041"/>
      <c r="AZ20" s="1041"/>
      <c r="BA20" s="1041"/>
      <c r="BB20" s="1041"/>
      <c r="BC20" s="1042"/>
      <c r="BD20" s="353"/>
      <c r="BE20" s="353"/>
      <c r="BF20" s="317">
        <v>12</v>
      </c>
      <c r="BG20" s="300"/>
      <c r="BH20" s="1"/>
      <c r="BI20" s="1"/>
      <c r="BJ20" s="1"/>
      <c r="BK20" s="1"/>
      <c r="BL20" s="1"/>
      <c r="BM20" s="1"/>
      <c r="BN20" s="1"/>
      <c r="BO20" s="1"/>
      <c r="BP20" s="1"/>
      <c r="BQ20" s="1"/>
      <c r="BR20" s="1"/>
      <c r="BS20" s="1"/>
      <c r="BT20" s="1"/>
      <c r="BU20" s="1"/>
      <c r="BV20" s="1"/>
      <c r="BW20" s="1"/>
      <c r="BX20" s="1"/>
      <c r="BY20" s="1"/>
      <c r="BZ20" s="1"/>
      <c r="CA20" s="1"/>
      <c r="CB20" s="1"/>
      <c r="CC20" s="1"/>
      <c r="CD20" s="1"/>
      <c r="CE20" s="1"/>
    </row>
    <row r="21" spans="1:83" ht="35.25" customHeight="1" thickTop="1" thickBot="1" x14ac:dyDescent="0.25">
      <c r="A21" s="1140" t="s">
        <v>56</v>
      </c>
      <c r="B21" s="1141"/>
      <c r="C21" s="1141"/>
      <c r="D21" s="1141"/>
      <c r="E21" s="1141"/>
      <c r="F21" s="1141"/>
      <c r="G21" s="1141"/>
      <c r="H21" s="1141"/>
      <c r="I21" s="1141"/>
      <c r="J21" s="1141"/>
      <c r="K21" s="1141"/>
      <c r="L21" s="1141"/>
      <c r="M21" s="1141"/>
      <c r="N21" s="1141"/>
      <c r="O21" s="1141"/>
      <c r="P21" s="1141"/>
      <c r="Q21" s="1141"/>
      <c r="R21" s="1141"/>
      <c r="S21" s="1141"/>
      <c r="T21" s="1141"/>
      <c r="U21" s="1141"/>
      <c r="V21" s="1141"/>
      <c r="W21" s="1141"/>
      <c r="X21" s="1141"/>
      <c r="Y21" s="1141"/>
      <c r="Z21" s="1141"/>
      <c r="AA21" s="1141"/>
      <c r="AB21" s="1141"/>
      <c r="AC21" s="1141"/>
      <c r="AD21" s="1141"/>
      <c r="AE21" s="1141"/>
      <c r="AF21" s="1141"/>
      <c r="AG21" s="1141"/>
      <c r="AH21" s="1141"/>
      <c r="AI21" s="1141"/>
      <c r="AJ21" s="1141"/>
      <c r="AK21" s="1141"/>
      <c r="AL21" s="1141"/>
      <c r="AM21" s="1141"/>
      <c r="AN21" s="1141"/>
      <c r="AO21" s="1141"/>
      <c r="AP21" s="1141"/>
      <c r="AQ21" s="1141"/>
      <c r="AR21" s="1141"/>
      <c r="AS21" s="1141"/>
      <c r="AT21" s="1141"/>
      <c r="AU21" s="1141"/>
      <c r="AV21" s="1141"/>
      <c r="AW21" s="1142">
        <f>SUM(AW19:BC20)</f>
        <v>0</v>
      </c>
      <c r="AX21" s="1143"/>
      <c r="AY21" s="1143"/>
      <c r="AZ21" s="1143"/>
      <c r="BA21" s="1143"/>
      <c r="BB21" s="1143"/>
      <c r="BC21" s="1144"/>
      <c r="BD21" s="419"/>
      <c r="BE21" s="419"/>
      <c r="BF21" s="317">
        <v>13</v>
      </c>
      <c r="BG21" s="300"/>
    </row>
    <row r="22" spans="1:83" s="161" customFormat="1" ht="12.75" customHeight="1" thickBot="1" x14ac:dyDescent="0.25">
      <c r="A22" s="179"/>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80"/>
      <c r="Z22" s="180"/>
      <c r="AA22" s="180"/>
      <c r="AB22" s="180"/>
      <c r="AC22" s="180"/>
      <c r="AD22" s="180"/>
      <c r="AE22" s="180"/>
      <c r="AF22" s="180"/>
      <c r="AG22" s="180"/>
      <c r="AH22" s="180"/>
      <c r="AI22" s="180"/>
      <c r="AJ22" s="180"/>
      <c r="AK22" s="180"/>
      <c r="AL22" s="180"/>
      <c r="AM22" s="180"/>
      <c r="AN22" s="180"/>
      <c r="AO22" s="180"/>
      <c r="AP22" s="180"/>
      <c r="AQ22" s="180"/>
      <c r="AR22" s="180"/>
      <c r="AS22" s="181"/>
      <c r="AT22" s="181"/>
      <c r="AU22" s="181"/>
      <c r="AV22" s="182"/>
      <c r="AW22" s="182"/>
      <c r="AX22" s="32"/>
      <c r="AY22" s="32"/>
      <c r="AZ22" s="32"/>
      <c r="BA22" s="32"/>
      <c r="BB22" s="32"/>
      <c r="BC22" s="32"/>
      <c r="BD22" s="418"/>
      <c r="BE22" s="418"/>
      <c r="BF22" s="313"/>
      <c r="BG22" s="314"/>
      <c r="BH22" s="4"/>
      <c r="BI22" s="4"/>
      <c r="BJ22" s="4"/>
      <c r="BK22" s="4"/>
      <c r="BL22" s="4"/>
      <c r="BM22" s="4"/>
      <c r="BN22" s="4"/>
      <c r="BO22" s="4"/>
      <c r="BP22" s="4"/>
      <c r="BQ22" s="4"/>
      <c r="BR22" s="4"/>
      <c r="BS22" s="4"/>
      <c r="BT22" s="4"/>
      <c r="BU22" s="4"/>
      <c r="BV22" s="4"/>
      <c r="BW22" s="4"/>
      <c r="BX22" s="4"/>
      <c r="BY22" s="4"/>
      <c r="BZ22" s="4"/>
      <c r="CA22" s="4"/>
      <c r="CB22" s="4"/>
      <c r="CC22" s="4"/>
      <c r="CD22" s="4"/>
      <c r="CE22" s="4"/>
    </row>
    <row r="23" spans="1:83" ht="46.5" customHeight="1" x14ac:dyDescent="0.2">
      <c r="A23" s="1151" t="s">
        <v>15</v>
      </c>
      <c r="B23" s="1152"/>
      <c r="C23" s="1152"/>
      <c r="D23" s="1152" t="s">
        <v>150</v>
      </c>
      <c r="E23" s="1152"/>
      <c r="F23" s="1152"/>
      <c r="G23" s="1153" t="s">
        <v>32</v>
      </c>
      <c r="H23" s="1153"/>
      <c r="I23" s="1153"/>
      <c r="J23" s="1153"/>
      <c r="K23" s="1153"/>
      <c r="L23" s="1153"/>
      <c r="M23" s="1153"/>
      <c r="N23" s="1153"/>
      <c r="O23" s="1154" t="s">
        <v>7</v>
      </c>
      <c r="P23" s="1154"/>
      <c r="Q23" s="1154"/>
      <c r="R23" s="1154"/>
      <c r="S23" s="1154"/>
      <c r="T23" s="1154"/>
      <c r="U23" s="1154"/>
      <c r="V23" s="1154"/>
      <c r="W23" s="1154"/>
      <c r="X23" s="1154"/>
      <c r="Y23" s="1154"/>
      <c r="Z23" s="1154" t="s">
        <v>2</v>
      </c>
      <c r="AA23" s="1154"/>
      <c r="AB23" s="1154"/>
      <c r="AC23" s="1154"/>
      <c r="AD23" s="1154"/>
      <c r="AE23" s="1154"/>
      <c r="AF23" s="1154"/>
      <c r="AG23" s="1154"/>
      <c r="AH23" s="1154"/>
      <c r="AI23" s="1154"/>
      <c r="AJ23" s="1154"/>
      <c r="AK23" s="1154"/>
      <c r="AL23" s="1154"/>
      <c r="AM23" s="1154"/>
      <c r="AN23" s="1154"/>
      <c r="AO23" s="1154"/>
      <c r="AP23" s="1154"/>
      <c r="AQ23" s="953" t="s">
        <v>40</v>
      </c>
      <c r="AR23" s="954"/>
      <c r="AS23" s="954"/>
      <c r="AT23" s="954"/>
      <c r="AU23" s="954"/>
      <c r="AV23" s="954"/>
      <c r="AW23" s="946" t="s">
        <v>1</v>
      </c>
      <c r="AX23" s="947"/>
      <c r="AY23" s="947"/>
      <c r="AZ23" s="947"/>
      <c r="BA23" s="947"/>
      <c r="BB23" s="947"/>
      <c r="BC23" s="1096"/>
      <c r="BD23" s="412"/>
      <c r="BE23" s="412"/>
      <c r="BF23" s="316" t="s">
        <v>661</v>
      </c>
      <c r="BG23" s="299" t="s">
        <v>200</v>
      </c>
    </row>
    <row r="24" spans="1:83" ht="29.25" customHeight="1" x14ac:dyDescent="0.2">
      <c r="A24" s="1145" t="s">
        <v>70</v>
      </c>
      <c r="B24" s="1146"/>
      <c r="C24" s="1146"/>
      <c r="D24" s="1149" t="s">
        <v>153</v>
      </c>
      <c r="E24" s="1149"/>
      <c r="F24" s="1149"/>
      <c r="G24" s="1155"/>
      <c r="H24" s="1155"/>
      <c r="I24" s="1155"/>
      <c r="J24" s="1155"/>
      <c r="K24" s="1155"/>
      <c r="L24" s="1155"/>
      <c r="M24" s="1155"/>
      <c r="N24" s="1155"/>
      <c r="O24" s="1156" t="str">
        <f>IF(G24="","",IFERROR(VLOOKUP(G24,製品リスト!$A$4:$C$1000,2,0),"SII登録型番を正しく入力してください"))</f>
        <v/>
      </c>
      <c r="P24" s="1156"/>
      <c r="Q24" s="1156"/>
      <c r="R24" s="1156"/>
      <c r="S24" s="1156"/>
      <c r="T24" s="1156"/>
      <c r="U24" s="1156"/>
      <c r="V24" s="1156"/>
      <c r="W24" s="1156"/>
      <c r="X24" s="1156"/>
      <c r="Y24" s="1156"/>
      <c r="Z24" s="1156" t="str">
        <f>IF(G24="","",IFERROR(VLOOKUP(G24,製品リスト!$A$4:$C$1000,3,0),"SII登録型番を正しく入力してください"))</f>
        <v/>
      </c>
      <c r="AA24" s="1156"/>
      <c r="AB24" s="1156"/>
      <c r="AC24" s="1156"/>
      <c r="AD24" s="1156"/>
      <c r="AE24" s="1156"/>
      <c r="AF24" s="1156"/>
      <c r="AG24" s="1156"/>
      <c r="AH24" s="1156"/>
      <c r="AI24" s="1156"/>
      <c r="AJ24" s="1156"/>
      <c r="AK24" s="1156"/>
      <c r="AL24" s="1156"/>
      <c r="AM24" s="1156"/>
      <c r="AN24" s="1156"/>
      <c r="AO24" s="1156"/>
      <c r="AP24" s="1156"/>
      <c r="AQ24" s="1084"/>
      <c r="AR24" s="1085"/>
      <c r="AS24" s="1085"/>
      <c r="AT24" s="1085"/>
      <c r="AU24" s="1085"/>
      <c r="AV24" s="176" t="s">
        <v>14</v>
      </c>
      <c r="AW24" s="1086"/>
      <c r="AX24" s="1087"/>
      <c r="AY24" s="1087"/>
      <c r="AZ24" s="1087"/>
      <c r="BA24" s="1087"/>
      <c r="BB24" s="1087"/>
      <c r="BC24" s="1088"/>
      <c r="BD24" s="353"/>
      <c r="BE24" s="353"/>
      <c r="BF24" s="316">
        <v>14</v>
      </c>
      <c r="BG24" s="300"/>
    </row>
    <row r="25" spans="1:83" s="15" customFormat="1" ht="28.5" customHeight="1" x14ac:dyDescent="0.2">
      <c r="A25" s="1145"/>
      <c r="B25" s="1146"/>
      <c r="C25" s="1146"/>
      <c r="D25" s="1149"/>
      <c r="E25" s="1149"/>
      <c r="F25" s="1149"/>
      <c r="G25" s="1133"/>
      <c r="H25" s="904"/>
      <c r="I25" s="904"/>
      <c r="J25" s="904"/>
      <c r="K25" s="904"/>
      <c r="L25" s="904"/>
      <c r="M25" s="904"/>
      <c r="N25" s="904"/>
      <c r="O25" s="1134" t="str">
        <f>IF(G25="","",IFERROR(VLOOKUP(G25,製品リスト!$A$4:$C$1000,2,0),"SII登録型番を正しく入力してください"))</f>
        <v/>
      </c>
      <c r="P25" s="1134"/>
      <c r="Q25" s="1134"/>
      <c r="R25" s="1134"/>
      <c r="S25" s="1134"/>
      <c r="T25" s="1134"/>
      <c r="U25" s="1134"/>
      <c r="V25" s="1134"/>
      <c r="W25" s="1134"/>
      <c r="X25" s="1134"/>
      <c r="Y25" s="1134"/>
      <c r="Z25" s="1134" t="str">
        <f>IF(G25="","",IFERROR(VLOOKUP(G25,製品リスト!$A$4:$C$1000,3,0),"SII登録型番を正しく入力してください"))</f>
        <v/>
      </c>
      <c r="AA25" s="1134"/>
      <c r="AB25" s="1134"/>
      <c r="AC25" s="1134"/>
      <c r="AD25" s="1134"/>
      <c r="AE25" s="1134"/>
      <c r="AF25" s="1134"/>
      <c r="AG25" s="1134"/>
      <c r="AH25" s="1134"/>
      <c r="AI25" s="1134"/>
      <c r="AJ25" s="1134"/>
      <c r="AK25" s="1134"/>
      <c r="AL25" s="1134"/>
      <c r="AM25" s="1134"/>
      <c r="AN25" s="1134"/>
      <c r="AO25" s="1134"/>
      <c r="AP25" s="1134"/>
      <c r="AQ25" s="1073"/>
      <c r="AR25" s="1074"/>
      <c r="AS25" s="1074"/>
      <c r="AT25" s="1074"/>
      <c r="AU25" s="1074"/>
      <c r="AV25" s="177" t="s">
        <v>14</v>
      </c>
      <c r="AW25" s="1075"/>
      <c r="AX25" s="1076"/>
      <c r="AY25" s="1076"/>
      <c r="AZ25" s="1076"/>
      <c r="BA25" s="1076"/>
      <c r="BB25" s="1076"/>
      <c r="BC25" s="1077"/>
      <c r="BD25" s="353"/>
      <c r="BE25" s="353"/>
      <c r="BF25" s="316">
        <v>15</v>
      </c>
      <c r="BG25" s="300"/>
      <c r="BH25" s="1"/>
      <c r="BI25" s="1"/>
      <c r="BJ25" s="1"/>
      <c r="BK25" s="1"/>
      <c r="BL25" s="1"/>
      <c r="BM25" s="1"/>
      <c r="BN25" s="1"/>
      <c r="BO25" s="1"/>
      <c r="BP25" s="1"/>
      <c r="BQ25" s="1"/>
      <c r="BR25" s="1"/>
      <c r="BS25" s="1"/>
      <c r="BT25" s="1"/>
      <c r="BU25" s="1"/>
      <c r="BV25" s="1"/>
      <c r="BW25" s="1"/>
      <c r="BX25" s="1"/>
      <c r="BY25" s="1"/>
      <c r="BZ25" s="1"/>
      <c r="CA25" s="1"/>
      <c r="CB25" s="1"/>
      <c r="CC25" s="1"/>
      <c r="CD25" s="1"/>
      <c r="CE25" s="1"/>
    </row>
    <row r="26" spans="1:83" s="15" customFormat="1" ht="28.5" customHeight="1" x14ac:dyDescent="0.2">
      <c r="A26" s="1145"/>
      <c r="B26" s="1146"/>
      <c r="C26" s="1146"/>
      <c r="D26" s="1149"/>
      <c r="E26" s="1149"/>
      <c r="F26" s="1149"/>
      <c r="G26" s="1133"/>
      <c r="H26" s="904"/>
      <c r="I26" s="904"/>
      <c r="J26" s="904"/>
      <c r="K26" s="904"/>
      <c r="L26" s="904"/>
      <c r="M26" s="904"/>
      <c r="N26" s="904"/>
      <c r="O26" s="1134" t="str">
        <f>IF(G26="","",IFERROR(VLOOKUP(G26,製品リスト!$A$4:$C$1000,2,0),"SII登録型番を正しく入力してください"))</f>
        <v/>
      </c>
      <c r="P26" s="1134"/>
      <c r="Q26" s="1134"/>
      <c r="R26" s="1134"/>
      <c r="S26" s="1134"/>
      <c r="T26" s="1134"/>
      <c r="U26" s="1134"/>
      <c r="V26" s="1134"/>
      <c r="W26" s="1134"/>
      <c r="X26" s="1134"/>
      <c r="Y26" s="1134"/>
      <c r="Z26" s="1134" t="str">
        <f>IF(G26="","",IFERROR(VLOOKUP(G26,製品リスト!$A$4:$C$1000,3,0),"SII登録型番を正しく入力してください"))</f>
        <v/>
      </c>
      <c r="AA26" s="1134"/>
      <c r="AB26" s="1134"/>
      <c r="AC26" s="1134"/>
      <c r="AD26" s="1134"/>
      <c r="AE26" s="1134"/>
      <c r="AF26" s="1134"/>
      <c r="AG26" s="1134"/>
      <c r="AH26" s="1134"/>
      <c r="AI26" s="1134"/>
      <c r="AJ26" s="1134"/>
      <c r="AK26" s="1134"/>
      <c r="AL26" s="1134"/>
      <c r="AM26" s="1134"/>
      <c r="AN26" s="1134"/>
      <c r="AO26" s="1134"/>
      <c r="AP26" s="1134"/>
      <c r="AQ26" s="1073"/>
      <c r="AR26" s="1074"/>
      <c r="AS26" s="1074"/>
      <c r="AT26" s="1074"/>
      <c r="AU26" s="1074"/>
      <c r="AV26" s="177" t="s">
        <v>14</v>
      </c>
      <c r="AW26" s="1075"/>
      <c r="AX26" s="1076"/>
      <c r="AY26" s="1076"/>
      <c r="AZ26" s="1076"/>
      <c r="BA26" s="1076"/>
      <c r="BB26" s="1076"/>
      <c r="BC26" s="1077"/>
      <c r="BD26" s="353"/>
      <c r="BE26" s="353"/>
      <c r="BF26" s="316">
        <v>16</v>
      </c>
      <c r="BG26" s="300"/>
      <c r="BH26" s="1"/>
      <c r="BI26" s="1"/>
      <c r="BJ26" s="1"/>
      <c r="BK26" s="1"/>
      <c r="BL26" s="1"/>
      <c r="BM26" s="1"/>
      <c r="BN26" s="1"/>
      <c r="BO26" s="1"/>
      <c r="BP26" s="1"/>
      <c r="BQ26" s="1"/>
      <c r="BR26" s="1"/>
      <c r="BS26" s="1"/>
      <c r="BT26" s="1"/>
      <c r="BU26" s="1"/>
      <c r="BV26" s="1"/>
      <c r="BW26" s="1"/>
      <c r="BX26" s="1"/>
      <c r="BY26" s="1"/>
      <c r="BZ26" s="1"/>
      <c r="CA26" s="1"/>
      <c r="CB26" s="1"/>
      <c r="CC26" s="1"/>
      <c r="CD26" s="1"/>
      <c r="CE26" s="1"/>
    </row>
    <row r="27" spans="1:83" s="15" customFormat="1" ht="28.5" customHeight="1" x14ac:dyDescent="0.2">
      <c r="A27" s="1145"/>
      <c r="B27" s="1146"/>
      <c r="C27" s="1146"/>
      <c r="D27" s="1149"/>
      <c r="E27" s="1149"/>
      <c r="F27" s="1149"/>
      <c r="G27" s="1133"/>
      <c r="H27" s="904"/>
      <c r="I27" s="904"/>
      <c r="J27" s="904"/>
      <c r="K27" s="904"/>
      <c r="L27" s="904"/>
      <c r="M27" s="904"/>
      <c r="N27" s="904"/>
      <c r="O27" s="1134" t="str">
        <f>IF(G27="","",IFERROR(VLOOKUP(G27,製品リスト!$A$4:$C$1000,2,0),"SII登録型番を正しく入力してください"))</f>
        <v/>
      </c>
      <c r="P27" s="1134"/>
      <c r="Q27" s="1134"/>
      <c r="R27" s="1134"/>
      <c r="S27" s="1134"/>
      <c r="T27" s="1134"/>
      <c r="U27" s="1134"/>
      <c r="V27" s="1134"/>
      <c r="W27" s="1134"/>
      <c r="X27" s="1134"/>
      <c r="Y27" s="1134"/>
      <c r="Z27" s="1134" t="str">
        <f>IF(G27="","",IFERROR(VLOOKUP(G27,製品リスト!$A$4:$C$1000,3,0),"SII登録型番を正しく入力してください"))</f>
        <v/>
      </c>
      <c r="AA27" s="1134"/>
      <c r="AB27" s="1134"/>
      <c r="AC27" s="1134"/>
      <c r="AD27" s="1134"/>
      <c r="AE27" s="1134"/>
      <c r="AF27" s="1134"/>
      <c r="AG27" s="1134"/>
      <c r="AH27" s="1134"/>
      <c r="AI27" s="1134"/>
      <c r="AJ27" s="1134"/>
      <c r="AK27" s="1134"/>
      <c r="AL27" s="1134"/>
      <c r="AM27" s="1134"/>
      <c r="AN27" s="1134"/>
      <c r="AO27" s="1134"/>
      <c r="AP27" s="1134"/>
      <c r="AQ27" s="1073"/>
      <c r="AR27" s="1074"/>
      <c r="AS27" s="1074"/>
      <c r="AT27" s="1074"/>
      <c r="AU27" s="1074"/>
      <c r="AV27" s="177" t="s">
        <v>14</v>
      </c>
      <c r="AW27" s="1075"/>
      <c r="AX27" s="1076"/>
      <c r="AY27" s="1076"/>
      <c r="AZ27" s="1076"/>
      <c r="BA27" s="1076"/>
      <c r="BB27" s="1076"/>
      <c r="BC27" s="1077"/>
      <c r="BD27" s="353"/>
      <c r="BE27" s="353"/>
      <c r="BF27" s="316">
        <v>17</v>
      </c>
      <c r="BG27" s="300"/>
      <c r="BH27" s="1"/>
      <c r="BI27" s="1"/>
      <c r="BJ27" s="1"/>
      <c r="BK27" s="1"/>
      <c r="BL27" s="1"/>
      <c r="BM27" s="1"/>
      <c r="BN27" s="1"/>
      <c r="BO27" s="1"/>
      <c r="BP27" s="1"/>
      <c r="BQ27" s="1"/>
      <c r="BR27" s="1"/>
      <c r="BS27" s="1"/>
      <c r="BT27" s="1"/>
      <c r="BU27" s="1"/>
      <c r="BV27" s="1"/>
      <c r="BW27" s="1"/>
      <c r="BX27" s="1"/>
      <c r="BY27" s="1"/>
      <c r="BZ27" s="1"/>
      <c r="CA27" s="1"/>
      <c r="CB27" s="1"/>
      <c r="CC27" s="1"/>
      <c r="CD27" s="1"/>
      <c r="CE27" s="1"/>
    </row>
    <row r="28" spans="1:83" s="15" customFormat="1" ht="28.5" customHeight="1" x14ac:dyDescent="0.2">
      <c r="A28" s="1145"/>
      <c r="B28" s="1146"/>
      <c r="C28" s="1146"/>
      <c r="D28" s="1149"/>
      <c r="E28" s="1149"/>
      <c r="F28" s="1149"/>
      <c r="G28" s="1133"/>
      <c r="H28" s="904"/>
      <c r="I28" s="904"/>
      <c r="J28" s="904"/>
      <c r="K28" s="904"/>
      <c r="L28" s="904"/>
      <c r="M28" s="904"/>
      <c r="N28" s="904"/>
      <c r="O28" s="1134" t="str">
        <f>IF(G28="","",IFERROR(VLOOKUP(G28,製品リスト!$A$4:$C$1000,2,0),"SII登録型番を正しく入力してください"))</f>
        <v/>
      </c>
      <c r="P28" s="1134"/>
      <c r="Q28" s="1134"/>
      <c r="R28" s="1134"/>
      <c r="S28" s="1134"/>
      <c r="T28" s="1134"/>
      <c r="U28" s="1134"/>
      <c r="V28" s="1134"/>
      <c r="W28" s="1134"/>
      <c r="X28" s="1134"/>
      <c r="Y28" s="1134"/>
      <c r="Z28" s="1134" t="str">
        <f>IF(G28="","",IFERROR(VLOOKUP(G28,製品リスト!$A$4:$C$1000,3,0),"SII登録型番を正しく入力してください"))</f>
        <v/>
      </c>
      <c r="AA28" s="1134"/>
      <c r="AB28" s="1134"/>
      <c r="AC28" s="1134"/>
      <c r="AD28" s="1134"/>
      <c r="AE28" s="1134"/>
      <c r="AF28" s="1134"/>
      <c r="AG28" s="1134"/>
      <c r="AH28" s="1134"/>
      <c r="AI28" s="1134"/>
      <c r="AJ28" s="1134"/>
      <c r="AK28" s="1134"/>
      <c r="AL28" s="1134"/>
      <c r="AM28" s="1134"/>
      <c r="AN28" s="1134"/>
      <c r="AO28" s="1134"/>
      <c r="AP28" s="1134"/>
      <c r="AQ28" s="1073"/>
      <c r="AR28" s="1074"/>
      <c r="AS28" s="1074"/>
      <c r="AT28" s="1074"/>
      <c r="AU28" s="1074"/>
      <c r="AV28" s="177" t="s">
        <v>14</v>
      </c>
      <c r="AW28" s="1075"/>
      <c r="AX28" s="1076"/>
      <c r="AY28" s="1076"/>
      <c r="AZ28" s="1076"/>
      <c r="BA28" s="1076"/>
      <c r="BB28" s="1076"/>
      <c r="BC28" s="1077"/>
      <c r="BD28" s="353"/>
      <c r="BE28" s="353"/>
      <c r="BF28" s="316">
        <v>18</v>
      </c>
      <c r="BG28" s="300"/>
      <c r="BH28" s="1"/>
      <c r="BI28" s="1"/>
      <c r="BJ28" s="1"/>
      <c r="BK28" s="1"/>
      <c r="BL28" s="1"/>
      <c r="BM28" s="1"/>
      <c r="BN28" s="1"/>
      <c r="BO28" s="1"/>
      <c r="BP28" s="1"/>
      <c r="BQ28" s="1"/>
      <c r="BR28" s="1"/>
      <c r="BS28" s="1"/>
      <c r="BT28" s="1"/>
      <c r="BU28" s="1"/>
      <c r="BV28" s="1"/>
      <c r="BW28" s="1"/>
      <c r="BX28" s="1"/>
      <c r="BY28" s="1"/>
      <c r="BZ28" s="1"/>
      <c r="CA28" s="1"/>
      <c r="CB28" s="1"/>
      <c r="CC28" s="1"/>
      <c r="CD28" s="1"/>
      <c r="CE28" s="1"/>
    </row>
    <row r="29" spans="1:83" s="15" customFormat="1" ht="28.5" customHeight="1" x14ac:dyDescent="0.2">
      <c r="A29" s="1145"/>
      <c r="B29" s="1146"/>
      <c r="C29" s="1146"/>
      <c r="D29" s="1149"/>
      <c r="E29" s="1149"/>
      <c r="F29" s="1149"/>
      <c r="G29" s="1133"/>
      <c r="H29" s="904"/>
      <c r="I29" s="904"/>
      <c r="J29" s="904"/>
      <c r="K29" s="904"/>
      <c r="L29" s="904"/>
      <c r="M29" s="904"/>
      <c r="N29" s="904"/>
      <c r="O29" s="1134" t="str">
        <f>IF(G29="","",IFERROR(VLOOKUP(G29,製品リスト!$A$4:$C$1000,2,0),"SII登録型番を正しく入力してください"))</f>
        <v/>
      </c>
      <c r="P29" s="1134"/>
      <c r="Q29" s="1134"/>
      <c r="R29" s="1134"/>
      <c r="S29" s="1134"/>
      <c r="T29" s="1134"/>
      <c r="U29" s="1134"/>
      <c r="V29" s="1134"/>
      <c r="W29" s="1134"/>
      <c r="X29" s="1134"/>
      <c r="Y29" s="1134"/>
      <c r="Z29" s="1134" t="str">
        <f>IF(G29="","",IFERROR(VLOOKUP(G29,製品リスト!$A$4:$C$1000,3,0),"SII登録型番を正しく入力してください"))</f>
        <v/>
      </c>
      <c r="AA29" s="1134"/>
      <c r="AB29" s="1134"/>
      <c r="AC29" s="1134"/>
      <c r="AD29" s="1134"/>
      <c r="AE29" s="1134"/>
      <c r="AF29" s="1134"/>
      <c r="AG29" s="1134"/>
      <c r="AH29" s="1134"/>
      <c r="AI29" s="1134"/>
      <c r="AJ29" s="1134"/>
      <c r="AK29" s="1134"/>
      <c r="AL29" s="1134"/>
      <c r="AM29" s="1134"/>
      <c r="AN29" s="1134"/>
      <c r="AO29" s="1134"/>
      <c r="AP29" s="1134"/>
      <c r="AQ29" s="1073"/>
      <c r="AR29" s="1074"/>
      <c r="AS29" s="1074"/>
      <c r="AT29" s="1074"/>
      <c r="AU29" s="1074"/>
      <c r="AV29" s="177" t="s">
        <v>14</v>
      </c>
      <c r="AW29" s="1075"/>
      <c r="AX29" s="1076"/>
      <c r="AY29" s="1076"/>
      <c r="AZ29" s="1076"/>
      <c r="BA29" s="1076"/>
      <c r="BB29" s="1076"/>
      <c r="BC29" s="1077"/>
      <c r="BD29" s="353"/>
      <c r="BE29" s="353"/>
      <c r="BF29" s="316">
        <v>19</v>
      </c>
      <c r="BG29" s="300"/>
      <c r="BH29" s="1"/>
      <c r="BI29" s="1"/>
      <c r="BJ29" s="1"/>
      <c r="BK29" s="1"/>
      <c r="BL29" s="1"/>
      <c r="BM29" s="1"/>
      <c r="BN29" s="1"/>
      <c r="BO29" s="1"/>
      <c r="BP29" s="1"/>
      <c r="BQ29" s="1"/>
      <c r="BR29" s="1"/>
      <c r="BS29" s="1"/>
      <c r="BT29" s="1"/>
      <c r="BU29" s="1"/>
      <c r="BV29" s="1"/>
      <c r="BW29" s="1"/>
      <c r="BX29" s="1"/>
      <c r="BY29" s="1"/>
      <c r="BZ29" s="1"/>
      <c r="CA29" s="1"/>
      <c r="CB29" s="1"/>
      <c r="CC29" s="1"/>
      <c r="CD29" s="1"/>
      <c r="CE29" s="1"/>
    </row>
    <row r="30" spans="1:83" s="15" customFormat="1" ht="28.5" customHeight="1" x14ac:dyDescent="0.2">
      <c r="A30" s="1145"/>
      <c r="B30" s="1146"/>
      <c r="C30" s="1146"/>
      <c r="D30" s="1149"/>
      <c r="E30" s="1149"/>
      <c r="F30" s="1149"/>
      <c r="G30" s="1133"/>
      <c r="H30" s="904"/>
      <c r="I30" s="904"/>
      <c r="J30" s="904"/>
      <c r="K30" s="904"/>
      <c r="L30" s="904"/>
      <c r="M30" s="904"/>
      <c r="N30" s="904"/>
      <c r="O30" s="1134" t="str">
        <f>IF(G30="","",IFERROR(VLOOKUP(G30,製品リスト!$A$4:$C$1000,2,0),"SII登録型番を正しく入力してください"))</f>
        <v/>
      </c>
      <c r="P30" s="1134"/>
      <c r="Q30" s="1134"/>
      <c r="R30" s="1134"/>
      <c r="S30" s="1134"/>
      <c r="T30" s="1134"/>
      <c r="U30" s="1134"/>
      <c r="V30" s="1134"/>
      <c r="W30" s="1134"/>
      <c r="X30" s="1134"/>
      <c r="Y30" s="1134"/>
      <c r="Z30" s="1134" t="str">
        <f>IF(G30="","",IFERROR(VLOOKUP(G30,製品リスト!$A$4:$C$1000,3,0),"SII登録型番を正しく入力してください"))</f>
        <v/>
      </c>
      <c r="AA30" s="1134"/>
      <c r="AB30" s="1134"/>
      <c r="AC30" s="1134"/>
      <c r="AD30" s="1134"/>
      <c r="AE30" s="1134"/>
      <c r="AF30" s="1134"/>
      <c r="AG30" s="1134"/>
      <c r="AH30" s="1134"/>
      <c r="AI30" s="1134"/>
      <c r="AJ30" s="1134"/>
      <c r="AK30" s="1134"/>
      <c r="AL30" s="1134"/>
      <c r="AM30" s="1134"/>
      <c r="AN30" s="1134"/>
      <c r="AO30" s="1134"/>
      <c r="AP30" s="1134"/>
      <c r="AQ30" s="1073"/>
      <c r="AR30" s="1074"/>
      <c r="AS30" s="1074"/>
      <c r="AT30" s="1074"/>
      <c r="AU30" s="1074"/>
      <c r="AV30" s="177" t="s">
        <v>14</v>
      </c>
      <c r="AW30" s="1075"/>
      <c r="AX30" s="1076"/>
      <c r="AY30" s="1076"/>
      <c r="AZ30" s="1076"/>
      <c r="BA30" s="1076"/>
      <c r="BB30" s="1076"/>
      <c r="BC30" s="1077"/>
      <c r="BD30" s="353"/>
      <c r="BE30" s="353"/>
      <c r="BF30" s="316">
        <v>20</v>
      </c>
      <c r="BG30" s="300"/>
      <c r="BH30" s="1"/>
      <c r="BI30" s="1"/>
      <c r="BJ30" s="1"/>
      <c r="BK30" s="1"/>
      <c r="BL30" s="1"/>
      <c r="BM30" s="1"/>
      <c r="BN30" s="1"/>
      <c r="BO30" s="1"/>
      <c r="BP30" s="1"/>
      <c r="BQ30" s="1"/>
      <c r="BR30" s="1"/>
      <c r="BS30" s="1"/>
      <c r="BT30" s="1"/>
      <c r="BU30" s="1"/>
      <c r="BV30" s="1"/>
      <c r="BW30" s="1"/>
      <c r="BX30" s="1"/>
      <c r="BY30" s="1"/>
      <c r="BZ30" s="1"/>
      <c r="CA30" s="1"/>
      <c r="CB30" s="1"/>
      <c r="CC30" s="1"/>
      <c r="CD30" s="1"/>
      <c r="CE30" s="1"/>
    </row>
    <row r="31" spans="1:83" s="15" customFormat="1" ht="28.5" customHeight="1" x14ac:dyDescent="0.2">
      <c r="A31" s="1145"/>
      <c r="B31" s="1146"/>
      <c r="C31" s="1146"/>
      <c r="D31" s="1149"/>
      <c r="E31" s="1149"/>
      <c r="F31" s="1149"/>
      <c r="G31" s="1133"/>
      <c r="H31" s="904"/>
      <c r="I31" s="904"/>
      <c r="J31" s="904"/>
      <c r="K31" s="904"/>
      <c r="L31" s="904"/>
      <c r="M31" s="904"/>
      <c r="N31" s="904"/>
      <c r="O31" s="1134" t="str">
        <f>IF(G31="","",IFERROR(VLOOKUP(G31,製品リスト!$A$4:$C$1000,2,0),"SII登録型番を正しく入力してください"))</f>
        <v/>
      </c>
      <c r="P31" s="1134"/>
      <c r="Q31" s="1134"/>
      <c r="R31" s="1134"/>
      <c r="S31" s="1134"/>
      <c r="T31" s="1134"/>
      <c r="U31" s="1134"/>
      <c r="V31" s="1134"/>
      <c r="W31" s="1134"/>
      <c r="X31" s="1134"/>
      <c r="Y31" s="1134"/>
      <c r="Z31" s="1134" t="str">
        <f>IF(G31="","",IFERROR(VLOOKUP(G31,製品リスト!$A$4:$C$1000,3,0),"SII登録型番を正しく入力してください"))</f>
        <v/>
      </c>
      <c r="AA31" s="1134"/>
      <c r="AB31" s="1134"/>
      <c r="AC31" s="1134"/>
      <c r="AD31" s="1134"/>
      <c r="AE31" s="1134"/>
      <c r="AF31" s="1134"/>
      <c r="AG31" s="1134"/>
      <c r="AH31" s="1134"/>
      <c r="AI31" s="1134"/>
      <c r="AJ31" s="1134"/>
      <c r="AK31" s="1134"/>
      <c r="AL31" s="1134"/>
      <c r="AM31" s="1134"/>
      <c r="AN31" s="1134"/>
      <c r="AO31" s="1134"/>
      <c r="AP31" s="1134"/>
      <c r="AQ31" s="1073"/>
      <c r="AR31" s="1074"/>
      <c r="AS31" s="1074"/>
      <c r="AT31" s="1074"/>
      <c r="AU31" s="1074"/>
      <c r="AV31" s="177" t="s">
        <v>14</v>
      </c>
      <c r="AW31" s="1075"/>
      <c r="AX31" s="1076"/>
      <c r="AY31" s="1076"/>
      <c r="AZ31" s="1076"/>
      <c r="BA31" s="1076"/>
      <c r="BB31" s="1076"/>
      <c r="BC31" s="1077"/>
      <c r="BD31" s="353"/>
      <c r="BE31" s="353"/>
      <c r="BF31" s="316">
        <v>21</v>
      </c>
      <c r="BG31" s="300"/>
      <c r="BH31" s="1"/>
      <c r="BI31" s="1"/>
      <c r="BJ31" s="1"/>
      <c r="BK31" s="1"/>
      <c r="BL31" s="1"/>
      <c r="BM31" s="1"/>
      <c r="BN31" s="1"/>
      <c r="BO31" s="1"/>
      <c r="BP31" s="1"/>
      <c r="BQ31" s="1"/>
      <c r="BR31" s="1"/>
      <c r="BS31" s="1"/>
      <c r="BT31" s="1"/>
      <c r="BU31" s="1"/>
      <c r="BV31" s="1"/>
      <c r="BW31" s="1"/>
      <c r="BX31" s="1"/>
      <c r="BY31" s="1"/>
      <c r="BZ31" s="1"/>
      <c r="CA31" s="1"/>
      <c r="CB31" s="1"/>
      <c r="CC31" s="1"/>
      <c r="CD31" s="1"/>
      <c r="CE31" s="1"/>
    </row>
    <row r="32" spans="1:83" s="15" customFormat="1" ht="28.5" customHeight="1" x14ac:dyDescent="0.2">
      <c r="A32" s="1145"/>
      <c r="B32" s="1146"/>
      <c r="C32" s="1146"/>
      <c r="D32" s="1149"/>
      <c r="E32" s="1149"/>
      <c r="F32" s="1149"/>
      <c r="G32" s="1133"/>
      <c r="H32" s="904"/>
      <c r="I32" s="904"/>
      <c r="J32" s="904"/>
      <c r="K32" s="904"/>
      <c r="L32" s="904"/>
      <c r="M32" s="904"/>
      <c r="N32" s="904"/>
      <c r="O32" s="1134" t="str">
        <f>IF(G32="","",IFERROR(VLOOKUP(G32,製品リスト!$A$4:$C$1000,2,0),"SII登録型番を正しく入力してください"))</f>
        <v/>
      </c>
      <c r="P32" s="1134"/>
      <c r="Q32" s="1134"/>
      <c r="R32" s="1134"/>
      <c r="S32" s="1134"/>
      <c r="T32" s="1134"/>
      <c r="U32" s="1134"/>
      <c r="V32" s="1134"/>
      <c r="W32" s="1134"/>
      <c r="X32" s="1134"/>
      <c r="Y32" s="1134"/>
      <c r="Z32" s="1134" t="str">
        <f>IF(G32="","",IFERROR(VLOOKUP(G32,製品リスト!$A$4:$C$1000,3,0),"SII登録型番を正しく入力してください"))</f>
        <v/>
      </c>
      <c r="AA32" s="1134"/>
      <c r="AB32" s="1134"/>
      <c r="AC32" s="1134"/>
      <c r="AD32" s="1134"/>
      <c r="AE32" s="1134"/>
      <c r="AF32" s="1134"/>
      <c r="AG32" s="1134"/>
      <c r="AH32" s="1134"/>
      <c r="AI32" s="1134"/>
      <c r="AJ32" s="1134"/>
      <c r="AK32" s="1134"/>
      <c r="AL32" s="1134"/>
      <c r="AM32" s="1134"/>
      <c r="AN32" s="1134"/>
      <c r="AO32" s="1134"/>
      <c r="AP32" s="1134"/>
      <c r="AQ32" s="1073"/>
      <c r="AR32" s="1074"/>
      <c r="AS32" s="1074"/>
      <c r="AT32" s="1074"/>
      <c r="AU32" s="1074"/>
      <c r="AV32" s="177" t="s">
        <v>14</v>
      </c>
      <c r="AW32" s="1075"/>
      <c r="AX32" s="1076"/>
      <c r="AY32" s="1076"/>
      <c r="AZ32" s="1076"/>
      <c r="BA32" s="1076"/>
      <c r="BB32" s="1076"/>
      <c r="BC32" s="1077"/>
      <c r="BD32" s="353"/>
      <c r="BE32" s="353"/>
      <c r="BF32" s="316">
        <v>22</v>
      </c>
      <c r="BG32" s="300"/>
      <c r="BH32" s="1"/>
      <c r="BI32" s="1"/>
      <c r="BJ32" s="1"/>
      <c r="BK32" s="1"/>
      <c r="BL32" s="1"/>
      <c r="BM32" s="1"/>
      <c r="BN32" s="1"/>
      <c r="BO32" s="1"/>
      <c r="BP32" s="1"/>
      <c r="BQ32" s="1"/>
      <c r="BR32" s="1"/>
      <c r="BS32" s="1"/>
      <c r="BT32" s="1"/>
      <c r="BU32" s="1"/>
      <c r="BV32" s="1"/>
      <c r="BW32" s="1"/>
      <c r="BX32" s="1"/>
      <c r="BY32" s="1"/>
      <c r="BZ32" s="1"/>
      <c r="CA32" s="1"/>
      <c r="CB32" s="1"/>
      <c r="CC32" s="1"/>
      <c r="CD32" s="1"/>
      <c r="CE32" s="1"/>
    </row>
    <row r="33" spans="1:83" s="15" customFormat="1" ht="28.5" customHeight="1" x14ac:dyDescent="0.2">
      <c r="A33" s="1145"/>
      <c r="B33" s="1146"/>
      <c r="C33" s="1146"/>
      <c r="D33" s="1149"/>
      <c r="E33" s="1149"/>
      <c r="F33" s="1149"/>
      <c r="G33" s="1133"/>
      <c r="H33" s="904"/>
      <c r="I33" s="904"/>
      <c r="J33" s="904"/>
      <c r="K33" s="904"/>
      <c r="L33" s="904"/>
      <c r="M33" s="904"/>
      <c r="N33" s="904"/>
      <c r="O33" s="1134" t="str">
        <f>IF(G33="","",IFERROR(VLOOKUP(G33,製品リスト!$A$4:$C$1000,2,0),"SII登録型番を正しく入力してください"))</f>
        <v/>
      </c>
      <c r="P33" s="1134"/>
      <c r="Q33" s="1134"/>
      <c r="R33" s="1134"/>
      <c r="S33" s="1134"/>
      <c r="T33" s="1134"/>
      <c r="U33" s="1134"/>
      <c r="V33" s="1134"/>
      <c r="W33" s="1134"/>
      <c r="X33" s="1134"/>
      <c r="Y33" s="1134"/>
      <c r="Z33" s="1134" t="str">
        <f>IF(G33="","",IFERROR(VLOOKUP(G33,製品リスト!$A$4:$C$1000,3,0),"SII登録型番を正しく入力してください"))</f>
        <v/>
      </c>
      <c r="AA33" s="1134"/>
      <c r="AB33" s="1134"/>
      <c r="AC33" s="1134"/>
      <c r="AD33" s="1134"/>
      <c r="AE33" s="1134"/>
      <c r="AF33" s="1134"/>
      <c r="AG33" s="1134"/>
      <c r="AH33" s="1134"/>
      <c r="AI33" s="1134"/>
      <c r="AJ33" s="1134"/>
      <c r="AK33" s="1134"/>
      <c r="AL33" s="1134"/>
      <c r="AM33" s="1134"/>
      <c r="AN33" s="1134"/>
      <c r="AO33" s="1134"/>
      <c r="AP33" s="1134"/>
      <c r="AQ33" s="1073"/>
      <c r="AR33" s="1074"/>
      <c r="AS33" s="1074"/>
      <c r="AT33" s="1074"/>
      <c r="AU33" s="1074"/>
      <c r="AV33" s="177" t="s">
        <v>14</v>
      </c>
      <c r="AW33" s="1075"/>
      <c r="AX33" s="1076"/>
      <c r="AY33" s="1076"/>
      <c r="AZ33" s="1076"/>
      <c r="BA33" s="1076"/>
      <c r="BB33" s="1076"/>
      <c r="BC33" s="1077"/>
      <c r="BD33" s="353"/>
      <c r="BE33" s="353"/>
      <c r="BF33" s="316">
        <v>23</v>
      </c>
      <c r="BG33" s="300"/>
      <c r="BH33" s="1"/>
      <c r="BI33" s="1"/>
      <c r="BJ33" s="1"/>
      <c r="BK33" s="1"/>
      <c r="BL33" s="1"/>
      <c r="BM33" s="1"/>
      <c r="BN33" s="1"/>
      <c r="BO33" s="1"/>
      <c r="BP33" s="1"/>
      <c r="BQ33" s="1"/>
      <c r="BR33" s="1"/>
      <c r="BS33" s="1"/>
      <c r="BT33" s="1"/>
      <c r="BU33" s="1"/>
      <c r="BV33" s="1"/>
      <c r="BW33" s="1"/>
      <c r="BX33" s="1"/>
      <c r="BY33" s="1"/>
      <c r="BZ33" s="1"/>
      <c r="CA33" s="1"/>
      <c r="CB33" s="1"/>
      <c r="CC33" s="1"/>
      <c r="CD33" s="1"/>
      <c r="CE33" s="1"/>
    </row>
    <row r="34" spans="1:83" ht="33" customHeight="1" x14ac:dyDescent="0.2">
      <c r="A34" s="1145"/>
      <c r="B34" s="1146"/>
      <c r="C34" s="1146"/>
      <c r="D34" s="1150"/>
      <c r="E34" s="1150"/>
      <c r="F34" s="1150"/>
      <c r="G34" s="843" t="s">
        <v>168</v>
      </c>
      <c r="H34" s="843"/>
      <c r="I34" s="843"/>
      <c r="J34" s="843"/>
      <c r="K34" s="843"/>
      <c r="L34" s="843"/>
      <c r="M34" s="843"/>
      <c r="N34" s="843"/>
      <c r="O34" s="843"/>
      <c r="P34" s="843"/>
      <c r="Q34" s="843"/>
      <c r="R34" s="843"/>
      <c r="S34" s="843"/>
      <c r="T34" s="843"/>
      <c r="U34" s="843"/>
      <c r="V34" s="843"/>
      <c r="W34" s="843"/>
      <c r="X34" s="843"/>
      <c r="Y34" s="843"/>
      <c r="Z34" s="843"/>
      <c r="AA34" s="843"/>
      <c r="AB34" s="843"/>
      <c r="AC34" s="843"/>
      <c r="AD34" s="843"/>
      <c r="AE34" s="843"/>
      <c r="AF34" s="843"/>
      <c r="AG34" s="843"/>
      <c r="AH34" s="843"/>
      <c r="AI34" s="843"/>
      <c r="AJ34" s="843"/>
      <c r="AK34" s="843"/>
      <c r="AL34" s="843"/>
      <c r="AM34" s="843"/>
      <c r="AN34" s="843"/>
      <c r="AO34" s="843"/>
      <c r="AP34" s="844"/>
      <c r="AQ34" s="1066">
        <f>SUM(AQ24:AU33)</f>
        <v>0</v>
      </c>
      <c r="AR34" s="1066"/>
      <c r="AS34" s="1066"/>
      <c r="AT34" s="1066"/>
      <c r="AU34" s="1066"/>
      <c r="AV34" s="178" t="s">
        <v>14</v>
      </c>
      <c r="AW34" s="853">
        <f>SUM(AW24:BC33)</f>
        <v>0</v>
      </c>
      <c r="AX34" s="854"/>
      <c r="AY34" s="854"/>
      <c r="AZ34" s="854"/>
      <c r="BA34" s="854"/>
      <c r="BB34" s="854"/>
      <c r="BC34" s="855"/>
      <c r="BD34" s="406"/>
      <c r="BE34" s="414"/>
      <c r="BF34" s="316">
        <v>24</v>
      </c>
      <c r="BG34" s="300"/>
    </row>
    <row r="35" spans="1:83" s="15" customFormat="1" ht="35.25" customHeight="1" thickBot="1" x14ac:dyDescent="0.25">
      <c r="A35" s="1147"/>
      <c r="B35" s="1148"/>
      <c r="C35" s="1148"/>
      <c r="D35" s="1139" t="s">
        <v>155</v>
      </c>
      <c r="E35" s="1139"/>
      <c r="F35" s="1139"/>
      <c r="G35" s="1038" t="s">
        <v>169</v>
      </c>
      <c r="H35" s="1038"/>
      <c r="I35" s="1038"/>
      <c r="J35" s="1038"/>
      <c r="K35" s="1038"/>
      <c r="L35" s="1038"/>
      <c r="M35" s="1038"/>
      <c r="N35" s="1038"/>
      <c r="O35" s="1038"/>
      <c r="P35" s="1038"/>
      <c r="Q35" s="1038"/>
      <c r="R35" s="1038"/>
      <c r="S35" s="1038"/>
      <c r="T35" s="1038"/>
      <c r="U35" s="1038"/>
      <c r="V35" s="1038"/>
      <c r="W35" s="1038"/>
      <c r="X35" s="1038"/>
      <c r="Y35" s="1038"/>
      <c r="Z35" s="1038"/>
      <c r="AA35" s="1038"/>
      <c r="AB35" s="1038"/>
      <c r="AC35" s="1038"/>
      <c r="AD35" s="1038"/>
      <c r="AE35" s="1038"/>
      <c r="AF35" s="1038"/>
      <c r="AG35" s="1038"/>
      <c r="AH35" s="1038"/>
      <c r="AI35" s="1038"/>
      <c r="AJ35" s="1038"/>
      <c r="AK35" s="1038"/>
      <c r="AL35" s="1038"/>
      <c r="AM35" s="1038"/>
      <c r="AN35" s="1038"/>
      <c r="AO35" s="1038"/>
      <c r="AP35" s="1038"/>
      <c r="AQ35" s="1038"/>
      <c r="AR35" s="1038"/>
      <c r="AS35" s="1038"/>
      <c r="AT35" s="1038"/>
      <c r="AU35" s="1038"/>
      <c r="AV35" s="1038"/>
      <c r="AW35" s="1040"/>
      <c r="AX35" s="1041"/>
      <c r="AY35" s="1041"/>
      <c r="AZ35" s="1041"/>
      <c r="BA35" s="1041"/>
      <c r="BB35" s="1041"/>
      <c r="BC35" s="1042"/>
      <c r="BD35" s="353"/>
      <c r="BE35" s="353"/>
      <c r="BF35" s="316">
        <v>25</v>
      </c>
      <c r="BG35" s="300"/>
      <c r="BH35" s="1"/>
      <c r="BI35" s="1"/>
      <c r="BJ35" s="1"/>
      <c r="BK35" s="1"/>
      <c r="BL35" s="1"/>
      <c r="BM35" s="1"/>
      <c r="BN35" s="1"/>
      <c r="BO35" s="1"/>
      <c r="BP35" s="1"/>
      <c r="BQ35" s="1"/>
      <c r="BR35" s="1"/>
      <c r="BS35" s="1"/>
      <c r="BT35" s="1"/>
      <c r="BU35" s="1"/>
      <c r="BV35" s="1"/>
      <c r="BW35" s="1"/>
      <c r="BX35" s="1"/>
      <c r="BY35" s="1"/>
      <c r="BZ35" s="1"/>
      <c r="CA35" s="1"/>
      <c r="CB35" s="1"/>
      <c r="CC35" s="1"/>
      <c r="CD35" s="1"/>
      <c r="CE35" s="1"/>
    </row>
    <row r="36" spans="1:83" ht="35.25" customHeight="1" thickTop="1" thickBot="1" x14ac:dyDescent="0.25">
      <c r="A36" s="1140" t="s">
        <v>56</v>
      </c>
      <c r="B36" s="1141"/>
      <c r="C36" s="1141"/>
      <c r="D36" s="1141"/>
      <c r="E36" s="1141"/>
      <c r="F36" s="1141"/>
      <c r="G36" s="1141"/>
      <c r="H36" s="1141"/>
      <c r="I36" s="1141"/>
      <c r="J36" s="1141"/>
      <c r="K36" s="1141"/>
      <c r="L36" s="1141"/>
      <c r="M36" s="1141"/>
      <c r="N36" s="1141"/>
      <c r="O36" s="1141"/>
      <c r="P36" s="1141"/>
      <c r="Q36" s="1141"/>
      <c r="R36" s="1141"/>
      <c r="S36" s="1141"/>
      <c r="T36" s="1141"/>
      <c r="U36" s="1141"/>
      <c r="V36" s="1141"/>
      <c r="W36" s="1141"/>
      <c r="X36" s="1141"/>
      <c r="Y36" s="1141"/>
      <c r="Z36" s="1141"/>
      <c r="AA36" s="1141"/>
      <c r="AB36" s="1141"/>
      <c r="AC36" s="1141"/>
      <c r="AD36" s="1141"/>
      <c r="AE36" s="1141"/>
      <c r="AF36" s="1141"/>
      <c r="AG36" s="1141"/>
      <c r="AH36" s="1141"/>
      <c r="AI36" s="1141"/>
      <c r="AJ36" s="1141"/>
      <c r="AK36" s="1141"/>
      <c r="AL36" s="1141"/>
      <c r="AM36" s="1141"/>
      <c r="AN36" s="1141"/>
      <c r="AO36" s="1141"/>
      <c r="AP36" s="1141"/>
      <c r="AQ36" s="1141"/>
      <c r="AR36" s="1141"/>
      <c r="AS36" s="1141"/>
      <c r="AT36" s="1141"/>
      <c r="AU36" s="1141"/>
      <c r="AV36" s="1141"/>
      <c r="AW36" s="1142">
        <f>SUM(AW34:BC35)</f>
        <v>0</v>
      </c>
      <c r="AX36" s="1143"/>
      <c r="AY36" s="1143"/>
      <c r="AZ36" s="1143"/>
      <c r="BA36" s="1143"/>
      <c r="BB36" s="1143"/>
      <c r="BC36" s="1144"/>
      <c r="BD36" s="419"/>
      <c r="BE36" s="419"/>
      <c r="BF36" s="316">
        <v>26</v>
      </c>
      <c r="BG36" s="300"/>
    </row>
    <row r="37" spans="1:83" s="161" customFormat="1" ht="12.75" customHeight="1" thickBot="1" x14ac:dyDescent="0.25">
      <c r="A37" s="179"/>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80"/>
      <c r="Z37" s="180"/>
      <c r="AA37" s="180"/>
      <c r="AB37" s="180"/>
      <c r="AC37" s="180"/>
      <c r="AD37" s="180"/>
      <c r="AE37" s="180"/>
      <c r="AF37" s="180"/>
      <c r="AG37" s="180"/>
      <c r="AH37" s="180"/>
      <c r="AI37" s="180"/>
      <c r="AJ37" s="180"/>
      <c r="AK37" s="180"/>
      <c r="AL37" s="180"/>
      <c r="AM37" s="180"/>
      <c r="AN37" s="180"/>
      <c r="AO37" s="180"/>
      <c r="AP37" s="180"/>
      <c r="AQ37" s="180"/>
      <c r="AR37" s="180"/>
      <c r="AS37" s="181"/>
      <c r="AT37" s="181"/>
      <c r="AU37" s="181"/>
      <c r="AV37" s="182"/>
      <c r="AW37" s="182"/>
      <c r="AX37" s="32"/>
      <c r="AY37" s="32"/>
      <c r="AZ37" s="32"/>
      <c r="BA37" s="32"/>
      <c r="BB37" s="32"/>
      <c r="BC37" s="32"/>
      <c r="BD37" s="418"/>
      <c r="BE37" s="418"/>
      <c r="BF37" s="313"/>
      <c r="BG37" s="314"/>
      <c r="BH37" s="4"/>
      <c r="BI37" s="4"/>
      <c r="BJ37" s="4"/>
      <c r="BK37" s="4"/>
      <c r="BL37" s="4"/>
      <c r="BM37" s="4"/>
      <c r="BN37" s="4"/>
      <c r="BO37" s="4"/>
      <c r="BP37" s="4"/>
      <c r="BQ37" s="4"/>
      <c r="BR37" s="4"/>
      <c r="BS37" s="4"/>
      <c r="BT37" s="4"/>
      <c r="BU37" s="4"/>
      <c r="BV37" s="4"/>
      <c r="BW37" s="4"/>
      <c r="BX37" s="4"/>
      <c r="BY37" s="4"/>
      <c r="BZ37" s="4"/>
      <c r="CA37" s="4"/>
      <c r="CB37" s="4"/>
      <c r="CC37" s="4"/>
      <c r="CD37" s="4"/>
      <c r="CE37" s="4"/>
    </row>
    <row r="38" spans="1:83" ht="46.5" customHeight="1" x14ac:dyDescent="0.2">
      <c r="A38" s="1151" t="s">
        <v>15</v>
      </c>
      <c r="B38" s="1152"/>
      <c r="C38" s="1152"/>
      <c r="D38" s="1152" t="s">
        <v>150</v>
      </c>
      <c r="E38" s="1152"/>
      <c r="F38" s="1152"/>
      <c r="G38" s="1153" t="s">
        <v>32</v>
      </c>
      <c r="H38" s="1153"/>
      <c r="I38" s="1153"/>
      <c r="J38" s="1153"/>
      <c r="K38" s="1153"/>
      <c r="L38" s="1153"/>
      <c r="M38" s="1153"/>
      <c r="N38" s="1153"/>
      <c r="O38" s="1154" t="s">
        <v>7</v>
      </c>
      <c r="P38" s="1154"/>
      <c r="Q38" s="1154"/>
      <c r="R38" s="1154"/>
      <c r="S38" s="1154"/>
      <c r="T38" s="1154"/>
      <c r="U38" s="1154"/>
      <c r="V38" s="1154"/>
      <c r="W38" s="1154"/>
      <c r="X38" s="1154"/>
      <c r="Y38" s="1154"/>
      <c r="Z38" s="1154" t="s">
        <v>2</v>
      </c>
      <c r="AA38" s="1154"/>
      <c r="AB38" s="1154"/>
      <c r="AC38" s="1154"/>
      <c r="AD38" s="1154"/>
      <c r="AE38" s="1154"/>
      <c r="AF38" s="1154"/>
      <c r="AG38" s="1154"/>
      <c r="AH38" s="1154"/>
      <c r="AI38" s="1154"/>
      <c r="AJ38" s="1154"/>
      <c r="AK38" s="1154"/>
      <c r="AL38" s="1154"/>
      <c r="AM38" s="1154"/>
      <c r="AN38" s="1154"/>
      <c r="AO38" s="1154"/>
      <c r="AP38" s="1154"/>
      <c r="AQ38" s="953" t="s">
        <v>40</v>
      </c>
      <c r="AR38" s="954"/>
      <c r="AS38" s="954"/>
      <c r="AT38" s="954"/>
      <c r="AU38" s="954"/>
      <c r="AV38" s="954"/>
      <c r="AW38" s="946" t="s">
        <v>1</v>
      </c>
      <c r="AX38" s="947"/>
      <c r="AY38" s="947"/>
      <c r="AZ38" s="947"/>
      <c r="BA38" s="947"/>
      <c r="BB38" s="947"/>
      <c r="BC38" s="1096"/>
      <c r="BD38" s="412"/>
      <c r="BE38" s="412"/>
      <c r="BF38" s="316" t="s">
        <v>661</v>
      </c>
      <c r="BG38" s="299" t="s">
        <v>200</v>
      </c>
    </row>
    <row r="39" spans="1:83" ht="29.25" customHeight="1" x14ac:dyDescent="0.2">
      <c r="A39" s="1145" t="s">
        <v>61</v>
      </c>
      <c r="B39" s="1146"/>
      <c r="C39" s="1146"/>
      <c r="D39" s="1149" t="s">
        <v>153</v>
      </c>
      <c r="E39" s="1149"/>
      <c r="F39" s="1149"/>
      <c r="G39" s="1155"/>
      <c r="H39" s="1155"/>
      <c r="I39" s="1155"/>
      <c r="J39" s="1155"/>
      <c r="K39" s="1155"/>
      <c r="L39" s="1155"/>
      <c r="M39" s="1155"/>
      <c r="N39" s="1155"/>
      <c r="O39" s="1156" t="str">
        <f>IF(G39="","",IFERROR(VLOOKUP(G39,製品リスト!$A$4:$C$1000,2,0),"SII登録型番を正しく入力してください"))</f>
        <v/>
      </c>
      <c r="P39" s="1156"/>
      <c r="Q39" s="1156"/>
      <c r="R39" s="1156"/>
      <c r="S39" s="1156"/>
      <c r="T39" s="1156"/>
      <c r="U39" s="1156"/>
      <c r="V39" s="1156"/>
      <c r="W39" s="1156"/>
      <c r="X39" s="1156"/>
      <c r="Y39" s="1156"/>
      <c r="Z39" s="1156" t="str">
        <f>IF(G39="","",IFERROR(VLOOKUP(G39,製品リスト!$A$4:$C$1000,3,0),"SII登録型番を正しく入力してください"))</f>
        <v/>
      </c>
      <c r="AA39" s="1156"/>
      <c r="AB39" s="1156"/>
      <c r="AC39" s="1156"/>
      <c r="AD39" s="1156"/>
      <c r="AE39" s="1156"/>
      <c r="AF39" s="1156"/>
      <c r="AG39" s="1156"/>
      <c r="AH39" s="1156"/>
      <c r="AI39" s="1156"/>
      <c r="AJ39" s="1156"/>
      <c r="AK39" s="1156"/>
      <c r="AL39" s="1156"/>
      <c r="AM39" s="1156"/>
      <c r="AN39" s="1156"/>
      <c r="AO39" s="1156"/>
      <c r="AP39" s="1156"/>
      <c r="AQ39" s="1084"/>
      <c r="AR39" s="1085"/>
      <c r="AS39" s="1085"/>
      <c r="AT39" s="1085"/>
      <c r="AU39" s="1085"/>
      <c r="AV39" s="176" t="s">
        <v>14</v>
      </c>
      <c r="AW39" s="1086"/>
      <c r="AX39" s="1087"/>
      <c r="AY39" s="1087"/>
      <c r="AZ39" s="1087"/>
      <c r="BA39" s="1087"/>
      <c r="BB39" s="1087"/>
      <c r="BC39" s="1088"/>
      <c r="BD39" s="353"/>
      <c r="BE39" s="353"/>
      <c r="BF39" s="316">
        <v>27</v>
      </c>
      <c r="BG39" s="300"/>
    </row>
    <row r="40" spans="1:83" s="15" customFormat="1" ht="28.5" customHeight="1" x14ac:dyDescent="0.2">
      <c r="A40" s="1145"/>
      <c r="B40" s="1146"/>
      <c r="C40" s="1146"/>
      <c r="D40" s="1149"/>
      <c r="E40" s="1149"/>
      <c r="F40" s="1149"/>
      <c r="G40" s="1133"/>
      <c r="H40" s="904"/>
      <c r="I40" s="904"/>
      <c r="J40" s="904"/>
      <c r="K40" s="904"/>
      <c r="L40" s="904"/>
      <c r="M40" s="904"/>
      <c r="N40" s="904"/>
      <c r="O40" s="1134" t="str">
        <f>IF(G40="","",IFERROR(VLOOKUP(G40,製品リスト!$A$4:$C$1000,2,0),"SII登録型番を正しく入力してください"))</f>
        <v/>
      </c>
      <c r="P40" s="1134"/>
      <c r="Q40" s="1134"/>
      <c r="R40" s="1134"/>
      <c r="S40" s="1134"/>
      <c r="T40" s="1134"/>
      <c r="U40" s="1134"/>
      <c r="V40" s="1134"/>
      <c r="W40" s="1134"/>
      <c r="X40" s="1134"/>
      <c r="Y40" s="1134"/>
      <c r="Z40" s="1134" t="str">
        <f>IF(G40="","",IFERROR(VLOOKUP(G40,製品リスト!$A$4:$C$1000,3,0),"SII登録型番を正しく入力してください"))</f>
        <v/>
      </c>
      <c r="AA40" s="1134"/>
      <c r="AB40" s="1134"/>
      <c r="AC40" s="1134"/>
      <c r="AD40" s="1134"/>
      <c r="AE40" s="1134"/>
      <c r="AF40" s="1134"/>
      <c r="AG40" s="1134"/>
      <c r="AH40" s="1134"/>
      <c r="AI40" s="1134"/>
      <c r="AJ40" s="1134"/>
      <c r="AK40" s="1134"/>
      <c r="AL40" s="1134"/>
      <c r="AM40" s="1134"/>
      <c r="AN40" s="1134"/>
      <c r="AO40" s="1134"/>
      <c r="AP40" s="1134"/>
      <c r="AQ40" s="1073"/>
      <c r="AR40" s="1074"/>
      <c r="AS40" s="1074"/>
      <c r="AT40" s="1074"/>
      <c r="AU40" s="1074"/>
      <c r="AV40" s="177" t="s">
        <v>14</v>
      </c>
      <c r="AW40" s="1075"/>
      <c r="AX40" s="1076"/>
      <c r="AY40" s="1076"/>
      <c r="AZ40" s="1076"/>
      <c r="BA40" s="1076"/>
      <c r="BB40" s="1076"/>
      <c r="BC40" s="1077"/>
      <c r="BD40" s="353"/>
      <c r="BE40" s="353"/>
      <c r="BF40" s="316">
        <v>28</v>
      </c>
      <c r="BG40" s="300"/>
      <c r="BH40" s="1"/>
      <c r="BI40" s="1"/>
      <c r="BJ40" s="1"/>
      <c r="BK40" s="1"/>
      <c r="BL40" s="1"/>
      <c r="BM40" s="1"/>
      <c r="BN40" s="1"/>
      <c r="BO40" s="1"/>
      <c r="BP40" s="1"/>
      <c r="BQ40" s="1"/>
      <c r="BR40" s="1"/>
      <c r="BS40" s="1"/>
      <c r="BT40" s="1"/>
      <c r="BU40" s="1"/>
      <c r="BV40" s="1"/>
      <c r="BW40" s="1"/>
      <c r="BX40" s="1"/>
      <c r="BY40" s="1"/>
      <c r="BZ40" s="1"/>
      <c r="CA40" s="1"/>
      <c r="CB40" s="1"/>
      <c r="CC40" s="1"/>
      <c r="CD40" s="1"/>
      <c r="CE40" s="1"/>
    </row>
    <row r="41" spans="1:83" s="15" customFormat="1" ht="28.5" customHeight="1" x14ac:dyDescent="0.2">
      <c r="A41" s="1145"/>
      <c r="B41" s="1146"/>
      <c r="C41" s="1146"/>
      <c r="D41" s="1149"/>
      <c r="E41" s="1149"/>
      <c r="F41" s="1149"/>
      <c r="G41" s="1133"/>
      <c r="H41" s="904"/>
      <c r="I41" s="904"/>
      <c r="J41" s="904"/>
      <c r="K41" s="904"/>
      <c r="L41" s="904"/>
      <c r="M41" s="904"/>
      <c r="N41" s="904"/>
      <c r="O41" s="1134" t="str">
        <f>IF(G41="","",IFERROR(VLOOKUP(G41,製品リスト!$A$4:$C$1000,2,0),"SII登録型番を正しく入力してください"))</f>
        <v/>
      </c>
      <c r="P41" s="1134"/>
      <c r="Q41" s="1134"/>
      <c r="R41" s="1134"/>
      <c r="S41" s="1134"/>
      <c r="T41" s="1134"/>
      <c r="U41" s="1134"/>
      <c r="V41" s="1134"/>
      <c r="W41" s="1134"/>
      <c r="X41" s="1134"/>
      <c r="Y41" s="1134"/>
      <c r="Z41" s="1134" t="str">
        <f>IF(G41="","",IFERROR(VLOOKUP(G41,製品リスト!$A$4:$C$1000,3,0),"SII登録型番を正しく入力してください"))</f>
        <v/>
      </c>
      <c r="AA41" s="1134"/>
      <c r="AB41" s="1134"/>
      <c r="AC41" s="1134"/>
      <c r="AD41" s="1134"/>
      <c r="AE41" s="1134"/>
      <c r="AF41" s="1134"/>
      <c r="AG41" s="1134"/>
      <c r="AH41" s="1134"/>
      <c r="AI41" s="1134"/>
      <c r="AJ41" s="1134"/>
      <c r="AK41" s="1134"/>
      <c r="AL41" s="1134"/>
      <c r="AM41" s="1134"/>
      <c r="AN41" s="1134"/>
      <c r="AO41" s="1134"/>
      <c r="AP41" s="1134"/>
      <c r="AQ41" s="1073"/>
      <c r="AR41" s="1074"/>
      <c r="AS41" s="1074"/>
      <c r="AT41" s="1074"/>
      <c r="AU41" s="1074"/>
      <c r="AV41" s="177" t="s">
        <v>14</v>
      </c>
      <c r="AW41" s="1075"/>
      <c r="AX41" s="1076"/>
      <c r="AY41" s="1076"/>
      <c r="AZ41" s="1076"/>
      <c r="BA41" s="1076"/>
      <c r="BB41" s="1076"/>
      <c r="BC41" s="1077"/>
      <c r="BD41" s="353"/>
      <c r="BE41" s="353"/>
      <c r="BF41" s="316">
        <v>29</v>
      </c>
      <c r="BG41" s="300"/>
      <c r="BH41" s="1"/>
      <c r="BI41" s="1"/>
      <c r="BJ41" s="1"/>
      <c r="BK41" s="1"/>
      <c r="BL41" s="1"/>
      <c r="BM41" s="1"/>
      <c r="BN41" s="1"/>
      <c r="BO41" s="1"/>
      <c r="BP41" s="1"/>
      <c r="BQ41" s="1"/>
      <c r="BR41" s="1"/>
      <c r="BS41" s="1"/>
      <c r="BT41" s="1"/>
      <c r="BU41" s="1"/>
      <c r="BV41" s="1"/>
      <c r="BW41" s="1"/>
      <c r="BX41" s="1"/>
      <c r="BY41" s="1"/>
      <c r="BZ41" s="1"/>
      <c r="CA41" s="1"/>
      <c r="CB41" s="1"/>
      <c r="CC41" s="1"/>
      <c r="CD41" s="1"/>
      <c r="CE41" s="1"/>
    </row>
    <row r="42" spans="1:83" s="15" customFormat="1" ht="28.5" customHeight="1" x14ac:dyDescent="0.2">
      <c r="A42" s="1145"/>
      <c r="B42" s="1146"/>
      <c r="C42" s="1146"/>
      <c r="D42" s="1149"/>
      <c r="E42" s="1149"/>
      <c r="F42" s="1149"/>
      <c r="G42" s="1133"/>
      <c r="H42" s="904"/>
      <c r="I42" s="904"/>
      <c r="J42" s="904"/>
      <c r="K42" s="904"/>
      <c r="L42" s="904"/>
      <c r="M42" s="904"/>
      <c r="N42" s="904"/>
      <c r="O42" s="1134" t="str">
        <f>IF(G42="","",IFERROR(VLOOKUP(G42,製品リスト!$A$4:$C$1000,2,0),"SII登録型番を正しく入力してください"))</f>
        <v/>
      </c>
      <c r="P42" s="1134"/>
      <c r="Q42" s="1134"/>
      <c r="R42" s="1134"/>
      <c r="S42" s="1134"/>
      <c r="T42" s="1134"/>
      <c r="U42" s="1134"/>
      <c r="V42" s="1134"/>
      <c r="W42" s="1134"/>
      <c r="X42" s="1134"/>
      <c r="Y42" s="1134"/>
      <c r="Z42" s="1134" t="str">
        <f>IF(G42="","",IFERROR(VLOOKUP(G42,製品リスト!$A$4:$C$1000,3,0),"SII登録型番を正しく入力してください"))</f>
        <v/>
      </c>
      <c r="AA42" s="1134"/>
      <c r="AB42" s="1134"/>
      <c r="AC42" s="1134"/>
      <c r="AD42" s="1134"/>
      <c r="AE42" s="1134"/>
      <c r="AF42" s="1134"/>
      <c r="AG42" s="1134"/>
      <c r="AH42" s="1134"/>
      <c r="AI42" s="1134"/>
      <c r="AJ42" s="1134"/>
      <c r="AK42" s="1134"/>
      <c r="AL42" s="1134"/>
      <c r="AM42" s="1134"/>
      <c r="AN42" s="1134"/>
      <c r="AO42" s="1134"/>
      <c r="AP42" s="1134"/>
      <c r="AQ42" s="1073"/>
      <c r="AR42" s="1074"/>
      <c r="AS42" s="1074"/>
      <c r="AT42" s="1074"/>
      <c r="AU42" s="1074"/>
      <c r="AV42" s="177" t="s">
        <v>14</v>
      </c>
      <c r="AW42" s="1075"/>
      <c r="AX42" s="1076"/>
      <c r="AY42" s="1076"/>
      <c r="AZ42" s="1076"/>
      <c r="BA42" s="1076"/>
      <c r="BB42" s="1076"/>
      <c r="BC42" s="1077"/>
      <c r="BD42" s="353"/>
      <c r="BE42" s="353"/>
      <c r="BF42" s="316">
        <v>30</v>
      </c>
      <c r="BG42" s="300"/>
      <c r="BH42" s="1"/>
      <c r="BI42" s="1"/>
      <c r="BJ42" s="1"/>
      <c r="BK42" s="1"/>
      <c r="BL42" s="1"/>
      <c r="BM42" s="1"/>
      <c r="BN42" s="1"/>
      <c r="BO42" s="1"/>
      <c r="BP42" s="1"/>
      <c r="BQ42" s="1"/>
      <c r="BR42" s="1"/>
      <c r="BS42" s="1"/>
      <c r="BT42" s="1"/>
      <c r="BU42" s="1"/>
      <c r="BV42" s="1"/>
      <c r="BW42" s="1"/>
      <c r="BX42" s="1"/>
      <c r="BY42" s="1"/>
      <c r="BZ42" s="1"/>
      <c r="CA42" s="1"/>
      <c r="CB42" s="1"/>
      <c r="CC42" s="1"/>
      <c r="CD42" s="1"/>
      <c r="CE42" s="1"/>
    </row>
    <row r="43" spans="1:83" s="15" customFormat="1" ht="28.5" customHeight="1" x14ac:dyDescent="0.2">
      <c r="A43" s="1145"/>
      <c r="B43" s="1146"/>
      <c r="C43" s="1146"/>
      <c r="D43" s="1149"/>
      <c r="E43" s="1149"/>
      <c r="F43" s="1149"/>
      <c r="G43" s="1133"/>
      <c r="H43" s="904"/>
      <c r="I43" s="904"/>
      <c r="J43" s="904"/>
      <c r="K43" s="904"/>
      <c r="L43" s="904"/>
      <c r="M43" s="904"/>
      <c r="N43" s="904"/>
      <c r="O43" s="1134" t="str">
        <f>IF(G43="","",IFERROR(VLOOKUP(G43,製品リスト!$A$4:$C$1000,2,0),"SII登録型番を正しく入力してください"))</f>
        <v/>
      </c>
      <c r="P43" s="1134"/>
      <c r="Q43" s="1134"/>
      <c r="R43" s="1134"/>
      <c r="S43" s="1134"/>
      <c r="T43" s="1134"/>
      <c r="U43" s="1134"/>
      <c r="V43" s="1134"/>
      <c r="W43" s="1134"/>
      <c r="X43" s="1134"/>
      <c r="Y43" s="1134"/>
      <c r="Z43" s="1134" t="str">
        <f>IF(G43="","",IFERROR(VLOOKUP(G43,製品リスト!$A$4:$C$1000,3,0),"SII登録型番を正しく入力してください"))</f>
        <v/>
      </c>
      <c r="AA43" s="1134"/>
      <c r="AB43" s="1134"/>
      <c r="AC43" s="1134"/>
      <c r="AD43" s="1134"/>
      <c r="AE43" s="1134"/>
      <c r="AF43" s="1134"/>
      <c r="AG43" s="1134"/>
      <c r="AH43" s="1134"/>
      <c r="AI43" s="1134"/>
      <c r="AJ43" s="1134"/>
      <c r="AK43" s="1134"/>
      <c r="AL43" s="1134"/>
      <c r="AM43" s="1134"/>
      <c r="AN43" s="1134"/>
      <c r="AO43" s="1134"/>
      <c r="AP43" s="1134"/>
      <c r="AQ43" s="1073"/>
      <c r="AR43" s="1074"/>
      <c r="AS43" s="1074"/>
      <c r="AT43" s="1074"/>
      <c r="AU43" s="1074"/>
      <c r="AV43" s="177" t="s">
        <v>14</v>
      </c>
      <c r="AW43" s="1075"/>
      <c r="AX43" s="1076"/>
      <c r="AY43" s="1076"/>
      <c r="AZ43" s="1076"/>
      <c r="BA43" s="1076"/>
      <c r="BB43" s="1076"/>
      <c r="BC43" s="1077"/>
      <c r="BD43" s="353"/>
      <c r="BE43" s="353"/>
      <c r="BF43" s="316">
        <v>31</v>
      </c>
      <c r="BG43" s="300"/>
      <c r="BH43" s="1"/>
      <c r="BI43" s="1"/>
      <c r="BJ43" s="1"/>
      <c r="BK43" s="1"/>
      <c r="BL43" s="1"/>
      <c r="BM43" s="1"/>
      <c r="BN43" s="1"/>
      <c r="BO43" s="1"/>
      <c r="BP43" s="1"/>
      <c r="BQ43" s="1"/>
      <c r="BR43" s="1"/>
      <c r="BS43" s="1"/>
      <c r="BT43" s="1"/>
      <c r="BU43" s="1"/>
      <c r="BV43" s="1"/>
      <c r="BW43" s="1"/>
      <c r="BX43" s="1"/>
      <c r="BY43" s="1"/>
      <c r="BZ43" s="1"/>
      <c r="CA43" s="1"/>
      <c r="CB43" s="1"/>
      <c r="CC43" s="1"/>
      <c r="CD43" s="1"/>
      <c r="CE43" s="1"/>
    </row>
    <row r="44" spans="1:83" s="15" customFormat="1" ht="28.5" customHeight="1" x14ac:dyDescent="0.2">
      <c r="A44" s="1145"/>
      <c r="B44" s="1146"/>
      <c r="C44" s="1146"/>
      <c r="D44" s="1149"/>
      <c r="E44" s="1149"/>
      <c r="F44" s="1149"/>
      <c r="G44" s="1133"/>
      <c r="H44" s="904"/>
      <c r="I44" s="904"/>
      <c r="J44" s="904"/>
      <c r="K44" s="904"/>
      <c r="L44" s="904"/>
      <c r="M44" s="904"/>
      <c r="N44" s="904"/>
      <c r="O44" s="1135" t="str">
        <f>IF(G44="","",IFERROR(VLOOKUP(G44,製品リスト!$A$4:$C$1000,2,0),"SII登録型番を正しく入力してください"))</f>
        <v/>
      </c>
      <c r="P44" s="1136"/>
      <c r="Q44" s="1136"/>
      <c r="R44" s="1136"/>
      <c r="S44" s="1136"/>
      <c r="T44" s="1136"/>
      <c r="U44" s="1136"/>
      <c r="V44" s="1136"/>
      <c r="W44" s="1136"/>
      <c r="X44" s="1136"/>
      <c r="Y44" s="1137"/>
      <c r="Z44" s="1135" t="str">
        <f>IF(G44="","",IFERROR(VLOOKUP(G44,製品リスト!$A$4:$C$1000,3,0),"SII登録型番を正しく入力してください"))</f>
        <v/>
      </c>
      <c r="AA44" s="1136"/>
      <c r="AB44" s="1136"/>
      <c r="AC44" s="1136"/>
      <c r="AD44" s="1136"/>
      <c r="AE44" s="1136"/>
      <c r="AF44" s="1136"/>
      <c r="AG44" s="1136"/>
      <c r="AH44" s="1136"/>
      <c r="AI44" s="1136"/>
      <c r="AJ44" s="1136"/>
      <c r="AK44" s="1136"/>
      <c r="AL44" s="1136"/>
      <c r="AM44" s="1136"/>
      <c r="AN44" s="1136"/>
      <c r="AO44" s="1136"/>
      <c r="AP44" s="1137"/>
      <c r="AQ44" s="1073"/>
      <c r="AR44" s="1074"/>
      <c r="AS44" s="1074"/>
      <c r="AT44" s="1074"/>
      <c r="AU44" s="1074"/>
      <c r="AV44" s="177" t="s">
        <v>14</v>
      </c>
      <c r="AW44" s="1075"/>
      <c r="AX44" s="1076"/>
      <c r="AY44" s="1076"/>
      <c r="AZ44" s="1076"/>
      <c r="BA44" s="1076"/>
      <c r="BB44" s="1076"/>
      <c r="BC44" s="1077"/>
      <c r="BD44" s="353"/>
      <c r="BE44" s="353"/>
      <c r="BF44" s="316">
        <v>32</v>
      </c>
      <c r="BG44" s="300"/>
      <c r="BH44" s="1"/>
      <c r="BI44" s="1"/>
      <c r="BJ44" s="1"/>
      <c r="BK44" s="1"/>
      <c r="BL44" s="1"/>
      <c r="BM44" s="1"/>
      <c r="BN44" s="1"/>
      <c r="BO44" s="1"/>
      <c r="BP44" s="1"/>
      <c r="BQ44" s="1"/>
      <c r="BR44" s="1"/>
      <c r="BS44" s="1"/>
      <c r="BT44" s="1"/>
      <c r="BU44" s="1"/>
      <c r="BV44" s="1"/>
      <c r="BW44" s="1"/>
      <c r="BX44" s="1"/>
      <c r="BY44" s="1"/>
      <c r="BZ44" s="1"/>
      <c r="CA44" s="1"/>
      <c r="CB44" s="1"/>
      <c r="CC44" s="1"/>
      <c r="CD44" s="1"/>
      <c r="CE44" s="1"/>
    </row>
    <row r="45" spans="1:83" s="15" customFormat="1" ht="28.5" customHeight="1" x14ac:dyDescent="0.2">
      <c r="A45" s="1145"/>
      <c r="B45" s="1146"/>
      <c r="C45" s="1146"/>
      <c r="D45" s="1149"/>
      <c r="E45" s="1149"/>
      <c r="F45" s="1149"/>
      <c r="G45" s="1133"/>
      <c r="H45" s="904"/>
      <c r="I45" s="904"/>
      <c r="J45" s="904"/>
      <c r="K45" s="904"/>
      <c r="L45" s="904"/>
      <c r="M45" s="904"/>
      <c r="N45" s="904"/>
      <c r="O45" s="1134" t="str">
        <f>IF(G45="","",IFERROR(VLOOKUP(G45,製品リスト!$A$4:$C$1000,2,0),"SII登録型番を正しく入力してください"))</f>
        <v/>
      </c>
      <c r="P45" s="1134"/>
      <c r="Q45" s="1134"/>
      <c r="R45" s="1134"/>
      <c r="S45" s="1134"/>
      <c r="T45" s="1134"/>
      <c r="U45" s="1134"/>
      <c r="V45" s="1134"/>
      <c r="W45" s="1134"/>
      <c r="X45" s="1134"/>
      <c r="Y45" s="1134"/>
      <c r="Z45" s="1134" t="str">
        <f>IF(G45="","",IFERROR(VLOOKUP(G45,製品リスト!$A$4:$C$1000,3,0),"SII登録型番を正しく入力してください"))</f>
        <v/>
      </c>
      <c r="AA45" s="1134"/>
      <c r="AB45" s="1134"/>
      <c r="AC45" s="1134"/>
      <c r="AD45" s="1134"/>
      <c r="AE45" s="1134"/>
      <c r="AF45" s="1134"/>
      <c r="AG45" s="1134"/>
      <c r="AH45" s="1134"/>
      <c r="AI45" s="1134"/>
      <c r="AJ45" s="1134"/>
      <c r="AK45" s="1134"/>
      <c r="AL45" s="1134"/>
      <c r="AM45" s="1134"/>
      <c r="AN45" s="1134"/>
      <c r="AO45" s="1134"/>
      <c r="AP45" s="1134"/>
      <c r="AQ45" s="1073"/>
      <c r="AR45" s="1074"/>
      <c r="AS45" s="1074"/>
      <c r="AT45" s="1074"/>
      <c r="AU45" s="1074"/>
      <c r="AV45" s="177" t="s">
        <v>14</v>
      </c>
      <c r="AW45" s="1075"/>
      <c r="AX45" s="1076"/>
      <c r="AY45" s="1076"/>
      <c r="AZ45" s="1076"/>
      <c r="BA45" s="1076"/>
      <c r="BB45" s="1076"/>
      <c r="BC45" s="1077"/>
      <c r="BD45" s="353"/>
      <c r="BE45" s="353"/>
      <c r="BF45" s="316">
        <v>33</v>
      </c>
      <c r="BG45" s="300"/>
      <c r="BH45" s="1"/>
      <c r="BI45" s="1"/>
      <c r="BJ45" s="1"/>
      <c r="BK45" s="1"/>
      <c r="BL45" s="1"/>
      <c r="BM45" s="1"/>
      <c r="BN45" s="1"/>
      <c r="BO45" s="1"/>
      <c r="BP45" s="1"/>
      <c r="BQ45" s="1"/>
      <c r="BR45" s="1"/>
      <c r="BS45" s="1"/>
      <c r="BT45" s="1"/>
      <c r="BU45" s="1"/>
      <c r="BV45" s="1"/>
      <c r="BW45" s="1"/>
      <c r="BX45" s="1"/>
      <c r="BY45" s="1"/>
      <c r="BZ45" s="1"/>
      <c r="CA45" s="1"/>
      <c r="CB45" s="1"/>
      <c r="CC45" s="1"/>
      <c r="CD45" s="1"/>
      <c r="CE45" s="1"/>
    </row>
    <row r="46" spans="1:83" s="15" customFormat="1" ht="28.5" customHeight="1" x14ac:dyDescent="0.2">
      <c r="A46" s="1145"/>
      <c r="B46" s="1146"/>
      <c r="C46" s="1146"/>
      <c r="D46" s="1149"/>
      <c r="E46" s="1149"/>
      <c r="F46" s="1149"/>
      <c r="G46" s="1133"/>
      <c r="H46" s="904"/>
      <c r="I46" s="904"/>
      <c r="J46" s="904"/>
      <c r="K46" s="904"/>
      <c r="L46" s="904"/>
      <c r="M46" s="904"/>
      <c r="N46" s="904"/>
      <c r="O46" s="1134" t="str">
        <f>IF(G46="","",IFERROR(VLOOKUP(G46,製品リスト!$A$4:$C$1000,2,0),"SII登録型番を正しく入力してください"))</f>
        <v/>
      </c>
      <c r="P46" s="1134"/>
      <c r="Q46" s="1134"/>
      <c r="R46" s="1134"/>
      <c r="S46" s="1134"/>
      <c r="T46" s="1134"/>
      <c r="U46" s="1134"/>
      <c r="V46" s="1134"/>
      <c r="W46" s="1134"/>
      <c r="X46" s="1134"/>
      <c r="Y46" s="1134"/>
      <c r="Z46" s="1134" t="str">
        <f>IF(G46="","",IFERROR(VLOOKUP(G46,製品リスト!$A$4:$C$1000,3,0),"SII登録型番を正しく入力してください"))</f>
        <v/>
      </c>
      <c r="AA46" s="1134"/>
      <c r="AB46" s="1134"/>
      <c r="AC46" s="1134"/>
      <c r="AD46" s="1134"/>
      <c r="AE46" s="1134"/>
      <c r="AF46" s="1134"/>
      <c r="AG46" s="1134"/>
      <c r="AH46" s="1134"/>
      <c r="AI46" s="1134"/>
      <c r="AJ46" s="1134"/>
      <c r="AK46" s="1134"/>
      <c r="AL46" s="1134"/>
      <c r="AM46" s="1134"/>
      <c r="AN46" s="1134"/>
      <c r="AO46" s="1134"/>
      <c r="AP46" s="1134"/>
      <c r="AQ46" s="1073"/>
      <c r="AR46" s="1074"/>
      <c r="AS46" s="1074"/>
      <c r="AT46" s="1074"/>
      <c r="AU46" s="1074"/>
      <c r="AV46" s="177" t="s">
        <v>14</v>
      </c>
      <c r="AW46" s="1075"/>
      <c r="AX46" s="1076"/>
      <c r="AY46" s="1076"/>
      <c r="AZ46" s="1076"/>
      <c r="BA46" s="1076"/>
      <c r="BB46" s="1076"/>
      <c r="BC46" s="1077"/>
      <c r="BD46" s="353"/>
      <c r="BE46" s="353"/>
      <c r="BF46" s="316">
        <v>34</v>
      </c>
      <c r="BG46" s="300"/>
      <c r="BH46" s="1"/>
      <c r="BI46" s="1"/>
      <c r="BJ46" s="1"/>
      <c r="BK46" s="1"/>
      <c r="BL46" s="1"/>
      <c r="BM46" s="1"/>
      <c r="BN46" s="1"/>
      <c r="BO46" s="1"/>
      <c r="BP46" s="1"/>
      <c r="BQ46" s="1"/>
      <c r="BR46" s="1"/>
      <c r="BS46" s="1"/>
      <c r="BT46" s="1"/>
      <c r="BU46" s="1"/>
      <c r="BV46" s="1"/>
      <c r="BW46" s="1"/>
      <c r="BX46" s="1"/>
      <c r="BY46" s="1"/>
      <c r="BZ46" s="1"/>
      <c r="CA46" s="1"/>
      <c r="CB46" s="1"/>
      <c r="CC46" s="1"/>
      <c r="CD46" s="1"/>
      <c r="CE46" s="1"/>
    </row>
    <row r="47" spans="1:83" s="15" customFormat="1" ht="28.5" customHeight="1" x14ac:dyDescent="0.2">
      <c r="A47" s="1145"/>
      <c r="B47" s="1146"/>
      <c r="C47" s="1146"/>
      <c r="D47" s="1149"/>
      <c r="E47" s="1149"/>
      <c r="F47" s="1149"/>
      <c r="G47" s="1133"/>
      <c r="H47" s="904"/>
      <c r="I47" s="904"/>
      <c r="J47" s="904"/>
      <c r="K47" s="904"/>
      <c r="L47" s="904"/>
      <c r="M47" s="904"/>
      <c r="N47" s="904"/>
      <c r="O47" s="1135" t="str">
        <f>IF(G47="","",IFERROR(VLOOKUP(G47,製品リスト!$A$4:$C$1000,2,0),"SII登録型番を正しく入力してください"))</f>
        <v/>
      </c>
      <c r="P47" s="1136"/>
      <c r="Q47" s="1136"/>
      <c r="R47" s="1136"/>
      <c r="S47" s="1136"/>
      <c r="T47" s="1136"/>
      <c r="U47" s="1136"/>
      <c r="V47" s="1136"/>
      <c r="W47" s="1136"/>
      <c r="X47" s="1136"/>
      <c r="Y47" s="1137"/>
      <c r="Z47" s="1135" t="str">
        <f>IF(G47="","",IFERROR(VLOOKUP(G47,製品リスト!$A$4:$C$1000,3,0),"SII登録型番を正しく入力してください"))</f>
        <v/>
      </c>
      <c r="AA47" s="1136"/>
      <c r="AB47" s="1136"/>
      <c r="AC47" s="1136"/>
      <c r="AD47" s="1136"/>
      <c r="AE47" s="1136"/>
      <c r="AF47" s="1136"/>
      <c r="AG47" s="1136"/>
      <c r="AH47" s="1136"/>
      <c r="AI47" s="1136"/>
      <c r="AJ47" s="1136"/>
      <c r="AK47" s="1136"/>
      <c r="AL47" s="1136"/>
      <c r="AM47" s="1136"/>
      <c r="AN47" s="1136"/>
      <c r="AO47" s="1136"/>
      <c r="AP47" s="1137"/>
      <c r="AQ47" s="1073"/>
      <c r="AR47" s="1074"/>
      <c r="AS47" s="1074"/>
      <c r="AT47" s="1074"/>
      <c r="AU47" s="1074"/>
      <c r="AV47" s="177" t="s">
        <v>14</v>
      </c>
      <c r="AW47" s="1075"/>
      <c r="AX47" s="1076"/>
      <c r="AY47" s="1076"/>
      <c r="AZ47" s="1076"/>
      <c r="BA47" s="1076"/>
      <c r="BB47" s="1076"/>
      <c r="BC47" s="1077"/>
      <c r="BD47" s="353"/>
      <c r="BE47" s="353"/>
      <c r="BF47" s="316">
        <v>35</v>
      </c>
      <c r="BG47" s="300"/>
      <c r="BH47" s="1"/>
      <c r="BI47" s="1"/>
      <c r="BJ47" s="1"/>
      <c r="BK47" s="1"/>
      <c r="BL47" s="1"/>
      <c r="BM47" s="1"/>
      <c r="BN47" s="1"/>
      <c r="BO47" s="1"/>
      <c r="BP47" s="1"/>
      <c r="BQ47" s="1"/>
      <c r="BR47" s="1"/>
      <c r="BS47" s="1"/>
      <c r="BT47" s="1"/>
      <c r="BU47" s="1"/>
      <c r="BV47" s="1"/>
      <c r="BW47" s="1"/>
      <c r="BX47" s="1"/>
      <c r="BY47" s="1"/>
      <c r="BZ47" s="1"/>
      <c r="CA47" s="1"/>
      <c r="CB47" s="1"/>
      <c r="CC47" s="1"/>
      <c r="CD47" s="1"/>
      <c r="CE47" s="1"/>
    </row>
    <row r="48" spans="1:83" s="15" customFormat="1" ht="28.5" customHeight="1" x14ac:dyDescent="0.2">
      <c r="A48" s="1145"/>
      <c r="B48" s="1146"/>
      <c r="C48" s="1146"/>
      <c r="D48" s="1149"/>
      <c r="E48" s="1149"/>
      <c r="F48" s="1149"/>
      <c r="G48" s="1133"/>
      <c r="H48" s="904"/>
      <c r="I48" s="904"/>
      <c r="J48" s="904"/>
      <c r="K48" s="904"/>
      <c r="L48" s="904"/>
      <c r="M48" s="904"/>
      <c r="N48" s="904"/>
      <c r="O48" s="1134" t="str">
        <f>IF(G48="","",IFERROR(VLOOKUP(G48,製品リスト!$A$4:$C$1000,2,0),"SII登録型番を正しく入力してください"))</f>
        <v/>
      </c>
      <c r="P48" s="1134"/>
      <c r="Q48" s="1134"/>
      <c r="R48" s="1134"/>
      <c r="S48" s="1134"/>
      <c r="T48" s="1134"/>
      <c r="U48" s="1134"/>
      <c r="V48" s="1134"/>
      <c r="W48" s="1134"/>
      <c r="X48" s="1134"/>
      <c r="Y48" s="1134"/>
      <c r="Z48" s="1134" t="str">
        <f>IF(G48="","",IFERROR(VLOOKUP(G48,製品リスト!$A$4:$C$1000,3,0),"SII登録型番を正しく入力してください"))</f>
        <v/>
      </c>
      <c r="AA48" s="1134"/>
      <c r="AB48" s="1134"/>
      <c r="AC48" s="1134"/>
      <c r="AD48" s="1134"/>
      <c r="AE48" s="1134"/>
      <c r="AF48" s="1134"/>
      <c r="AG48" s="1134"/>
      <c r="AH48" s="1134"/>
      <c r="AI48" s="1134"/>
      <c r="AJ48" s="1134"/>
      <c r="AK48" s="1134"/>
      <c r="AL48" s="1134"/>
      <c r="AM48" s="1134"/>
      <c r="AN48" s="1134"/>
      <c r="AO48" s="1134"/>
      <c r="AP48" s="1134"/>
      <c r="AQ48" s="1073"/>
      <c r="AR48" s="1074"/>
      <c r="AS48" s="1074"/>
      <c r="AT48" s="1074"/>
      <c r="AU48" s="1074"/>
      <c r="AV48" s="177" t="s">
        <v>14</v>
      </c>
      <c r="AW48" s="1075"/>
      <c r="AX48" s="1076"/>
      <c r="AY48" s="1076"/>
      <c r="AZ48" s="1076"/>
      <c r="BA48" s="1076"/>
      <c r="BB48" s="1076"/>
      <c r="BC48" s="1077"/>
      <c r="BD48" s="353"/>
      <c r="BE48" s="353"/>
      <c r="BF48" s="316">
        <v>36</v>
      </c>
      <c r="BG48" s="300"/>
      <c r="BH48" s="1"/>
      <c r="BI48" s="1"/>
      <c r="BJ48" s="1"/>
      <c r="BK48" s="1"/>
      <c r="BL48" s="1"/>
      <c r="BM48" s="1"/>
      <c r="BN48" s="1"/>
      <c r="BO48" s="1"/>
      <c r="BP48" s="1"/>
      <c r="BQ48" s="1"/>
      <c r="BR48" s="1"/>
      <c r="BS48" s="1"/>
      <c r="BT48" s="1"/>
      <c r="BU48" s="1"/>
      <c r="BV48" s="1"/>
      <c r="BW48" s="1"/>
      <c r="BX48" s="1"/>
      <c r="BY48" s="1"/>
      <c r="BZ48" s="1"/>
      <c r="CA48" s="1"/>
      <c r="CB48" s="1"/>
      <c r="CC48" s="1"/>
      <c r="CD48" s="1"/>
      <c r="CE48" s="1"/>
    </row>
    <row r="49" spans="1:83" ht="33" customHeight="1" x14ac:dyDescent="0.2">
      <c r="A49" s="1145"/>
      <c r="B49" s="1146"/>
      <c r="C49" s="1146"/>
      <c r="D49" s="1150"/>
      <c r="E49" s="1150"/>
      <c r="F49" s="1150"/>
      <c r="G49" s="843" t="s">
        <v>168</v>
      </c>
      <c r="H49" s="843"/>
      <c r="I49" s="843"/>
      <c r="J49" s="843"/>
      <c r="K49" s="843"/>
      <c r="L49" s="843"/>
      <c r="M49" s="843"/>
      <c r="N49" s="843"/>
      <c r="O49" s="843"/>
      <c r="P49" s="843"/>
      <c r="Q49" s="843"/>
      <c r="R49" s="843"/>
      <c r="S49" s="843"/>
      <c r="T49" s="843"/>
      <c r="U49" s="843"/>
      <c r="V49" s="843"/>
      <c r="W49" s="843"/>
      <c r="X49" s="843"/>
      <c r="Y49" s="843"/>
      <c r="Z49" s="843"/>
      <c r="AA49" s="843"/>
      <c r="AB49" s="843"/>
      <c r="AC49" s="843"/>
      <c r="AD49" s="843"/>
      <c r="AE49" s="843"/>
      <c r="AF49" s="843"/>
      <c r="AG49" s="843"/>
      <c r="AH49" s="843"/>
      <c r="AI49" s="843"/>
      <c r="AJ49" s="843"/>
      <c r="AK49" s="843"/>
      <c r="AL49" s="843"/>
      <c r="AM49" s="843"/>
      <c r="AN49" s="843"/>
      <c r="AO49" s="843"/>
      <c r="AP49" s="844"/>
      <c r="AQ49" s="1066">
        <f>SUM(AQ39:AU48)</f>
        <v>0</v>
      </c>
      <c r="AR49" s="1066"/>
      <c r="AS49" s="1066"/>
      <c r="AT49" s="1066"/>
      <c r="AU49" s="1066"/>
      <c r="AV49" s="178" t="s">
        <v>14</v>
      </c>
      <c r="AW49" s="853">
        <f>SUM(AW39:BC48)</f>
        <v>0</v>
      </c>
      <c r="AX49" s="854"/>
      <c r="AY49" s="854"/>
      <c r="AZ49" s="854"/>
      <c r="BA49" s="854"/>
      <c r="BB49" s="854"/>
      <c r="BC49" s="855"/>
      <c r="BD49" s="406"/>
      <c r="BE49" s="414"/>
      <c r="BF49" s="316">
        <v>37</v>
      </c>
      <c r="BG49" s="300"/>
    </row>
    <row r="50" spans="1:83" s="15" customFormat="1" ht="35.25" customHeight="1" thickBot="1" x14ac:dyDescent="0.25">
      <c r="A50" s="1147"/>
      <c r="B50" s="1148"/>
      <c r="C50" s="1148"/>
      <c r="D50" s="1139" t="s">
        <v>155</v>
      </c>
      <c r="E50" s="1139"/>
      <c r="F50" s="1139"/>
      <c r="G50" s="1038" t="s">
        <v>169</v>
      </c>
      <c r="H50" s="1038"/>
      <c r="I50" s="1038"/>
      <c r="J50" s="1038"/>
      <c r="K50" s="1038"/>
      <c r="L50" s="1038"/>
      <c r="M50" s="1038"/>
      <c r="N50" s="1038"/>
      <c r="O50" s="1038"/>
      <c r="P50" s="1038"/>
      <c r="Q50" s="1038"/>
      <c r="R50" s="1038"/>
      <c r="S50" s="1038"/>
      <c r="T50" s="1038"/>
      <c r="U50" s="1038"/>
      <c r="V50" s="1038"/>
      <c r="W50" s="1038"/>
      <c r="X50" s="1038"/>
      <c r="Y50" s="1038"/>
      <c r="Z50" s="1038"/>
      <c r="AA50" s="1038"/>
      <c r="AB50" s="1038"/>
      <c r="AC50" s="1038"/>
      <c r="AD50" s="1038"/>
      <c r="AE50" s="1038"/>
      <c r="AF50" s="1038"/>
      <c r="AG50" s="1038"/>
      <c r="AH50" s="1038"/>
      <c r="AI50" s="1038"/>
      <c r="AJ50" s="1038"/>
      <c r="AK50" s="1038"/>
      <c r="AL50" s="1038"/>
      <c r="AM50" s="1038"/>
      <c r="AN50" s="1038"/>
      <c r="AO50" s="1038"/>
      <c r="AP50" s="1038"/>
      <c r="AQ50" s="1038"/>
      <c r="AR50" s="1038"/>
      <c r="AS50" s="1038"/>
      <c r="AT50" s="1038"/>
      <c r="AU50" s="1038"/>
      <c r="AV50" s="1038"/>
      <c r="AW50" s="1040"/>
      <c r="AX50" s="1041"/>
      <c r="AY50" s="1041"/>
      <c r="AZ50" s="1041"/>
      <c r="BA50" s="1041"/>
      <c r="BB50" s="1041"/>
      <c r="BC50" s="1042"/>
      <c r="BD50" s="353"/>
      <c r="BE50" s="353"/>
      <c r="BF50" s="316">
        <v>38</v>
      </c>
      <c r="BG50" s="300"/>
      <c r="BH50" s="1"/>
      <c r="BI50" s="1"/>
      <c r="BJ50" s="1"/>
      <c r="BK50" s="1"/>
      <c r="BL50" s="1"/>
      <c r="BM50" s="1"/>
      <c r="BN50" s="1"/>
      <c r="BO50" s="1"/>
      <c r="BP50" s="1"/>
      <c r="BQ50" s="1"/>
      <c r="BR50" s="1"/>
      <c r="BS50" s="1"/>
      <c r="BT50" s="1"/>
      <c r="BU50" s="1"/>
      <c r="BV50" s="1"/>
      <c r="BW50" s="1"/>
      <c r="BX50" s="1"/>
      <c r="BY50" s="1"/>
      <c r="BZ50" s="1"/>
      <c r="CA50" s="1"/>
      <c r="CB50" s="1"/>
      <c r="CC50" s="1"/>
      <c r="CD50" s="1"/>
      <c r="CE50" s="1"/>
    </row>
    <row r="51" spans="1:83" ht="35.25" customHeight="1" thickTop="1" thickBot="1" x14ac:dyDescent="0.25">
      <c r="A51" s="1140" t="s">
        <v>56</v>
      </c>
      <c r="B51" s="1141"/>
      <c r="C51" s="1141"/>
      <c r="D51" s="1141"/>
      <c r="E51" s="1141"/>
      <c r="F51" s="1141"/>
      <c r="G51" s="1141"/>
      <c r="H51" s="1141"/>
      <c r="I51" s="1141"/>
      <c r="J51" s="1141"/>
      <c r="K51" s="1141"/>
      <c r="L51" s="1141"/>
      <c r="M51" s="1141"/>
      <c r="N51" s="1141"/>
      <c r="O51" s="1141"/>
      <c r="P51" s="1141"/>
      <c r="Q51" s="1141"/>
      <c r="R51" s="1141"/>
      <c r="S51" s="1141"/>
      <c r="T51" s="1141"/>
      <c r="U51" s="1141"/>
      <c r="V51" s="1141"/>
      <c r="W51" s="1141"/>
      <c r="X51" s="1141"/>
      <c r="Y51" s="1141"/>
      <c r="Z51" s="1141"/>
      <c r="AA51" s="1141"/>
      <c r="AB51" s="1141"/>
      <c r="AC51" s="1141"/>
      <c r="AD51" s="1141"/>
      <c r="AE51" s="1141"/>
      <c r="AF51" s="1141"/>
      <c r="AG51" s="1141"/>
      <c r="AH51" s="1141"/>
      <c r="AI51" s="1141"/>
      <c r="AJ51" s="1141"/>
      <c r="AK51" s="1141"/>
      <c r="AL51" s="1141"/>
      <c r="AM51" s="1141"/>
      <c r="AN51" s="1141"/>
      <c r="AO51" s="1141"/>
      <c r="AP51" s="1141"/>
      <c r="AQ51" s="1141"/>
      <c r="AR51" s="1141"/>
      <c r="AS51" s="1141"/>
      <c r="AT51" s="1141"/>
      <c r="AU51" s="1141"/>
      <c r="AV51" s="1141"/>
      <c r="AW51" s="1142">
        <f>SUM(AW49:BC50)</f>
        <v>0</v>
      </c>
      <c r="AX51" s="1143"/>
      <c r="AY51" s="1143"/>
      <c r="AZ51" s="1143"/>
      <c r="BA51" s="1143"/>
      <c r="BB51" s="1143"/>
      <c r="BC51" s="1144"/>
      <c r="BD51" s="419"/>
      <c r="BE51" s="419"/>
      <c r="BF51" s="316">
        <v>39</v>
      </c>
      <c r="BG51" s="300"/>
    </row>
    <row r="52" spans="1:83" ht="15.6" customHeight="1" thickBot="1" x14ac:dyDescent="0.25">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420"/>
      <c r="BE52" s="420"/>
    </row>
    <row r="53" spans="1:83" ht="36.75" customHeight="1" thickBot="1" x14ac:dyDescent="0.25">
      <c r="A53" s="856" t="s">
        <v>170</v>
      </c>
      <c r="B53" s="857"/>
      <c r="C53" s="857"/>
      <c r="D53" s="857"/>
      <c r="E53" s="857"/>
      <c r="F53" s="857"/>
      <c r="G53" s="857"/>
      <c r="H53" s="857"/>
      <c r="I53" s="857"/>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c r="AV53" s="857"/>
      <c r="AW53" s="859">
        <f>SUM(AW21,AW36,AW51)</f>
        <v>0</v>
      </c>
      <c r="AX53" s="860"/>
      <c r="AY53" s="860"/>
      <c r="AZ53" s="860"/>
      <c r="BA53" s="860"/>
      <c r="BB53" s="860"/>
      <c r="BC53" s="861"/>
      <c r="BD53" s="402"/>
      <c r="BE53" s="402"/>
      <c r="BF53" s="317">
        <v>40</v>
      </c>
      <c r="BG53" s="300"/>
    </row>
    <row r="54" spans="1:83" ht="28.5" customHeight="1" x14ac:dyDescent="0.2"/>
  </sheetData>
  <sheetProtection algorithmName="SHA-512" hashValue="mc/TMuiU2ZSvCEGfXz/VDTCYuUUb76JJCHw0AGTXZ/HwZISY44hL/wB+Pl7ldUCJ+LQ5StULCJMhfelYRl9Iaw==" saltValue="ZVO7EayYbgBvtKxm5G6IpQ==" spinCount="100000" sheet="1" objects="1" formatColumns="0"/>
  <mergeCells count="205">
    <mergeCell ref="A2:BC2"/>
    <mergeCell ref="A8:C8"/>
    <mergeCell ref="D8:F8"/>
    <mergeCell ref="G8:N8"/>
    <mergeCell ref="O8:Y8"/>
    <mergeCell ref="Z8:AP8"/>
    <mergeCell ref="AQ8:AV8"/>
    <mergeCell ref="AW8:BC8"/>
    <mergeCell ref="AW9:BC9"/>
    <mergeCell ref="A5:BC5"/>
    <mergeCell ref="G15:N15"/>
    <mergeCell ref="O15:Y15"/>
    <mergeCell ref="Z15:AP15"/>
    <mergeCell ref="AQ15:AU15"/>
    <mergeCell ref="AW15:BC15"/>
    <mergeCell ref="A9:C20"/>
    <mergeCell ref="D9:F19"/>
    <mergeCell ref="G9:N9"/>
    <mergeCell ref="O9:Y9"/>
    <mergeCell ref="Z9:AP9"/>
    <mergeCell ref="AQ9:AU9"/>
    <mergeCell ref="G16:N16"/>
    <mergeCell ref="O16:Y16"/>
    <mergeCell ref="Z16:AP16"/>
    <mergeCell ref="AQ16:AU16"/>
    <mergeCell ref="G18:N18"/>
    <mergeCell ref="O18:Y18"/>
    <mergeCell ref="Z18:AP18"/>
    <mergeCell ref="AQ18:AU18"/>
    <mergeCell ref="AW18:BC18"/>
    <mergeCell ref="G19:AP19"/>
    <mergeCell ref="AQ19:AU19"/>
    <mergeCell ref="AW19:BC19"/>
    <mergeCell ref="AW16:BC16"/>
    <mergeCell ref="G17:N17"/>
    <mergeCell ref="O17:Y17"/>
    <mergeCell ref="Z17:AP17"/>
    <mergeCell ref="AQ17:AU17"/>
    <mergeCell ref="AW17:BC17"/>
    <mergeCell ref="D20:F20"/>
    <mergeCell ref="G20:AV20"/>
    <mergeCell ref="AW20:BC20"/>
    <mergeCell ref="A21:AV21"/>
    <mergeCell ref="AW21:BC21"/>
    <mergeCell ref="A23:C23"/>
    <mergeCell ref="D23:F23"/>
    <mergeCell ref="G23:N23"/>
    <mergeCell ref="O23:Y23"/>
    <mergeCell ref="Z23:AP23"/>
    <mergeCell ref="AQ23:AV23"/>
    <mergeCell ref="AW23:BC23"/>
    <mergeCell ref="A24:C35"/>
    <mergeCell ref="D24:F34"/>
    <mergeCell ref="G24:N24"/>
    <mergeCell ref="O24:Y24"/>
    <mergeCell ref="Z24:AP24"/>
    <mergeCell ref="AQ24:AU24"/>
    <mergeCell ref="AW24:BC24"/>
    <mergeCell ref="G30:N30"/>
    <mergeCell ref="O30:Y30"/>
    <mergeCell ref="Z30:AP30"/>
    <mergeCell ref="AQ30:AU30"/>
    <mergeCell ref="AW30:BC30"/>
    <mergeCell ref="G31:N31"/>
    <mergeCell ref="O31:Y31"/>
    <mergeCell ref="Z31:AP31"/>
    <mergeCell ref="AQ31:AU31"/>
    <mergeCell ref="AW31:BC31"/>
    <mergeCell ref="G34:AP34"/>
    <mergeCell ref="AQ34:AU34"/>
    <mergeCell ref="AW34:BC34"/>
    <mergeCell ref="D35:F35"/>
    <mergeCell ref="G35:AV35"/>
    <mergeCell ref="AW35:BC35"/>
    <mergeCell ref="G32:N32"/>
    <mergeCell ref="O32:Y32"/>
    <mergeCell ref="Z32:AP32"/>
    <mergeCell ref="AQ32:AU32"/>
    <mergeCell ref="AW32:BC32"/>
    <mergeCell ref="G33:N33"/>
    <mergeCell ref="O33:Y33"/>
    <mergeCell ref="Z33:AP33"/>
    <mergeCell ref="AQ33:AU33"/>
    <mergeCell ref="AW33:BC33"/>
    <mergeCell ref="AW47:BC47"/>
    <mergeCell ref="AW39:BC39"/>
    <mergeCell ref="G46:N46"/>
    <mergeCell ref="O46:Y46"/>
    <mergeCell ref="Z46:AP46"/>
    <mergeCell ref="AQ46:AU46"/>
    <mergeCell ref="A36:AV36"/>
    <mergeCell ref="AW36:BC36"/>
    <mergeCell ref="A38:C38"/>
    <mergeCell ref="D38:F38"/>
    <mergeCell ref="G38:N38"/>
    <mergeCell ref="O38:Y38"/>
    <mergeCell ref="Z38:AP38"/>
    <mergeCell ref="AQ38:AV38"/>
    <mergeCell ref="AW38:BC38"/>
    <mergeCell ref="G45:N45"/>
    <mergeCell ref="O45:Y45"/>
    <mergeCell ref="Z45:AP45"/>
    <mergeCell ref="AQ45:AU45"/>
    <mergeCell ref="AW45:BC45"/>
    <mergeCell ref="G39:N39"/>
    <mergeCell ref="O39:Y39"/>
    <mergeCell ref="Z39:AP39"/>
    <mergeCell ref="AQ39:AU39"/>
    <mergeCell ref="AQ13:AU13"/>
    <mergeCell ref="AW13:BC13"/>
    <mergeCell ref="A53:AV53"/>
    <mergeCell ref="AW53:BC53"/>
    <mergeCell ref="D50:F50"/>
    <mergeCell ref="G50:AV50"/>
    <mergeCell ref="AW50:BC50"/>
    <mergeCell ref="A51:AV51"/>
    <mergeCell ref="AW51:BC51"/>
    <mergeCell ref="G48:N48"/>
    <mergeCell ref="O48:Y48"/>
    <mergeCell ref="Z48:AP48"/>
    <mergeCell ref="AQ48:AU48"/>
    <mergeCell ref="AW48:BC48"/>
    <mergeCell ref="G49:AP49"/>
    <mergeCell ref="AQ49:AU49"/>
    <mergeCell ref="AW49:BC49"/>
    <mergeCell ref="A39:C50"/>
    <mergeCell ref="D39:F49"/>
    <mergeCell ref="AW46:BC46"/>
    <mergeCell ref="G47:N47"/>
    <mergeCell ref="O47:Y47"/>
    <mergeCell ref="Z47:AP47"/>
    <mergeCell ref="AQ47:AU47"/>
    <mergeCell ref="AW28:BC28"/>
    <mergeCell ref="G14:N14"/>
    <mergeCell ref="O14:Y14"/>
    <mergeCell ref="Z14:AP14"/>
    <mergeCell ref="AQ14:AU14"/>
    <mergeCell ref="AW14:BC14"/>
    <mergeCell ref="G10:N10"/>
    <mergeCell ref="O10:Y10"/>
    <mergeCell ref="Z10:AP10"/>
    <mergeCell ref="AQ10:AU10"/>
    <mergeCell ref="AW10:BC10"/>
    <mergeCell ref="G11:N11"/>
    <mergeCell ref="O11:Y11"/>
    <mergeCell ref="Z11:AP11"/>
    <mergeCell ref="AQ11:AU11"/>
    <mergeCell ref="AW11:BC11"/>
    <mergeCell ref="G12:N12"/>
    <mergeCell ref="O12:Y12"/>
    <mergeCell ref="Z12:AP12"/>
    <mergeCell ref="AQ12:AU12"/>
    <mergeCell ref="AW12:BC12"/>
    <mergeCell ref="G13:N13"/>
    <mergeCell ref="O13:Y13"/>
    <mergeCell ref="Z13:AP13"/>
    <mergeCell ref="G29:N29"/>
    <mergeCell ref="O29:Y29"/>
    <mergeCell ref="Z29:AP29"/>
    <mergeCell ref="AQ29:AU29"/>
    <mergeCell ref="AW29:BC29"/>
    <mergeCell ref="G25:N25"/>
    <mergeCell ref="O25:Y25"/>
    <mergeCell ref="Z25:AP25"/>
    <mergeCell ref="AQ25:AU25"/>
    <mergeCell ref="AW25:BC25"/>
    <mergeCell ref="G26:N26"/>
    <mergeCell ref="O26:Y26"/>
    <mergeCell ref="Z26:AP26"/>
    <mergeCell ref="AQ26:AU26"/>
    <mergeCell ref="AW26:BC26"/>
    <mergeCell ref="G27:N27"/>
    <mergeCell ref="O27:Y27"/>
    <mergeCell ref="Z27:AP27"/>
    <mergeCell ref="AQ27:AU27"/>
    <mergeCell ref="AW27:BC27"/>
    <mergeCell ref="G28:N28"/>
    <mergeCell ref="O28:Y28"/>
    <mergeCell ref="Z28:AP28"/>
    <mergeCell ref="AQ28:AU28"/>
    <mergeCell ref="Z42:AP42"/>
    <mergeCell ref="AQ42:AU42"/>
    <mergeCell ref="AW42:BC42"/>
    <mergeCell ref="G43:N43"/>
    <mergeCell ref="O43:Y43"/>
    <mergeCell ref="Z43:AP43"/>
    <mergeCell ref="AQ43:AU43"/>
    <mergeCell ref="AW43:BC43"/>
    <mergeCell ref="G44:N44"/>
    <mergeCell ref="O44:Y44"/>
    <mergeCell ref="Z44:AP44"/>
    <mergeCell ref="AQ44:AU44"/>
    <mergeCell ref="AW44:BC44"/>
    <mergeCell ref="G42:N42"/>
    <mergeCell ref="O42:Y42"/>
    <mergeCell ref="G40:N40"/>
    <mergeCell ref="O40:Y40"/>
    <mergeCell ref="Z40:AP40"/>
    <mergeCell ref="AQ40:AU40"/>
    <mergeCell ref="AW40:BC40"/>
    <mergeCell ref="G41:N41"/>
    <mergeCell ref="O41:Y41"/>
    <mergeCell ref="Z41:AP41"/>
    <mergeCell ref="AQ41:AU41"/>
    <mergeCell ref="AW41:BC41"/>
  </mergeCells>
  <phoneticPr fontId="47"/>
  <conditionalFormatting sqref="BG1:BG7 BG9:BG22 BG24:BG37 BG39:BG1048576">
    <cfRule type="notContainsBlanks" dxfId="23" priority="1">
      <formula>LEN(TRIM(BG1))&gt;0</formula>
    </cfRule>
  </conditionalFormatting>
  <dataValidations count="5">
    <dataValidation type="custom" imeMode="disabled" allowBlank="1" showInputMessage="1" showErrorMessage="1" errorTitle="入力エラー" error="小数点は第二位まで、三位以下切り捨てで入力して下さい。" sqref="AQ24:AU33 AQ9:AU18 AQ39:AU48" xr:uid="{96EFC2D6-930D-4E5F-9B34-279384CCFC0F}">
      <formula1>AQ9-ROUNDDOWN(AQ9,2)=0</formula1>
    </dataValidation>
    <dataValidation imeMode="disabled" allowBlank="1" showInputMessage="1" showErrorMessage="1" sqref="AW53:BE53 AW21 AW36 AW51" xr:uid="{42EACC9D-B178-406F-BAD2-638BA8E6F052}"/>
    <dataValidation type="custom" imeMode="disabled" allowBlank="1" showInputMessage="1" showErrorMessage="1" errorTitle="入力エラー" error="小数点以下の入力はできません。" sqref="AW20:BE20 AW35:BE35 AW50:BE50 AW24:BE33 AW9:BE18 AW39:BE48" xr:uid="{75EB2A50-F6BF-4AEF-BC96-EAD535B37016}">
      <formula1>AW9-ROUNDDOWN(AW9,0)=0</formula1>
    </dataValidation>
    <dataValidation type="custom" operator="equal" allowBlank="1" showInputMessage="1" showErrorMessage="1" errorTitle="文字数エラー" error="SII登録型番を半角大文字の英数字で入力してください。（９文字）" sqref="G9:N9" xr:uid="{C88E532D-3C45-48AC-B848-5EDE9ECFCBF4}">
      <formula1>AND(LENB(G9)=9,EXACT(UPPER(G9),G9))</formula1>
    </dataValidation>
    <dataValidation type="custom" operator="equal" allowBlank="1" showInputMessage="1" showErrorMessage="1" error="SII登録型番を半角大文字の英数字で入力してください。（９文字）" sqref="G10:N18 G24:N33 G39:N48" xr:uid="{65E10180-48FE-472B-B136-B8040FC9374F}">
      <formula1>AND(LENB(G10)=9,EXACT(UPPER(G10),G10))</formula1>
    </dataValidation>
  </dataValidations>
  <printOptions horizontalCentered="1"/>
  <pageMargins left="0.11811023622047245" right="0.11811023622047245" top="0.43307086614173229" bottom="0.15748031496062992" header="0.31496062992125984" footer="0.11811023622047245"/>
  <pageSetup paperSize="9" scale="50" orientation="portrait" r:id="rId1"/>
  <headerFooter>
    <oddHeader>&amp;R&amp;14VERSION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8D9B6-6A3C-45C1-9225-FEDF2015CBF2}">
  <sheetPr codeName="Sheet7">
    <pageSetUpPr fitToPage="1"/>
  </sheetPr>
  <dimension ref="A1:BZ59"/>
  <sheetViews>
    <sheetView showGridLines="0" showZeros="0" zoomScale="50" zoomScaleNormal="50" zoomScaleSheetLayoutView="50" workbookViewId="0"/>
  </sheetViews>
  <sheetFormatPr defaultColWidth="9" defaultRowHeight="19.2" x14ac:dyDescent="0.2"/>
  <cols>
    <col min="1" max="55" width="3.6640625" style="4" customWidth="1"/>
    <col min="56" max="57" width="3.6640625" style="386" hidden="1" customWidth="1"/>
    <col min="58" max="58" width="5.77734375" style="318" hidden="1" customWidth="1"/>
    <col min="59" max="59" width="51.77734375" style="314" hidden="1" customWidth="1"/>
    <col min="60" max="60" width="51.77734375" style="4" customWidth="1"/>
    <col min="61" max="61" width="3.44140625" style="4" customWidth="1"/>
    <col min="62" max="16384" width="9" style="4"/>
  </cols>
  <sheetData>
    <row r="1" spans="1:78" ht="15.6" customHeight="1" x14ac:dyDescent="0.2">
      <c r="A1" s="1" t="str">
        <f>IF(交付申請書!$L$22&amp;交付申請書!$AH$22&lt;&gt;"",交付申請書!$L$22&amp;交付申請書!$AH$22&amp;"邸","")</f>
        <v/>
      </c>
      <c r="B1" s="1"/>
      <c r="C1" s="1"/>
      <c r="D1" s="1"/>
      <c r="E1" s="1"/>
      <c r="F1" s="1"/>
      <c r="G1" s="1"/>
      <c r="H1" s="1"/>
      <c r="I1" s="1"/>
      <c r="J1" s="1"/>
      <c r="K1" s="1"/>
      <c r="L1" s="1"/>
      <c r="M1" s="1"/>
      <c r="N1" s="1"/>
      <c r="O1" s="1"/>
      <c r="P1" s="1"/>
      <c r="Q1" s="1"/>
      <c r="R1" s="1"/>
      <c r="S1" s="1"/>
      <c r="T1" s="1"/>
      <c r="U1" s="1"/>
      <c r="V1" s="1"/>
      <c r="W1" s="1"/>
      <c r="X1" s="1"/>
      <c r="Y1" s="1"/>
      <c r="Z1" s="1"/>
      <c r="AA1" s="1"/>
      <c r="AB1" s="2"/>
      <c r="AC1" s="2"/>
      <c r="AD1" s="2"/>
      <c r="AE1" s="23"/>
      <c r="AF1" s="23"/>
      <c r="AG1" s="23"/>
      <c r="AH1" s="1"/>
      <c r="AI1" s="1"/>
      <c r="AJ1" s="1"/>
      <c r="AK1" s="1"/>
      <c r="AL1" s="1"/>
      <c r="AM1" s="1"/>
      <c r="AN1" s="1"/>
      <c r="AO1" s="1"/>
      <c r="AP1" s="1"/>
      <c r="AQ1" s="1"/>
      <c r="AR1" s="1"/>
      <c r="AS1" s="1"/>
      <c r="AT1" s="1"/>
      <c r="AU1" s="1"/>
      <c r="AV1" s="23"/>
      <c r="AW1" s="1"/>
      <c r="AX1" s="1"/>
      <c r="AY1" s="1"/>
      <c r="AZ1" s="1"/>
      <c r="BA1" s="1"/>
      <c r="BC1" s="71" t="s">
        <v>239</v>
      </c>
      <c r="BD1" s="384"/>
      <c r="BE1" s="384"/>
    </row>
    <row r="2" spans="1:78" ht="30" customHeight="1" x14ac:dyDescent="0.2">
      <c r="A2" s="748" t="s">
        <v>39</v>
      </c>
      <c r="B2" s="748"/>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748"/>
      <c r="AQ2" s="748"/>
      <c r="AR2" s="748"/>
      <c r="AS2" s="748"/>
      <c r="AT2" s="748"/>
      <c r="AU2" s="748"/>
      <c r="AV2" s="748"/>
      <c r="AW2" s="748"/>
      <c r="AX2" s="748"/>
      <c r="AY2" s="748"/>
      <c r="AZ2" s="748"/>
      <c r="BA2" s="748"/>
      <c r="BB2" s="748"/>
      <c r="BC2" s="748"/>
      <c r="BD2" s="354"/>
      <c r="BE2" s="354"/>
      <c r="BF2" s="319"/>
    </row>
    <row r="3" spans="1:78" ht="7.8" customHeight="1" x14ac:dyDescent="0.2">
      <c r="A3" s="9"/>
      <c r="B3" s="9"/>
      <c r="C3" s="9"/>
      <c r="D3" s="9"/>
      <c r="E3" s="152"/>
      <c r="F3" s="9"/>
      <c r="G3" s="9"/>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385"/>
      <c r="BE3" s="385"/>
    </row>
    <row r="4" spans="1:78" ht="14.25" customHeight="1" x14ac:dyDescent="0.2">
      <c r="A4" s="212"/>
      <c r="B4" s="212"/>
      <c r="C4" s="212"/>
      <c r="D4" s="212"/>
      <c r="E4" s="1"/>
      <c r="F4" s="212"/>
      <c r="G4" s="212"/>
      <c r="H4" s="1"/>
      <c r="I4" s="1"/>
      <c r="J4" s="1"/>
      <c r="K4" s="1"/>
      <c r="L4" s="1"/>
      <c r="M4" s="1"/>
      <c r="N4" s="1"/>
      <c r="O4" s="1"/>
      <c r="P4" s="1"/>
      <c r="Q4" s="1"/>
      <c r="R4" s="1"/>
      <c r="S4" s="1"/>
      <c r="T4" s="1"/>
      <c r="U4" s="1"/>
      <c r="V4" s="1"/>
      <c r="W4" s="1"/>
      <c r="X4" s="1"/>
      <c r="Y4" s="1"/>
      <c r="Z4" s="1"/>
      <c r="AA4" s="1"/>
      <c r="AB4" s="1"/>
      <c r="AC4" s="1"/>
      <c r="AD4" s="212"/>
      <c r="AE4" s="212"/>
      <c r="AF4" s="212"/>
      <c r="AG4" s="212"/>
      <c r="AH4" s="212"/>
      <c r="AI4" s="212"/>
      <c r="AJ4" s="1"/>
      <c r="AK4" s="1"/>
      <c r="AL4" s="1"/>
      <c r="AM4" s="1"/>
      <c r="AN4" s="1"/>
      <c r="AO4" s="1"/>
      <c r="AP4" s="1"/>
      <c r="AQ4" s="1"/>
      <c r="AR4" s="1"/>
      <c r="AS4" s="1"/>
      <c r="AT4" s="1"/>
      <c r="AU4" s="1"/>
      <c r="AV4" s="1"/>
      <c r="AX4" s="213"/>
      <c r="AY4" s="214"/>
      <c r="AZ4" s="55"/>
      <c r="BA4" s="214"/>
      <c r="BB4" s="1250"/>
      <c r="BC4" s="1250"/>
      <c r="BD4" s="423"/>
      <c r="BE4" s="423"/>
      <c r="BF4" s="1251" t="s">
        <v>830</v>
      </c>
      <c r="BG4" s="1252" t="s">
        <v>200</v>
      </c>
    </row>
    <row r="5" spans="1:78" ht="23.25" customHeight="1" x14ac:dyDescent="0.25">
      <c r="A5" s="21" t="s">
        <v>49</v>
      </c>
      <c r="B5" s="1"/>
      <c r="C5" s="1"/>
      <c r="D5" s="1"/>
      <c r="E5" s="1"/>
      <c r="F5" s="1"/>
      <c r="G5" s="1"/>
      <c r="H5" s="1"/>
      <c r="I5" s="1"/>
      <c r="J5" s="1"/>
      <c r="K5" s="36" t="s">
        <v>171</v>
      </c>
      <c r="L5" s="1"/>
      <c r="M5" s="1"/>
      <c r="N5" s="1"/>
      <c r="O5" s="36"/>
      <c r="P5" s="1"/>
      <c r="Q5" s="1"/>
      <c r="R5" s="2"/>
      <c r="S5" s="2"/>
      <c r="T5" s="2"/>
      <c r="U5" s="5"/>
      <c r="V5" s="22"/>
      <c r="W5" s="22"/>
      <c r="X5" s="17"/>
      <c r="Y5" s="18"/>
      <c r="Z5" s="18"/>
      <c r="AA5" s="18"/>
      <c r="AF5" s="1"/>
      <c r="AG5" s="1"/>
      <c r="AH5" s="1"/>
      <c r="AI5" s="1"/>
      <c r="AJ5" s="1"/>
      <c r="AK5" s="1"/>
      <c r="AL5" s="1"/>
      <c r="AM5" s="1"/>
      <c r="AN5" s="1"/>
      <c r="AO5" s="1"/>
      <c r="AP5" s="1"/>
      <c r="AQ5" s="1"/>
      <c r="AR5" s="1"/>
      <c r="AS5" s="1"/>
      <c r="AT5" s="1"/>
      <c r="AU5" s="1"/>
      <c r="AV5" s="1"/>
      <c r="AY5" s="58"/>
      <c r="AZ5" s="58"/>
      <c r="BF5" s="1251"/>
      <c r="BG5" s="1253"/>
    </row>
    <row r="6" spans="1:78" s="161" customFormat="1" ht="34.5" customHeight="1" thickBot="1" x14ac:dyDescent="0.25">
      <c r="A6" s="34"/>
      <c r="B6" s="34"/>
      <c r="C6" s="184" t="s">
        <v>3</v>
      </c>
      <c r="D6" s="1245" t="s">
        <v>33</v>
      </c>
      <c r="E6" s="1245"/>
      <c r="F6" s="34"/>
      <c r="G6" s="184" t="s">
        <v>3</v>
      </c>
      <c r="H6" s="1245" t="s">
        <v>50</v>
      </c>
      <c r="I6" s="1245"/>
      <c r="J6" s="1"/>
      <c r="K6" s="1246" t="s">
        <v>172</v>
      </c>
      <c r="L6" s="1246"/>
      <c r="M6" s="1246"/>
      <c r="N6" s="1246"/>
      <c r="O6" s="1246"/>
      <c r="P6" s="1247"/>
      <c r="Q6" s="1247"/>
      <c r="R6" s="1247"/>
      <c r="S6" s="1247"/>
      <c r="T6" s="1248" t="s">
        <v>14</v>
      </c>
      <c r="U6" s="1248"/>
      <c r="V6" s="185"/>
      <c r="W6" s="185"/>
      <c r="X6" s="1246" t="s">
        <v>173</v>
      </c>
      <c r="Y6" s="1246"/>
      <c r="Z6" s="1246"/>
      <c r="AA6" s="1246"/>
      <c r="AB6" s="1246"/>
      <c r="AC6" s="1246"/>
      <c r="AD6" s="1246"/>
      <c r="AE6" s="1246"/>
      <c r="AF6" s="1249" t="str">
        <f>IF(G6="□","",SUM(AN16,AN27,AN38,AN49))</f>
        <v/>
      </c>
      <c r="AG6" s="1249"/>
      <c r="AH6" s="1249"/>
      <c r="AI6" s="1248" t="s">
        <v>174</v>
      </c>
      <c r="AJ6" s="1248"/>
      <c r="AK6" s="1"/>
      <c r="AL6" s="1"/>
      <c r="AM6" s="1246" t="s">
        <v>175</v>
      </c>
      <c r="AN6" s="1246"/>
      <c r="AO6" s="1246"/>
      <c r="AP6" s="1246"/>
      <c r="AQ6" s="1246"/>
      <c r="AR6" s="1246"/>
      <c r="AS6" s="1246"/>
      <c r="AT6" s="1246"/>
      <c r="AU6" s="1246"/>
      <c r="AV6" s="1246"/>
      <c r="AW6" s="1246"/>
      <c r="AX6" s="1249" t="str">
        <f>IF(OR(P6="",AF6=""),"",ROUNDDOWN(AF6/P6,0))</f>
        <v/>
      </c>
      <c r="AY6" s="1249"/>
      <c r="AZ6" s="1249"/>
      <c r="BA6" s="1248" t="s">
        <v>176</v>
      </c>
      <c r="BB6" s="1248"/>
      <c r="BC6" s="1248"/>
      <c r="BD6" s="424"/>
      <c r="BE6" s="424"/>
      <c r="BF6" s="320">
        <v>1</v>
      </c>
      <c r="BG6" s="300"/>
      <c r="BH6" s="4"/>
      <c r="BI6" s="4"/>
      <c r="BJ6" s="4"/>
      <c r="BK6" s="4"/>
      <c r="BL6" s="4"/>
      <c r="BM6" s="4"/>
      <c r="BN6" s="4"/>
      <c r="BO6" s="4"/>
      <c r="BP6" s="4"/>
      <c r="BQ6" s="4"/>
      <c r="BR6" s="4"/>
      <c r="BS6" s="4"/>
      <c r="BT6" s="4"/>
      <c r="BU6" s="4"/>
      <c r="BV6" s="4"/>
      <c r="BW6" s="4"/>
      <c r="BX6" s="4"/>
      <c r="BY6" s="4"/>
      <c r="BZ6" s="4"/>
    </row>
    <row r="7" spans="1:78" ht="23.25" customHeight="1" x14ac:dyDescent="0.2">
      <c r="A7" s="8"/>
      <c r="B7" s="8"/>
      <c r="C7" s="1"/>
      <c r="D7" s="1"/>
      <c r="E7" s="1"/>
      <c r="F7" s="1"/>
      <c r="G7" s="1"/>
      <c r="H7" s="1"/>
      <c r="I7" s="1"/>
      <c r="J7" s="1"/>
      <c r="K7" s="1"/>
      <c r="L7" s="1"/>
      <c r="M7" s="1"/>
      <c r="N7" s="1"/>
      <c r="O7" s="35" t="s">
        <v>51</v>
      </c>
      <c r="P7" s="35"/>
      <c r="Q7" s="1"/>
      <c r="R7" s="2"/>
      <c r="S7" s="35"/>
      <c r="T7" s="6"/>
      <c r="U7" s="11"/>
      <c r="V7" s="11"/>
      <c r="W7" s="35"/>
      <c r="X7" s="1"/>
      <c r="Y7" s="1"/>
      <c r="Z7" s="1"/>
      <c r="AA7" s="1"/>
      <c r="AB7" s="1"/>
      <c r="AC7" s="1"/>
      <c r="AD7" s="1"/>
      <c r="AE7" s="1"/>
      <c r="AF7" s="1"/>
      <c r="AG7" s="1"/>
      <c r="AH7" s="1"/>
      <c r="AI7" s="1"/>
      <c r="AJ7" s="1"/>
      <c r="AK7" s="1"/>
      <c r="AL7" s="1"/>
      <c r="AM7" s="1"/>
      <c r="AN7" s="1"/>
      <c r="AO7" s="1"/>
      <c r="AP7" s="1"/>
      <c r="AQ7" s="1"/>
      <c r="AR7" s="1"/>
      <c r="AS7" s="1"/>
      <c r="AT7" s="1"/>
      <c r="AU7" s="1"/>
      <c r="AV7" s="1"/>
      <c r="AW7" s="1"/>
      <c r="AY7" s="58"/>
      <c r="AZ7" s="58"/>
    </row>
    <row r="8" spans="1:78" ht="23.25" customHeight="1" x14ac:dyDescent="0.2">
      <c r="A8" s="21" t="s">
        <v>38</v>
      </c>
      <c r="B8" s="21"/>
      <c r="C8" s="16"/>
      <c r="D8" s="16"/>
      <c r="E8" s="1"/>
      <c r="F8" s="16"/>
      <c r="G8" s="16"/>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Y8" s="58"/>
      <c r="AZ8" s="58"/>
    </row>
    <row r="9" spans="1:78" ht="23.25" customHeight="1" x14ac:dyDescent="0.2">
      <c r="A9" s="19" t="s">
        <v>8</v>
      </c>
      <c r="B9" s="21"/>
      <c r="C9" s="16"/>
      <c r="D9" s="16"/>
      <c r="E9" s="1"/>
      <c r="F9" s="16"/>
      <c r="G9" s="16"/>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Y9" s="58"/>
      <c r="AZ9" s="58"/>
    </row>
    <row r="10" spans="1:78" ht="23.25" customHeight="1" x14ac:dyDescent="0.2">
      <c r="A10" s="20" t="s">
        <v>54</v>
      </c>
      <c r="B10" s="21"/>
      <c r="C10" s="16"/>
      <c r="D10" s="16"/>
      <c r="E10" s="1"/>
      <c r="F10" s="16"/>
      <c r="G10" s="16"/>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Y10" s="58"/>
      <c r="AZ10" s="58"/>
    </row>
    <row r="11" spans="1:78" ht="13.8" customHeight="1" x14ac:dyDescent="0.2">
      <c r="A11" s="212"/>
      <c r="B11" s="212"/>
      <c r="C11" s="212"/>
      <c r="D11" s="212"/>
      <c r="E11" s="1"/>
      <c r="F11" s="1"/>
      <c r="G11" s="1"/>
      <c r="H11" s="1"/>
      <c r="I11" s="1"/>
      <c r="J11" s="1"/>
      <c r="K11" s="1"/>
      <c r="L11" s="1"/>
      <c r="M11" s="1"/>
      <c r="N11" s="1"/>
      <c r="O11" s="1"/>
      <c r="P11" s="1"/>
      <c r="Q11" s="1"/>
      <c r="R11" s="1"/>
      <c r="S11" s="1"/>
      <c r="T11" s="1"/>
      <c r="U11" s="1"/>
      <c r="V11" s="1"/>
      <c r="W11" s="1"/>
      <c r="X11" s="1"/>
      <c r="Y11" s="1"/>
      <c r="Z11" s="212"/>
      <c r="AA11" s="212"/>
      <c r="AB11" s="212"/>
      <c r="AC11" s="212"/>
      <c r="AD11" s="212"/>
      <c r="AE11" s="212"/>
      <c r="AF11" s="212"/>
      <c r="AG11" s="212"/>
      <c r="AH11" s="212"/>
      <c r="AI11" s="212"/>
      <c r="AJ11" s="212"/>
      <c r="AK11" s="212"/>
      <c r="AL11" s="212"/>
      <c r="AM11" s="212"/>
      <c r="AN11" s="212"/>
      <c r="AO11" s="1"/>
      <c r="AP11" s="1"/>
      <c r="AQ11" s="1"/>
      <c r="AR11" s="1"/>
      <c r="AS11" s="1"/>
      <c r="AT11" s="1"/>
      <c r="AU11" s="1"/>
      <c r="AV11" s="1"/>
      <c r="AW11" s="1"/>
      <c r="AX11" s="213"/>
      <c r="AY11" s="214"/>
      <c r="AZ11" s="55"/>
      <c r="BA11" s="214"/>
      <c r="BB11" s="1250"/>
      <c r="BC11" s="1250"/>
      <c r="BD11" s="423"/>
      <c r="BE11" s="423"/>
      <c r="BF11" s="321"/>
    </row>
    <row r="12" spans="1:78" ht="16.8" customHeight="1" x14ac:dyDescent="0.2">
      <c r="A12" s="237"/>
      <c r="B12" s="238"/>
      <c r="C12" s="239" t="s">
        <v>240</v>
      </c>
      <c r="D12" s="11"/>
      <c r="E12" s="11"/>
      <c r="F12" s="11"/>
      <c r="G12" s="240"/>
      <c r="H12" s="241"/>
      <c r="I12" s="239" t="s">
        <v>71</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BC12" s="168"/>
      <c r="BD12" s="387"/>
      <c r="BE12" s="387"/>
      <c r="BF12" s="1251" t="s">
        <v>830</v>
      </c>
      <c r="BG12" s="1254" t="s">
        <v>200</v>
      </c>
    </row>
    <row r="13" spans="1:78" ht="13.8" customHeight="1" thickBot="1" x14ac:dyDescent="0.25">
      <c r="A13" s="19"/>
      <c r="B13" s="19"/>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30"/>
      <c r="AJ13" s="1"/>
      <c r="AK13" s="1"/>
      <c r="AL13" s="1"/>
      <c r="AM13" s="1"/>
      <c r="AN13" s="1"/>
      <c r="AO13" s="1"/>
      <c r="AP13" s="1"/>
      <c r="AQ13" s="1"/>
      <c r="AR13" s="1"/>
      <c r="AS13" s="1"/>
      <c r="AT13" s="1"/>
      <c r="AU13" s="1"/>
      <c r="AV13" s="1"/>
      <c r="AW13" s="1"/>
      <c r="AX13" s="1"/>
      <c r="AY13" s="1"/>
      <c r="AZ13" s="1"/>
      <c r="BA13" s="1"/>
      <c r="BB13" s="1"/>
      <c r="BC13" s="1"/>
      <c r="BF13" s="1251"/>
      <c r="BG13" s="1254"/>
    </row>
    <row r="14" spans="1:78" ht="34.5" customHeight="1" thickBot="1" x14ac:dyDescent="0.25">
      <c r="A14" s="1232" t="s">
        <v>45</v>
      </c>
      <c r="B14" s="1233"/>
      <c r="C14" s="1234"/>
      <c r="D14" s="1235"/>
      <c r="E14" s="1235"/>
      <c r="F14" s="1235"/>
      <c r="G14" s="1235"/>
      <c r="H14" s="1235"/>
      <c r="I14" s="1235"/>
      <c r="J14" s="1235"/>
      <c r="K14" s="1235"/>
      <c r="L14" s="1235"/>
      <c r="M14" s="1236"/>
      <c r="N14" s="1237" t="s">
        <v>177</v>
      </c>
      <c r="O14" s="1237"/>
      <c r="P14" s="1237"/>
      <c r="Q14" s="1237"/>
      <c r="R14" s="1237"/>
      <c r="S14" s="1237"/>
      <c r="T14" s="1237"/>
      <c r="U14" s="1237"/>
      <c r="V14" s="1238"/>
      <c r="W14" s="1239"/>
      <c r="X14" s="1239"/>
      <c r="Y14" s="1239"/>
      <c r="Z14" s="1239"/>
      <c r="AA14" s="1239"/>
      <c r="AB14" s="1239"/>
      <c r="AC14" s="1240" t="s">
        <v>14</v>
      </c>
      <c r="AD14" s="1241"/>
      <c r="AE14" s="186" t="s">
        <v>178</v>
      </c>
      <c r="AF14" s="37"/>
      <c r="AG14" s="1"/>
      <c r="AH14" s="1"/>
      <c r="AI14" s="31"/>
      <c r="AJ14" s="1"/>
      <c r="AK14" s="1"/>
      <c r="AL14" s="1"/>
      <c r="AM14" s="1"/>
      <c r="AN14" s="1"/>
      <c r="AO14" s="1"/>
      <c r="AP14" s="1"/>
      <c r="AQ14" s="1"/>
      <c r="AR14" s="1"/>
      <c r="AS14" s="1"/>
      <c r="AT14" s="1"/>
      <c r="AU14" s="1"/>
      <c r="AV14" s="1"/>
      <c r="AW14" s="1"/>
      <c r="AX14" s="1"/>
      <c r="AY14" s="1"/>
      <c r="AZ14" s="1"/>
      <c r="BA14" s="1"/>
      <c r="BB14" s="1"/>
      <c r="BC14" s="1"/>
      <c r="BF14" s="322">
        <v>2</v>
      </c>
      <c r="BG14" s="323"/>
    </row>
    <row r="15" spans="1:78" ht="61.5" customHeight="1" x14ac:dyDescent="0.2">
      <c r="A15" s="1223" t="s">
        <v>150</v>
      </c>
      <c r="B15" s="1224"/>
      <c r="C15" s="1225"/>
      <c r="D15" s="1226" t="s">
        <v>15</v>
      </c>
      <c r="E15" s="1227"/>
      <c r="F15" s="1228" t="s">
        <v>10</v>
      </c>
      <c r="G15" s="1226"/>
      <c r="H15" s="1227"/>
      <c r="I15" s="1228" t="s">
        <v>32</v>
      </c>
      <c r="J15" s="1226"/>
      <c r="K15" s="1226"/>
      <c r="L15" s="1226"/>
      <c r="M15" s="1227"/>
      <c r="N15" s="1229" t="s">
        <v>7</v>
      </c>
      <c r="O15" s="1230"/>
      <c r="P15" s="1230"/>
      <c r="Q15" s="1230"/>
      <c r="R15" s="1230"/>
      <c r="S15" s="1230"/>
      <c r="T15" s="1230"/>
      <c r="U15" s="1231"/>
      <c r="V15" s="1229" t="s">
        <v>2</v>
      </c>
      <c r="W15" s="1230"/>
      <c r="X15" s="1230"/>
      <c r="Y15" s="1230"/>
      <c r="Z15" s="1230"/>
      <c r="AA15" s="1230"/>
      <c r="AB15" s="1230"/>
      <c r="AC15" s="1230"/>
      <c r="AD15" s="1231"/>
      <c r="AE15" s="1215" t="s">
        <v>47</v>
      </c>
      <c r="AF15" s="1216"/>
      <c r="AG15" s="1216"/>
      <c r="AH15" s="1217"/>
      <c r="AI15" s="1215" t="s">
        <v>48</v>
      </c>
      <c r="AJ15" s="1218"/>
      <c r="AK15" s="1218"/>
      <c r="AL15" s="1218"/>
      <c r="AM15" s="1219"/>
      <c r="AN15" s="1220" t="s">
        <v>53</v>
      </c>
      <c r="AO15" s="1221"/>
      <c r="AP15" s="1221"/>
      <c r="AQ15" s="1221"/>
      <c r="AR15" s="1222"/>
      <c r="AS15" s="952" t="s">
        <v>179</v>
      </c>
      <c r="AT15" s="1216"/>
      <c r="AU15" s="1217"/>
      <c r="AV15" s="952" t="s">
        <v>46</v>
      </c>
      <c r="AW15" s="948"/>
      <c r="AX15" s="946" t="s">
        <v>1</v>
      </c>
      <c r="AY15" s="947"/>
      <c r="AZ15" s="947"/>
      <c r="BA15" s="947"/>
      <c r="BB15" s="947"/>
      <c r="BC15" s="1096"/>
      <c r="BD15" s="412"/>
      <c r="BE15" s="412"/>
      <c r="BF15" s="324"/>
      <c r="BG15" s="325"/>
    </row>
    <row r="16" spans="1:78" s="161" customFormat="1" ht="29.25" customHeight="1" x14ac:dyDescent="0.2">
      <c r="A16" s="877" t="s">
        <v>153</v>
      </c>
      <c r="B16" s="1121"/>
      <c r="C16" s="879"/>
      <c r="D16" s="925"/>
      <c r="E16" s="926"/>
      <c r="F16" s="939"/>
      <c r="G16" s="925"/>
      <c r="H16" s="926"/>
      <c r="I16" s="939"/>
      <c r="J16" s="925"/>
      <c r="K16" s="925"/>
      <c r="L16" s="925"/>
      <c r="M16" s="926"/>
      <c r="N16" s="1081" t="str">
        <f>IF(I16="","",IFERROR(VLOOKUP(I16,製品リスト!$D$4:$F$1000,2,0),"SII登録型番を正しく入力してください"))</f>
        <v/>
      </c>
      <c r="O16" s="1082"/>
      <c r="P16" s="1082"/>
      <c r="Q16" s="1082"/>
      <c r="R16" s="1082"/>
      <c r="S16" s="1082"/>
      <c r="T16" s="1082"/>
      <c r="U16" s="1083"/>
      <c r="V16" s="1081" t="str">
        <f>IF(I16="","",IFERROR(VLOOKUP(I16,製品リスト!$D$4:$F$1000,3,0),"SII登録型番を正しく入力してください"))</f>
        <v/>
      </c>
      <c r="W16" s="1082"/>
      <c r="X16" s="1082"/>
      <c r="Y16" s="1082"/>
      <c r="Z16" s="1082"/>
      <c r="AA16" s="1082"/>
      <c r="AB16" s="1082"/>
      <c r="AC16" s="1082"/>
      <c r="AD16" s="1083"/>
      <c r="AE16" s="1206"/>
      <c r="AF16" s="1207"/>
      <c r="AG16" s="1207"/>
      <c r="AH16" s="1208"/>
      <c r="AI16" s="1084"/>
      <c r="AJ16" s="1085"/>
      <c r="AK16" s="1085"/>
      <c r="AL16" s="1085"/>
      <c r="AM16" s="201" t="s">
        <v>31</v>
      </c>
      <c r="AN16" s="1209" t="str">
        <f>IF(AE16="","",SUM(AE16*AI16,AE17*AI17,AE18*AI18,AE19*AI19,AE20*AI20))</f>
        <v/>
      </c>
      <c r="AO16" s="1210"/>
      <c r="AP16" s="1210"/>
      <c r="AQ16" s="1210"/>
      <c r="AR16" s="1211"/>
      <c r="AS16" s="1212"/>
      <c r="AT16" s="1213"/>
      <c r="AU16" s="1214"/>
      <c r="AV16" s="939"/>
      <c r="AW16" s="926"/>
      <c r="AX16" s="1086"/>
      <c r="AY16" s="1087"/>
      <c r="AZ16" s="1087"/>
      <c r="BA16" s="1087"/>
      <c r="BB16" s="1087"/>
      <c r="BC16" s="1088"/>
      <c r="BD16" s="353"/>
      <c r="BE16" s="353"/>
      <c r="BF16" s="329">
        <v>3</v>
      </c>
      <c r="BG16" s="323"/>
      <c r="BH16" s="4"/>
      <c r="BI16" s="4"/>
      <c r="BJ16" s="4"/>
      <c r="BK16" s="4"/>
      <c r="BL16" s="4"/>
      <c r="BM16" s="4"/>
      <c r="BN16" s="4"/>
      <c r="BO16" s="4"/>
      <c r="BP16" s="4"/>
      <c r="BQ16" s="4"/>
      <c r="BR16" s="4"/>
      <c r="BS16" s="4"/>
      <c r="BT16" s="4"/>
      <c r="BU16" s="4"/>
      <c r="BV16" s="4"/>
      <c r="BW16" s="4"/>
      <c r="BX16" s="4"/>
      <c r="BY16" s="4"/>
      <c r="BZ16" s="4"/>
    </row>
    <row r="17" spans="1:78" s="161" customFormat="1" ht="29.25" customHeight="1" x14ac:dyDescent="0.2">
      <c r="A17" s="877"/>
      <c r="B17" s="1121"/>
      <c r="C17" s="879"/>
      <c r="D17" s="1079"/>
      <c r="E17" s="1080"/>
      <c r="F17" s="1187"/>
      <c r="G17" s="1079"/>
      <c r="H17" s="1080"/>
      <c r="I17" s="939"/>
      <c r="J17" s="925"/>
      <c r="K17" s="925"/>
      <c r="L17" s="925"/>
      <c r="M17" s="926"/>
      <c r="N17" s="1070" t="str">
        <f>IF(I17="","",IFERROR(VLOOKUP(I17,製品リスト!$D$4:$F$1000,2,0),"SII登録型番を正しく入力してください"))</f>
        <v/>
      </c>
      <c r="O17" s="1071"/>
      <c r="P17" s="1071"/>
      <c r="Q17" s="1071"/>
      <c r="R17" s="1071"/>
      <c r="S17" s="1071"/>
      <c r="T17" s="1071"/>
      <c r="U17" s="1072"/>
      <c r="V17" s="1070" t="str">
        <f>IF(I17="","",IFERROR(VLOOKUP(I17,製品リスト!$D$4:$F$1000,3,0),"SII登録型番を正しく入力してください"))</f>
        <v/>
      </c>
      <c r="W17" s="1071"/>
      <c r="X17" s="1071"/>
      <c r="Y17" s="1071"/>
      <c r="Z17" s="1071"/>
      <c r="AA17" s="1071"/>
      <c r="AB17" s="1071"/>
      <c r="AC17" s="1071"/>
      <c r="AD17" s="1072"/>
      <c r="AE17" s="1196"/>
      <c r="AF17" s="1197"/>
      <c r="AG17" s="1197"/>
      <c r="AH17" s="1198"/>
      <c r="AI17" s="1073"/>
      <c r="AJ17" s="1074"/>
      <c r="AK17" s="1074"/>
      <c r="AL17" s="1074"/>
      <c r="AM17" s="187" t="s">
        <v>31</v>
      </c>
      <c r="AN17" s="1209"/>
      <c r="AO17" s="1210"/>
      <c r="AP17" s="1210"/>
      <c r="AQ17" s="1210"/>
      <c r="AR17" s="1211"/>
      <c r="AS17" s="1188"/>
      <c r="AT17" s="1189"/>
      <c r="AU17" s="1190"/>
      <c r="AV17" s="920"/>
      <c r="AW17" s="903"/>
      <c r="AX17" s="1075"/>
      <c r="AY17" s="1076"/>
      <c r="AZ17" s="1076"/>
      <c r="BA17" s="1076"/>
      <c r="BB17" s="1076"/>
      <c r="BC17" s="1077"/>
      <c r="BD17" s="353"/>
      <c r="BE17" s="353"/>
      <c r="BF17" s="322">
        <v>4</v>
      </c>
      <c r="BG17" s="323"/>
      <c r="BH17" s="4"/>
      <c r="BI17" s="4"/>
      <c r="BJ17" s="4"/>
      <c r="BK17" s="4"/>
      <c r="BL17" s="4"/>
      <c r="BM17" s="4"/>
      <c r="BN17" s="4"/>
      <c r="BO17" s="4"/>
      <c r="BP17" s="4"/>
      <c r="BQ17" s="4"/>
      <c r="BR17" s="4"/>
      <c r="BS17" s="4"/>
      <c r="BT17" s="4"/>
      <c r="BU17" s="4"/>
      <c r="BV17" s="4"/>
      <c r="BW17" s="4"/>
      <c r="BX17" s="4"/>
      <c r="BY17" s="4"/>
      <c r="BZ17" s="4"/>
    </row>
    <row r="18" spans="1:78" s="161" customFormat="1" ht="29.25" customHeight="1" x14ac:dyDescent="0.2">
      <c r="A18" s="877"/>
      <c r="B18" s="1121"/>
      <c r="C18" s="879"/>
      <c r="D18" s="1079"/>
      <c r="E18" s="1080"/>
      <c r="F18" s="1187"/>
      <c r="G18" s="1079"/>
      <c r="H18" s="1080"/>
      <c r="I18" s="939"/>
      <c r="J18" s="925"/>
      <c r="K18" s="925"/>
      <c r="L18" s="925"/>
      <c r="M18" s="926"/>
      <c r="N18" s="1070" t="str">
        <f>IF(I18="","",IFERROR(VLOOKUP(I18,製品リスト!$D$4:$F$1000,2,0),"SII登録型番を正しく入力してください"))</f>
        <v/>
      </c>
      <c r="O18" s="1071"/>
      <c r="P18" s="1071"/>
      <c r="Q18" s="1071"/>
      <c r="R18" s="1071"/>
      <c r="S18" s="1071"/>
      <c r="T18" s="1071"/>
      <c r="U18" s="1072"/>
      <c r="V18" s="1070" t="str">
        <f>IF(I18="","",IFERROR(VLOOKUP(I18,製品リスト!$D$4:$F$1000,3,0),"SII登録型番を正しく入力してください"))</f>
        <v/>
      </c>
      <c r="W18" s="1071"/>
      <c r="X18" s="1071"/>
      <c r="Y18" s="1071"/>
      <c r="Z18" s="1071"/>
      <c r="AA18" s="1071"/>
      <c r="AB18" s="1071"/>
      <c r="AC18" s="1071"/>
      <c r="AD18" s="1072"/>
      <c r="AE18" s="1196"/>
      <c r="AF18" s="1197"/>
      <c r="AG18" s="1197"/>
      <c r="AH18" s="1198"/>
      <c r="AI18" s="1073"/>
      <c r="AJ18" s="1074"/>
      <c r="AK18" s="1074"/>
      <c r="AL18" s="1074"/>
      <c r="AM18" s="187" t="s">
        <v>14</v>
      </c>
      <c r="AN18" s="1209"/>
      <c r="AO18" s="1210"/>
      <c r="AP18" s="1210"/>
      <c r="AQ18" s="1210"/>
      <c r="AR18" s="1211"/>
      <c r="AS18" s="1188"/>
      <c r="AT18" s="1189"/>
      <c r="AU18" s="1190"/>
      <c r="AV18" s="920"/>
      <c r="AW18" s="903"/>
      <c r="AX18" s="1075"/>
      <c r="AY18" s="1076"/>
      <c r="AZ18" s="1076"/>
      <c r="BA18" s="1076"/>
      <c r="BB18" s="1076"/>
      <c r="BC18" s="1077"/>
      <c r="BD18" s="353"/>
      <c r="BE18" s="353"/>
      <c r="BF18" s="425">
        <v>5</v>
      </c>
      <c r="BG18" s="323"/>
      <c r="BH18" s="4"/>
      <c r="BI18" s="4"/>
      <c r="BJ18" s="4"/>
      <c r="BK18" s="4"/>
      <c r="BL18" s="4"/>
      <c r="BM18" s="4"/>
      <c r="BN18" s="4"/>
      <c r="BO18" s="4"/>
      <c r="BP18" s="4"/>
      <c r="BQ18" s="4"/>
      <c r="BR18" s="4"/>
      <c r="BS18" s="4"/>
      <c r="BT18" s="4"/>
      <c r="BU18" s="4"/>
      <c r="BV18" s="4"/>
      <c r="BW18" s="4"/>
      <c r="BX18" s="4"/>
      <c r="BY18" s="4"/>
      <c r="BZ18" s="4"/>
    </row>
    <row r="19" spans="1:78" s="161" customFormat="1" ht="29.25" customHeight="1" x14ac:dyDescent="0.2">
      <c r="A19" s="877"/>
      <c r="B19" s="1121"/>
      <c r="C19" s="879"/>
      <c r="D19" s="1079"/>
      <c r="E19" s="1080"/>
      <c r="F19" s="1187"/>
      <c r="G19" s="1079"/>
      <c r="H19" s="1080"/>
      <c r="I19" s="939"/>
      <c r="J19" s="925"/>
      <c r="K19" s="925"/>
      <c r="L19" s="925"/>
      <c r="M19" s="926"/>
      <c r="N19" s="1070" t="str">
        <f>IF(I19="","",IFERROR(VLOOKUP(I19,製品リスト!$D$4:$F$1000,2,0),"SII登録型番を正しく入力してください"))</f>
        <v/>
      </c>
      <c r="O19" s="1071"/>
      <c r="P19" s="1071"/>
      <c r="Q19" s="1071"/>
      <c r="R19" s="1071"/>
      <c r="S19" s="1071"/>
      <c r="T19" s="1071"/>
      <c r="U19" s="1072"/>
      <c r="V19" s="1070" t="str">
        <f>IF(I19="","",IFERROR(VLOOKUP(I19,製品リスト!$D$4:$F$1000,3,0),"SII登録型番を正しく入力してください"))</f>
        <v/>
      </c>
      <c r="W19" s="1071"/>
      <c r="X19" s="1071"/>
      <c r="Y19" s="1071"/>
      <c r="Z19" s="1071"/>
      <c r="AA19" s="1071"/>
      <c r="AB19" s="1071"/>
      <c r="AC19" s="1071"/>
      <c r="AD19" s="1072"/>
      <c r="AE19" s="1196"/>
      <c r="AF19" s="1197"/>
      <c r="AG19" s="1197"/>
      <c r="AH19" s="1198"/>
      <c r="AI19" s="1073"/>
      <c r="AJ19" s="1074"/>
      <c r="AK19" s="1074"/>
      <c r="AL19" s="1074"/>
      <c r="AM19" s="187" t="s">
        <v>14</v>
      </c>
      <c r="AN19" s="1209"/>
      <c r="AO19" s="1210"/>
      <c r="AP19" s="1210"/>
      <c r="AQ19" s="1210"/>
      <c r="AR19" s="1211"/>
      <c r="AS19" s="1188"/>
      <c r="AT19" s="1189"/>
      <c r="AU19" s="1190"/>
      <c r="AV19" s="920"/>
      <c r="AW19" s="903"/>
      <c r="AX19" s="1075"/>
      <c r="AY19" s="1076"/>
      <c r="AZ19" s="1076"/>
      <c r="BA19" s="1076"/>
      <c r="BB19" s="1076"/>
      <c r="BC19" s="1077"/>
      <c r="BD19" s="353"/>
      <c r="BE19" s="353"/>
      <c r="BF19" s="329">
        <v>6</v>
      </c>
      <c r="BG19" s="323"/>
      <c r="BH19" s="4"/>
      <c r="BI19" s="4"/>
      <c r="BJ19" s="4"/>
      <c r="BK19" s="4"/>
      <c r="BL19" s="4"/>
      <c r="BM19" s="4"/>
      <c r="BN19" s="4"/>
      <c r="BO19" s="4"/>
      <c r="BP19" s="4"/>
      <c r="BQ19" s="4"/>
      <c r="BR19" s="4"/>
      <c r="BS19" s="4"/>
      <c r="BT19" s="4"/>
      <c r="BU19" s="4"/>
      <c r="BV19" s="4"/>
      <c r="BW19" s="4"/>
      <c r="BX19" s="4"/>
      <c r="BY19" s="4"/>
      <c r="BZ19" s="4"/>
    </row>
    <row r="20" spans="1:78" s="161" customFormat="1" ht="29.25" customHeight="1" x14ac:dyDescent="0.2">
      <c r="A20" s="877"/>
      <c r="B20" s="1121"/>
      <c r="C20" s="879"/>
      <c r="D20" s="1179"/>
      <c r="E20" s="1180"/>
      <c r="F20" s="1199"/>
      <c r="G20" s="1179"/>
      <c r="H20" s="1180"/>
      <c r="I20" s="939"/>
      <c r="J20" s="925"/>
      <c r="K20" s="925"/>
      <c r="L20" s="925"/>
      <c r="M20" s="926"/>
      <c r="N20" s="1242" t="str">
        <f>IF(I20="","",IFERROR(VLOOKUP(I20,製品リスト!$D$4:$F$1000,2,0),"SII登録型番を正しく入力してください"))</f>
        <v/>
      </c>
      <c r="O20" s="1243"/>
      <c r="P20" s="1243"/>
      <c r="Q20" s="1243"/>
      <c r="R20" s="1243"/>
      <c r="S20" s="1243"/>
      <c r="T20" s="1243"/>
      <c r="U20" s="1244"/>
      <c r="V20" s="1242" t="str">
        <f>IF(I20="","",IFERROR(VLOOKUP(I20,製品リスト!$D$4:$F$1000,3,0),"SII登録型番を正しく入力してください"))</f>
        <v/>
      </c>
      <c r="W20" s="1243"/>
      <c r="X20" s="1243"/>
      <c r="Y20" s="1243"/>
      <c r="Z20" s="1243"/>
      <c r="AA20" s="1243"/>
      <c r="AB20" s="1243"/>
      <c r="AC20" s="1243"/>
      <c r="AD20" s="1244"/>
      <c r="AE20" s="1203"/>
      <c r="AF20" s="1204"/>
      <c r="AG20" s="1204"/>
      <c r="AH20" s="1205"/>
      <c r="AI20" s="1161"/>
      <c r="AJ20" s="1162"/>
      <c r="AK20" s="1162"/>
      <c r="AL20" s="1162"/>
      <c r="AM20" s="188" t="s">
        <v>14</v>
      </c>
      <c r="AN20" s="1209"/>
      <c r="AO20" s="1210"/>
      <c r="AP20" s="1210"/>
      <c r="AQ20" s="1210"/>
      <c r="AR20" s="1211"/>
      <c r="AS20" s="1163"/>
      <c r="AT20" s="1164"/>
      <c r="AU20" s="1165"/>
      <c r="AV20" s="1166"/>
      <c r="AW20" s="1167"/>
      <c r="AX20" s="1168"/>
      <c r="AY20" s="1169"/>
      <c r="AZ20" s="1169"/>
      <c r="BA20" s="1169"/>
      <c r="BB20" s="1169"/>
      <c r="BC20" s="1170"/>
      <c r="BD20" s="353"/>
      <c r="BE20" s="353"/>
      <c r="BF20" s="322">
        <v>7</v>
      </c>
      <c r="BG20" s="323"/>
      <c r="BH20" s="4"/>
      <c r="BI20" s="4"/>
      <c r="BJ20" s="4"/>
      <c r="BK20" s="4"/>
      <c r="BL20" s="4"/>
      <c r="BM20" s="4"/>
      <c r="BN20" s="4"/>
      <c r="BO20" s="4"/>
      <c r="BP20" s="4"/>
      <c r="BQ20" s="4"/>
      <c r="BR20" s="4"/>
      <c r="BS20" s="4"/>
      <c r="BT20" s="4"/>
      <c r="BU20" s="4"/>
      <c r="BV20" s="4"/>
      <c r="BW20" s="4"/>
      <c r="BX20" s="4"/>
      <c r="BY20" s="4"/>
      <c r="BZ20" s="4"/>
    </row>
    <row r="21" spans="1:78" ht="33" customHeight="1" x14ac:dyDescent="0.2">
      <c r="A21" s="880"/>
      <c r="B21" s="881"/>
      <c r="C21" s="882"/>
      <c r="D21" s="1109" t="s">
        <v>52</v>
      </c>
      <c r="E21" s="843"/>
      <c r="F21" s="843"/>
      <c r="G21" s="843"/>
      <c r="H21" s="843"/>
      <c r="I21" s="843"/>
      <c r="J21" s="843"/>
      <c r="K21" s="843"/>
      <c r="L21" s="843"/>
      <c r="M21" s="843"/>
      <c r="N21" s="843"/>
      <c r="O21" s="843"/>
      <c r="P21" s="843"/>
      <c r="Q21" s="843"/>
      <c r="R21" s="843"/>
      <c r="S21" s="843"/>
      <c r="T21" s="843"/>
      <c r="U21" s="843"/>
      <c r="V21" s="843"/>
      <c r="W21" s="843"/>
      <c r="X21" s="843"/>
      <c r="Y21" s="843"/>
      <c r="Z21" s="843"/>
      <c r="AA21" s="843"/>
      <c r="AB21" s="843"/>
      <c r="AC21" s="843"/>
      <c r="AD21" s="843"/>
      <c r="AE21" s="843"/>
      <c r="AF21" s="843"/>
      <c r="AG21" s="843"/>
      <c r="AH21" s="843"/>
      <c r="AI21" s="843"/>
      <c r="AJ21" s="843"/>
      <c r="AK21" s="843"/>
      <c r="AL21" s="843"/>
      <c r="AM21" s="843"/>
      <c r="AN21" s="1171" t="str">
        <f>IF(OR($G$6="■",AN16="",$V$14=""),"",ROUNDDOWN(AN16/V14,0))</f>
        <v/>
      </c>
      <c r="AO21" s="1172"/>
      <c r="AP21" s="1172"/>
      <c r="AQ21" s="1172"/>
      <c r="AR21" s="1173"/>
      <c r="AS21" s="1174" t="s">
        <v>180</v>
      </c>
      <c r="AT21" s="1175"/>
      <c r="AU21" s="1175"/>
      <c r="AV21" s="1175"/>
      <c r="AW21" s="1175"/>
      <c r="AX21" s="853">
        <f>SUM(AX16:BC20)</f>
        <v>0</v>
      </c>
      <c r="AY21" s="854"/>
      <c r="AZ21" s="854"/>
      <c r="BA21" s="854"/>
      <c r="BB21" s="854"/>
      <c r="BC21" s="855"/>
      <c r="BD21" s="406"/>
      <c r="BE21" s="407"/>
      <c r="BF21" s="425">
        <v>8</v>
      </c>
      <c r="BG21" s="323"/>
    </row>
    <row r="22" spans="1:78" s="161" customFormat="1" ht="36" customHeight="1" thickBot="1" x14ac:dyDescent="0.25">
      <c r="A22" s="1112" t="s">
        <v>155</v>
      </c>
      <c r="B22" s="1113"/>
      <c r="C22" s="1114"/>
      <c r="D22" s="1181" t="s">
        <v>156</v>
      </c>
      <c r="E22" s="1182"/>
      <c r="F22" s="1182"/>
      <c r="G22" s="1182"/>
      <c r="H22" s="1182"/>
      <c r="I22" s="1182"/>
      <c r="J22" s="1182"/>
      <c r="K22" s="1182"/>
      <c r="L22" s="1182"/>
      <c r="M22" s="1182"/>
      <c r="N22" s="1182"/>
      <c r="O22" s="1182"/>
      <c r="P22" s="1182"/>
      <c r="Q22" s="1182"/>
      <c r="R22" s="1182"/>
      <c r="S22" s="1182"/>
      <c r="T22" s="1182"/>
      <c r="U22" s="1182"/>
      <c r="V22" s="1182"/>
      <c r="W22" s="1182"/>
      <c r="X22" s="1182"/>
      <c r="Y22" s="1182"/>
      <c r="Z22" s="1182"/>
      <c r="AA22" s="1182"/>
      <c r="AB22" s="1182"/>
      <c r="AC22" s="1182"/>
      <c r="AD22" s="1182"/>
      <c r="AE22" s="1182"/>
      <c r="AF22" s="1182"/>
      <c r="AG22" s="1182"/>
      <c r="AH22" s="1182"/>
      <c r="AI22" s="1182"/>
      <c r="AJ22" s="1182"/>
      <c r="AK22" s="1182"/>
      <c r="AL22" s="1182"/>
      <c r="AM22" s="1182"/>
      <c r="AN22" s="1182"/>
      <c r="AO22" s="1182"/>
      <c r="AP22" s="1182"/>
      <c r="AQ22" s="1182"/>
      <c r="AR22" s="1182"/>
      <c r="AS22" s="1182"/>
      <c r="AT22" s="1182"/>
      <c r="AU22" s="1182"/>
      <c r="AV22" s="1182"/>
      <c r="AW22" s="1183"/>
      <c r="AX22" s="1184"/>
      <c r="AY22" s="1185"/>
      <c r="AZ22" s="1185"/>
      <c r="BA22" s="1185"/>
      <c r="BB22" s="1185"/>
      <c r="BC22" s="1186"/>
      <c r="BD22" s="353"/>
      <c r="BE22" s="353"/>
      <c r="BF22" s="329">
        <v>9</v>
      </c>
      <c r="BG22" s="323"/>
      <c r="BH22" s="4"/>
      <c r="BI22" s="4"/>
      <c r="BJ22" s="4"/>
      <c r="BK22" s="4"/>
      <c r="BL22" s="4"/>
      <c r="BM22" s="4"/>
      <c r="BN22" s="4"/>
      <c r="BO22" s="4"/>
      <c r="BP22" s="4"/>
      <c r="BQ22" s="4"/>
      <c r="BR22" s="4"/>
      <c r="BS22" s="4"/>
      <c r="BT22" s="4"/>
      <c r="BU22" s="4"/>
      <c r="BV22" s="4"/>
      <c r="BW22" s="4"/>
      <c r="BX22" s="4"/>
      <c r="BY22" s="4"/>
      <c r="BZ22" s="4"/>
    </row>
    <row r="23" spans="1:78" s="161" customFormat="1" ht="36" customHeight="1" thickTop="1" thickBot="1" x14ac:dyDescent="0.25">
      <c r="A23" s="1191" t="s">
        <v>56</v>
      </c>
      <c r="B23" s="1192"/>
      <c r="C23" s="1192"/>
      <c r="D23" s="1192"/>
      <c r="E23" s="1192"/>
      <c r="F23" s="1192"/>
      <c r="G23" s="1192"/>
      <c r="H23" s="1192"/>
      <c r="I23" s="1192"/>
      <c r="J23" s="1192"/>
      <c r="K23" s="1192"/>
      <c r="L23" s="1192"/>
      <c r="M23" s="1192"/>
      <c r="N23" s="1192"/>
      <c r="O23" s="1192"/>
      <c r="P23" s="1192"/>
      <c r="Q23" s="1192"/>
      <c r="R23" s="1192"/>
      <c r="S23" s="1192"/>
      <c r="T23" s="1192"/>
      <c r="U23" s="1192"/>
      <c r="V23" s="1192"/>
      <c r="W23" s="1192"/>
      <c r="X23" s="1192"/>
      <c r="Y23" s="1192"/>
      <c r="Z23" s="1192"/>
      <c r="AA23" s="1192"/>
      <c r="AB23" s="1192"/>
      <c r="AC23" s="1192"/>
      <c r="AD23" s="1192"/>
      <c r="AE23" s="1192"/>
      <c r="AF23" s="1192"/>
      <c r="AG23" s="1192"/>
      <c r="AH23" s="1192"/>
      <c r="AI23" s="1192"/>
      <c r="AJ23" s="1192"/>
      <c r="AK23" s="1192"/>
      <c r="AL23" s="1192"/>
      <c r="AM23" s="1192"/>
      <c r="AN23" s="1192"/>
      <c r="AO23" s="1192"/>
      <c r="AP23" s="1192"/>
      <c r="AQ23" s="1192"/>
      <c r="AR23" s="1192"/>
      <c r="AS23" s="1192"/>
      <c r="AT23" s="1192"/>
      <c r="AU23" s="1192"/>
      <c r="AV23" s="1192"/>
      <c r="AW23" s="1192"/>
      <c r="AX23" s="1193">
        <f>SUM(AX21:BC22)</f>
        <v>0</v>
      </c>
      <c r="AY23" s="1194"/>
      <c r="AZ23" s="1194"/>
      <c r="BA23" s="1194"/>
      <c r="BB23" s="1194"/>
      <c r="BC23" s="1195"/>
      <c r="BD23" s="421"/>
      <c r="BE23" s="421"/>
      <c r="BF23" s="322">
        <v>10</v>
      </c>
      <c r="BG23" s="323"/>
      <c r="BH23" s="4"/>
      <c r="BI23" s="4"/>
      <c r="BJ23" s="4"/>
      <c r="BK23" s="4"/>
      <c r="BL23" s="4"/>
      <c r="BM23" s="4"/>
      <c r="BN23" s="4"/>
      <c r="BO23" s="4"/>
      <c r="BP23" s="4"/>
      <c r="BQ23" s="4"/>
      <c r="BR23" s="4"/>
      <c r="BS23" s="4"/>
      <c r="BT23" s="4"/>
      <c r="BU23" s="4"/>
      <c r="BV23" s="4"/>
      <c r="BW23" s="4"/>
      <c r="BX23" s="4"/>
      <c r="BY23" s="4"/>
      <c r="BZ23" s="4"/>
    </row>
    <row r="24" spans="1:78" s="161" customFormat="1" ht="12.6" customHeight="1" thickBot="1" x14ac:dyDescent="0.25">
      <c r="A24" s="179"/>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80"/>
      <c r="AF24" s="180"/>
      <c r="AG24" s="180"/>
      <c r="AH24" s="180"/>
      <c r="AI24" s="180"/>
      <c r="AJ24" s="180"/>
      <c r="AK24" s="180"/>
      <c r="AL24" s="180"/>
      <c r="AM24" s="180"/>
      <c r="AN24" s="180"/>
      <c r="AO24" s="180"/>
      <c r="AP24" s="180"/>
      <c r="AQ24" s="180"/>
      <c r="AR24" s="180"/>
      <c r="AS24" s="181"/>
      <c r="AT24" s="181"/>
      <c r="AU24" s="181"/>
      <c r="AV24" s="182"/>
      <c r="AW24" s="182"/>
      <c r="AX24" s="32"/>
      <c r="AY24" s="32"/>
      <c r="AZ24" s="32"/>
      <c r="BA24" s="32"/>
      <c r="BB24" s="32"/>
      <c r="BC24" s="32"/>
      <c r="BD24" s="418"/>
      <c r="BE24" s="418"/>
      <c r="BF24" s="326"/>
      <c r="BG24" s="314"/>
      <c r="BH24" s="4"/>
      <c r="BI24" s="4"/>
      <c r="BJ24" s="4"/>
      <c r="BK24" s="4"/>
      <c r="BL24" s="4"/>
      <c r="BM24" s="4"/>
      <c r="BN24" s="4"/>
      <c r="BO24" s="4"/>
      <c r="BP24" s="4"/>
      <c r="BQ24" s="4"/>
      <c r="BR24" s="4"/>
      <c r="BS24" s="4"/>
      <c r="BT24" s="4"/>
      <c r="BU24" s="4"/>
      <c r="BV24" s="4"/>
      <c r="BW24" s="4"/>
      <c r="BX24" s="4"/>
      <c r="BY24" s="4"/>
      <c r="BZ24" s="4"/>
    </row>
    <row r="25" spans="1:78" ht="34.5" customHeight="1" thickBot="1" x14ac:dyDescent="0.25">
      <c r="A25" s="1232" t="s">
        <v>45</v>
      </c>
      <c r="B25" s="1233"/>
      <c r="C25" s="1234"/>
      <c r="D25" s="1235"/>
      <c r="E25" s="1235"/>
      <c r="F25" s="1235"/>
      <c r="G25" s="1235"/>
      <c r="H25" s="1235"/>
      <c r="I25" s="1235"/>
      <c r="J25" s="1235"/>
      <c r="K25" s="1235"/>
      <c r="L25" s="1235"/>
      <c r="M25" s="1236"/>
      <c r="N25" s="1237" t="s">
        <v>177</v>
      </c>
      <c r="O25" s="1237"/>
      <c r="P25" s="1237"/>
      <c r="Q25" s="1237"/>
      <c r="R25" s="1237"/>
      <c r="S25" s="1237"/>
      <c r="T25" s="1237"/>
      <c r="U25" s="1237"/>
      <c r="V25" s="1238"/>
      <c r="W25" s="1239"/>
      <c r="X25" s="1239"/>
      <c r="Y25" s="1239"/>
      <c r="Z25" s="1239"/>
      <c r="AA25" s="1239"/>
      <c r="AB25" s="1239"/>
      <c r="AC25" s="1240" t="s">
        <v>14</v>
      </c>
      <c r="AD25" s="1241"/>
      <c r="AE25" s="186" t="s">
        <v>178</v>
      </c>
      <c r="AF25" s="37"/>
      <c r="AG25" s="1"/>
      <c r="AH25" s="1"/>
      <c r="AI25" s="31"/>
      <c r="AJ25" s="1"/>
      <c r="AK25" s="1"/>
      <c r="AL25" s="1"/>
      <c r="AM25" s="1"/>
      <c r="AN25" s="1"/>
      <c r="AO25" s="1"/>
      <c r="AP25" s="1"/>
      <c r="AQ25" s="1"/>
      <c r="AR25" s="1"/>
      <c r="AS25" s="1"/>
      <c r="AT25" s="1"/>
      <c r="AU25" s="1"/>
      <c r="AV25" s="1"/>
      <c r="AW25" s="1"/>
      <c r="AX25" s="1"/>
      <c r="AY25" s="1"/>
      <c r="AZ25" s="1"/>
      <c r="BA25" s="1"/>
      <c r="BB25" s="1"/>
      <c r="BC25" s="1"/>
      <c r="BF25" s="322">
        <v>11</v>
      </c>
      <c r="BG25" s="323"/>
    </row>
    <row r="26" spans="1:78" ht="61.5" customHeight="1" x14ac:dyDescent="0.2">
      <c r="A26" s="1223" t="s">
        <v>150</v>
      </c>
      <c r="B26" s="1224"/>
      <c r="C26" s="1225"/>
      <c r="D26" s="1226" t="s">
        <v>15</v>
      </c>
      <c r="E26" s="1227"/>
      <c r="F26" s="1228" t="s">
        <v>10</v>
      </c>
      <c r="G26" s="1226"/>
      <c r="H26" s="1227"/>
      <c r="I26" s="1228" t="s">
        <v>32</v>
      </c>
      <c r="J26" s="1226"/>
      <c r="K26" s="1226"/>
      <c r="L26" s="1226"/>
      <c r="M26" s="1227"/>
      <c r="N26" s="1229" t="s">
        <v>7</v>
      </c>
      <c r="O26" s="1230"/>
      <c r="P26" s="1230"/>
      <c r="Q26" s="1230"/>
      <c r="R26" s="1230"/>
      <c r="S26" s="1230"/>
      <c r="T26" s="1230"/>
      <c r="U26" s="1231"/>
      <c r="V26" s="1229" t="s">
        <v>2</v>
      </c>
      <c r="W26" s="1230"/>
      <c r="X26" s="1230"/>
      <c r="Y26" s="1230"/>
      <c r="Z26" s="1230"/>
      <c r="AA26" s="1230"/>
      <c r="AB26" s="1230"/>
      <c r="AC26" s="1230"/>
      <c r="AD26" s="1231"/>
      <c r="AE26" s="1215" t="s">
        <v>47</v>
      </c>
      <c r="AF26" s="1216"/>
      <c r="AG26" s="1216"/>
      <c r="AH26" s="1217"/>
      <c r="AI26" s="1215" t="s">
        <v>48</v>
      </c>
      <c r="AJ26" s="1218"/>
      <c r="AK26" s="1218"/>
      <c r="AL26" s="1218"/>
      <c r="AM26" s="1219"/>
      <c r="AN26" s="1220" t="s">
        <v>53</v>
      </c>
      <c r="AO26" s="1221"/>
      <c r="AP26" s="1221"/>
      <c r="AQ26" s="1221"/>
      <c r="AR26" s="1222"/>
      <c r="AS26" s="952" t="s">
        <v>179</v>
      </c>
      <c r="AT26" s="1216"/>
      <c r="AU26" s="1217"/>
      <c r="AV26" s="952" t="s">
        <v>46</v>
      </c>
      <c r="AW26" s="948"/>
      <c r="AX26" s="946" t="s">
        <v>1</v>
      </c>
      <c r="AY26" s="947"/>
      <c r="AZ26" s="947"/>
      <c r="BA26" s="947"/>
      <c r="BB26" s="947"/>
      <c r="BC26" s="1096"/>
      <c r="BD26" s="412"/>
      <c r="BE26" s="412"/>
      <c r="BF26" s="324"/>
    </row>
    <row r="27" spans="1:78" s="161" customFormat="1" ht="29.25" customHeight="1" x14ac:dyDescent="0.2">
      <c r="A27" s="877" t="s">
        <v>153</v>
      </c>
      <c r="B27" s="1121"/>
      <c r="C27" s="879"/>
      <c r="D27" s="925"/>
      <c r="E27" s="926"/>
      <c r="F27" s="939"/>
      <c r="G27" s="925"/>
      <c r="H27" s="926"/>
      <c r="I27" s="939"/>
      <c r="J27" s="925"/>
      <c r="K27" s="925"/>
      <c r="L27" s="925"/>
      <c r="M27" s="926"/>
      <c r="N27" s="1176" t="str">
        <f>IF(I27="","",IFERROR(VLOOKUP(I27,製品リスト!$D$4:$F$1000,2,0),"SII登録型番を正しく入力してください"))</f>
        <v/>
      </c>
      <c r="O27" s="1177"/>
      <c r="P27" s="1177"/>
      <c r="Q27" s="1177"/>
      <c r="R27" s="1177"/>
      <c r="S27" s="1177"/>
      <c r="T27" s="1177"/>
      <c r="U27" s="1178"/>
      <c r="V27" s="1176" t="str">
        <f>IF(I27="","",IFERROR(VLOOKUP(I27,製品リスト!$D$4:$F$1000,3,0),"SII登録型番を正しく入力してください"))</f>
        <v/>
      </c>
      <c r="W27" s="1177"/>
      <c r="X27" s="1177"/>
      <c r="Y27" s="1177"/>
      <c r="Z27" s="1177"/>
      <c r="AA27" s="1177"/>
      <c r="AB27" s="1177"/>
      <c r="AC27" s="1177"/>
      <c r="AD27" s="1178"/>
      <c r="AE27" s="1206"/>
      <c r="AF27" s="1207"/>
      <c r="AG27" s="1207"/>
      <c r="AH27" s="1208"/>
      <c r="AI27" s="1084"/>
      <c r="AJ27" s="1085"/>
      <c r="AK27" s="1085"/>
      <c r="AL27" s="1085"/>
      <c r="AM27" s="201" t="s">
        <v>31</v>
      </c>
      <c r="AN27" s="1209" t="str">
        <f>IF(AE27="","",SUM(AE27*AI27,AE28*AI28,AE29*AI29,AE30*AI30,AE31*AI31))</f>
        <v/>
      </c>
      <c r="AO27" s="1210"/>
      <c r="AP27" s="1210"/>
      <c r="AQ27" s="1210"/>
      <c r="AR27" s="1211"/>
      <c r="AS27" s="1212"/>
      <c r="AT27" s="1213"/>
      <c r="AU27" s="1214"/>
      <c r="AV27" s="939"/>
      <c r="AW27" s="926"/>
      <c r="AX27" s="1086"/>
      <c r="AY27" s="1087"/>
      <c r="AZ27" s="1087"/>
      <c r="BA27" s="1087"/>
      <c r="BB27" s="1087"/>
      <c r="BC27" s="1088"/>
      <c r="BD27" s="353"/>
      <c r="BE27" s="353"/>
      <c r="BF27" s="322">
        <v>12</v>
      </c>
      <c r="BG27" s="323"/>
      <c r="BH27" s="4"/>
      <c r="BI27" s="4"/>
      <c r="BJ27" s="4"/>
      <c r="BK27" s="4"/>
      <c r="BL27" s="4"/>
      <c r="BM27" s="4"/>
      <c r="BN27" s="4"/>
      <c r="BO27" s="4"/>
      <c r="BP27" s="4"/>
      <c r="BQ27" s="4"/>
      <c r="BR27" s="4"/>
      <c r="BS27" s="4"/>
      <c r="BT27" s="4"/>
      <c r="BU27" s="4"/>
      <c r="BV27" s="4"/>
      <c r="BW27" s="4"/>
      <c r="BX27" s="4"/>
      <c r="BY27" s="4"/>
      <c r="BZ27" s="4"/>
    </row>
    <row r="28" spans="1:78" s="161" customFormat="1" ht="29.25" customHeight="1" x14ac:dyDescent="0.2">
      <c r="A28" s="877"/>
      <c r="B28" s="1121"/>
      <c r="C28" s="879"/>
      <c r="D28" s="1079"/>
      <c r="E28" s="1080"/>
      <c r="F28" s="1187"/>
      <c r="G28" s="1079"/>
      <c r="H28" s="1080"/>
      <c r="I28" s="939"/>
      <c r="J28" s="925"/>
      <c r="K28" s="925"/>
      <c r="L28" s="925"/>
      <c r="M28" s="926"/>
      <c r="N28" s="1135" t="str">
        <f>IF(I28="","",IFERROR(VLOOKUP(I28,製品リスト!$D$4:$F$1000,2,0),"SII登録型番を正しく入力してください"))</f>
        <v/>
      </c>
      <c r="O28" s="1136"/>
      <c r="P28" s="1136"/>
      <c r="Q28" s="1136"/>
      <c r="R28" s="1136"/>
      <c r="S28" s="1136"/>
      <c r="T28" s="1136"/>
      <c r="U28" s="1137"/>
      <c r="V28" s="1135" t="str">
        <f>IF(I28="","",IFERROR(VLOOKUP(I28,製品リスト!$D$4:$F$1000,3,0),"SII登録型番を正しく入力してください"))</f>
        <v/>
      </c>
      <c r="W28" s="1136"/>
      <c r="X28" s="1136"/>
      <c r="Y28" s="1136"/>
      <c r="Z28" s="1136"/>
      <c r="AA28" s="1136"/>
      <c r="AB28" s="1136"/>
      <c r="AC28" s="1136"/>
      <c r="AD28" s="1137"/>
      <c r="AE28" s="1196"/>
      <c r="AF28" s="1197"/>
      <c r="AG28" s="1197"/>
      <c r="AH28" s="1198"/>
      <c r="AI28" s="1073"/>
      <c r="AJ28" s="1074"/>
      <c r="AK28" s="1074"/>
      <c r="AL28" s="1074"/>
      <c r="AM28" s="187" t="s">
        <v>31</v>
      </c>
      <c r="AN28" s="1209"/>
      <c r="AO28" s="1210"/>
      <c r="AP28" s="1210"/>
      <c r="AQ28" s="1210"/>
      <c r="AR28" s="1211"/>
      <c r="AS28" s="1188"/>
      <c r="AT28" s="1189"/>
      <c r="AU28" s="1190"/>
      <c r="AV28" s="920"/>
      <c r="AW28" s="903"/>
      <c r="AX28" s="1075"/>
      <c r="AY28" s="1076"/>
      <c r="AZ28" s="1076"/>
      <c r="BA28" s="1076"/>
      <c r="BB28" s="1076"/>
      <c r="BC28" s="1077"/>
      <c r="BD28" s="353"/>
      <c r="BE28" s="353"/>
      <c r="BF28" s="425">
        <v>13</v>
      </c>
      <c r="BG28" s="323"/>
      <c r="BH28" s="4"/>
      <c r="BI28" s="4"/>
      <c r="BJ28" s="4"/>
      <c r="BK28" s="4"/>
      <c r="BL28" s="4"/>
      <c r="BM28" s="4"/>
      <c r="BN28" s="4"/>
      <c r="BO28" s="4"/>
      <c r="BP28" s="4"/>
      <c r="BQ28" s="4"/>
      <c r="BR28" s="4"/>
      <c r="BS28" s="4"/>
      <c r="BT28" s="4"/>
      <c r="BU28" s="4"/>
      <c r="BV28" s="4"/>
      <c r="BW28" s="4"/>
      <c r="BX28" s="4"/>
      <c r="BY28" s="4"/>
      <c r="BZ28" s="4"/>
    </row>
    <row r="29" spans="1:78" s="161" customFormat="1" ht="29.25" customHeight="1" x14ac:dyDescent="0.2">
      <c r="A29" s="877"/>
      <c r="B29" s="1121"/>
      <c r="C29" s="879"/>
      <c r="D29" s="1079"/>
      <c r="E29" s="1080"/>
      <c r="F29" s="1187"/>
      <c r="G29" s="1079"/>
      <c r="H29" s="1080"/>
      <c r="I29" s="939"/>
      <c r="J29" s="925"/>
      <c r="K29" s="925"/>
      <c r="L29" s="925"/>
      <c r="M29" s="926"/>
      <c r="N29" s="1135" t="str">
        <f>IF(I29="","",IFERROR(VLOOKUP(I29,製品リスト!$D$4:$F$1000,2,0),"SII登録型番を正しく入力してください"))</f>
        <v/>
      </c>
      <c r="O29" s="1136"/>
      <c r="P29" s="1136"/>
      <c r="Q29" s="1136"/>
      <c r="R29" s="1136"/>
      <c r="S29" s="1136"/>
      <c r="T29" s="1136"/>
      <c r="U29" s="1137"/>
      <c r="V29" s="1135" t="str">
        <f>IF(I29="","",IFERROR(VLOOKUP(I29,製品リスト!$D$4:$F$1000,3,0),"SII登録型番を正しく入力してください"))</f>
        <v/>
      </c>
      <c r="W29" s="1136"/>
      <c r="X29" s="1136"/>
      <c r="Y29" s="1136"/>
      <c r="Z29" s="1136"/>
      <c r="AA29" s="1136"/>
      <c r="AB29" s="1136"/>
      <c r="AC29" s="1136"/>
      <c r="AD29" s="1137"/>
      <c r="AE29" s="1196"/>
      <c r="AF29" s="1197"/>
      <c r="AG29" s="1197"/>
      <c r="AH29" s="1198"/>
      <c r="AI29" s="1073"/>
      <c r="AJ29" s="1074"/>
      <c r="AK29" s="1074"/>
      <c r="AL29" s="1074"/>
      <c r="AM29" s="187" t="s">
        <v>14</v>
      </c>
      <c r="AN29" s="1209"/>
      <c r="AO29" s="1210"/>
      <c r="AP29" s="1210"/>
      <c r="AQ29" s="1210"/>
      <c r="AR29" s="1211"/>
      <c r="AS29" s="1188"/>
      <c r="AT29" s="1189"/>
      <c r="AU29" s="1190"/>
      <c r="AV29" s="920"/>
      <c r="AW29" s="903"/>
      <c r="AX29" s="1075"/>
      <c r="AY29" s="1076"/>
      <c r="AZ29" s="1076"/>
      <c r="BA29" s="1076"/>
      <c r="BB29" s="1076"/>
      <c r="BC29" s="1077"/>
      <c r="BD29" s="353"/>
      <c r="BE29" s="353"/>
      <c r="BF29" s="322">
        <v>14</v>
      </c>
      <c r="BG29" s="323"/>
      <c r="BH29" s="4"/>
      <c r="BI29" s="4"/>
      <c r="BJ29" s="4"/>
      <c r="BK29" s="4"/>
      <c r="BL29" s="4"/>
      <c r="BM29" s="4"/>
      <c r="BN29" s="4"/>
      <c r="BO29" s="4"/>
      <c r="BP29" s="4"/>
      <c r="BQ29" s="4"/>
      <c r="BR29" s="4"/>
      <c r="BS29" s="4"/>
      <c r="BT29" s="4"/>
      <c r="BU29" s="4"/>
      <c r="BV29" s="4"/>
      <c r="BW29" s="4"/>
      <c r="BX29" s="4"/>
      <c r="BY29" s="4"/>
      <c r="BZ29" s="4"/>
    </row>
    <row r="30" spans="1:78" s="161" customFormat="1" ht="29.25" customHeight="1" x14ac:dyDescent="0.2">
      <c r="A30" s="877"/>
      <c r="B30" s="1121"/>
      <c r="C30" s="879"/>
      <c r="D30" s="1079"/>
      <c r="E30" s="1080"/>
      <c r="F30" s="1187"/>
      <c r="G30" s="1079"/>
      <c r="H30" s="1080"/>
      <c r="I30" s="939"/>
      <c r="J30" s="925"/>
      <c r="K30" s="925"/>
      <c r="L30" s="925"/>
      <c r="M30" s="926"/>
      <c r="N30" s="1135" t="str">
        <f>IF(I30="","",IFERROR(VLOOKUP(I30,製品リスト!$D$4:$F$1000,2,0),"SII登録型番を正しく入力してください"))</f>
        <v/>
      </c>
      <c r="O30" s="1136"/>
      <c r="P30" s="1136"/>
      <c r="Q30" s="1136"/>
      <c r="R30" s="1136"/>
      <c r="S30" s="1136"/>
      <c r="T30" s="1136"/>
      <c r="U30" s="1137"/>
      <c r="V30" s="1135" t="str">
        <f>IF(I30="","",IFERROR(VLOOKUP(I30,製品リスト!$D$4:$F$1000,3,0),"SII登録型番を正しく入力してください"))</f>
        <v/>
      </c>
      <c r="W30" s="1136"/>
      <c r="X30" s="1136"/>
      <c r="Y30" s="1136"/>
      <c r="Z30" s="1136"/>
      <c r="AA30" s="1136"/>
      <c r="AB30" s="1136"/>
      <c r="AC30" s="1136"/>
      <c r="AD30" s="1137"/>
      <c r="AE30" s="1196"/>
      <c r="AF30" s="1197"/>
      <c r="AG30" s="1197"/>
      <c r="AH30" s="1198"/>
      <c r="AI30" s="1073"/>
      <c r="AJ30" s="1074"/>
      <c r="AK30" s="1074"/>
      <c r="AL30" s="1074"/>
      <c r="AM30" s="187" t="s">
        <v>14</v>
      </c>
      <c r="AN30" s="1209"/>
      <c r="AO30" s="1210"/>
      <c r="AP30" s="1210"/>
      <c r="AQ30" s="1210"/>
      <c r="AR30" s="1211"/>
      <c r="AS30" s="1188"/>
      <c r="AT30" s="1189"/>
      <c r="AU30" s="1190"/>
      <c r="AV30" s="920"/>
      <c r="AW30" s="903"/>
      <c r="AX30" s="1075"/>
      <c r="AY30" s="1076"/>
      <c r="AZ30" s="1076"/>
      <c r="BA30" s="1076"/>
      <c r="BB30" s="1076"/>
      <c r="BC30" s="1077"/>
      <c r="BD30" s="353"/>
      <c r="BE30" s="353"/>
      <c r="BF30" s="425">
        <v>15</v>
      </c>
      <c r="BG30" s="323"/>
      <c r="BH30" s="4"/>
      <c r="BI30" s="4"/>
      <c r="BJ30" s="4"/>
      <c r="BK30" s="4"/>
      <c r="BL30" s="4"/>
      <c r="BM30" s="4"/>
      <c r="BN30" s="4"/>
      <c r="BO30" s="4"/>
      <c r="BP30" s="4"/>
      <c r="BQ30" s="4"/>
      <c r="BR30" s="4"/>
      <c r="BS30" s="4"/>
      <c r="BT30" s="4"/>
      <c r="BU30" s="4"/>
      <c r="BV30" s="4"/>
      <c r="BW30" s="4"/>
      <c r="BX30" s="4"/>
      <c r="BY30" s="4"/>
      <c r="BZ30" s="4"/>
    </row>
    <row r="31" spans="1:78" s="161" customFormat="1" ht="29.25" customHeight="1" x14ac:dyDescent="0.2">
      <c r="A31" s="877"/>
      <c r="B31" s="1121"/>
      <c r="C31" s="879"/>
      <c r="D31" s="1179"/>
      <c r="E31" s="1180"/>
      <c r="F31" s="1199"/>
      <c r="G31" s="1179"/>
      <c r="H31" s="1180"/>
      <c r="I31" s="939"/>
      <c r="J31" s="925"/>
      <c r="K31" s="925"/>
      <c r="L31" s="925"/>
      <c r="M31" s="926"/>
      <c r="N31" s="1200" t="str">
        <f>IF(I31="","",IFERROR(VLOOKUP(I31,製品リスト!$D$4:$F$1000,2,0),"SII登録型番を正しく入力してください"))</f>
        <v/>
      </c>
      <c r="O31" s="1201"/>
      <c r="P31" s="1201"/>
      <c r="Q31" s="1201"/>
      <c r="R31" s="1201"/>
      <c r="S31" s="1201"/>
      <c r="T31" s="1201"/>
      <c r="U31" s="1202"/>
      <c r="V31" s="1200" t="str">
        <f>IF(I31="","",IFERROR(VLOOKUP(I31,製品リスト!$D$4:$F$1000,3,0),"SII登録型番を正しく入力してください"))</f>
        <v/>
      </c>
      <c r="W31" s="1201"/>
      <c r="X31" s="1201"/>
      <c r="Y31" s="1201"/>
      <c r="Z31" s="1201"/>
      <c r="AA31" s="1201"/>
      <c r="AB31" s="1201"/>
      <c r="AC31" s="1201"/>
      <c r="AD31" s="1202"/>
      <c r="AE31" s="1203"/>
      <c r="AF31" s="1204"/>
      <c r="AG31" s="1204"/>
      <c r="AH31" s="1205"/>
      <c r="AI31" s="1161"/>
      <c r="AJ31" s="1162"/>
      <c r="AK31" s="1162"/>
      <c r="AL31" s="1162"/>
      <c r="AM31" s="188" t="s">
        <v>14</v>
      </c>
      <c r="AN31" s="1209"/>
      <c r="AO31" s="1210"/>
      <c r="AP31" s="1210"/>
      <c r="AQ31" s="1210"/>
      <c r="AR31" s="1211"/>
      <c r="AS31" s="1163"/>
      <c r="AT31" s="1164"/>
      <c r="AU31" s="1165"/>
      <c r="AV31" s="1166"/>
      <c r="AW31" s="1167"/>
      <c r="AX31" s="1168"/>
      <c r="AY31" s="1169"/>
      <c r="AZ31" s="1169"/>
      <c r="BA31" s="1169"/>
      <c r="BB31" s="1169"/>
      <c r="BC31" s="1170"/>
      <c r="BD31" s="353"/>
      <c r="BE31" s="353"/>
      <c r="BF31" s="322">
        <v>16</v>
      </c>
      <c r="BG31" s="323"/>
      <c r="BH31" s="4"/>
      <c r="BI31" s="4"/>
      <c r="BJ31" s="4"/>
      <c r="BK31" s="4"/>
      <c r="BL31" s="4"/>
      <c r="BM31" s="4"/>
      <c r="BN31" s="4"/>
      <c r="BO31" s="4"/>
      <c r="BP31" s="4"/>
      <c r="BQ31" s="4"/>
      <c r="BR31" s="4"/>
      <c r="BS31" s="4"/>
      <c r="BT31" s="4"/>
      <c r="BU31" s="4"/>
      <c r="BV31" s="4"/>
      <c r="BW31" s="4"/>
      <c r="BX31" s="4"/>
      <c r="BY31" s="4"/>
      <c r="BZ31" s="4"/>
    </row>
    <row r="32" spans="1:78" ht="33" customHeight="1" x14ac:dyDescent="0.2">
      <c r="A32" s="880"/>
      <c r="B32" s="881"/>
      <c r="C32" s="882"/>
      <c r="D32" s="1109" t="s">
        <v>52</v>
      </c>
      <c r="E32" s="843"/>
      <c r="F32" s="843"/>
      <c r="G32" s="843"/>
      <c r="H32" s="843"/>
      <c r="I32" s="843"/>
      <c r="J32" s="843"/>
      <c r="K32" s="843"/>
      <c r="L32" s="843"/>
      <c r="M32" s="843"/>
      <c r="N32" s="843"/>
      <c r="O32" s="843"/>
      <c r="P32" s="843"/>
      <c r="Q32" s="843"/>
      <c r="R32" s="843"/>
      <c r="S32" s="843"/>
      <c r="T32" s="843"/>
      <c r="U32" s="843"/>
      <c r="V32" s="843"/>
      <c r="W32" s="843"/>
      <c r="X32" s="843"/>
      <c r="Y32" s="843"/>
      <c r="Z32" s="843"/>
      <c r="AA32" s="843"/>
      <c r="AB32" s="843"/>
      <c r="AC32" s="843"/>
      <c r="AD32" s="843"/>
      <c r="AE32" s="843"/>
      <c r="AF32" s="843"/>
      <c r="AG32" s="843"/>
      <c r="AH32" s="843"/>
      <c r="AI32" s="843"/>
      <c r="AJ32" s="843"/>
      <c r="AK32" s="843"/>
      <c r="AL32" s="843"/>
      <c r="AM32" s="843"/>
      <c r="AN32" s="1171" t="str">
        <f>IF(OR($G$6="■",AN27="",$V$14=""),"",ROUNDDOWN(AN27/V25,0))</f>
        <v/>
      </c>
      <c r="AO32" s="1172"/>
      <c r="AP32" s="1172"/>
      <c r="AQ32" s="1172"/>
      <c r="AR32" s="1173"/>
      <c r="AS32" s="1174" t="s">
        <v>180</v>
      </c>
      <c r="AT32" s="1175"/>
      <c r="AU32" s="1175"/>
      <c r="AV32" s="1175"/>
      <c r="AW32" s="1175"/>
      <c r="AX32" s="853">
        <f>SUM(AX27:BC31)</f>
        <v>0</v>
      </c>
      <c r="AY32" s="854"/>
      <c r="AZ32" s="854"/>
      <c r="BA32" s="854"/>
      <c r="BB32" s="854"/>
      <c r="BC32" s="855"/>
      <c r="BD32" s="406"/>
      <c r="BE32" s="414"/>
      <c r="BF32" s="425">
        <v>17</v>
      </c>
      <c r="BG32" s="323"/>
    </row>
    <row r="33" spans="1:78" s="161" customFormat="1" ht="36" customHeight="1" thickBot="1" x14ac:dyDescent="0.25">
      <c r="A33" s="1112" t="s">
        <v>155</v>
      </c>
      <c r="B33" s="1113"/>
      <c r="C33" s="1114"/>
      <c r="D33" s="1181" t="s">
        <v>156</v>
      </c>
      <c r="E33" s="1182"/>
      <c r="F33" s="1182"/>
      <c r="G33" s="1182"/>
      <c r="H33" s="1182"/>
      <c r="I33" s="1182"/>
      <c r="J33" s="1182"/>
      <c r="K33" s="1182"/>
      <c r="L33" s="1182"/>
      <c r="M33" s="1182"/>
      <c r="N33" s="1182"/>
      <c r="O33" s="1182"/>
      <c r="P33" s="1182"/>
      <c r="Q33" s="1182"/>
      <c r="R33" s="1182"/>
      <c r="S33" s="1182"/>
      <c r="T33" s="1182"/>
      <c r="U33" s="1182"/>
      <c r="V33" s="1182"/>
      <c r="W33" s="1182"/>
      <c r="X33" s="1182"/>
      <c r="Y33" s="1182"/>
      <c r="Z33" s="1182"/>
      <c r="AA33" s="1182"/>
      <c r="AB33" s="1182"/>
      <c r="AC33" s="1182"/>
      <c r="AD33" s="1182"/>
      <c r="AE33" s="1182"/>
      <c r="AF33" s="1182"/>
      <c r="AG33" s="1182"/>
      <c r="AH33" s="1182"/>
      <c r="AI33" s="1182"/>
      <c r="AJ33" s="1182"/>
      <c r="AK33" s="1182"/>
      <c r="AL33" s="1182"/>
      <c r="AM33" s="1182"/>
      <c r="AN33" s="1182"/>
      <c r="AO33" s="1182"/>
      <c r="AP33" s="1182"/>
      <c r="AQ33" s="1182"/>
      <c r="AR33" s="1182"/>
      <c r="AS33" s="1182"/>
      <c r="AT33" s="1182"/>
      <c r="AU33" s="1182"/>
      <c r="AV33" s="1182"/>
      <c r="AW33" s="1183"/>
      <c r="AX33" s="1184"/>
      <c r="AY33" s="1185"/>
      <c r="AZ33" s="1185"/>
      <c r="BA33" s="1185"/>
      <c r="BB33" s="1185"/>
      <c r="BC33" s="1186"/>
      <c r="BD33" s="353"/>
      <c r="BE33" s="353"/>
      <c r="BF33" s="322">
        <v>18</v>
      </c>
      <c r="BG33" s="323"/>
      <c r="BH33" s="4"/>
      <c r="BI33" s="4"/>
      <c r="BJ33" s="4"/>
      <c r="BK33" s="4"/>
      <c r="BL33" s="4"/>
      <c r="BM33" s="4"/>
      <c r="BN33" s="4"/>
      <c r="BO33" s="4"/>
      <c r="BP33" s="4"/>
      <c r="BQ33" s="4"/>
      <c r="BR33" s="4"/>
      <c r="BS33" s="4"/>
      <c r="BT33" s="4"/>
      <c r="BU33" s="4"/>
      <c r="BV33" s="4"/>
      <c r="BW33" s="4"/>
      <c r="BX33" s="4"/>
      <c r="BY33" s="4"/>
      <c r="BZ33" s="4"/>
    </row>
    <row r="34" spans="1:78" s="161" customFormat="1" ht="36" customHeight="1" thickTop="1" thickBot="1" x14ac:dyDescent="0.25">
      <c r="A34" s="1191" t="s">
        <v>56</v>
      </c>
      <c r="B34" s="1192"/>
      <c r="C34" s="1192"/>
      <c r="D34" s="1192"/>
      <c r="E34" s="1192"/>
      <c r="F34" s="1192"/>
      <c r="G34" s="1192"/>
      <c r="H34" s="1192"/>
      <c r="I34" s="1192"/>
      <c r="J34" s="1192"/>
      <c r="K34" s="1192"/>
      <c r="L34" s="1192"/>
      <c r="M34" s="1192"/>
      <c r="N34" s="1192"/>
      <c r="O34" s="1192"/>
      <c r="P34" s="1192"/>
      <c r="Q34" s="1192"/>
      <c r="R34" s="1192"/>
      <c r="S34" s="1192"/>
      <c r="T34" s="1192"/>
      <c r="U34" s="1192"/>
      <c r="V34" s="1192"/>
      <c r="W34" s="1192"/>
      <c r="X34" s="1192"/>
      <c r="Y34" s="1192"/>
      <c r="Z34" s="1192"/>
      <c r="AA34" s="1192"/>
      <c r="AB34" s="1192"/>
      <c r="AC34" s="1192"/>
      <c r="AD34" s="1192"/>
      <c r="AE34" s="1192"/>
      <c r="AF34" s="1192"/>
      <c r="AG34" s="1192"/>
      <c r="AH34" s="1192"/>
      <c r="AI34" s="1192"/>
      <c r="AJ34" s="1192"/>
      <c r="AK34" s="1192"/>
      <c r="AL34" s="1192"/>
      <c r="AM34" s="1192"/>
      <c r="AN34" s="1192"/>
      <c r="AO34" s="1192"/>
      <c r="AP34" s="1192"/>
      <c r="AQ34" s="1192"/>
      <c r="AR34" s="1192"/>
      <c r="AS34" s="1192"/>
      <c r="AT34" s="1192"/>
      <c r="AU34" s="1192"/>
      <c r="AV34" s="1192"/>
      <c r="AW34" s="1192"/>
      <c r="AX34" s="1193">
        <f>SUM(AX32:BC33)</f>
        <v>0</v>
      </c>
      <c r="AY34" s="1194"/>
      <c r="AZ34" s="1194"/>
      <c r="BA34" s="1194"/>
      <c r="BB34" s="1194"/>
      <c r="BC34" s="1195"/>
      <c r="BD34" s="421"/>
      <c r="BE34" s="421"/>
      <c r="BF34" s="425">
        <v>19</v>
      </c>
      <c r="BG34" s="323"/>
      <c r="BH34" s="4"/>
      <c r="BI34" s="4"/>
      <c r="BJ34" s="4"/>
      <c r="BK34" s="4"/>
      <c r="BL34" s="4"/>
      <c r="BM34" s="4"/>
      <c r="BN34" s="4"/>
      <c r="BO34" s="4"/>
      <c r="BP34" s="4"/>
      <c r="BQ34" s="4"/>
      <c r="BR34" s="4"/>
      <c r="BS34" s="4"/>
      <c r="BT34" s="4"/>
      <c r="BU34" s="4"/>
      <c r="BV34" s="4"/>
      <c r="BW34" s="4"/>
      <c r="BX34" s="4"/>
      <c r="BY34" s="4"/>
      <c r="BZ34" s="4"/>
    </row>
    <row r="35" spans="1:78" s="161" customFormat="1" ht="12.75" customHeight="1" thickBot="1" x14ac:dyDescent="0.25">
      <c r="A35" s="180"/>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1"/>
      <c r="AT35" s="181"/>
      <c r="AU35" s="181"/>
      <c r="AV35" s="182"/>
      <c r="AW35" s="182"/>
      <c r="AX35" s="32"/>
      <c r="AY35" s="32"/>
      <c r="AZ35" s="32"/>
      <c r="BA35" s="32"/>
      <c r="BB35" s="32"/>
      <c r="BC35" s="32"/>
      <c r="BD35" s="418"/>
      <c r="BE35" s="418"/>
      <c r="BF35" s="326"/>
      <c r="BG35" s="327"/>
      <c r="BH35" s="4"/>
      <c r="BI35" s="4"/>
      <c r="BJ35" s="4"/>
      <c r="BK35" s="4"/>
      <c r="BL35" s="4"/>
      <c r="BM35" s="4"/>
      <c r="BN35" s="4"/>
      <c r="BO35" s="4"/>
      <c r="BP35" s="4"/>
      <c r="BQ35" s="4"/>
      <c r="BR35" s="4"/>
      <c r="BS35" s="4"/>
      <c r="BT35" s="4"/>
      <c r="BU35" s="4"/>
      <c r="BV35" s="4"/>
      <c r="BW35" s="4"/>
      <c r="BX35" s="4"/>
      <c r="BY35" s="4"/>
      <c r="BZ35" s="4"/>
    </row>
    <row r="36" spans="1:78" ht="34.5" customHeight="1" thickBot="1" x14ac:dyDescent="0.25">
      <c r="A36" s="1232" t="s">
        <v>45</v>
      </c>
      <c r="B36" s="1233"/>
      <c r="C36" s="1234"/>
      <c r="D36" s="1235"/>
      <c r="E36" s="1235"/>
      <c r="F36" s="1235"/>
      <c r="G36" s="1235"/>
      <c r="H36" s="1235"/>
      <c r="I36" s="1235"/>
      <c r="J36" s="1235"/>
      <c r="K36" s="1235"/>
      <c r="L36" s="1235"/>
      <c r="M36" s="1236"/>
      <c r="N36" s="1237" t="s">
        <v>177</v>
      </c>
      <c r="O36" s="1237"/>
      <c r="P36" s="1237"/>
      <c r="Q36" s="1237"/>
      <c r="R36" s="1237"/>
      <c r="S36" s="1237"/>
      <c r="T36" s="1237"/>
      <c r="U36" s="1237"/>
      <c r="V36" s="1238"/>
      <c r="W36" s="1239"/>
      <c r="X36" s="1239"/>
      <c r="Y36" s="1239"/>
      <c r="Z36" s="1239"/>
      <c r="AA36" s="1239"/>
      <c r="AB36" s="1239"/>
      <c r="AC36" s="1240" t="s">
        <v>14</v>
      </c>
      <c r="AD36" s="1241"/>
      <c r="AE36" s="186" t="s">
        <v>178</v>
      </c>
      <c r="AF36" s="37"/>
      <c r="AG36" s="1"/>
      <c r="AH36" s="1"/>
      <c r="AI36" s="31"/>
      <c r="AJ36" s="1"/>
      <c r="AK36" s="1"/>
      <c r="AL36" s="1"/>
      <c r="AM36" s="1"/>
      <c r="AN36" s="1"/>
      <c r="AO36" s="1"/>
      <c r="AP36" s="1"/>
      <c r="AQ36" s="1"/>
      <c r="AR36" s="1"/>
      <c r="AS36" s="1"/>
      <c r="AT36" s="1"/>
      <c r="AU36" s="1"/>
      <c r="AV36" s="1"/>
      <c r="AW36" s="1"/>
      <c r="AX36" s="1"/>
      <c r="AY36" s="1"/>
      <c r="AZ36" s="1"/>
      <c r="BA36" s="1"/>
      <c r="BB36" s="1"/>
      <c r="BC36" s="1"/>
      <c r="BF36" s="322">
        <v>20</v>
      </c>
      <c r="BG36" s="323"/>
    </row>
    <row r="37" spans="1:78" ht="61.5" customHeight="1" x14ac:dyDescent="0.2">
      <c r="A37" s="1223" t="s">
        <v>150</v>
      </c>
      <c r="B37" s="1224"/>
      <c r="C37" s="1225"/>
      <c r="D37" s="1226" t="s">
        <v>15</v>
      </c>
      <c r="E37" s="1227"/>
      <c r="F37" s="1228" t="s">
        <v>10</v>
      </c>
      <c r="G37" s="1226"/>
      <c r="H37" s="1227"/>
      <c r="I37" s="1228" t="s">
        <v>32</v>
      </c>
      <c r="J37" s="1226"/>
      <c r="K37" s="1226"/>
      <c r="L37" s="1226"/>
      <c r="M37" s="1227"/>
      <c r="N37" s="1229" t="s">
        <v>7</v>
      </c>
      <c r="O37" s="1230"/>
      <c r="P37" s="1230"/>
      <c r="Q37" s="1230"/>
      <c r="R37" s="1230"/>
      <c r="S37" s="1230"/>
      <c r="T37" s="1230"/>
      <c r="U37" s="1231"/>
      <c r="V37" s="1229" t="s">
        <v>2</v>
      </c>
      <c r="W37" s="1230"/>
      <c r="X37" s="1230"/>
      <c r="Y37" s="1230"/>
      <c r="Z37" s="1230"/>
      <c r="AA37" s="1230"/>
      <c r="AB37" s="1230"/>
      <c r="AC37" s="1230"/>
      <c r="AD37" s="1231"/>
      <c r="AE37" s="1215" t="s">
        <v>47</v>
      </c>
      <c r="AF37" s="1216"/>
      <c r="AG37" s="1216"/>
      <c r="AH37" s="1217"/>
      <c r="AI37" s="1215" t="s">
        <v>48</v>
      </c>
      <c r="AJ37" s="1218"/>
      <c r="AK37" s="1218"/>
      <c r="AL37" s="1218"/>
      <c r="AM37" s="1219"/>
      <c r="AN37" s="1220" t="s">
        <v>53</v>
      </c>
      <c r="AO37" s="1221"/>
      <c r="AP37" s="1221"/>
      <c r="AQ37" s="1221"/>
      <c r="AR37" s="1222"/>
      <c r="AS37" s="952" t="s">
        <v>179</v>
      </c>
      <c r="AT37" s="1216"/>
      <c r="AU37" s="1217"/>
      <c r="AV37" s="952" t="s">
        <v>46</v>
      </c>
      <c r="AW37" s="948"/>
      <c r="AX37" s="946" t="s">
        <v>1</v>
      </c>
      <c r="AY37" s="947"/>
      <c r="AZ37" s="947"/>
      <c r="BA37" s="947"/>
      <c r="BB37" s="947"/>
      <c r="BC37" s="1096"/>
      <c r="BD37" s="412"/>
      <c r="BE37" s="412"/>
      <c r="BF37" s="324"/>
    </row>
    <row r="38" spans="1:78" s="161" customFormat="1" ht="29.25" customHeight="1" x14ac:dyDescent="0.2">
      <c r="A38" s="877" t="s">
        <v>153</v>
      </c>
      <c r="B38" s="1121"/>
      <c r="C38" s="879"/>
      <c r="D38" s="925"/>
      <c r="E38" s="926"/>
      <c r="F38" s="939"/>
      <c r="G38" s="925"/>
      <c r="H38" s="926"/>
      <c r="I38" s="939"/>
      <c r="J38" s="925"/>
      <c r="K38" s="925"/>
      <c r="L38" s="925"/>
      <c r="M38" s="926"/>
      <c r="N38" s="1176" t="str">
        <f>IF(I38="","",IFERROR(VLOOKUP(I38,製品リスト!$D$4:$F$1000,2,0),"SII登録型番を正しく入力してください"))</f>
        <v/>
      </c>
      <c r="O38" s="1177"/>
      <c r="P38" s="1177"/>
      <c r="Q38" s="1177"/>
      <c r="R38" s="1177"/>
      <c r="S38" s="1177"/>
      <c r="T38" s="1177"/>
      <c r="U38" s="1178"/>
      <c r="V38" s="1176" t="str">
        <f>IF(I38="","",IFERROR(VLOOKUP(I38,製品リスト!$D$4:$F$1000,3,0),"SII登録型番を正しく入力してください"))</f>
        <v/>
      </c>
      <c r="W38" s="1177"/>
      <c r="X38" s="1177"/>
      <c r="Y38" s="1177"/>
      <c r="Z38" s="1177"/>
      <c r="AA38" s="1177"/>
      <c r="AB38" s="1177"/>
      <c r="AC38" s="1177"/>
      <c r="AD38" s="1178"/>
      <c r="AE38" s="1206"/>
      <c r="AF38" s="1207"/>
      <c r="AG38" s="1207"/>
      <c r="AH38" s="1208"/>
      <c r="AI38" s="1084"/>
      <c r="AJ38" s="1085"/>
      <c r="AK38" s="1085"/>
      <c r="AL38" s="1085"/>
      <c r="AM38" s="201" t="s">
        <v>31</v>
      </c>
      <c r="AN38" s="1209" t="str">
        <f>IF(AE38="","",SUM(AE38*AI38,AE39*AI39,AE40*AI40,AE41*AI41,AE42*AI42))</f>
        <v/>
      </c>
      <c r="AO38" s="1210"/>
      <c r="AP38" s="1210"/>
      <c r="AQ38" s="1210"/>
      <c r="AR38" s="1211"/>
      <c r="AS38" s="1212"/>
      <c r="AT38" s="1213"/>
      <c r="AU38" s="1214"/>
      <c r="AV38" s="939"/>
      <c r="AW38" s="926"/>
      <c r="AX38" s="1086"/>
      <c r="AY38" s="1087"/>
      <c r="AZ38" s="1087"/>
      <c r="BA38" s="1087"/>
      <c r="BB38" s="1087"/>
      <c r="BC38" s="1088"/>
      <c r="BD38" s="353"/>
      <c r="BE38" s="353"/>
      <c r="BF38" s="329">
        <v>21</v>
      </c>
      <c r="BG38" s="323"/>
      <c r="BH38" s="4"/>
      <c r="BI38" s="4"/>
      <c r="BJ38" s="4"/>
      <c r="BK38" s="4"/>
      <c r="BL38" s="4"/>
      <c r="BM38" s="4"/>
      <c r="BN38" s="4"/>
      <c r="BO38" s="4"/>
      <c r="BP38" s="4"/>
      <c r="BQ38" s="4"/>
      <c r="BR38" s="4"/>
      <c r="BS38" s="4"/>
      <c r="BT38" s="4"/>
      <c r="BU38" s="4"/>
      <c r="BV38" s="4"/>
      <c r="BW38" s="4"/>
      <c r="BX38" s="4"/>
      <c r="BY38" s="4"/>
      <c r="BZ38" s="4"/>
    </row>
    <row r="39" spans="1:78" s="161" customFormat="1" ht="29.25" customHeight="1" x14ac:dyDescent="0.2">
      <c r="A39" s="877"/>
      <c r="B39" s="1121"/>
      <c r="C39" s="879"/>
      <c r="D39" s="1079"/>
      <c r="E39" s="1080"/>
      <c r="F39" s="1187"/>
      <c r="G39" s="1079"/>
      <c r="H39" s="1080"/>
      <c r="I39" s="939"/>
      <c r="J39" s="925"/>
      <c r="K39" s="925"/>
      <c r="L39" s="925"/>
      <c r="M39" s="926"/>
      <c r="N39" s="1135" t="str">
        <f>IF(I39="","",IFERROR(VLOOKUP(I39,製品リスト!$D$4:$F$1000,2,0),"SII登録型番を正しく入力してください"))</f>
        <v/>
      </c>
      <c r="O39" s="1136"/>
      <c r="P39" s="1136"/>
      <c r="Q39" s="1136"/>
      <c r="R39" s="1136"/>
      <c r="S39" s="1136"/>
      <c r="T39" s="1136"/>
      <c r="U39" s="1137"/>
      <c r="V39" s="1135" t="str">
        <f>IF(I39="","",IFERROR(VLOOKUP(I39,製品リスト!$D$4:$F$1000,3,0),"SII登録型番を正しく入力してください"))</f>
        <v/>
      </c>
      <c r="W39" s="1136"/>
      <c r="X39" s="1136"/>
      <c r="Y39" s="1136"/>
      <c r="Z39" s="1136"/>
      <c r="AA39" s="1136"/>
      <c r="AB39" s="1136"/>
      <c r="AC39" s="1136"/>
      <c r="AD39" s="1137"/>
      <c r="AE39" s="1196"/>
      <c r="AF39" s="1197"/>
      <c r="AG39" s="1197"/>
      <c r="AH39" s="1198"/>
      <c r="AI39" s="1073"/>
      <c r="AJ39" s="1074"/>
      <c r="AK39" s="1074"/>
      <c r="AL39" s="1074"/>
      <c r="AM39" s="187" t="s">
        <v>31</v>
      </c>
      <c r="AN39" s="1209"/>
      <c r="AO39" s="1210"/>
      <c r="AP39" s="1210"/>
      <c r="AQ39" s="1210"/>
      <c r="AR39" s="1211"/>
      <c r="AS39" s="1188"/>
      <c r="AT39" s="1189"/>
      <c r="AU39" s="1190"/>
      <c r="AV39" s="920"/>
      <c r="AW39" s="903"/>
      <c r="AX39" s="1075"/>
      <c r="AY39" s="1076"/>
      <c r="AZ39" s="1076"/>
      <c r="BA39" s="1076"/>
      <c r="BB39" s="1076"/>
      <c r="BC39" s="1077"/>
      <c r="BD39" s="353"/>
      <c r="BE39" s="353"/>
      <c r="BF39" s="329">
        <v>22</v>
      </c>
      <c r="BG39" s="323"/>
      <c r="BH39" s="4"/>
      <c r="BI39" s="4"/>
      <c r="BJ39" s="4"/>
      <c r="BK39" s="4"/>
      <c r="BL39" s="4"/>
      <c r="BM39" s="4"/>
      <c r="BN39" s="4"/>
      <c r="BO39" s="4"/>
      <c r="BP39" s="4"/>
      <c r="BQ39" s="4"/>
      <c r="BR39" s="4"/>
      <c r="BS39" s="4"/>
      <c r="BT39" s="4"/>
      <c r="BU39" s="4"/>
      <c r="BV39" s="4"/>
      <c r="BW39" s="4"/>
      <c r="BX39" s="4"/>
      <c r="BY39" s="4"/>
      <c r="BZ39" s="4"/>
    </row>
    <row r="40" spans="1:78" s="161" customFormat="1" ht="29.25" customHeight="1" x14ac:dyDescent="0.2">
      <c r="A40" s="877"/>
      <c r="B40" s="1121"/>
      <c r="C40" s="879"/>
      <c r="D40" s="1079"/>
      <c r="E40" s="1080"/>
      <c r="F40" s="1187"/>
      <c r="G40" s="1079"/>
      <c r="H40" s="1080"/>
      <c r="I40" s="939"/>
      <c r="J40" s="925"/>
      <c r="K40" s="925"/>
      <c r="L40" s="925"/>
      <c r="M40" s="926"/>
      <c r="N40" s="1135" t="str">
        <f>IF(I40="","",IFERROR(VLOOKUP(I40,製品リスト!$D$4:$F$1000,2,0),"SII登録型番を正しく入力してください"))</f>
        <v/>
      </c>
      <c r="O40" s="1136"/>
      <c r="P40" s="1136"/>
      <c r="Q40" s="1136"/>
      <c r="R40" s="1136"/>
      <c r="S40" s="1136"/>
      <c r="T40" s="1136"/>
      <c r="U40" s="1137"/>
      <c r="V40" s="1135" t="str">
        <f>IF(I40="","",IFERROR(VLOOKUP(I40,製品リスト!$D$4:$F$1000,3,0),"SII登録型番を正しく入力してください"))</f>
        <v/>
      </c>
      <c r="W40" s="1136"/>
      <c r="X40" s="1136"/>
      <c r="Y40" s="1136"/>
      <c r="Z40" s="1136"/>
      <c r="AA40" s="1136"/>
      <c r="AB40" s="1136"/>
      <c r="AC40" s="1136"/>
      <c r="AD40" s="1137"/>
      <c r="AE40" s="1196"/>
      <c r="AF40" s="1197"/>
      <c r="AG40" s="1197"/>
      <c r="AH40" s="1198"/>
      <c r="AI40" s="1073"/>
      <c r="AJ40" s="1074"/>
      <c r="AK40" s="1074"/>
      <c r="AL40" s="1074"/>
      <c r="AM40" s="187" t="s">
        <v>14</v>
      </c>
      <c r="AN40" s="1209"/>
      <c r="AO40" s="1210"/>
      <c r="AP40" s="1210"/>
      <c r="AQ40" s="1210"/>
      <c r="AR40" s="1211"/>
      <c r="AS40" s="1188"/>
      <c r="AT40" s="1189"/>
      <c r="AU40" s="1190"/>
      <c r="AV40" s="920"/>
      <c r="AW40" s="903"/>
      <c r="AX40" s="1075"/>
      <c r="AY40" s="1076"/>
      <c r="AZ40" s="1076"/>
      <c r="BA40" s="1076"/>
      <c r="BB40" s="1076"/>
      <c r="BC40" s="1077"/>
      <c r="BD40" s="353"/>
      <c r="BE40" s="353"/>
      <c r="BF40" s="329">
        <v>23</v>
      </c>
      <c r="BG40" s="323"/>
      <c r="BH40" s="4"/>
      <c r="BI40" s="4"/>
      <c r="BJ40" s="4"/>
      <c r="BK40" s="4"/>
      <c r="BL40" s="4"/>
      <c r="BM40" s="4"/>
      <c r="BN40" s="4"/>
      <c r="BO40" s="4"/>
      <c r="BP40" s="4"/>
      <c r="BQ40" s="4"/>
      <c r="BR40" s="4"/>
      <c r="BS40" s="4"/>
      <c r="BT40" s="4"/>
      <c r="BU40" s="4"/>
      <c r="BV40" s="4"/>
      <c r="BW40" s="4"/>
      <c r="BX40" s="4"/>
      <c r="BY40" s="4"/>
      <c r="BZ40" s="4"/>
    </row>
    <row r="41" spans="1:78" s="161" customFormat="1" ht="29.25" customHeight="1" x14ac:dyDescent="0.2">
      <c r="A41" s="877"/>
      <c r="B41" s="1121"/>
      <c r="C41" s="879"/>
      <c r="D41" s="1079"/>
      <c r="E41" s="1080"/>
      <c r="F41" s="1187"/>
      <c r="G41" s="1079"/>
      <c r="H41" s="1080"/>
      <c r="I41" s="939"/>
      <c r="J41" s="925"/>
      <c r="K41" s="925"/>
      <c r="L41" s="925"/>
      <c r="M41" s="926"/>
      <c r="N41" s="1135" t="str">
        <f>IF(I41="","",IFERROR(VLOOKUP(I41,製品リスト!$D$4:$F$1000,2,0),"SII登録型番を正しく入力してください"))</f>
        <v/>
      </c>
      <c r="O41" s="1136"/>
      <c r="P41" s="1136"/>
      <c r="Q41" s="1136"/>
      <c r="R41" s="1136"/>
      <c r="S41" s="1136"/>
      <c r="T41" s="1136"/>
      <c r="U41" s="1137"/>
      <c r="V41" s="1135" t="str">
        <f>IF(I41="","",IFERROR(VLOOKUP(I41,製品リスト!$D$4:$F$1000,3,0),"SII登録型番を正しく入力してください"))</f>
        <v/>
      </c>
      <c r="W41" s="1136"/>
      <c r="X41" s="1136"/>
      <c r="Y41" s="1136"/>
      <c r="Z41" s="1136"/>
      <c r="AA41" s="1136"/>
      <c r="AB41" s="1136"/>
      <c r="AC41" s="1136"/>
      <c r="AD41" s="1137"/>
      <c r="AE41" s="1196"/>
      <c r="AF41" s="1197"/>
      <c r="AG41" s="1197"/>
      <c r="AH41" s="1198"/>
      <c r="AI41" s="1073"/>
      <c r="AJ41" s="1074"/>
      <c r="AK41" s="1074"/>
      <c r="AL41" s="1074"/>
      <c r="AM41" s="187" t="s">
        <v>14</v>
      </c>
      <c r="AN41" s="1209"/>
      <c r="AO41" s="1210"/>
      <c r="AP41" s="1210"/>
      <c r="AQ41" s="1210"/>
      <c r="AR41" s="1211"/>
      <c r="AS41" s="1188"/>
      <c r="AT41" s="1189"/>
      <c r="AU41" s="1190"/>
      <c r="AV41" s="920"/>
      <c r="AW41" s="903"/>
      <c r="AX41" s="1075"/>
      <c r="AY41" s="1076"/>
      <c r="AZ41" s="1076"/>
      <c r="BA41" s="1076"/>
      <c r="BB41" s="1076"/>
      <c r="BC41" s="1077"/>
      <c r="BD41" s="353"/>
      <c r="BE41" s="353"/>
      <c r="BF41" s="329">
        <v>24</v>
      </c>
      <c r="BG41" s="323"/>
      <c r="BH41" s="4"/>
      <c r="BI41" s="4"/>
      <c r="BJ41" s="4"/>
      <c r="BK41" s="4"/>
      <c r="BL41" s="4"/>
      <c r="BM41" s="4"/>
      <c r="BN41" s="4"/>
      <c r="BO41" s="4"/>
      <c r="BP41" s="4"/>
      <c r="BQ41" s="4"/>
      <c r="BR41" s="4"/>
      <c r="BS41" s="4"/>
      <c r="BT41" s="4"/>
      <c r="BU41" s="4"/>
      <c r="BV41" s="4"/>
      <c r="BW41" s="4"/>
      <c r="BX41" s="4"/>
      <c r="BY41" s="4"/>
      <c r="BZ41" s="4"/>
    </row>
    <row r="42" spans="1:78" s="161" customFormat="1" ht="29.25" customHeight="1" x14ac:dyDescent="0.2">
      <c r="A42" s="877"/>
      <c r="B42" s="1121"/>
      <c r="C42" s="879"/>
      <c r="D42" s="1179"/>
      <c r="E42" s="1180"/>
      <c r="F42" s="1199"/>
      <c r="G42" s="1179"/>
      <c r="H42" s="1180"/>
      <c r="I42" s="939"/>
      <c r="J42" s="925"/>
      <c r="K42" s="925"/>
      <c r="L42" s="925"/>
      <c r="M42" s="926"/>
      <c r="N42" s="1200" t="str">
        <f>IF(I42="","",IFERROR(VLOOKUP(I42,製品リスト!$D$4:$F$1000,2,0),"SII登録型番を正しく入力してください"))</f>
        <v/>
      </c>
      <c r="O42" s="1201"/>
      <c r="P42" s="1201"/>
      <c r="Q42" s="1201"/>
      <c r="R42" s="1201"/>
      <c r="S42" s="1201"/>
      <c r="T42" s="1201"/>
      <c r="U42" s="1202"/>
      <c r="V42" s="1200" t="str">
        <f>IF(I42="","",IFERROR(VLOOKUP(I42,製品リスト!$D$4:$F$1000,3,0),"SII登録型番を正しく入力してください"))</f>
        <v/>
      </c>
      <c r="W42" s="1201"/>
      <c r="X42" s="1201"/>
      <c r="Y42" s="1201"/>
      <c r="Z42" s="1201"/>
      <c r="AA42" s="1201"/>
      <c r="AB42" s="1201"/>
      <c r="AC42" s="1201"/>
      <c r="AD42" s="1202"/>
      <c r="AE42" s="1203"/>
      <c r="AF42" s="1204"/>
      <c r="AG42" s="1204"/>
      <c r="AH42" s="1205"/>
      <c r="AI42" s="1161"/>
      <c r="AJ42" s="1162"/>
      <c r="AK42" s="1162"/>
      <c r="AL42" s="1162"/>
      <c r="AM42" s="188" t="s">
        <v>14</v>
      </c>
      <c r="AN42" s="1209"/>
      <c r="AO42" s="1210"/>
      <c r="AP42" s="1210"/>
      <c r="AQ42" s="1210"/>
      <c r="AR42" s="1211"/>
      <c r="AS42" s="1163"/>
      <c r="AT42" s="1164"/>
      <c r="AU42" s="1165"/>
      <c r="AV42" s="1166"/>
      <c r="AW42" s="1167"/>
      <c r="AX42" s="1168"/>
      <c r="AY42" s="1169"/>
      <c r="AZ42" s="1169"/>
      <c r="BA42" s="1169"/>
      <c r="BB42" s="1169"/>
      <c r="BC42" s="1170"/>
      <c r="BD42" s="353"/>
      <c r="BE42" s="353"/>
      <c r="BF42" s="329">
        <v>25</v>
      </c>
      <c r="BG42" s="323"/>
      <c r="BH42" s="4"/>
      <c r="BI42" s="4"/>
      <c r="BJ42" s="4"/>
      <c r="BK42" s="4"/>
      <c r="BL42" s="4"/>
      <c r="BM42" s="4"/>
      <c r="BN42" s="4"/>
      <c r="BO42" s="4"/>
      <c r="BP42" s="4"/>
      <c r="BQ42" s="4"/>
      <c r="BR42" s="4"/>
      <c r="BS42" s="4"/>
      <c r="BT42" s="4"/>
      <c r="BU42" s="4"/>
      <c r="BV42" s="4"/>
      <c r="BW42" s="4"/>
      <c r="BX42" s="4"/>
      <c r="BY42" s="4"/>
      <c r="BZ42" s="4"/>
    </row>
    <row r="43" spans="1:78" ht="33" customHeight="1" x14ac:dyDescent="0.2">
      <c r="A43" s="880"/>
      <c r="B43" s="881"/>
      <c r="C43" s="882"/>
      <c r="D43" s="1109" t="s">
        <v>52</v>
      </c>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3"/>
      <c r="AL43" s="843"/>
      <c r="AM43" s="843"/>
      <c r="AN43" s="1171" t="str">
        <f>IF(OR($G$6="■",AN38="",$V$14=""),"",ROUNDDOWN(AN38/V36,0))</f>
        <v/>
      </c>
      <c r="AO43" s="1172"/>
      <c r="AP43" s="1172"/>
      <c r="AQ43" s="1172"/>
      <c r="AR43" s="1173"/>
      <c r="AS43" s="1174" t="s">
        <v>180</v>
      </c>
      <c r="AT43" s="1175"/>
      <c r="AU43" s="1175"/>
      <c r="AV43" s="1175"/>
      <c r="AW43" s="1175"/>
      <c r="AX43" s="853">
        <f>SUM(AX38:BC42)</f>
        <v>0</v>
      </c>
      <c r="AY43" s="854"/>
      <c r="AZ43" s="854"/>
      <c r="BA43" s="854"/>
      <c r="BB43" s="854"/>
      <c r="BC43" s="855"/>
      <c r="BD43" s="406"/>
      <c r="BE43" s="407"/>
      <c r="BF43" s="426">
        <v>26</v>
      </c>
      <c r="BG43" s="323"/>
    </row>
    <row r="44" spans="1:78" s="161" customFormat="1" ht="36" customHeight="1" thickBot="1" x14ac:dyDescent="0.25">
      <c r="A44" s="1112" t="s">
        <v>155</v>
      </c>
      <c r="B44" s="1113"/>
      <c r="C44" s="1114"/>
      <c r="D44" s="1181" t="s">
        <v>156</v>
      </c>
      <c r="E44" s="1182"/>
      <c r="F44" s="1182"/>
      <c r="G44" s="1182"/>
      <c r="H44" s="1182"/>
      <c r="I44" s="1182"/>
      <c r="J44" s="1182"/>
      <c r="K44" s="1182"/>
      <c r="L44" s="1182"/>
      <c r="M44" s="1182"/>
      <c r="N44" s="1182"/>
      <c r="O44" s="1182"/>
      <c r="P44" s="1182"/>
      <c r="Q44" s="1182"/>
      <c r="R44" s="1182"/>
      <c r="S44" s="1182"/>
      <c r="T44" s="1182"/>
      <c r="U44" s="1182"/>
      <c r="V44" s="1182"/>
      <c r="W44" s="1182"/>
      <c r="X44" s="1182"/>
      <c r="Y44" s="1182"/>
      <c r="Z44" s="1182"/>
      <c r="AA44" s="1182"/>
      <c r="AB44" s="1182"/>
      <c r="AC44" s="1182"/>
      <c r="AD44" s="1182"/>
      <c r="AE44" s="1182"/>
      <c r="AF44" s="1182"/>
      <c r="AG44" s="1182"/>
      <c r="AH44" s="1182"/>
      <c r="AI44" s="1182"/>
      <c r="AJ44" s="1182"/>
      <c r="AK44" s="1182"/>
      <c r="AL44" s="1182"/>
      <c r="AM44" s="1182"/>
      <c r="AN44" s="1182"/>
      <c r="AO44" s="1182"/>
      <c r="AP44" s="1182"/>
      <c r="AQ44" s="1182"/>
      <c r="AR44" s="1182"/>
      <c r="AS44" s="1182"/>
      <c r="AT44" s="1182"/>
      <c r="AU44" s="1182"/>
      <c r="AV44" s="1182"/>
      <c r="AW44" s="1183"/>
      <c r="AX44" s="1184"/>
      <c r="AY44" s="1185"/>
      <c r="AZ44" s="1185"/>
      <c r="BA44" s="1185"/>
      <c r="BB44" s="1185"/>
      <c r="BC44" s="1186"/>
      <c r="BD44" s="353"/>
      <c r="BE44" s="353"/>
      <c r="BF44" s="329">
        <v>27</v>
      </c>
      <c r="BG44" s="323"/>
      <c r="BH44" s="4"/>
      <c r="BI44" s="4"/>
      <c r="BJ44" s="4"/>
      <c r="BK44" s="4"/>
      <c r="BL44" s="4"/>
      <c r="BM44" s="4"/>
      <c r="BN44" s="4"/>
      <c r="BO44" s="4"/>
      <c r="BP44" s="4"/>
      <c r="BQ44" s="4"/>
      <c r="BR44" s="4"/>
      <c r="BS44" s="4"/>
      <c r="BT44" s="4"/>
      <c r="BU44" s="4"/>
      <c r="BV44" s="4"/>
      <c r="BW44" s="4"/>
      <c r="BX44" s="4"/>
      <c r="BY44" s="4"/>
      <c r="BZ44" s="4"/>
    </row>
    <row r="45" spans="1:78" s="161" customFormat="1" ht="36" customHeight="1" thickTop="1" thickBot="1" x14ac:dyDescent="0.25">
      <c r="A45" s="1191" t="s">
        <v>56</v>
      </c>
      <c r="B45" s="1192"/>
      <c r="C45" s="1192"/>
      <c r="D45" s="1192"/>
      <c r="E45" s="1192"/>
      <c r="F45" s="1192"/>
      <c r="G45" s="1192"/>
      <c r="H45" s="1192"/>
      <c r="I45" s="1192"/>
      <c r="J45" s="1192"/>
      <c r="K45" s="1192"/>
      <c r="L45" s="1192"/>
      <c r="M45" s="1192"/>
      <c r="N45" s="1192"/>
      <c r="O45" s="1192"/>
      <c r="P45" s="1192"/>
      <c r="Q45" s="1192"/>
      <c r="R45" s="1192"/>
      <c r="S45" s="1192"/>
      <c r="T45" s="1192"/>
      <c r="U45" s="1192"/>
      <c r="V45" s="1192"/>
      <c r="W45" s="1192"/>
      <c r="X45" s="1192"/>
      <c r="Y45" s="1192"/>
      <c r="Z45" s="1192"/>
      <c r="AA45" s="1192"/>
      <c r="AB45" s="1192"/>
      <c r="AC45" s="1192"/>
      <c r="AD45" s="1192"/>
      <c r="AE45" s="1192"/>
      <c r="AF45" s="1192"/>
      <c r="AG45" s="1192"/>
      <c r="AH45" s="1192"/>
      <c r="AI45" s="1192"/>
      <c r="AJ45" s="1192"/>
      <c r="AK45" s="1192"/>
      <c r="AL45" s="1192"/>
      <c r="AM45" s="1192"/>
      <c r="AN45" s="1192"/>
      <c r="AO45" s="1192"/>
      <c r="AP45" s="1192"/>
      <c r="AQ45" s="1192"/>
      <c r="AR45" s="1192"/>
      <c r="AS45" s="1192"/>
      <c r="AT45" s="1192"/>
      <c r="AU45" s="1192"/>
      <c r="AV45" s="1192"/>
      <c r="AW45" s="1192"/>
      <c r="AX45" s="1193">
        <f>SUM(AX43:BC44)</f>
        <v>0</v>
      </c>
      <c r="AY45" s="1194"/>
      <c r="AZ45" s="1194"/>
      <c r="BA45" s="1194"/>
      <c r="BB45" s="1194"/>
      <c r="BC45" s="1195"/>
      <c r="BD45" s="421"/>
      <c r="BE45" s="421"/>
      <c r="BF45" s="329">
        <v>28</v>
      </c>
      <c r="BG45" s="323"/>
      <c r="BH45" s="4"/>
      <c r="BI45" s="4"/>
      <c r="BJ45" s="4"/>
      <c r="BK45" s="4"/>
      <c r="BL45" s="4"/>
      <c r="BM45" s="4"/>
      <c r="BN45" s="4"/>
      <c r="BO45" s="4"/>
      <c r="BP45" s="4"/>
      <c r="BQ45" s="4"/>
      <c r="BR45" s="4"/>
      <c r="BS45" s="4"/>
      <c r="BT45" s="4"/>
      <c r="BU45" s="4"/>
      <c r="BV45" s="4"/>
      <c r="BW45" s="4"/>
      <c r="BX45" s="4"/>
      <c r="BY45" s="4"/>
      <c r="BZ45" s="4"/>
    </row>
    <row r="46" spans="1:78" s="161" customFormat="1" ht="12.75" customHeight="1" thickBot="1" x14ac:dyDescent="0.25">
      <c r="A46" s="180"/>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1"/>
      <c r="AT46" s="181"/>
      <c r="AU46" s="181"/>
      <c r="AV46" s="182"/>
      <c r="AW46" s="182"/>
      <c r="AX46" s="32"/>
      <c r="AY46" s="32"/>
      <c r="AZ46" s="32"/>
      <c r="BA46" s="32"/>
      <c r="BB46" s="32"/>
      <c r="BC46" s="32"/>
      <c r="BD46" s="418"/>
      <c r="BE46" s="418"/>
      <c r="BF46" s="326"/>
      <c r="BG46" s="314"/>
      <c r="BH46" s="4"/>
      <c r="BI46" s="4"/>
      <c r="BJ46" s="4"/>
      <c r="BK46" s="4"/>
      <c r="BL46" s="4"/>
      <c r="BM46" s="4"/>
      <c r="BN46" s="4"/>
      <c r="BO46" s="4"/>
      <c r="BP46" s="4"/>
      <c r="BQ46" s="4"/>
      <c r="BR46" s="4"/>
      <c r="BS46" s="4"/>
      <c r="BT46" s="4"/>
      <c r="BU46" s="4"/>
      <c r="BV46" s="4"/>
      <c r="BW46" s="4"/>
      <c r="BX46" s="4"/>
      <c r="BY46" s="4"/>
      <c r="BZ46" s="4"/>
    </row>
    <row r="47" spans="1:78" ht="34.5" customHeight="1" thickBot="1" x14ac:dyDescent="0.25">
      <c r="A47" s="1232" t="s">
        <v>45</v>
      </c>
      <c r="B47" s="1233"/>
      <c r="C47" s="1234"/>
      <c r="D47" s="1235"/>
      <c r="E47" s="1235"/>
      <c r="F47" s="1235"/>
      <c r="G47" s="1235"/>
      <c r="H47" s="1235"/>
      <c r="I47" s="1235"/>
      <c r="J47" s="1235"/>
      <c r="K47" s="1235"/>
      <c r="L47" s="1235"/>
      <c r="M47" s="1236"/>
      <c r="N47" s="1237" t="s">
        <v>177</v>
      </c>
      <c r="O47" s="1237"/>
      <c r="P47" s="1237"/>
      <c r="Q47" s="1237"/>
      <c r="R47" s="1237"/>
      <c r="S47" s="1237"/>
      <c r="T47" s="1237"/>
      <c r="U47" s="1237"/>
      <c r="V47" s="1238"/>
      <c r="W47" s="1239"/>
      <c r="X47" s="1239"/>
      <c r="Y47" s="1239"/>
      <c r="Z47" s="1239"/>
      <c r="AA47" s="1239"/>
      <c r="AB47" s="1239"/>
      <c r="AC47" s="1240" t="s">
        <v>14</v>
      </c>
      <c r="AD47" s="1241"/>
      <c r="AE47" s="186" t="s">
        <v>178</v>
      </c>
      <c r="AF47" s="37"/>
      <c r="AG47" s="1"/>
      <c r="AH47" s="1"/>
      <c r="AI47" s="31"/>
      <c r="AJ47" s="1"/>
      <c r="AK47" s="1"/>
      <c r="AL47" s="1"/>
      <c r="AM47" s="1"/>
      <c r="AN47" s="1"/>
      <c r="AO47" s="1"/>
      <c r="AP47" s="1"/>
      <c r="AQ47" s="1"/>
      <c r="AR47" s="1"/>
      <c r="AS47" s="1"/>
      <c r="AT47" s="1"/>
      <c r="AU47" s="1"/>
      <c r="AV47" s="1"/>
      <c r="AW47" s="1"/>
      <c r="AX47" s="1"/>
      <c r="AY47" s="1"/>
      <c r="AZ47" s="1"/>
      <c r="BA47" s="1"/>
      <c r="BB47" s="1"/>
      <c r="BC47" s="1"/>
      <c r="BF47" s="322">
        <v>29</v>
      </c>
      <c r="BG47" s="323"/>
    </row>
    <row r="48" spans="1:78" ht="61.5" customHeight="1" x14ac:dyDescent="0.2">
      <c r="A48" s="1223" t="s">
        <v>150</v>
      </c>
      <c r="B48" s="1224"/>
      <c r="C48" s="1225"/>
      <c r="D48" s="1226" t="s">
        <v>15</v>
      </c>
      <c r="E48" s="1227"/>
      <c r="F48" s="1228" t="s">
        <v>10</v>
      </c>
      <c r="G48" s="1226"/>
      <c r="H48" s="1227"/>
      <c r="I48" s="1228" t="s">
        <v>32</v>
      </c>
      <c r="J48" s="1226"/>
      <c r="K48" s="1226"/>
      <c r="L48" s="1226"/>
      <c r="M48" s="1227"/>
      <c r="N48" s="1229" t="s">
        <v>7</v>
      </c>
      <c r="O48" s="1230"/>
      <c r="P48" s="1230"/>
      <c r="Q48" s="1230"/>
      <c r="R48" s="1230"/>
      <c r="S48" s="1230"/>
      <c r="T48" s="1230"/>
      <c r="U48" s="1231"/>
      <c r="V48" s="1229" t="s">
        <v>2</v>
      </c>
      <c r="W48" s="1230"/>
      <c r="X48" s="1230"/>
      <c r="Y48" s="1230"/>
      <c r="Z48" s="1230"/>
      <c r="AA48" s="1230"/>
      <c r="AB48" s="1230"/>
      <c r="AC48" s="1230"/>
      <c r="AD48" s="1231"/>
      <c r="AE48" s="1215" t="s">
        <v>47</v>
      </c>
      <c r="AF48" s="1216"/>
      <c r="AG48" s="1216"/>
      <c r="AH48" s="1217"/>
      <c r="AI48" s="1215" t="s">
        <v>48</v>
      </c>
      <c r="AJ48" s="1218"/>
      <c r="AK48" s="1218"/>
      <c r="AL48" s="1218"/>
      <c r="AM48" s="1219"/>
      <c r="AN48" s="1220" t="s">
        <v>53</v>
      </c>
      <c r="AO48" s="1221"/>
      <c r="AP48" s="1221"/>
      <c r="AQ48" s="1221"/>
      <c r="AR48" s="1222"/>
      <c r="AS48" s="952" t="s">
        <v>179</v>
      </c>
      <c r="AT48" s="1216"/>
      <c r="AU48" s="1217"/>
      <c r="AV48" s="952" t="s">
        <v>46</v>
      </c>
      <c r="AW48" s="948"/>
      <c r="AX48" s="946" t="s">
        <v>1</v>
      </c>
      <c r="AY48" s="947"/>
      <c r="AZ48" s="947"/>
      <c r="BA48" s="947"/>
      <c r="BB48" s="947"/>
      <c r="BC48" s="1096"/>
      <c r="BD48" s="412"/>
      <c r="BE48" s="412"/>
      <c r="BF48" s="324"/>
    </row>
    <row r="49" spans="1:78" s="161" customFormat="1" ht="29.25" customHeight="1" x14ac:dyDescent="0.2">
      <c r="A49" s="877" t="s">
        <v>153</v>
      </c>
      <c r="B49" s="1121"/>
      <c r="C49" s="879"/>
      <c r="D49" s="925"/>
      <c r="E49" s="926"/>
      <c r="F49" s="939"/>
      <c r="G49" s="925"/>
      <c r="H49" s="926"/>
      <c r="I49" s="939"/>
      <c r="J49" s="925"/>
      <c r="K49" s="925"/>
      <c r="L49" s="925"/>
      <c r="M49" s="926"/>
      <c r="N49" s="1176" t="str">
        <f>IF(I49="","",IFERROR(VLOOKUP(I49,製品リスト!$D$4:$F$1000,2,0),"SII登録型番を正しく入力してください"))</f>
        <v/>
      </c>
      <c r="O49" s="1177"/>
      <c r="P49" s="1177"/>
      <c r="Q49" s="1177"/>
      <c r="R49" s="1177"/>
      <c r="S49" s="1177"/>
      <c r="T49" s="1177"/>
      <c r="U49" s="1178"/>
      <c r="V49" s="1176" t="str">
        <f>IF(I49="","",IFERROR(VLOOKUP(I49,製品リスト!$D$4:$F$1000,3,0),"SII登録型番を正しく入力してください"))</f>
        <v/>
      </c>
      <c r="W49" s="1177"/>
      <c r="X49" s="1177"/>
      <c r="Y49" s="1177"/>
      <c r="Z49" s="1177"/>
      <c r="AA49" s="1177"/>
      <c r="AB49" s="1177"/>
      <c r="AC49" s="1177"/>
      <c r="AD49" s="1178"/>
      <c r="AE49" s="1206"/>
      <c r="AF49" s="1207"/>
      <c r="AG49" s="1207"/>
      <c r="AH49" s="1208"/>
      <c r="AI49" s="1084"/>
      <c r="AJ49" s="1085"/>
      <c r="AK49" s="1085"/>
      <c r="AL49" s="1085"/>
      <c r="AM49" s="201" t="s">
        <v>31</v>
      </c>
      <c r="AN49" s="1209" t="str">
        <f>IF(AE49="","",SUM(AE49*AI49,AE50*AI50,AE51*AI51,AE52*AI52,AE53*AI53))</f>
        <v/>
      </c>
      <c r="AO49" s="1210"/>
      <c r="AP49" s="1210"/>
      <c r="AQ49" s="1210"/>
      <c r="AR49" s="1211"/>
      <c r="AS49" s="1212"/>
      <c r="AT49" s="1213"/>
      <c r="AU49" s="1214"/>
      <c r="AV49" s="939"/>
      <c r="AW49" s="926"/>
      <c r="AX49" s="1086"/>
      <c r="AY49" s="1087"/>
      <c r="AZ49" s="1087"/>
      <c r="BA49" s="1087"/>
      <c r="BB49" s="1087"/>
      <c r="BC49" s="1088"/>
      <c r="BD49" s="353"/>
      <c r="BE49" s="353"/>
      <c r="BF49" s="329">
        <v>30</v>
      </c>
      <c r="BG49" s="323"/>
      <c r="BH49" s="4"/>
      <c r="BI49" s="4"/>
      <c r="BJ49" s="4"/>
      <c r="BK49" s="4"/>
      <c r="BL49" s="4"/>
      <c r="BM49" s="4"/>
      <c r="BN49" s="4"/>
      <c r="BO49" s="4"/>
      <c r="BP49" s="4"/>
      <c r="BQ49" s="4"/>
      <c r="BR49" s="4"/>
      <c r="BS49" s="4"/>
      <c r="BT49" s="4"/>
      <c r="BU49" s="4"/>
      <c r="BV49" s="4"/>
      <c r="BW49" s="4"/>
      <c r="BX49" s="4"/>
      <c r="BY49" s="4"/>
      <c r="BZ49" s="4"/>
    </row>
    <row r="50" spans="1:78" s="161" customFormat="1" ht="29.25" customHeight="1" x14ac:dyDescent="0.2">
      <c r="A50" s="877"/>
      <c r="B50" s="1121"/>
      <c r="C50" s="879"/>
      <c r="D50" s="1079"/>
      <c r="E50" s="1080"/>
      <c r="F50" s="1187"/>
      <c r="G50" s="1079"/>
      <c r="H50" s="1080"/>
      <c r="I50" s="939"/>
      <c r="J50" s="925"/>
      <c r="K50" s="925"/>
      <c r="L50" s="925"/>
      <c r="M50" s="926"/>
      <c r="N50" s="1135" t="str">
        <f>IF(I50="","",IFERROR(VLOOKUP(I50,製品リスト!$D$4:$F$1000,2,0),"SII登録型番を正しく入力してください"))</f>
        <v/>
      </c>
      <c r="O50" s="1136"/>
      <c r="P50" s="1136"/>
      <c r="Q50" s="1136"/>
      <c r="R50" s="1136"/>
      <c r="S50" s="1136"/>
      <c r="T50" s="1136"/>
      <c r="U50" s="1137"/>
      <c r="V50" s="1135" t="str">
        <f>IF(I50="","",IFERROR(VLOOKUP(I50,製品リスト!$D$4:$F$1000,3,0),"SII登録型番を正しく入力してください"))</f>
        <v/>
      </c>
      <c r="W50" s="1136"/>
      <c r="X50" s="1136"/>
      <c r="Y50" s="1136"/>
      <c r="Z50" s="1136"/>
      <c r="AA50" s="1136"/>
      <c r="AB50" s="1136"/>
      <c r="AC50" s="1136"/>
      <c r="AD50" s="1137"/>
      <c r="AE50" s="1196"/>
      <c r="AF50" s="1197"/>
      <c r="AG50" s="1197"/>
      <c r="AH50" s="1198"/>
      <c r="AI50" s="1073"/>
      <c r="AJ50" s="1074"/>
      <c r="AK50" s="1074"/>
      <c r="AL50" s="1074"/>
      <c r="AM50" s="187" t="s">
        <v>31</v>
      </c>
      <c r="AN50" s="1209"/>
      <c r="AO50" s="1210"/>
      <c r="AP50" s="1210"/>
      <c r="AQ50" s="1210"/>
      <c r="AR50" s="1211"/>
      <c r="AS50" s="1188"/>
      <c r="AT50" s="1189"/>
      <c r="AU50" s="1190"/>
      <c r="AV50" s="920"/>
      <c r="AW50" s="903"/>
      <c r="AX50" s="1075"/>
      <c r="AY50" s="1076"/>
      <c r="AZ50" s="1076"/>
      <c r="BA50" s="1076"/>
      <c r="BB50" s="1076"/>
      <c r="BC50" s="1077"/>
      <c r="BD50" s="353"/>
      <c r="BE50" s="353"/>
      <c r="BF50" s="329">
        <v>31</v>
      </c>
      <c r="BG50" s="323"/>
      <c r="BH50" s="4"/>
      <c r="BI50" s="4"/>
      <c r="BJ50" s="4"/>
      <c r="BK50" s="4"/>
      <c r="BL50" s="4"/>
      <c r="BM50" s="4"/>
      <c r="BN50" s="4"/>
      <c r="BO50" s="4"/>
      <c r="BP50" s="4"/>
      <c r="BQ50" s="4"/>
      <c r="BR50" s="4"/>
      <c r="BS50" s="4"/>
      <c r="BT50" s="4"/>
      <c r="BU50" s="4"/>
      <c r="BV50" s="4"/>
      <c r="BW50" s="4"/>
      <c r="BX50" s="4"/>
      <c r="BY50" s="4"/>
      <c r="BZ50" s="4"/>
    </row>
    <row r="51" spans="1:78" s="161" customFormat="1" ht="29.25" customHeight="1" x14ac:dyDescent="0.2">
      <c r="A51" s="877"/>
      <c r="B51" s="1121"/>
      <c r="C51" s="879"/>
      <c r="D51" s="1079"/>
      <c r="E51" s="1080"/>
      <c r="F51" s="1187"/>
      <c r="G51" s="1079"/>
      <c r="H51" s="1080"/>
      <c r="I51" s="939"/>
      <c r="J51" s="925"/>
      <c r="K51" s="925"/>
      <c r="L51" s="925"/>
      <c r="M51" s="926"/>
      <c r="N51" s="1135" t="str">
        <f>IF(I51="","",IFERROR(VLOOKUP(I51,製品リスト!$D$4:$F$1000,2,0),"SII登録型番を正しく入力してください"))</f>
        <v/>
      </c>
      <c r="O51" s="1136"/>
      <c r="P51" s="1136"/>
      <c r="Q51" s="1136"/>
      <c r="R51" s="1136"/>
      <c r="S51" s="1136"/>
      <c r="T51" s="1136"/>
      <c r="U51" s="1137"/>
      <c r="V51" s="1135" t="str">
        <f>IF(I51="","",IFERROR(VLOOKUP(I51,製品リスト!$D$4:$F$1000,3,0),"SII登録型番を正しく入力してください"))</f>
        <v/>
      </c>
      <c r="W51" s="1136"/>
      <c r="X51" s="1136"/>
      <c r="Y51" s="1136"/>
      <c r="Z51" s="1136"/>
      <c r="AA51" s="1136"/>
      <c r="AB51" s="1136"/>
      <c r="AC51" s="1136"/>
      <c r="AD51" s="1137"/>
      <c r="AE51" s="1196"/>
      <c r="AF51" s="1197"/>
      <c r="AG51" s="1197"/>
      <c r="AH51" s="1198"/>
      <c r="AI51" s="1073"/>
      <c r="AJ51" s="1074"/>
      <c r="AK51" s="1074"/>
      <c r="AL51" s="1074"/>
      <c r="AM51" s="187" t="s">
        <v>14</v>
      </c>
      <c r="AN51" s="1209"/>
      <c r="AO51" s="1210"/>
      <c r="AP51" s="1210"/>
      <c r="AQ51" s="1210"/>
      <c r="AR51" s="1211"/>
      <c r="AS51" s="1188"/>
      <c r="AT51" s="1189"/>
      <c r="AU51" s="1190"/>
      <c r="AV51" s="920"/>
      <c r="AW51" s="903"/>
      <c r="AX51" s="1075"/>
      <c r="AY51" s="1076"/>
      <c r="AZ51" s="1076"/>
      <c r="BA51" s="1076"/>
      <c r="BB51" s="1076"/>
      <c r="BC51" s="1077"/>
      <c r="BD51" s="353"/>
      <c r="BE51" s="353"/>
      <c r="BF51" s="329">
        <v>32</v>
      </c>
      <c r="BG51" s="323"/>
      <c r="BH51" s="4"/>
      <c r="BI51" s="4"/>
      <c r="BJ51" s="4"/>
      <c r="BK51" s="4"/>
      <c r="BL51" s="4"/>
      <c r="BM51" s="4"/>
      <c r="BN51" s="4"/>
      <c r="BO51" s="4"/>
      <c r="BP51" s="4"/>
      <c r="BQ51" s="4"/>
      <c r="BR51" s="4"/>
      <c r="BS51" s="4"/>
      <c r="BT51" s="4"/>
      <c r="BU51" s="4"/>
      <c r="BV51" s="4"/>
      <c r="BW51" s="4"/>
      <c r="BX51" s="4"/>
      <c r="BY51" s="4"/>
      <c r="BZ51" s="4"/>
    </row>
    <row r="52" spans="1:78" s="161" customFormat="1" ht="29.25" customHeight="1" x14ac:dyDescent="0.2">
      <c r="A52" s="877"/>
      <c r="B52" s="1121"/>
      <c r="C52" s="879"/>
      <c r="D52" s="1079"/>
      <c r="E52" s="1080"/>
      <c r="F52" s="1187"/>
      <c r="G52" s="1079"/>
      <c r="H52" s="1080"/>
      <c r="I52" s="939"/>
      <c r="J52" s="925"/>
      <c r="K52" s="925"/>
      <c r="L52" s="925"/>
      <c r="M52" s="926"/>
      <c r="N52" s="1135" t="str">
        <f>IF(I52="","",IFERROR(VLOOKUP(I52,製品リスト!$D$4:$F$1000,2,0),"SII登録型番を正しく入力してください"))</f>
        <v/>
      </c>
      <c r="O52" s="1136"/>
      <c r="P52" s="1136"/>
      <c r="Q52" s="1136"/>
      <c r="R52" s="1136"/>
      <c r="S52" s="1136"/>
      <c r="T52" s="1136"/>
      <c r="U52" s="1137"/>
      <c r="V52" s="1135" t="str">
        <f>IF(I52="","",IFERROR(VLOOKUP(I52,製品リスト!$D$4:$F$1000,3,0),"SII登録型番を正しく入力してください"))</f>
        <v/>
      </c>
      <c r="W52" s="1136"/>
      <c r="X52" s="1136"/>
      <c r="Y52" s="1136"/>
      <c r="Z52" s="1136"/>
      <c r="AA52" s="1136"/>
      <c r="AB52" s="1136"/>
      <c r="AC52" s="1136"/>
      <c r="AD52" s="1137"/>
      <c r="AE52" s="1196"/>
      <c r="AF52" s="1197"/>
      <c r="AG52" s="1197"/>
      <c r="AH52" s="1198"/>
      <c r="AI52" s="1073"/>
      <c r="AJ52" s="1074"/>
      <c r="AK52" s="1074"/>
      <c r="AL52" s="1074"/>
      <c r="AM52" s="187" t="s">
        <v>14</v>
      </c>
      <c r="AN52" s="1209"/>
      <c r="AO52" s="1210"/>
      <c r="AP52" s="1210"/>
      <c r="AQ52" s="1210"/>
      <c r="AR52" s="1211"/>
      <c r="AS52" s="1188"/>
      <c r="AT52" s="1189"/>
      <c r="AU52" s="1190"/>
      <c r="AV52" s="920"/>
      <c r="AW52" s="903"/>
      <c r="AX52" s="1075"/>
      <c r="AY52" s="1076"/>
      <c r="AZ52" s="1076"/>
      <c r="BA52" s="1076"/>
      <c r="BB52" s="1076"/>
      <c r="BC52" s="1077"/>
      <c r="BD52" s="353"/>
      <c r="BE52" s="353"/>
      <c r="BF52" s="329">
        <v>33</v>
      </c>
      <c r="BG52" s="300"/>
      <c r="BH52" s="4"/>
      <c r="BI52" s="4"/>
      <c r="BJ52" s="4"/>
      <c r="BK52" s="4"/>
      <c r="BL52" s="4"/>
      <c r="BM52" s="4"/>
      <c r="BN52" s="4"/>
      <c r="BO52" s="4"/>
      <c r="BP52" s="4"/>
      <c r="BQ52" s="4"/>
      <c r="BR52" s="4"/>
      <c r="BS52" s="4"/>
      <c r="BT52" s="4"/>
      <c r="BU52" s="4"/>
      <c r="BV52" s="4"/>
      <c r="BW52" s="4"/>
      <c r="BX52" s="4"/>
      <c r="BY52" s="4"/>
      <c r="BZ52" s="4"/>
    </row>
    <row r="53" spans="1:78" s="161" customFormat="1" ht="29.25" customHeight="1" x14ac:dyDescent="0.2">
      <c r="A53" s="877"/>
      <c r="B53" s="1121"/>
      <c r="C53" s="879"/>
      <c r="D53" s="1179"/>
      <c r="E53" s="1180"/>
      <c r="F53" s="1199"/>
      <c r="G53" s="1179"/>
      <c r="H53" s="1180"/>
      <c r="I53" s="939"/>
      <c r="J53" s="925"/>
      <c r="K53" s="925"/>
      <c r="L53" s="925"/>
      <c r="M53" s="926"/>
      <c r="N53" s="1200" t="str">
        <f>IF(I53="","",IFERROR(VLOOKUP(I53,製品リスト!$D$4:$F$1000,2,0),"SII登録型番を正しく入力してください"))</f>
        <v/>
      </c>
      <c r="O53" s="1201"/>
      <c r="P53" s="1201"/>
      <c r="Q53" s="1201"/>
      <c r="R53" s="1201"/>
      <c r="S53" s="1201"/>
      <c r="T53" s="1201"/>
      <c r="U53" s="1202"/>
      <c r="V53" s="1200" t="str">
        <f>IF(I53="","",IFERROR(VLOOKUP(I53,製品リスト!$D$4:$F$1000,3,0),"SII登録型番を正しく入力してください"))</f>
        <v/>
      </c>
      <c r="W53" s="1201"/>
      <c r="X53" s="1201"/>
      <c r="Y53" s="1201"/>
      <c r="Z53" s="1201"/>
      <c r="AA53" s="1201"/>
      <c r="AB53" s="1201"/>
      <c r="AC53" s="1201"/>
      <c r="AD53" s="1202"/>
      <c r="AE53" s="1203"/>
      <c r="AF53" s="1204"/>
      <c r="AG53" s="1204"/>
      <c r="AH53" s="1205"/>
      <c r="AI53" s="1161"/>
      <c r="AJ53" s="1162"/>
      <c r="AK53" s="1162"/>
      <c r="AL53" s="1162"/>
      <c r="AM53" s="188" t="s">
        <v>14</v>
      </c>
      <c r="AN53" s="1209"/>
      <c r="AO53" s="1210"/>
      <c r="AP53" s="1210"/>
      <c r="AQ53" s="1210"/>
      <c r="AR53" s="1211"/>
      <c r="AS53" s="1163"/>
      <c r="AT53" s="1164"/>
      <c r="AU53" s="1165"/>
      <c r="AV53" s="1166"/>
      <c r="AW53" s="1167"/>
      <c r="AX53" s="1168"/>
      <c r="AY53" s="1169"/>
      <c r="AZ53" s="1169"/>
      <c r="BA53" s="1169"/>
      <c r="BB53" s="1169"/>
      <c r="BC53" s="1170"/>
      <c r="BD53" s="353"/>
      <c r="BE53" s="353"/>
      <c r="BF53" s="329">
        <v>34</v>
      </c>
      <c r="BG53" s="300"/>
      <c r="BH53" s="4"/>
      <c r="BI53" s="4"/>
      <c r="BJ53" s="4"/>
      <c r="BK53" s="4"/>
      <c r="BL53" s="4"/>
      <c r="BM53" s="4"/>
      <c r="BN53" s="4"/>
      <c r="BO53" s="4"/>
      <c r="BP53" s="4"/>
      <c r="BQ53" s="4"/>
      <c r="BR53" s="4"/>
      <c r="BS53" s="4"/>
      <c r="BT53" s="4"/>
      <c r="BU53" s="4"/>
      <c r="BV53" s="4"/>
      <c r="BW53" s="4"/>
      <c r="BX53" s="4"/>
      <c r="BY53" s="4"/>
      <c r="BZ53" s="4"/>
    </row>
    <row r="54" spans="1:78" ht="33" customHeight="1" x14ac:dyDescent="0.2">
      <c r="A54" s="880"/>
      <c r="B54" s="881"/>
      <c r="C54" s="882"/>
      <c r="D54" s="1109" t="s">
        <v>52</v>
      </c>
      <c r="E54" s="843"/>
      <c r="F54" s="843"/>
      <c r="G54" s="843"/>
      <c r="H54" s="843"/>
      <c r="I54" s="843"/>
      <c r="J54" s="843"/>
      <c r="K54" s="843"/>
      <c r="L54" s="843"/>
      <c r="M54" s="843"/>
      <c r="N54" s="843"/>
      <c r="O54" s="843"/>
      <c r="P54" s="843"/>
      <c r="Q54" s="843"/>
      <c r="R54" s="843"/>
      <c r="S54" s="843"/>
      <c r="T54" s="843"/>
      <c r="U54" s="843"/>
      <c r="V54" s="843"/>
      <c r="W54" s="843"/>
      <c r="X54" s="843"/>
      <c r="Y54" s="843"/>
      <c r="Z54" s="843"/>
      <c r="AA54" s="843"/>
      <c r="AB54" s="843"/>
      <c r="AC54" s="843"/>
      <c r="AD54" s="843"/>
      <c r="AE54" s="843"/>
      <c r="AF54" s="843"/>
      <c r="AG54" s="843"/>
      <c r="AH54" s="843"/>
      <c r="AI54" s="843"/>
      <c r="AJ54" s="843"/>
      <c r="AK54" s="843"/>
      <c r="AL54" s="843"/>
      <c r="AM54" s="843"/>
      <c r="AN54" s="1171" t="str">
        <f>IF(OR($G$6="■",AN49="",$V$14=""),"",ROUNDDOWN(AN49/V47,0))</f>
        <v/>
      </c>
      <c r="AO54" s="1172"/>
      <c r="AP54" s="1172"/>
      <c r="AQ54" s="1172"/>
      <c r="AR54" s="1173"/>
      <c r="AS54" s="1174" t="s">
        <v>180</v>
      </c>
      <c r="AT54" s="1175"/>
      <c r="AU54" s="1175"/>
      <c r="AV54" s="1175"/>
      <c r="AW54" s="1175"/>
      <c r="AX54" s="853">
        <f>SUM(AX49:BC53)</f>
        <v>0</v>
      </c>
      <c r="AY54" s="854"/>
      <c r="AZ54" s="854"/>
      <c r="BA54" s="854"/>
      <c r="BB54" s="854"/>
      <c r="BC54" s="855"/>
      <c r="BD54" s="406"/>
      <c r="BE54" s="407"/>
      <c r="BF54" s="329">
        <v>35</v>
      </c>
      <c r="BG54" s="300"/>
    </row>
    <row r="55" spans="1:78" s="161" customFormat="1" ht="36" customHeight="1" thickBot="1" x14ac:dyDescent="0.25">
      <c r="A55" s="1112" t="s">
        <v>155</v>
      </c>
      <c r="B55" s="1113"/>
      <c r="C55" s="1114"/>
      <c r="D55" s="1181" t="s">
        <v>156</v>
      </c>
      <c r="E55" s="1182"/>
      <c r="F55" s="1182"/>
      <c r="G55" s="1182"/>
      <c r="H55" s="1182"/>
      <c r="I55" s="1182"/>
      <c r="J55" s="1182"/>
      <c r="K55" s="1182"/>
      <c r="L55" s="1182"/>
      <c r="M55" s="1182"/>
      <c r="N55" s="1182"/>
      <c r="O55" s="1182"/>
      <c r="P55" s="1182"/>
      <c r="Q55" s="1182"/>
      <c r="R55" s="1182"/>
      <c r="S55" s="1182"/>
      <c r="T55" s="1182"/>
      <c r="U55" s="1182"/>
      <c r="V55" s="1182"/>
      <c r="W55" s="1182"/>
      <c r="X55" s="1182"/>
      <c r="Y55" s="1182"/>
      <c r="Z55" s="1182"/>
      <c r="AA55" s="1182"/>
      <c r="AB55" s="1182"/>
      <c r="AC55" s="1182"/>
      <c r="AD55" s="1182"/>
      <c r="AE55" s="1182"/>
      <c r="AF55" s="1182"/>
      <c r="AG55" s="1182"/>
      <c r="AH55" s="1182"/>
      <c r="AI55" s="1182"/>
      <c r="AJ55" s="1182"/>
      <c r="AK55" s="1182"/>
      <c r="AL55" s="1182"/>
      <c r="AM55" s="1182"/>
      <c r="AN55" s="1182"/>
      <c r="AO55" s="1182"/>
      <c r="AP55" s="1182"/>
      <c r="AQ55" s="1182"/>
      <c r="AR55" s="1182"/>
      <c r="AS55" s="1182"/>
      <c r="AT55" s="1182"/>
      <c r="AU55" s="1182"/>
      <c r="AV55" s="1182"/>
      <c r="AW55" s="1183"/>
      <c r="AX55" s="1184"/>
      <c r="AY55" s="1185"/>
      <c r="AZ55" s="1185"/>
      <c r="BA55" s="1185"/>
      <c r="BB55" s="1185"/>
      <c r="BC55" s="1186"/>
      <c r="BD55" s="353"/>
      <c r="BE55" s="353"/>
      <c r="BF55" s="329">
        <v>36</v>
      </c>
      <c r="BG55" s="300"/>
      <c r="BH55" s="4"/>
      <c r="BI55" s="4"/>
      <c r="BJ55" s="4"/>
      <c r="BK55" s="4"/>
      <c r="BL55" s="4"/>
      <c r="BM55" s="4"/>
      <c r="BN55" s="4"/>
      <c r="BO55" s="4"/>
      <c r="BP55" s="4"/>
      <c r="BQ55" s="4"/>
      <c r="BR55" s="4"/>
      <c r="BS55" s="4"/>
      <c r="BT55" s="4"/>
      <c r="BU55" s="4"/>
      <c r="BV55" s="4"/>
      <c r="BW55" s="4"/>
      <c r="BX55" s="4"/>
      <c r="BY55" s="4"/>
      <c r="BZ55" s="4"/>
    </row>
    <row r="56" spans="1:78" s="161" customFormat="1" ht="36" customHeight="1" thickTop="1" thickBot="1" x14ac:dyDescent="0.25">
      <c r="A56" s="1191" t="s">
        <v>56</v>
      </c>
      <c r="B56" s="1192"/>
      <c r="C56" s="1192"/>
      <c r="D56" s="1192"/>
      <c r="E56" s="1192"/>
      <c r="F56" s="1192"/>
      <c r="G56" s="1192"/>
      <c r="H56" s="1192"/>
      <c r="I56" s="1192"/>
      <c r="J56" s="1192"/>
      <c r="K56" s="1192"/>
      <c r="L56" s="1192"/>
      <c r="M56" s="1192"/>
      <c r="N56" s="1192"/>
      <c r="O56" s="1192"/>
      <c r="P56" s="1192"/>
      <c r="Q56" s="1192"/>
      <c r="R56" s="1192"/>
      <c r="S56" s="1192"/>
      <c r="T56" s="1192"/>
      <c r="U56" s="1192"/>
      <c r="V56" s="1192"/>
      <c r="W56" s="1192"/>
      <c r="X56" s="1192"/>
      <c r="Y56" s="1192"/>
      <c r="Z56" s="1192"/>
      <c r="AA56" s="1192"/>
      <c r="AB56" s="1192"/>
      <c r="AC56" s="1192"/>
      <c r="AD56" s="1192"/>
      <c r="AE56" s="1192"/>
      <c r="AF56" s="1192"/>
      <c r="AG56" s="1192"/>
      <c r="AH56" s="1192"/>
      <c r="AI56" s="1192"/>
      <c r="AJ56" s="1192"/>
      <c r="AK56" s="1192"/>
      <c r="AL56" s="1192"/>
      <c r="AM56" s="1192"/>
      <c r="AN56" s="1192"/>
      <c r="AO56" s="1192"/>
      <c r="AP56" s="1192"/>
      <c r="AQ56" s="1192"/>
      <c r="AR56" s="1192"/>
      <c r="AS56" s="1192"/>
      <c r="AT56" s="1192"/>
      <c r="AU56" s="1192"/>
      <c r="AV56" s="1192"/>
      <c r="AW56" s="1192"/>
      <c r="AX56" s="1193">
        <f>SUM(AX54:BC55)</f>
        <v>0</v>
      </c>
      <c r="AY56" s="1194"/>
      <c r="AZ56" s="1194"/>
      <c r="BA56" s="1194"/>
      <c r="BB56" s="1194"/>
      <c r="BC56" s="1195"/>
      <c r="BD56" s="421"/>
      <c r="BE56" s="421"/>
      <c r="BF56" s="329">
        <v>37</v>
      </c>
      <c r="BG56" s="323"/>
      <c r="BH56" s="4"/>
      <c r="BI56" s="4"/>
      <c r="BJ56" s="4"/>
      <c r="BK56" s="4"/>
      <c r="BL56" s="4"/>
      <c r="BM56" s="4"/>
      <c r="BN56" s="4"/>
      <c r="BO56" s="4"/>
      <c r="BP56" s="4"/>
      <c r="BQ56" s="4"/>
      <c r="BR56" s="4"/>
      <c r="BS56" s="4"/>
      <c r="BT56" s="4"/>
      <c r="BU56" s="4"/>
      <c r="BV56" s="4"/>
      <c r="BW56" s="4"/>
      <c r="BX56" s="4"/>
      <c r="BY56" s="4"/>
      <c r="BZ56" s="4"/>
    </row>
    <row r="57" spans="1:78" s="161" customFormat="1" ht="15.6" customHeight="1" thickBot="1" x14ac:dyDescent="0.25">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1"/>
      <c r="AT57" s="181"/>
      <c r="AU57" s="181"/>
      <c r="AV57" s="182"/>
      <c r="AW57" s="182"/>
      <c r="AX57" s="32"/>
      <c r="AY57" s="32"/>
      <c r="AZ57" s="32"/>
      <c r="BA57" s="32"/>
      <c r="BB57" s="32"/>
      <c r="BC57" s="32"/>
      <c r="BD57" s="418"/>
      <c r="BE57" s="418"/>
      <c r="BF57" s="326"/>
      <c r="BG57" s="328"/>
      <c r="BH57" s="4"/>
      <c r="BI57" s="4"/>
      <c r="BJ57" s="4"/>
      <c r="BK57" s="4"/>
      <c r="BL57" s="4"/>
      <c r="BM57" s="4"/>
      <c r="BN57" s="4"/>
      <c r="BO57" s="4"/>
      <c r="BP57" s="4"/>
      <c r="BQ57" s="4"/>
      <c r="BR57" s="4"/>
      <c r="BS57" s="4"/>
      <c r="BT57" s="4"/>
      <c r="BU57" s="4"/>
      <c r="BV57" s="4"/>
      <c r="BW57" s="4"/>
      <c r="BX57" s="4"/>
      <c r="BY57" s="4"/>
      <c r="BZ57" s="4"/>
    </row>
    <row r="58" spans="1:78" s="161" customFormat="1" ht="36.9" customHeight="1" thickBot="1" x14ac:dyDescent="0.25">
      <c r="A58" s="856" t="s">
        <v>42</v>
      </c>
      <c r="B58" s="857"/>
      <c r="C58" s="857"/>
      <c r="D58" s="857"/>
      <c r="E58" s="857"/>
      <c r="F58" s="857"/>
      <c r="G58" s="857"/>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8"/>
      <c r="AX58" s="1158">
        <f>SUM(AX23,AX34,AX45,AX56)</f>
        <v>0</v>
      </c>
      <c r="AY58" s="1159"/>
      <c r="AZ58" s="1159"/>
      <c r="BA58" s="1159"/>
      <c r="BB58" s="1159"/>
      <c r="BC58" s="1160"/>
      <c r="BD58" s="422"/>
      <c r="BE58" s="422"/>
      <c r="BF58" s="329">
        <v>38</v>
      </c>
      <c r="BG58" s="323"/>
      <c r="BH58" s="4"/>
      <c r="BI58" s="4"/>
      <c r="BJ58" s="4"/>
      <c r="BK58" s="4"/>
      <c r="BL58" s="4"/>
      <c r="BM58" s="4"/>
      <c r="BN58" s="4"/>
      <c r="BO58" s="4"/>
      <c r="BP58" s="4"/>
      <c r="BQ58" s="4"/>
      <c r="BR58" s="4"/>
      <c r="BS58" s="4"/>
      <c r="BT58" s="4"/>
      <c r="BU58" s="4"/>
      <c r="BV58" s="4"/>
      <c r="BW58" s="4"/>
      <c r="BX58" s="4"/>
      <c r="BY58" s="4"/>
      <c r="BZ58" s="4"/>
    </row>
    <row r="59" spans="1:78" s="161" customFormat="1" ht="16.5" customHeight="1" x14ac:dyDescent="0.2">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29"/>
      <c r="AY59" s="29"/>
      <c r="AZ59" s="29"/>
      <c r="BA59" s="29"/>
      <c r="BB59" s="29"/>
      <c r="BC59" s="29"/>
      <c r="BD59" s="29"/>
      <c r="BE59" s="29"/>
      <c r="BF59" s="326"/>
      <c r="BG59" s="314"/>
      <c r="BH59" s="4"/>
      <c r="BI59" s="4"/>
      <c r="BJ59" s="4"/>
      <c r="BK59" s="4"/>
      <c r="BL59" s="4"/>
      <c r="BM59" s="4"/>
      <c r="BN59" s="4"/>
      <c r="BO59" s="4"/>
      <c r="BP59" s="4"/>
      <c r="BQ59" s="4"/>
      <c r="BR59" s="4"/>
      <c r="BS59" s="4"/>
      <c r="BT59" s="4"/>
      <c r="BU59" s="4"/>
      <c r="BV59" s="4"/>
      <c r="BW59" s="4"/>
      <c r="BX59" s="4"/>
      <c r="BY59" s="4"/>
      <c r="BZ59" s="4"/>
    </row>
  </sheetData>
  <sheetProtection algorithmName="SHA-512" hashValue="d3qfG6B/7OwsOzTaO6RLmssDx5EKqlL6CscaQ5OiqvG/iVHObovhfwswxrKMUu+WLV7/tV72L0tOj4wZ+93A4A==" saltValue="80H5qd3otW5fjAF3xJOO8g==" spinCount="100000" sheet="1" objects="1" formatColumns="0"/>
  <mergeCells count="332">
    <mergeCell ref="BF4:BF5"/>
    <mergeCell ref="BG4:BG5"/>
    <mergeCell ref="BF12:BF13"/>
    <mergeCell ref="BG12:BG13"/>
    <mergeCell ref="AV15:AW15"/>
    <mergeCell ref="AX15:BC15"/>
    <mergeCell ref="A15:C15"/>
    <mergeCell ref="D15:E15"/>
    <mergeCell ref="F15:H15"/>
    <mergeCell ref="I15:M15"/>
    <mergeCell ref="N15:U15"/>
    <mergeCell ref="V15:AD15"/>
    <mergeCell ref="A14:C14"/>
    <mergeCell ref="D14:M14"/>
    <mergeCell ref="N14:U14"/>
    <mergeCell ref="V14:AB14"/>
    <mergeCell ref="AC14:AD14"/>
    <mergeCell ref="AE15:AH15"/>
    <mergeCell ref="AI15:AM15"/>
    <mergeCell ref="AN15:AR15"/>
    <mergeCell ref="AS15:AU15"/>
    <mergeCell ref="BB11:BC11"/>
    <mergeCell ref="A2:BC2"/>
    <mergeCell ref="D6:E6"/>
    <mergeCell ref="H6:I6"/>
    <mergeCell ref="K6:O6"/>
    <mergeCell ref="P6:S6"/>
    <mergeCell ref="T6:U6"/>
    <mergeCell ref="X6:AE6"/>
    <mergeCell ref="AF6:AH6"/>
    <mergeCell ref="AI6:AJ6"/>
    <mergeCell ref="AM6:AW6"/>
    <mergeCell ref="AX6:AZ6"/>
    <mergeCell ref="BA6:BC6"/>
    <mergeCell ref="BB4:BC4"/>
    <mergeCell ref="A16:C21"/>
    <mergeCell ref="D16:E16"/>
    <mergeCell ref="F16:H16"/>
    <mergeCell ref="I16:M16"/>
    <mergeCell ref="N16:U16"/>
    <mergeCell ref="V16:AD16"/>
    <mergeCell ref="D17:E17"/>
    <mergeCell ref="F17:H17"/>
    <mergeCell ref="I17:M17"/>
    <mergeCell ref="N17:U17"/>
    <mergeCell ref="D18:E18"/>
    <mergeCell ref="F18:H18"/>
    <mergeCell ref="I18:M18"/>
    <mergeCell ref="N18:U18"/>
    <mergeCell ref="V18:AD18"/>
    <mergeCell ref="V17:AD17"/>
    <mergeCell ref="D21:AM21"/>
    <mergeCell ref="AS17:AU17"/>
    <mergeCell ref="AV17:AW17"/>
    <mergeCell ref="AX17:BC17"/>
    <mergeCell ref="AE16:AH16"/>
    <mergeCell ref="AI16:AL16"/>
    <mergeCell ref="AN16:AR20"/>
    <mergeCell ref="AS16:AU16"/>
    <mergeCell ref="AV16:AW16"/>
    <mergeCell ref="AX16:BC16"/>
    <mergeCell ref="AI18:AL18"/>
    <mergeCell ref="AS18:AU18"/>
    <mergeCell ref="AV18:AW18"/>
    <mergeCell ref="AX18:BC18"/>
    <mergeCell ref="AE18:AH18"/>
    <mergeCell ref="AE17:AH17"/>
    <mergeCell ref="AI17:AL17"/>
    <mergeCell ref="AI20:AL20"/>
    <mergeCell ref="AS20:AU20"/>
    <mergeCell ref="AV20:AW20"/>
    <mergeCell ref="AX20:BC20"/>
    <mergeCell ref="AN21:AR21"/>
    <mergeCell ref="AS21:AW21"/>
    <mergeCell ref="AX21:BC21"/>
    <mergeCell ref="AI19:AL19"/>
    <mergeCell ref="AS19:AU19"/>
    <mergeCell ref="AV19:AW19"/>
    <mergeCell ref="AX19:BC19"/>
    <mergeCell ref="D20:E20"/>
    <mergeCell ref="F20:H20"/>
    <mergeCell ref="I20:M20"/>
    <mergeCell ref="N20:U20"/>
    <mergeCell ref="V20:AD20"/>
    <mergeCell ref="AE20:AH20"/>
    <mergeCell ref="D19:E19"/>
    <mergeCell ref="F19:H19"/>
    <mergeCell ref="I19:M19"/>
    <mergeCell ref="N19:U19"/>
    <mergeCell ref="V19:AD19"/>
    <mergeCell ref="AE19:AH19"/>
    <mergeCell ref="A22:C22"/>
    <mergeCell ref="D22:AW22"/>
    <mergeCell ref="AX22:BC22"/>
    <mergeCell ref="A23:AW23"/>
    <mergeCell ref="AX23:BC23"/>
    <mergeCell ref="A25:C25"/>
    <mergeCell ref="D25:M25"/>
    <mergeCell ref="N25:U25"/>
    <mergeCell ref="V25:AB25"/>
    <mergeCell ref="AC25:AD25"/>
    <mergeCell ref="AE26:AH26"/>
    <mergeCell ref="AI26:AM26"/>
    <mergeCell ref="AN26:AR26"/>
    <mergeCell ref="AS26:AU26"/>
    <mergeCell ref="AV26:AW26"/>
    <mergeCell ref="AX26:BC26"/>
    <mergeCell ref="A26:C26"/>
    <mergeCell ref="D26:E26"/>
    <mergeCell ref="F26:H26"/>
    <mergeCell ref="I26:M26"/>
    <mergeCell ref="N26:U26"/>
    <mergeCell ref="V26:AD26"/>
    <mergeCell ref="A27:C32"/>
    <mergeCell ref="D27:E27"/>
    <mergeCell ref="F27:H27"/>
    <mergeCell ref="I27:M27"/>
    <mergeCell ref="N27:U27"/>
    <mergeCell ref="V27:AD27"/>
    <mergeCell ref="D28:E28"/>
    <mergeCell ref="F28:H28"/>
    <mergeCell ref="I28:M28"/>
    <mergeCell ref="N28:U28"/>
    <mergeCell ref="D29:E29"/>
    <mergeCell ref="F29:H29"/>
    <mergeCell ref="I29:M29"/>
    <mergeCell ref="N29:U29"/>
    <mergeCell ref="V29:AD29"/>
    <mergeCell ref="V28:AD28"/>
    <mergeCell ref="D32:AM32"/>
    <mergeCell ref="AS28:AU28"/>
    <mergeCell ref="AV28:AW28"/>
    <mergeCell ref="AX28:BC28"/>
    <mergeCell ref="AE27:AH27"/>
    <mergeCell ref="AI27:AL27"/>
    <mergeCell ref="AN27:AR31"/>
    <mergeCell ref="AS27:AU27"/>
    <mergeCell ref="AV27:AW27"/>
    <mergeCell ref="AX27:BC27"/>
    <mergeCell ref="AI29:AL29"/>
    <mergeCell ref="AS29:AU29"/>
    <mergeCell ref="AV29:AW29"/>
    <mergeCell ref="AX29:BC29"/>
    <mergeCell ref="AE29:AH29"/>
    <mergeCell ref="AE28:AH28"/>
    <mergeCell ref="AI28:AL28"/>
    <mergeCell ref="AI31:AL31"/>
    <mergeCell ref="AS31:AU31"/>
    <mergeCell ref="AV31:AW31"/>
    <mergeCell ref="AX31:BC31"/>
    <mergeCell ref="AN32:AR32"/>
    <mergeCell ref="AS32:AW32"/>
    <mergeCell ref="AX32:BC32"/>
    <mergeCell ref="AI30:AL30"/>
    <mergeCell ref="AS30:AU30"/>
    <mergeCell ref="AV30:AW30"/>
    <mergeCell ref="AX30:BC30"/>
    <mergeCell ref="D31:E31"/>
    <mergeCell ref="F31:H31"/>
    <mergeCell ref="I31:M31"/>
    <mergeCell ref="N31:U31"/>
    <mergeCell ref="V31:AD31"/>
    <mergeCell ref="AE31:AH31"/>
    <mergeCell ref="D30:E30"/>
    <mergeCell ref="F30:H30"/>
    <mergeCell ref="I30:M30"/>
    <mergeCell ref="N30:U30"/>
    <mergeCell ref="V30:AD30"/>
    <mergeCell ref="AE30:AH30"/>
    <mergeCell ref="A33:C33"/>
    <mergeCell ref="D33:AW33"/>
    <mergeCell ref="AX33:BC33"/>
    <mergeCell ref="A34:AW34"/>
    <mergeCell ref="AX34:BC34"/>
    <mergeCell ref="AE37:AH37"/>
    <mergeCell ref="AI37:AM37"/>
    <mergeCell ref="AN37:AR37"/>
    <mergeCell ref="AS37:AU37"/>
    <mergeCell ref="AV37:AW37"/>
    <mergeCell ref="AX37:BC37"/>
    <mergeCell ref="A37:C37"/>
    <mergeCell ref="D37:E37"/>
    <mergeCell ref="F37:H37"/>
    <mergeCell ref="I37:M37"/>
    <mergeCell ref="N37:U37"/>
    <mergeCell ref="V37:AD37"/>
    <mergeCell ref="AC36:AD36"/>
    <mergeCell ref="V36:AB36"/>
    <mergeCell ref="N36:U36"/>
    <mergeCell ref="D36:M36"/>
    <mergeCell ref="A36:C36"/>
    <mergeCell ref="A38:C43"/>
    <mergeCell ref="D38:E38"/>
    <mergeCell ref="F38:H38"/>
    <mergeCell ref="I38:M38"/>
    <mergeCell ref="N38:U38"/>
    <mergeCell ref="V38:AD38"/>
    <mergeCell ref="D39:E39"/>
    <mergeCell ref="F39:H39"/>
    <mergeCell ref="I39:M39"/>
    <mergeCell ref="N39:U39"/>
    <mergeCell ref="D40:E40"/>
    <mergeCell ref="F40:H40"/>
    <mergeCell ref="I40:M40"/>
    <mergeCell ref="N40:U40"/>
    <mergeCell ref="V40:AD40"/>
    <mergeCell ref="V39:AD39"/>
    <mergeCell ref="D43:AM43"/>
    <mergeCell ref="AS39:AU39"/>
    <mergeCell ref="AV39:AW39"/>
    <mergeCell ref="AX39:BC39"/>
    <mergeCell ref="AE38:AH38"/>
    <mergeCell ref="AI38:AL38"/>
    <mergeCell ref="AN38:AR42"/>
    <mergeCell ref="AS38:AU38"/>
    <mergeCell ref="AV38:AW38"/>
    <mergeCell ref="AX38:BC38"/>
    <mergeCell ref="AI40:AL40"/>
    <mergeCell ref="AS40:AU40"/>
    <mergeCell ref="AV40:AW40"/>
    <mergeCell ref="AX40:BC40"/>
    <mergeCell ref="AE40:AH40"/>
    <mergeCell ref="AE39:AH39"/>
    <mergeCell ref="AI39:AL39"/>
    <mergeCell ref="AI42:AL42"/>
    <mergeCell ref="AS42:AU42"/>
    <mergeCell ref="AV42:AW42"/>
    <mergeCell ref="AX42:BC42"/>
    <mergeCell ref="AN43:AR43"/>
    <mergeCell ref="AS43:AW43"/>
    <mergeCell ref="AX43:BC43"/>
    <mergeCell ref="AI41:AL41"/>
    <mergeCell ref="AS41:AU41"/>
    <mergeCell ref="AV41:AW41"/>
    <mergeCell ref="AX41:BC41"/>
    <mergeCell ref="D42:E42"/>
    <mergeCell ref="F42:H42"/>
    <mergeCell ref="I42:M42"/>
    <mergeCell ref="N42:U42"/>
    <mergeCell ref="V42:AD42"/>
    <mergeCell ref="AE42:AH42"/>
    <mergeCell ref="D41:E41"/>
    <mergeCell ref="F41:H41"/>
    <mergeCell ref="I41:M41"/>
    <mergeCell ref="N41:U41"/>
    <mergeCell ref="V41:AD41"/>
    <mergeCell ref="AE41:AH41"/>
    <mergeCell ref="A44:C44"/>
    <mergeCell ref="D44:AW44"/>
    <mergeCell ref="AX44:BC44"/>
    <mergeCell ref="A45:AW45"/>
    <mergeCell ref="AX45:BC45"/>
    <mergeCell ref="A47:C47"/>
    <mergeCell ref="D47:M47"/>
    <mergeCell ref="N47:U47"/>
    <mergeCell ref="V47:AB47"/>
    <mergeCell ref="AC47:AD47"/>
    <mergeCell ref="AE48:AH48"/>
    <mergeCell ref="AI48:AM48"/>
    <mergeCell ref="AN48:AR48"/>
    <mergeCell ref="AS48:AU48"/>
    <mergeCell ref="AV48:AW48"/>
    <mergeCell ref="AX48:BC48"/>
    <mergeCell ref="A48:C48"/>
    <mergeCell ref="D48:E48"/>
    <mergeCell ref="F48:H48"/>
    <mergeCell ref="I48:M48"/>
    <mergeCell ref="N48:U48"/>
    <mergeCell ref="V48:AD48"/>
    <mergeCell ref="AE49:AH49"/>
    <mergeCell ref="AI49:AL49"/>
    <mergeCell ref="AN49:AR53"/>
    <mergeCell ref="AS49:AU49"/>
    <mergeCell ref="AV49:AW49"/>
    <mergeCell ref="AX49:BC49"/>
    <mergeCell ref="AI51:AL51"/>
    <mergeCell ref="AS51:AU51"/>
    <mergeCell ref="AV51:AW51"/>
    <mergeCell ref="AX51:BC51"/>
    <mergeCell ref="AI52:AL52"/>
    <mergeCell ref="AS52:AU52"/>
    <mergeCell ref="AV52:AW52"/>
    <mergeCell ref="AX52:BC52"/>
    <mergeCell ref="AE50:AH50"/>
    <mergeCell ref="AI50:AL50"/>
    <mergeCell ref="D50:E50"/>
    <mergeCell ref="F50:H50"/>
    <mergeCell ref="I50:M50"/>
    <mergeCell ref="N50:U50"/>
    <mergeCell ref="AS50:AU50"/>
    <mergeCell ref="AV50:AW50"/>
    <mergeCell ref="AX50:BC50"/>
    <mergeCell ref="A56:AW56"/>
    <mergeCell ref="AX56:BC56"/>
    <mergeCell ref="D51:E51"/>
    <mergeCell ref="F51:H51"/>
    <mergeCell ref="I51:M51"/>
    <mergeCell ref="N51:U51"/>
    <mergeCell ref="V51:AD51"/>
    <mergeCell ref="AE51:AH51"/>
    <mergeCell ref="V50:AD50"/>
    <mergeCell ref="V52:AD52"/>
    <mergeCell ref="AE52:AH52"/>
    <mergeCell ref="F53:H53"/>
    <mergeCell ref="I53:M53"/>
    <mergeCell ref="N53:U53"/>
    <mergeCell ref="V53:AD53"/>
    <mergeCell ref="AE53:AH53"/>
    <mergeCell ref="A58:AW58"/>
    <mergeCell ref="AX58:BC58"/>
    <mergeCell ref="AI53:AL53"/>
    <mergeCell ref="AS53:AU53"/>
    <mergeCell ref="AV53:AW53"/>
    <mergeCell ref="AX53:BC53"/>
    <mergeCell ref="D54:AM54"/>
    <mergeCell ref="AN54:AR54"/>
    <mergeCell ref="AS54:AW54"/>
    <mergeCell ref="AX54:BC54"/>
    <mergeCell ref="A49:C54"/>
    <mergeCell ref="D49:E49"/>
    <mergeCell ref="F49:H49"/>
    <mergeCell ref="I49:M49"/>
    <mergeCell ref="N49:U49"/>
    <mergeCell ref="V49:AD49"/>
    <mergeCell ref="D53:E53"/>
    <mergeCell ref="A55:C55"/>
    <mergeCell ref="D55:AW55"/>
    <mergeCell ref="AX55:BC55"/>
    <mergeCell ref="D52:E52"/>
    <mergeCell ref="F52:H52"/>
    <mergeCell ref="I52:M52"/>
    <mergeCell ref="N52:U52"/>
  </mergeCells>
  <phoneticPr fontId="47"/>
  <conditionalFormatting sqref="G6">
    <cfRule type="expression" dxfId="22" priority="15" stopIfTrue="1">
      <formula>AND($C$15="□",$G$15="□")</formula>
    </cfRule>
  </conditionalFormatting>
  <conditionalFormatting sqref="C6">
    <cfRule type="expression" dxfId="21" priority="14" stopIfTrue="1">
      <formula>AND($C$15="□",$G$15="□")</formula>
    </cfRule>
  </conditionalFormatting>
  <conditionalFormatting sqref="C6 G6">
    <cfRule type="expression" dxfId="20" priority="13" stopIfTrue="1">
      <formula>AND($C$6="□",$G$6="□")</formula>
    </cfRule>
  </conditionalFormatting>
  <conditionalFormatting sqref="P6:S6">
    <cfRule type="expression" dxfId="19" priority="11" stopIfTrue="1">
      <formula>AND($G$6="■",$P$6="")</formula>
    </cfRule>
    <cfRule type="expression" dxfId="18" priority="12" stopIfTrue="1">
      <formula>$C$6="■"</formula>
    </cfRule>
  </conditionalFormatting>
  <conditionalFormatting sqref="K6:O6 T6:U6 AM6:BC6">
    <cfRule type="expression" dxfId="17" priority="10" stopIfTrue="1">
      <formula>$C$6="■"</formula>
    </cfRule>
  </conditionalFormatting>
  <conditionalFormatting sqref="X6:AJ6">
    <cfRule type="expression" dxfId="16" priority="9" stopIfTrue="1">
      <formula>$C$6="■"</formula>
    </cfRule>
  </conditionalFormatting>
  <conditionalFormatting sqref="AN21:AR21">
    <cfRule type="expression" dxfId="15" priority="6" stopIfTrue="1">
      <formula>$G$6="■"</formula>
    </cfRule>
  </conditionalFormatting>
  <conditionalFormatting sqref="AN32:AR32">
    <cfRule type="expression" dxfId="14" priority="5" stopIfTrue="1">
      <formula>$G$6="■"</formula>
    </cfRule>
  </conditionalFormatting>
  <conditionalFormatting sqref="AN43:AR43">
    <cfRule type="expression" dxfId="13" priority="4" stopIfTrue="1">
      <formula>$G$6="■"</formula>
    </cfRule>
  </conditionalFormatting>
  <conditionalFormatting sqref="AN54:AR54">
    <cfRule type="expression" dxfId="12" priority="3" stopIfTrue="1">
      <formula>$G$6="■"</formula>
    </cfRule>
  </conditionalFormatting>
  <conditionalFormatting sqref="BG1:BG3 BG6:BG11 BG14:BG1048576">
    <cfRule type="notContainsBlanks" dxfId="11" priority="1">
      <formula>LEN(TRIM(BG1))&gt;0</formula>
    </cfRule>
  </conditionalFormatting>
  <dataValidations count="10">
    <dataValidation imeMode="disabled" allowBlank="1" showInputMessage="1" showErrorMessage="1" sqref="AX45:BF45 AX59 AX34:BE34 AX43:BF43 AX32:BE32 AX23:BE23 AX6:AZ6 AX21:BE21 AX56:BE56 AX54:BE54 AF6:AH6 AX58:BF58" xr:uid="{E45287AC-C1EB-4905-BC87-A3FAA2279FE7}"/>
    <dataValidation type="custom" imeMode="disabled" allowBlank="1" showInputMessage="1" showErrorMessage="1" errorTitle="入力エラー" error="小数点以下第一位を切り捨てで入力して下さい。" sqref="AE38:AH42 AE27:AH31 AE16:AH20 AE49:AH53" xr:uid="{EBBE5565-7B00-4C48-B68B-59788A02F1F2}">
      <formula1>AE16-ROUNDDOWN(AE16,0)=0</formula1>
    </dataValidation>
    <dataValidation type="custom" imeMode="disabled" allowBlank="1" showInputMessage="1" showErrorMessage="1" errorTitle="入力エラー" error="小数点以下の入力はできません。" sqref="AX33:BE33 AX16:BE20 AX22:BE22 AX38:BF42 AX30:BE31 BF49:BF56 AX55:BE55 AX49:BE53 BF16 BF22 AX29:BE29 AX27:BE28 BF19 AX44:BF44" xr:uid="{594041D2-C72E-443C-B820-2AD7FD57CB22}">
      <formula1>AX16-ROUNDDOWN(AX16,0)=0</formula1>
    </dataValidation>
    <dataValidation type="custom" imeMode="disabled" allowBlank="1" showInputMessage="1" showErrorMessage="1" errorTitle="入力エラー" error="小数点は第二位まで、三位以下切り捨てで入力して下さい。" sqref="AI38:AL42 AI16:AL20 AI27:AL31 AI49:AL53 P6:S6 V36:AB36 V25:AB25 V14:AB14 V47:AB47" xr:uid="{532EA8A5-CE2B-408D-B485-CE8C59498767}">
      <formula1>P6-ROUNDDOWN(P6,2)=0</formula1>
    </dataValidation>
    <dataValidation type="list" operator="equal" allowBlank="1" showInputMessage="1" showErrorMessage="1" errorTitle="文字数エラー" error="SII登録型番の９文字で登録してください。" sqref="F38:H42 F16:H20 F27:H31 F49:H53" xr:uid="{8729A354-0718-4A2F-A64D-74F5E1D035E6}">
      <formula1>"一層目,二層目,三層目"</formula1>
    </dataValidation>
    <dataValidation type="list" operator="equal" allowBlank="1" showInputMessage="1" showErrorMessage="1" errorTitle="文字数エラー" error="SII登録型番の９文字で登録してください。" sqref="D38:E42 D16:E20 D27:E31 D49:E53" xr:uid="{7C7BF58D-68CF-4A70-AF1E-1E2F9DEBF1C9}">
      <formula1>"床,壁,天井"</formula1>
    </dataValidation>
    <dataValidation type="list" allowBlank="1" showInputMessage="1" showErrorMessage="1" sqref="AV38:AW42 AV16:AW20 AV27:AW31 AV49:AW53" xr:uid="{97DEC926-1AA7-471F-8B60-F30915BF74C1}">
      <formula1>"Ａ,Ｂ,Ｃ"</formula1>
    </dataValidation>
    <dataValidation type="list" allowBlank="1" showInputMessage="1" showErrorMessage="1" sqref="C6 G6" xr:uid="{9F9F0D1A-EA45-4230-8F71-945C2CD80A76}">
      <formula1>"□,■"</formula1>
    </dataValidation>
    <dataValidation type="custom" operator="equal" allowBlank="1" showInputMessage="1" showErrorMessage="1" error="SII登録型番を半角大文字の英数字で入力してください。（８文字）" sqref="I27:M31 I38:M42 I49:M53 I16:M20" xr:uid="{1B080940-9C7D-4446-AD7C-F7B042D68EAA}">
      <formula1>AND(LENB(I16)=8,EXACT(UPPER(I16),I16))</formula1>
    </dataValidation>
    <dataValidation type="decimal" imeMode="disabled" operator="lessThanOrEqual" allowBlank="1" showInputMessage="1" showErrorMessage="1" error="25mm以内の数字を入力してください。" sqref="AS16:AU20 AS27:AU31 AS38:AU42 AS49:AU53" xr:uid="{743BBB54-502A-4C60-8D26-0BA12C5B6363}">
      <formula1>25</formula1>
    </dataValidation>
  </dataValidations>
  <printOptions horizontalCentered="1"/>
  <pageMargins left="0.11811023622047245" right="0.11811023622047245" top="0.43307086614173229" bottom="0.15748031496062992" header="0.31496062992125984" footer="0.11811023622047245"/>
  <pageSetup paperSize="9" scale="48" orientation="portrait" r:id="rId1"/>
  <headerFooter>
    <oddHeader>&amp;R&amp;14VERSION 2.0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2FE02-A92E-4AE6-82FF-D389B963B565}">
  <sheetPr codeName="Sheet8">
    <pageSetUpPr fitToPage="1"/>
  </sheetPr>
  <dimension ref="A1:BY60"/>
  <sheetViews>
    <sheetView showGridLines="0" showZeros="0" zoomScale="50" zoomScaleNormal="50" zoomScaleSheetLayoutView="50" workbookViewId="0"/>
  </sheetViews>
  <sheetFormatPr defaultColWidth="9" defaultRowHeight="19.2" x14ac:dyDescent="0.2"/>
  <cols>
    <col min="1" max="11" width="3.6640625" style="4" customWidth="1"/>
    <col min="12" max="25" width="4.44140625" style="4" customWidth="1"/>
    <col min="26" max="27" width="3.6640625" style="4" customWidth="1"/>
    <col min="28" max="28" width="4.44140625" style="4" customWidth="1"/>
    <col min="29" max="29" width="3.88671875" style="4" customWidth="1"/>
    <col min="30" max="30" width="4.21875" style="4" customWidth="1"/>
    <col min="31" max="33" width="3.6640625" style="4" customWidth="1"/>
    <col min="34" max="34" width="4.21875" style="4" customWidth="1"/>
    <col min="35" max="38" width="3.6640625" style="4" customWidth="1"/>
    <col min="39" max="39" width="3.88671875" style="4" customWidth="1"/>
    <col min="40" max="44" width="3.6640625" style="4" customWidth="1"/>
    <col min="45" max="45" width="4.77734375" style="4" customWidth="1"/>
    <col min="46" max="52" width="3.6640625" style="4" customWidth="1"/>
    <col min="53" max="53" width="3.88671875" style="4" customWidth="1"/>
    <col min="54" max="55" width="3.6640625" style="4" customWidth="1"/>
    <col min="56" max="57" width="3.6640625" style="386" hidden="1" customWidth="1"/>
    <col min="58" max="58" width="5.6640625" style="315" hidden="1" customWidth="1"/>
    <col min="59" max="59" width="51.77734375" style="314" hidden="1" customWidth="1"/>
    <col min="60" max="60" width="51.77734375" style="4" customWidth="1"/>
    <col min="61" max="62" width="3.6640625" style="4" customWidth="1"/>
    <col min="63" max="16384" width="9" style="4"/>
  </cols>
  <sheetData>
    <row r="1" spans="1:77" ht="15.6" customHeight="1" x14ac:dyDescent="0.2">
      <c r="A1" s="4" t="str">
        <f>IF(交付申請書!$L$22&amp;交付申請書!$AH$22&lt;&gt;"",交付申請書!$L$22&amp;交付申請書!$AH$22&amp;"邸","")</f>
        <v/>
      </c>
      <c r="AN1" s="146"/>
      <c r="AO1" s="146"/>
      <c r="AP1" s="146"/>
      <c r="BC1" s="71" t="s">
        <v>239</v>
      </c>
      <c r="BD1" s="384"/>
      <c r="BE1" s="384"/>
    </row>
    <row r="2" spans="1:77" ht="30" customHeight="1" x14ac:dyDescent="0.2">
      <c r="A2" s="748" t="s">
        <v>181</v>
      </c>
      <c r="B2" s="748"/>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748"/>
      <c r="AQ2" s="748"/>
      <c r="AR2" s="748"/>
      <c r="AS2" s="748"/>
      <c r="AT2" s="748"/>
      <c r="AU2" s="748"/>
      <c r="AV2" s="748"/>
      <c r="AW2" s="748"/>
      <c r="AX2" s="748"/>
      <c r="AY2" s="748"/>
      <c r="AZ2" s="748"/>
      <c r="BA2" s="748"/>
      <c r="BB2" s="748"/>
      <c r="BC2" s="748"/>
      <c r="BD2" s="354"/>
      <c r="BE2" s="354"/>
    </row>
    <row r="3" spans="1:77" ht="8.4" customHeight="1" thickBot="1" x14ac:dyDescent="0.3">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409"/>
      <c r="BE3" s="409"/>
    </row>
    <row r="4" spans="1:77" ht="77.400000000000006" customHeight="1" thickTop="1" thickBot="1" x14ac:dyDescent="0.25">
      <c r="A4" s="1283" t="s">
        <v>199</v>
      </c>
      <c r="B4" s="1284"/>
      <c r="C4" s="1284"/>
      <c r="D4" s="1284"/>
      <c r="E4" s="1284"/>
      <c r="F4" s="1284"/>
      <c r="G4" s="1284"/>
      <c r="H4" s="1284"/>
      <c r="I4" s="1284"/>
      <c r="J4" s="1284"/>
      <c r="K4" s="1284"/>
      <c r="L4" s="1284"/>
      <c r="M4" s="1284"/>
      <c r="N4" s="1284"/>
      <c r="O4" s="1284"/>
      <c r="P4" s="1284"/>
      <c r="Q4" s="1284"/>
      <c r="R4" s="1284"/>
      <c r="S4" s="1284"/>
      <c r="T4" s="1284"/>
      <c r="U4" s="1284"/>
      <c r="V4" s="1284"/>
      <c r="W4" s="1284"/>
      <c r="X4" s="1284"/>
      <c r="Y4" s="1284"/>
      <c r="Z4" s="1284"/>
      <c r="AA4" s="1284"/>
      <c r="AB4" s="1284"/>
      <c r="AC4" s="1284"/>
      <c r="AD4" s="1284"/>
      <c r="AE4" s="1284"/>
      <c r="AF4" s="1284"/>
      <c r="AG4" s="1284"/>
      <c r="AH4" s="1284"/>
      <c r="AI4" s="1284"/>
      <c r="AJ4" s="1284"/>
      <c r="AK4" s="1284"/>
      <c r="AL4" s="1284"/>
      <c r="AM4" s="1284"/>
      <c r="AN4" s="1284"/>
      <c r="AO4" s="1284"/>
      <c r="AP4" s="1284"/>
      <c r="AQ4" s="1284"/>
      <c r="AR4" s="1284"/>
      <c r="AS4" s="1284"/>
      <c r="AT4" s="1284"/>
      <c r="AU4" s="1284"/>
      <c r="AV4" s="1284"/>
      <c r="AW4" s="1284"/>
      <c r="AX4" s="1284"/>
      <c r="AY4" s="1284"/>
      <c r="AZ4" s="1284"/>
      <c r="BA4" s="1284"/>
      <c r="BB4" s="1284"/>
      <c r="BC4" s="1285"/>
      <c r="BD4" s="427"/>
      <c r="BE4" s="427"/>
    </row>
    <row r="5" spans="1:77" ht="6.6" customHeight="1" thickTop="1" x14ac:dyDescent="0.2">
      <c r="A5" s="199"/>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428"/>
      <c r="BE5" s="428"/>
    </row>
    <row r="6" spans="1:77" ht="24.6" customHeight="1" x14ac:dyDescent="0.2">
      <c r="A6" s="21" t="s">
        <v>38</v>
      </c>
      <c r="B6" s="21"/>
      <c r="C6" s="21"/>
      <c r="D6" s="170"/>
      <c r="E6" s="170"/>
      <c r="F6" s="170"/>
      <c r="G6" s="170"/>
      <c r="H6" s="170"/>
      <c r="I6" s="170"/>
      <c r="J6" s="170"/>
      <c r="K6" s="170"/>
      <c r="L6" s="170"/>
      <c r="M6" s="170"/>
      <c r="N6" s="171"/>
      <c r="O6" s="171"/>
      <c r="P6" s="171"/>
      <c r="Q6" s="171"/>
      <c r="R6" s="171"/>
      <c r="S6" s="171"/>
      <c r="T6" s="171"/>
      <c r="U6" s="171"/>
      <c r="V6" s="171"/>
      <c r="W6" s="171"/>
      <c r="X6" s="171"/>
      <c r="Y6" s="171"/>
      <c r="Z6" s="171"/>
      <c r="AA6" s="171"/>
      <c r="AB6" s="171"/>
      <c r="AC6" s="171"/>
      <c r="AD6" s="171"/>
      <c r="AQ6" s="168"/>
    </row>
    <row r="7" spans="1:77" ht="49.2" customHeight="1" x14ac:dyDescent="0.2">
      <c r="A7" s="842" t="s">
        <v>310</v>
      </c>
      <c r="B7" s="966"/>
      <c r="C7" s="966"/>
      <c r="D7" s="966"/>
      <c r="E7" s="966"/>
      <c r="F7" s="966"/>
      <c r="G7" s="966"/>
      <c r="H7" s="966"/>
      <c r="I7" s="966"/>
      <c r="J7" s="966"/>
      <c r="K7" s="966"/>
      <c r="L7" s="966"/>
      <c r="M7" s="966"/>
      <c r="N7" s="966"/>
      <c r="O7" s="966"/>
      <c r="P7" s="966"/>
      <c r="Q7" s="966"/>
      <c r="R7" s="966"/>
      <c r="S7" s="966"/>
      <c r="T7" s="966"/>
      <c r="U7" s="966"/>
      <c r="V7" s="966"/>
      <c r="W7" s="966"/>
      <c r="X7" s="966"/>
      <c r="Y7" s="966"/>
      <c r="Z7" s="966"/>
      <c r="AA7" s="966"/>
      <c r="AB7" s="966"/>
      <c r="AC7" s="966"/>
      <c r="AD7" s="966"/>
      <c r="AE7" s="966"/>
      <c r="AF7" s="966"/>
      <c r="AG7" s="966"/>
      <c r="AH7" s="966"/>
      <c r="AI7" s="966"/>
      <c r="AJ7" s="966"/>
      <c r="AK7" s="966"/>
      <c r="AL7" s="966"/>
      <c r="AM7" s="966"/>
      <c r="AN7" s="966"/>
      <c r="AO7" s="966"/>
      <c r="AP7" s="966"/>
      <c r="AQ7" s="966"/>
      <c r="AR7" s="966"/>
      <c r="AS7" s="966"/>
      <c r="AT7" s="966"/>
      <c r="AU7" s="966"/>
      <c r="AV7" s="966"/>
      <c r="AW7" s="966"/>
      <c r="AX7" s="966"/>
      <c r="AY7" s="966"/>
      <c r="AZ7" s="966"/>
      <c r="BA7" s="966"/>
      <c r="BB7" s="966"/>
      <c r="BC7" s="966"/>
      <c r="BD7" s="403"/>
      <c r="BE7" s="403"/>
    </row>
    <row r="8" spans="1:77" ht="16.8" customHeight="1" x14ac:dyDescent="0.2">
      <c r="A8" s="237"/>
      <c r="B8" s="238"/>
      <c r="C8" s="239" t="s">
        <v>240</v>
      </c>
      <c r="D8" s="11"/>
      <c r="E8" s="11"/>
      <c r="F8" s="11"/>
      <c r="G8" s="240"/>
      <c r="H8" s="241"/>
      <c r="I8" s="239" t="s">
        <v>71</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BC8" s="168"/>
      <c r="BD8" s="387"/>
      <c r="BE8" s="387"/>
      <c r="BF8" s="313"/>
    </row>
    <row r="9" spans="1:77" ht="13.8" customHeight="1" thickBot="1" x14ac:dyDescent="0.25">
      <c r="A9" s="72"/>
      <c r="B9" s="72"/>
      <c r="C9" s="72"/>
      <c r="D9" s="72"/>
      <c r="E9" s="72"/>
      <c r="F9" s="72"/>
      <c r="AT9" s="198"/>
      <c r="AU9" s="198"/>
      <c r="AV9" s="198"/>
      <c r="AW9" s="198"/>
      <c r="AX9" s="55"/>
    </row>
    <row r="10" spans="1:77" ht="46.2" customHeight="1" x14ac:dyDescent="0.2">
      <c r="A10" s="943" t="s">
        <v>150</v>
      </c>
      <c r="B10" s="944"/>
      <c r="C10" s="945"/>
      <c r="D10" s="946" t="s">
        <v>164</v>
      </c>
      <c r="E10" s="947"/>
      <c r="F10" s="948"/>
      <c r="G10" s="949" t="s">
        <v>9</v>
      </c>
      <c r="H10" s="950"/>
      <c r="I10" s="950"/>
      <c r="J10" s="950"/>
      <c r="K10" s="951"/>
      <c r="L10" s="959" t="s">
        <v>7</v>
      </c>
      <c r="M10" s="960"/>
      <c r="N10" s="960"/>
      <c r="O10" s="960"/>
      <c r="P10" s="960"/>
      <c r="Q10" s="960"/>
      <c r="R10" s="961"/>
      <c r="S10" s="959" t="s">
        <v>43</v>
      </c>
      <c r="T10" s="960"/>
      <c r="U10" s="960"/>
      <c r="V10" s="960"/>
      <c r="W10" s="960"/>
      <c r="X10" s="960"/>
      <c r="Y10" s="960"/>
      <c r="Z10" s="960"/>
      <c r="AA10" s="960"/>
      <c r="AB10" s="961"/>
      <c r="AC10" s="953" t="s">
        <v>17</v>
      </c>
      <c r="AD10" s="954"/>
      <c r="AE10" s="954"/>
      <c r="AF10" s="954"/>
      <c r="AG10" s="954"/>
      <c r="AH10" s="954"/>
      <c r="AI10" s="955"/>
      <c r="AJ10" s="956" t="s">
        <v>16</v>
      </c>
      <c r="AK10" s="957"/>
      <c r="AL10" s="958"/>
      <c r="AM10" s="952" t="s">
        <v>165</v>
      </c>
      <c r="AN10" s="947"/>
      <c r="AO10" s="948"/>
      <c r="AP10" s="959" t="s">
        <v>166</v>
      </c>
      <c r="AQ10" s="960"/>
      <c r="AR10" s="960"/>
      <c r="AS10" s="961"/>
      <c r="AT10" s="952" t="s">
        <v>160</v>
      </c>
      <c r="AU10" s="947"/>
      <c r="AV10" s="947"/>
      <c r="AW10" s="962"/>
      <c r="AX10" s="1097" t="s">
        <v>161</v>
      </c>
      <c r="AY10" s="1098"/>
      <c r="AZ10" s="1098"/>
      <c r="BA10" s="1098"/>
      <c r="BB10" s="1098"/>
      <c r="BC10" s="1099"/>
      <c r="BD10" s="429"/>
      <c r="BE10" s="429"/>
      <c r="BF10" s="316" t="s">
        <v>657</v>
      </c>
      <c r="BG10" s="299" t="s">
        <v>200</v>
      </c>
    </row>
    <row r="11" spans="1:77" s="15" customFormat="1" ht="28.5" customHeight="1" x14ac:dyDescent="0.2">
      <c r="A11" s="877" t="s">
        <v>167</v>
      </c>
      <c r="B11" s="878"/>
      <c r="C11" s="879"/>
      <c r="D11" s="924"/>
      <c r="E11" s="925"/>
      <c r="F11" s="926"/>
      <c r="G11" s="939"/>
      <c r="H11" s="925"/>
      <c r="I11" s="925"/>
      <c r="J11" s="925"/>
      <c r="K11" s="926"/>
      <c r="L11" s="1081" t="str">
        <f>IF(G11="","",IFERROR(VLOOKUP(G11&amp;$A$60,製品リスト!$K$4:$Q$1000,6,0),"SII登録型番を正しく入力してください"))</f>
        <v/>
      </c>
      <c r="M11" s="1082"/>
      <c r="N11" s="1082"/>
      <c r="O11" s="1082"/>
      <c r="P11" s="1082"/>
      <c r="Q11" s="1082"/>
      <c r="R11" s="1083"/>
      <c r="S11" s="1081" t="str">
        <f>IF(G11="","",IFERROR(VLOOKUP(G11&amp;$A$60,製品リスト!$K$4:$Q$1000,7,0),"SII登録型番を正しく入力してください"))</f>
        <v/>
      </c>
      <c r="T11" s="1082"/>
      <c r="U11" s="1082"/>
      <c r="V11" s="1082"/>
      <c r="W11" s="1082"/>
      <c r="X11" s="1082"/>
      <c r="Y11" s="1082"/>
      <c r="Z11" s="1082"/>
      <c r="AA11" s="1082"/>
      <c r="AB11" s="1083"/>
      <c r="AC11" s="930"/>
      <c r="AD11" s="931"/>
      <c r="AE11" s="931"/>
      <c r="AF11" s="289" t="s">
        <v>12</v>
      </c>
      <c r="AG11" s="931"/>
      <c r="AH11" s="931"/>
      <c r="AI11" s="932"/>
      <c r="AJ11" s="933" t="str">
        <f t="shared" ref="AJ11:AJ55" si="0">IF(AND(AC11&lt;&gt;"",AG11&lt;&gt;""),ROUNDDOWN(AC11*AG11/1000000,2),"")</f>
        <v/>
      </c>
      <c r="AK11" s="934"/>
      <c r="AL11" s="935"/>
      <c r="AM11" s="936"/>
      <c r="AN11" s="937"/>
      <c r="AO11" s="938"/>
      <c r="AP11" s="933" t="str">
        <f t="shared" ref="AP11:AP55" si="1">IF(AJ11&lt;&gt;"",AM11*AJ11,"")</f>
        <v/>
      </c>
      <c r="AQ11" s="934"/>
      <c r="AR11" s="934"/>
      <c r="AS11" s="935"/>
      <c r="AT11" s="967"/>
      <c r="AU11" s="968"/>
      <c r="AV11" s="968"/>
      <c r="AW11" s="969"/>
      <c r="AX11" s="883" t="str">
        <f t="shared" ref="AX11:AX55" si="2">IF(AT11&lt;&gt;"",ROUNDDOWN(AM11*AT11,0),"")</f>
        <v/>
      </c>
      <c r="AY11" s="884"/>
      <c r="AZ11" s="884"/>
      <c r="BA11" s="884"/>
      <c r="BB11" s="884"/>
      <c r="BC11" s="885"/>
      <c r="BD11" s="350"/>
      <c r="BE11" s="350"/>
      <c r="BF11" s="316">
        <v>1</v>
      </c>
      <c r="BG11" s="300"/>
      <c r="BH11" s="1"/>
      <c r="BI11" s="1"/>
      <c r="BJ11" s="1"/>
      <c r="BK11" s="1"/>
      <c r="BL11" s="1"/>
      <c r="BM11" s="1"/>
      <c r="BN11" s="1"/>
      <c r="BO11" s="1"/>
      <c r="BP11" s="1"/>
      <c r="BQ11" s="1"/>
      <c r="BR11" s="1"/>
      <c r="BS11" s="1"/>
      <c r="BT11" s="1"/>
      <c r="BU11" s="1"/>
      <c r="BV11" s="1"/>
      <c r="BW11" s="1"/>
      <c r="BX11" s="1"/>
      <c r="BY11" s="1"/>
    </row>
    <row r="12" spans="1:77" s="15" customFormat="1" ht="28.5" customHeight="1" x14ac:dyDescent="0.2">
      <c r="A12" s="877"/>
      <c r="B12" s="878"/>
      <c r="C12" s="879"/>
      <c r="D12" s="1256"/>
      <c r="E12" s="921"/>
      <c r="F12" s="903"/>
      <c r="G12" s="920"/>
      <c r="H12" s="921"/>
      <c r="I12" s="921"/>
      <c r="J12" s="921"/>
      <c r="K12" s="903"/>
      <c r="L12" s="1070" t="str">
        <f>IF(G12="","",IFERROR(VLOOKUP(G12&amp;$A$60,製品リスト!$K$4:$Q$1000,6,0),"SII登録型番を正しく入力してください"))</f>
        <v/>
      </c>
      <c r="M12" s="1071"/>
      <c r="N12" s="1071"/>
      <c r="O12" s="1071"/>
      <c r="P12" s="1071"/>
      <c r="Q12" s="1071"/>
      <c r="R12" s="1072"/>
      <c r="S12" s="1070" t="str">
        <f>IF(G12="","",IFERROR(VLOOKUP(G12&amp;$A$60,製品リスト!$K$4:$Q$1000,7,0),"SII登録型番を正しく入力してください"))</f>
        <v/>
      </c>
      <c r="T12" s="1071"/>
      <c r="U12" s="1071"/>
      <c r="V12" s="1071"/>
      <c r="W12" s="1071"/>
      <c r="X12" s="1071"/>
      <c r="Y12" s="1071"/>
      <c r="Z12" s="1071"/>
      <c r="AA12" s="1071"/>
      <c r="AB12" s="1072"/>
      <c r="AC12" s="908"/>
      <c r="AD12" s="909"/>
      <c r="AE12" s="909"/>
      <c r="AF12" s="266" t="s">
        <v>12</v>
      </c>
      <c r="AG12" s="909"/>
      <c r="AH12" s="909"/>
      <c r="AI12" s="910"/>
      <c r="AJ12" s="911" t="str">
        <f t="shared" si="0"/>
        <v/>
      </c>
      <c r="AK12" s="912"/>
      <c r="AL12" s="913"/>
      <c r="AM12" s="914"/>
      <c r="AN12" s="915"/>
      <c r="AO12" s="916"/>
      <c r="AP12" s="911" t="str">
        <f t="shared" si="1"/>
        <v/>
      </c>
      <c r="AQ12" s="912"/>
      <c r="AR12" s="912"/>
      <c r="AS12" s="913"/>
      <c r="AT12" s="917"/>
      <c r="AU12" s="918"/>
      <c r="AV12" s="918"/>
      <c r="AW12" s="919"/>
      <c r="AX12" s="973" t="str">
        <f t="shared" si="2"/>
        <v/>
      </c>
      <c r="AY12" s="974"/>
      <c r="AZ12" s="974"/>
      <c r="BA12" s="974"/>
      <c r="BB12" s="974"/>
      <c r="BC12" s="975"/>
      <c r="BD12" s="350"/>
      <c r="BE12" s="350"/>
      <c r="BF12" s="317">
        <v>2</v>
      </c>
      <c r="BG12" s="300"/>
      <c r="BH12" s="1"/>
      <c r="BI12" s="1"/>
      <c r="BJ12" s="1"/>
      <c r="BK12" s="1"/>
      <c r="BL12" s="1"/>
      <c r="BM12" s="1"/>
      <c r="BN12" s="1"/>
      <c r="BO12" s="1"/>
      <c r="BP12" s="1"/>
      <c r="BQ12" s="1"/>
      <c r="BR12" s="1"/>
      <c r="BS12" s="1"/>
      <c r="BT12" s="1"/>
      <c r="BU12" s="1"/>
      <c r="BV12" s="1"/>
      <c r="BW12" s="1"/>
      <c r="BX12" s="1"/>
      <c r="BY12" s="1"/>
    </row>
    <row r="13" spans="1:77" s="15" customFormat="1" ht="28.5" customHeight="1" x14ac:dyDescent="0.2">
      <c r="A13" s="877"/>
      <c r="B13" s="878"/>
      <c r="C13" s="879"/>
      <c r="D13" s="1256"/>
      <c r="E13" s="921"/>
      <c r="F13" s="903"/>
      <c r="G13" s="920"/>
      <c r="H13" s="921"/>
      <c r="I13" s="921"/>
      <c r="J13" s="921"/>
      <c r="K13" s="903"/>
      <c r="L13" s="1070" t="str">
        <f>IF(G13="","",IFERROR(VLOOKUP(G13&amp;$A$60,製品リスト!$K$4:$Q$1000,6,0),"SII登録型番を正しく入力してください"))</f>
        <v/>
      </c>
      <c r="M13" s="1071"/>
      <c r="N13" s="1071"/>
      <c r="O13" s="1071"/>
      <c r="P13" s="1071"/>
      <c r="Q13" s="1071"/>
      <c r="R13" s="1072"/>
      <c r="S13" s="1070" t="str">
        <f>IF(G13="","",IFERROR(VLOOKUP(G13&amp;$A$60,製品リスト!$K$4:$Q$1000,7,0),"SII登録型番を正しく入力してください"))</f>
        <v/>
      </c>
      <c r="T13" s="1071"/>
      <c r="U13" s="1071"/>
      <c r="V13" s="1071"/>
      <c r="W13" s="1071"/>
      <c r="X13" s="1071"/>
      <c r="Y13" s="1071"/>
      <c r="Z13" s="1071"/>
      <c r="AA13" s="1071"/>
      <c r="AB13" s="1072"/>
      <c r="AC13" s="908"/>
      <c r="AD13" s="909"/>
      <c r="AE13" s="909"/>
      <c r="AF13" s="266" t="s">
        <v>12</v>
      </c>
      <c r="AG13" s="909"/>
      <c r="AH13" s="909"/>
      <c r="AI13" s="910"/>
      <c r="AJ13" s="911" t="str">
        <f t="shared" si="0"/>
        <v/>
      </c>
      <c r="AK13" s="912"/>
      <c r="AL13" s="913"/>
      <c r="AM13" s="914"/>
      <c r="AN13" s="915"/>
      <c r="AO13" s="916"/>
      <c r="AP13" s="911" t="str">
        <f t="shared" si="1"/>
        <v/>
      </c>
      <c r="AQ13" s="912"/>
      <c r="AR13" s="912"/>
      <c r="AS13" s="913"/>
      <c r="AT13" s="917"/>
      <c r="AU13" s="918"/>
      <c r="AV13" s="918"/>
      <c r="AW13" s="919"/>
      <c r="AX13" s="973" t="str">
        <f t="shared" si="2"/>
        <v/>
      </c>
      <c r="AY13" s="974"/>
      <c r="AZ13" s="974"/>
      <c r="BA13" s="974"/>
      <c r="BB13" s="974"/>
      <c r="BC13" s="975"/>
      <c r="BD13" s="350"/>
      <c r="BE13" s="350"/>
      <c r="BF13" s="317">
        <v>3</v>
      </c>
      <c r="BG13" s="300"/>
      <c r="BH13" s="1"/>
      <c r="BI13" s="1"/>
      <c r="BJ13" s="1"/>
      <c r="BK13" s="1"/>
      <c r="BL13" s="1"/>
      <c r="BM13" s="1"/>
      <c r="BN13" s="1"/>
      <c r="BO13" s="1"/>
      <c r="BP13" s="1"/>
      <c r="BQ13" s="1"/>
      <c r="BR13" s="1"/>
      <c r="BS13" s="1"/>
      <c r="BT13" s="1"/>
      <c r="BU13" s="1"/>
      <c r="BV13" s="1"/>
      <c r="BW13" s="1"/>
      <c r="BX13" s="1"/>
      <c r="BY13" s="1"/>
    </row>
    <row r="14" spans="1:77" s="15" customFormat="1" ht="28.5" customHeight="1" x14ac:dyDescent="0.2">
      <c r="A14" s="877"/>
      <c r="B14" s="878"/>
      <c r="C14" s="879"/>
      <c r="D14" s="1256"/>
      <c r="E14" s="921"/>
      <c r="F14" s="903"/>
      <c r="G14" s="920"/>
      <c r="H14" s="921"/>
      <c r="I14" s="921"/>
      <c r="J14" s="921"/>
      <c r="K14" s="903"/>
      <c r="L14" s="1070" t="str">
        <f>IF(G14="","",IFERROR(VLOOKUP(G14&amp;$A$60,製品リスト!$K$4:$Q$1000,6,0),"SII登録型番を正しく入力してください"))</f>
        <v/>
      </c>
      <c r="M14" s="1071"/>
      <c r="N14" s="1071"/>
      <c r="O14" s="1071"/>
      <c r="P14" s="1071"/>
      <c r="Q14" s="1071"/>
      <c r="R14" s="1072"/>
      <c r="S14" s="1070" t="str">
        <f>IF(G14="","",IFERROR(VLOOKUP(G14&amp;$A$60,製品リスト!$K$4:$Q$1000,7,0),"SII登録型番を正しく入力してください"))</f>
        <v/>
      </c>
      <c r="T14" s="1071"/>
      <c r="U14" s="1071"/>
      <c r="V14" s="1071"/>
      <c r="W14" s="1071"/>
      <c r="X14" s="1071"/>
      <c r="Y14" s="1071"/>
      <c r="Z14" s="1071"/>
      <c r="AA14" s="1071"/>
      <c r="AB14" s="1072"/>
      <c r="AC14" s="908"/>
      <c r="AD14" s="909"/>
      <c r="AE14" s="909"/>
      <c r="AF14" s="266" t="s">
        <v>12</v>
      </c>
      <c r="AG14" s="909"/>
      <c r="AH14" s="909"/>
      <c r="AI14" s="910"/>
      <c r="AJ14" s="911" t="str">
        <f t="shared" si="0"/>
        <v/>
      </c>
      <c r="AK14" s="912"/>
      <c r="AL14" s="913"/>
      <c r="AM14" s="914"/>
      <c r="AN14" s="915"/>
      <c r="AO14" s="916"/>
      <c r="AP14" s="911" t="str">
        <f t="shared" si="1"/>
        <v/>
      </c>
      <c r="AQ14" s="912"/>
      <c r="AR14" s="912"/>
      <c r="AS14" s="913"/>
      <c r="AT14" s="917"/>
      <c r="AU14" s="918"/>
      <c r="AV14" s="918"/>
      <c r="AW14" s="919"/>
      <c r="AX14" s="973" t="str">
        <f t="shared" si="2"/>
        <v/>
      </c>
      <c r="AY14" s="974"/>
      <c r="AZ14" s="974"/>
      <c r="BA14" s="974"/>
      <c r="BB14" s="974"/>
      <c r="BC14" s="975"/>
      <c r="BD14" s="350"/>
      <c r="BE14" s="350"/>
      <c r="BF14" s="317">
        <v>4</v>
      </c>
      <c r="BG14" s="300"/>
      <c r="BH14" s="1"/>
      <c r="BI14" s="1"/>
      <c r="BJ14" s="1"/>
      <c r="BK14" s="1"/>
      <c r="BL14" s="1"/>
      <c r="BM14" s="1"/>
      <c r="BN14" s="1"/>
      <c r="BO14" s="1"/>
      <c r="BP14" s="1"/>
      <c r="BQ14" s="1"/>
      <c r="BR14" s="1"/>
      <c r="BS14" s="1"/>
      <c r="BT14" s="1"/>
      <c r="BU14" s="1"/>
      <c r="BV14" s="1"/>
      <c r="BW14" s="1"/>
      <c r="BX14" s="1"/>
      <c r="BY14" s="1"/>
    </row>
    <row r="15" spans="1:77" s="15" customFormat="1" ht="28.5" customHeight="1" x14ac:dyDescent="0.2">
      <c r="A15" s="877"/>
      <c r="B15" s="878"/>
      <c r="C15" s="879"/>
      <c r="D15" s="1256"/>
      <c r="E15" s="921"/>
      <c r="F15" s="903"/>
      <c r="G15" s="920"/>
      <c r="H15" s="921"/>
      <c r="I15" s="921"/>
      <c r="J15" s="921"/>
      <c r="K15" s="903"/>
      <c r="L15" s="1070" t="str">
        <f>IF(G15="","",IFERROR(VLOOKUP(G15&amp;$A$60,製品リスト!$K$4:$Q$1000,6,0),"SII登録型番を正しく入力してください"))</f>
        <v/>
      </c>
      <c r="M15" s="1071"/>
      <c r="N15" s="1071"/>
      <c r="O15" s="1071"/>
      <c r="P15" s="1071"/>
      <c r="Q15" s="1071"/>
      <c r="R15" s="1072"/>
      <c r="S15" s="1070" t="str">
        <f>IF(G15="","",IFERROR(VLOOKUP(G15&amp;$A$60,製品リスト!$K$4:$Q$1000,7,0),"SII登録型番を正しく入力してください"))</f>
        <v/>
      </c>
      <c r="T15" s="1071"/>
      <c r="U15" s="1071"/>
      <c r="V15" s="1071"/>
      <c r="W15" s="1071"/>
      <c r="X15" s="1071"/>
      <c r="Y15" s="1071"/>
      <c r="Z15" s="1071"/>
      <c r="AA15" s="1071"/>
      <c r="AB15" s="1072"/>
      <c r="AC15" s="908"/>
      <c r="AD15" s="909"/>
      <c r="AE15" s="909"/>
      <c r="AF15" s="266" t="s">
        <v>12</v>
      </c>
      <c r="AG15" s="909"/>
      <c r="AH15" s="909"/>
      <c r="AI15" s="910"/>
      <c r="AJ15" s="911" t="str">
        <f t="shared" si="0"/>
        <v/>
      </c>
      <c r="AK15" s="912"/>
      <c r="AL15" s="913"/>
      <c r="AM15" s="914"/>
      <c r="AN15" s="915"/>
      <c r="AO15" s="916"/>
      <c r="AP15" s="911" t="str">
        <f t="shared" si="1"/>
        <v/>
      </c>
      <c r="AQ15" s="912"/>
      <c r="AR15" s="912"/>
      <c r="AS15" s="913"/>
      <c r="AT15" s="917"/>
      <c r="AU15" s="918"/>
      <c r="AV15" s="918"/>
      <c r="AW15" s="919"/>
      <c r="AX15" s="973" t="str">
        <f t="shared" si="2"/>
        <v/>
      </c>
      <c r="AY15" s="974"/>
      <c r="AZ15" s="974"/>
      <c r="BA15" s="974"/>
      <c r="BB15" s="974"/>
      <c r="BC15" s="975"/>
      <c r="BD15" s="350"/>
      <c r="BE15" s="350"/>
      <c r="BF15" s="317">
        <v>5</v>
      </c>
      <c r="BG15" s="300"/>
      <c r="BH15" s="1"/>
      <c r="BI15" s="1"/>
      <c r="BJ15" s="1"/>
      <c r="BK15" s="1"/>
      <c r="BL15" s="1"/>
      <c r="BM15" s="1"/>
      <c r="BN15" s="1"/>
      <c r="BO15" s="1"/>
      <c r="BP15" s="1"/>
      <c r="BQ15" s="1"/>
      <c r="BR15" s="1"/>
      <c r="BS15" s="1"/>
      <c r="BT15" s="1"/>
      <c r="BU15" s="1"/>
      <c r="BV15" s="1"/>
      <c r="BW15" s="1"/>
      <c r="BX15" s="1"/>
      <c r="BY15" s="1"/>
    </row>
    <row r="16" spans="1:77" s="15" customFormat="1" ht="28.5" customHeight="1" x14ac:dyDescent="0.2">
      <c r="A16" s="877"/>
      <c r="B16" s="878"/>
      <c r="C16" s="879"/>
      <c r="D16" s="1256"/>
      <c r="E16" s="921"/>
      <c r="F16" s="903"/>
      <c r="G16" s="920"/>
      <c r="H16" s="921"/>
      <c r="I16" s="921"/>
      <c r="J16" s="921"/>
      <c r="K16" s="903"/>
      <c r="L16" s="1070" t="str">
        <f>IF(G16="","",IFERROR(VLOOKUP(G16&amp;$A$60,製品リスト!$K$4:$Q$1000,6,0),"SII登録型番を正しく入力してください"))</f>
        <v/>
      </c>
      <c r="M16" s="1071"/>
      <c r="N16" s="1071"/>
      <c r="O16" s="1071"/>
      <c r="P16" s="1071"/>
      <c r="Q16" s="1071"/>
      <c r="R16" s="1072"/>
      <c r="S16" s="1070" t="str">
        <f>IF(G16="","",IFERROR(VLOOKUP(G16&amp;$A$60,製品リスト!$K$4:$Q$1000,7,0),"SII登録型番を正しく入力してください"))</f>
        <v/>
      </c>
      <c r="T16" s="1071"/>
      <c r="U16" s="1071"/>
      <c r="V16" s="1071"/>
      <c r="W16" s="1071"/>
      <c r="X16" s="1071"/>
      <c r="Y16" s="1071"/>
      <c r="Z16" s="1071"/>
      <c r="AA16" s="1071"/>
      <c r="AB16" s="1072"/>
      <c r="AC16" s="908"/>
      <c r="AD16" s="909"/>
      <c r="AE16" s="909"/>
      <c r="AF16" s="266" t="s">
        <v>12</v>
      </c>
      <c r="AG16" s="909"/>
      <c r="AH16" s="909"/>
      <c r="AI16" s="910"/>
      <c r="AJ16" s="911" t="str">
        <f t="shared" si="0"/>
        <v/>
      </c>
      <c r="AK16" s="912"/>
      <c r="AL16" s="913"/>
      <c r="AM16" s="914"/>
      <c r="AN16" s="915"/>
      <c r="AO16" s="916"/>
      <c r="AP16" s="911" t="str">
        <f t="shared" si="1"/>
        <v/>
      </c>
      <c r="AQ16" s="912"/>
      <c r="AR16" s="912"/>
      <c r="AS16" s="913"/>
      <c r="AT16" s="917"/>
      <c r="AU16" s="918"/>
      <c r="AV16" s="918"/>
      <c r="AW16" s="919"/>
      <c r="AX16" s="973" t="str">
        <f t="shared" si="2"/>
        <v/>
      </c>
      <c r="AY16" s="974"/>
      <c r="AZ16" s="974"/>
      <c r="BA16" s="974"/>
      <c r="BB16" s="974"/>
      <c r="BC16" s="975"/>
      <c r="BD16" s="350"/>
      <c r="BE16" s="350"/>
      <c r="BF16" s="317">
        <v>6</v>
      </c>
      <c r="BG16" s="300"/>
      <c r="BH16" s="1"/>
      <c r="BI16" s="1"/>
      <c r="BJ16" s="1"/>
      <c r="BK16" s="1"/>
      <c r="BL16" s="1"/>
      <c r="BM16" s="1"/>
      <c r="BN16" s="1"/>
      <c r="BO16" s="1"/>
      <c r="BP16" s="1"/>
      <c r="BQ16" s="1"/>
      <c r="BR16" s="1"/>
      <c r="BS16" s="1"/>
      <c r="BT16" s="1"/>
      <c r="BU16" s="1"/>
      <c r="BV16" s="1"/>
      <c r="BW16" s="1"/>
      <c r="BX16" s="1"/>
      <c r="BY16" s="1"/>
    </row>
    <row r="17" spans="1:77" s="15" customFormat="1" ht="28.5" customHeight="1" x14ac:dyDescent="0.2">
      <c r="A17" s="877"/>
      <c r="B17" s="878"/>
      <c r="C17" s="879"/>
      <c r="D17" s="1256"/>
      <c r="E17" s="921"/>
      <c r="F17" s="903"/>
      <c r="G17" s="920"/>
      <c r="H17" s="921"/>
      <c r="I17" s="921"/>
      <c r="J17" s="921"/>
      <c r="K17" s="903"/>
      <c r="L17" s="1070" t="str">
        <f>IF(G17="","",IFERROR(VLOOKUP(G17&amp;$A$60,製品リスト!$K$4:$Q$1000,6,0),"SII登録型番を正しく入力してください"))</f>
        <v/>
      </c>
      <c r="M17" s="1071"/>
      <c r="N17" s="1071"/>
      <c r="O17" s="1071"/>
      <c r="P17" s="1071"/>
      <c r="Q17" s="1071"/>
      <c r="R17" s="1072"/>
      <c r="S17" s="1070" t="str">
        <f>IF(G17="","",IFERROR(VLOOKUP(G17&amp;$A$60,製品リスト!$K$4:$Q$1000,7,0),"SII登録型番を正しく入力してください"))</f>
        <v/>
      </c>
      <c r="T17" s="1071"/>
      <c r="U17" s="1071"/>
      <c r="V17" s="1071"/>
      <c r="W17" s="1071"/>
      <c r="X17" s="1071"/>
      <c r="Y17" s="1071"/>
      <c r="Z17" s="1071"/>
      <c r="AA17" s="1071"/>
      <c r="AB17" s="1072"/>
      <c r="AC17" s="908"/>
      <c r="AD17" s="909"/>
      <c r="AE17" s="909"/>
      <c r="AF17" s="266" t="s">
        <v>12</v>
      </c>
      <c r="AG17" s="909"/>
      <c r="AH17" s="909"/>
      <c r="AI17" s="910"/>
      <c r="AJ17" s="911" t="str">
        <f t="shared" si="0"/>
        <v/>
      </c>
      <c r="AK17" s="912"/>
      <c r="AL17" s="913"/>
      <c r="AM17" s="914"/>
      <c r="AN17" s="915"/>
      <c r="AO17" s="916"/>
      <c r="AP17" s="911" t="str">
        <f t="shared" si="1"/>
        <v/>
      </c>
      <c r="AQ17" s="912"/>
      <c r="AR17" s="912"/>
      <c r="AS17" s="913"/>
      <c r="AT17" s="917"/>
      <c r="AU17" s="918"/>
      <c r="AV17" s="918"/>
      <c r="AW17" s="919"/>
      <c r="AX17" s="973" t="str">
        <f t="shared" si="2"/>
        <v/>
      </c>
      <c r="AY17" s="974"/>
      <c r="AZ17" s="974"/>
      <c r="BA17" s="974"/>
      <c r="BB17" s="974"/>
      <c r="BC17" s="975"/>
      <c r="BD17" s="350"/>
      <c r="BE17" s="350"/>
      <c r="BF17" s="317">
        <v>7</v>
      </c>
      <c r="BG17" s="300"/>
      <c r="BH17" s="1"/>
      <c r="BI17" s="1"/>
      <c r="BJ17" s="1"/>
      <c r="BK17" s="1"/>
      <c r="BL17" s="1"/>
      <c r="BM17" s="1"/>
      <c r="BN17" s="1"/>
      <c r="BO17" s="1"/>
      <c r="BP17" s="1"/>
      <c r="BQ17" s="1"/>
      <c r="BR17" s="1"/>
      <c r="BS17" s="1"/>
      <c r="BT17" s="1"/>
      <c r="BU17" s="1"/>
      <c r="BV17" s="1"/>
      <c r="BW17" s="1"/>
      <c r="BX17" s="1"/>
      <c r="BY17" s="1"/>
    </row>
    <row r="18" spans="1:77" s="15" customFormat="1" ht="28.5" customHeight="1" x14ac:dyDescent="0.2">
      <c r="A18" s="877"/>
      <c r="B18" s="878"/>
      <c r="C18" s="879"/>
      <c r="D18" s="1256"/>
      <c r="E18" s="921"/>
      <c r="F18" s="903"/>
      <c r="G18" s="920"/>
      <c r="H18" s="921"/>
      <c r="I18" s="921"/>
      <c r="J18" s="921"/>
      <c r="K18" s="903"/>
      <c r="L18" s="1070" t="str">
        <f>IF(G18="","",IFERROR(VLOOKUP(G18&amp;$A$60,製品リスト!$K$4:$Q$1000,6,0),"SII登録型番を正しく入力してください"))</f>
        <v/>
      </c>
      <c r="M18" s="1071"/>
      <c r="N18" s="1071"/>
      <c r="O18" s="1071"/>
      <c r="P18" s="1071"/>
      <c r="Q18" s="1071"/>
      <c r="R18" s="1072"/>
      <c r="S18" s="1070" t="str">
        <f>IF(G18="","",IFERROR(VLOOKUP(G18&amp;$A$60,製品リスト!$K$4:$Q$1000,7,0),"SII登録型番を正しく入力してください"))</f>
        <v/>
      </c>
      <c r="T18" s="1071"/>
      <c r="U18" s="1071"/>
      <c r="V18" s="1071"/>
      <c r="W18" s="1071"/>
      <c r="X18" s="1071"/>
      <c r="Y18" s="1071"/>
      <c r="Z18" s="1071"/>
      <c r="AA18" s="1071"/>
      <c r="AB18" s="1072"/>
      <c r="AC18" s="908"/>
      <c r="AD18" s="909"/>
      <c r="AE18" s="909"/>
      <c r="AF18" s="266" t="s">
        <v>12</v>
      </c>
      <c r="AG18" s="909"/>
      <c r="AH18" s="909"/>
      <c r="AI18" s="910"/>
      <c r="AJ18" s="911" t="str">
        <f t="shared" si="0"/>
        <v/>
      </c>
      <c r="AK18" s="912"/>
      <c r="AL18" s="913"/>
      <c r="AM18" s="914"/>
      <c r="AN18" s="915"/>
      <c r="AO18" s="916"/>
      <c r="AP18" s="911" t="str">
        <f t="shared" si="1"/>
        <v/>
      </c>
      <c r="AQ18" s="912"/>
      <c r="AR18" s="912"/>
      <c r="AS18" s="913"/>
      <c r="AT18" s="917"/>
      <c r="AU18" s="918"/>
      <c r="AV18" s="918"/>
      <c r="AW18" s="919"/>
      <c r="AX18" s="973" t="str">
        <f t="shared" si="2"/>
        <v/>
      </c>
      <c r="AY18" s="974"/>
      <c r="AZ18" s="974"/>
      <c r="BA18" s="974"/>
      <c r="BB18" s="974"/>
      <c r="BC18" s="975"/>
      <c r="BD18" s="350"/>
      <c r="BE18" s="350"/>
      <c r="BF18" s="317">
        <v>8</v>
      </c>
      <c r="BG18" s="300"/>
      <c r="BH18" s="1"/>
      <c r="BI18" s="1"/>
      <c r="BJ18" s="1"/>
      <c r="BK18" s="1"/>
      <c r="BL18" s="1"/>
      <c r="BM18" s="1"/>
      <c r="BN18" s="1"/>
      <c r="BO18" s="1"/>
      <c r="BP18" s="1"/>
      <c r="BQ18" s="1"/>
      <c r="BR18" s="1"/>
      <c r="BS18" s="1"/>
      <c r="BT18" s="1"/>
      <c r="BU18" s="1"/>
      <c r="BV18" s="1"/>
      <c r="BW18" s="1"/>
      <c r="BX18" s="1"/>
      <c r="BY18" s="1"/>
    </row>
    <row r="19" spans="1:77" s="15" customFormat="1" ht="28.5" customHeight="1" x14ac:dyDescent="0.2">
      <c r="A19" s="877"/>
      <c r="B19" s="878"/>
      <c r="C19" s="879"/>
      <c r="D19" s="1256"/>
      <c r="E19" s="921"/>
      <c r="F19" s="903"/>
      <c r="G19" s="920"/>
      <c r="H19" s="921"/>
      <c r="I19" s="921"/>
      <c r="J19" s="921"/>
      <c r="K19" s="903"/>
      <c r="L19" s="1070" t="str">
        <f>IF(G19="","",IFERROR(VLOOKUP(G19&amp;$A$60,製品リスト!$K$4:$Q$1000,6,0),"SII登録型番を正しく入力してください"))</f>
        <v/>
      </c>
      <c r="M19" s="1071"/>
      <c r="N19" s="1071"/>
      <c r="O19" s="1071"/>
      <c r="P19" s="1071"/>
      <c r="Q19" s="1071"/>
      <c r="R19" s="1072"/>
      <c r="S19" s="1070" t="str">
        <f>IF(G19="","",IFERROR(VLOOKUP(G19&amp;$A$60,製品リスト!$K$4:$Q$1000,7,0),"SII登録型番を正しく入力してください"))</f>
        <v/>
      </c>
      <c r="T19" s="1071"/>
      <c r="U19" s="1071"/>
      <c r="V19" s="1071"/>
      <c r="W19" s="1071"/>
      <c r="X19" s="1071"/>
      <c r="Y19" s="1071"/>
      <c r="Z19" s="1071"/>
      <c r="AA19" s="1071"/>
      <c r="AB19" s="1072"/>
      <c r="AC19" s="908"/>
      <c r="AD19" s="909"/>
      <c r="AE19" s="909"/>
      <c r="AF19" s="266" t="s">
        <v>12</v>
      </c>
      <c r="AG19" s="909"/>
      <c r="AH19" s="909"/>
      <c r="AI19" s="910"/>
      <c r="AJ19" s="911" t="str">
        <f t="shared" si="0"/>
        <v/>
      </c>
      <c r="AK19" s="912"/>
      <c r="AL19" s="913"/>
      <c r="AM19" s="914"/>
      <c r="AN19" s="915"/>
      <c r="AO19" s="916"/>
      <c r="AP19" s="911" t="str">
        <f t="shared" si="1"/>
        <v/>
      </c>
      <c r="AQ19" s="912"/>
      <c r="AR19" s="912"/>
      <c r="AS19" s="913"/>
      <c r="AT19" s="917"/>
      <c r="AU19" s="918"/>
      <c r="AV19" s="918"/>
      <c r="AW19" s="919"/>
      <c r="AX19" s="973" t="str">
        <f t="shared" si="2"/>
        <v/>
      </c>
      <c r="AY19" s="974"/>
      <c r="AZ19" s="974"/>
      <c r="BA19" s="974"/>
      <c r="BB19" s="974"/>
      <c r="BC19" s="975"/>
      <c r="BD19" s="350"/>
      <c r="BE19" s="350"/>
      <c r="BF19" s="317">
        <v>9</v>
      </c>
      <c r="BG19" s="300"/>
      <c r="BH19" s="1"/>
      <c r="BI19" s="1"/>
      <c r="BJ19" s="1"/>
      <c r="BK19" s="1"/>
      <c r="BL19" s="1"/>
      <c r="BM19" s="1"/>
      <c r="BN19" s="1"/>
      <c r="BO19" s="1"/>
      <c r="BP19" s="1"/>
      <c r="BQ19" s="1"/>
      <c r="BR19" s="1"/>
      <c r="BS19" s="1"/>
      <c r="BT19" s="1"/>
      <c r="BU19" s="1"/>
      <c r="BV19" s="1"/>
      <c r="BW19" s="1"/>
      <c r="BX19" s="1"/>
      <c r="BY19" s="1"/>
    </row>
    <row r="20" spans="1:77" s="15" customFormat="1" ht="28.5" customHeight="1" x14ac:dyDescent="0.2">
      <c r="A20" s="877"/>
      <c r="B20" s="878"/>
      <c r="C20" s="879"/>
      <c r="D20" s="1256"/>
      <c r="E20" s="921"/>
      <c r="F20" s="903"/>
      <c r="G20" s="920"/>
      <c r="H20" s="921"/>
      <c r="I20" s="921"/>
      <c r="J20" s="921"/>
      <c r="K20" s="903"/>
      <c r="L20" s="1070" t="str">
        <f>IF(G20="","",IFERROR(VLOOKUP(G20&amp;$A$60,製品リスト!$K$4:$Q$1000,6,0),"SII登録型番を正しく入力してください"))</f>
        <v/>
      </c>
      <c r="M20" s="1071"/>
      <c r="N20" s="1071"/>
      <c r="O20" s="1071"/>
      <c r="P20" s="1071"/>
      <c r="Q20" s="1071"/>
      <c r="R20" s="1072"/>
      <c r="S20" s="1070" t="str">
        <f>IF(G20="","",IFERROR(VLOOKUP(G20&amp;$A$60,製品リスト!$K$4:$Q$1000,7,0),"SII登録型番を正しく入力してください"))</f>
        <v/>
      </c>
      <c r="T20" s="1071"/>
      <c r="U20" s="1071"/>
      <c r="V20" s="1071"/>
      <c r="W20" s="1071"/>
      <c r="X20" s="1071"/>
      <c r="Y20" s="1071"/>
      <c r="Z20" s="1071"/>
      <c r="AA20" s="1071"/>
      <c r="AB20" s="1072"/>
      <c r="AC20" s="908"/>
      <c r="AD20" s="909"/>
      <c r="AE20" s="909"/>
      <c r="AF20" s="266" t="s">
        <v>12</v>
      </c>
      <c r="AG20" s="909"/>
      <c r="AH20" s="909"/>
      <c r="AI20" s="910"/>
      <c r="AJ20" s="911" t="str">
        <f t="shared" si="0"/>
        <v/>
      </c>
      <c r="AK20" s="912"/>
      <c r="AL20" s="913"/>
      <c r="AM20" s="914"/>
      <c r="AN20" s="915"/>
      <c r="AO20" s="916"/>
      <c r="AP20" s="911" t="str">
        <f t="shared" si="1"/>
        <v/>
      </c>
      <c r="AQ20" s="912"/>
      <c r="AR20" s="912"/>
      <c r="AS20" s="913"/>
      <c r="AT20" s="917"/>
      <c r="AU20" s="918"/>
      <c r="AV20" s="918"/>
      <c r="AW20" s="919"/>
      <c r="AX20" s="973" t="str">
        <f t="shared" si="2"/>
        <v/>
      </c>
      <c r="AY20" s="974"/>
      <c r="AZ20" s="974"/>
      <c r="BA20" s="974"/>
      <c r="BB20" s="974"/>
      <c r="BC20" s="975"/>
      <c r="BD20" s="350"/>
      <c r="BE20" s="350"/>
      <c r="BF20" s="317">
        <v>10</v>
      </c>
      <c r="BG20" s="300"/>
      <c r="BH20" s="1"/>
      <c r="BI20" s="1"/>
      <c r="BJ20" s="1"/>
      <c r="BK20" s="1"/>
      <c r="BL20" s="1"/>
      <c r="BM20" s="1"/>
      <c r="BN20" s="1"/>
      <c r="BO20" s="1"/>
      <c r="BP20" s="1"/>
      <c r="BQ20" s="1"/>
      <c r="BR20" s="1"/>
      <c r="BS20" s="1"/>
      <c r="BT20" s="1"/>
      <c r="BU20" s="1"/>
      <c r="BV20" s="1"/>
      <c r="BW20" s="1"/>
      <c r="BX20" s="1"/>
      <c r="BY20" s="1"/>
    </row>
    <row r="21" spans="1:77" s="15" customFormat="1" ht="28.5" customHeight="1" x14ac:dyDescent="0.2">
      <c r="A21" s="877"/>
      <c r="B21" s="878"/>
      <c r="C21" s="879"/>
      <c r="D21" s="1256"/>
      <c r="E21" s="921"/>
      <c r="F21" s="903"/>
      <c r="G21" s="920"/>
      <c r="H21" s="921"/>
      <c r="I21" s="921"/>
      <c r="J21" s="921"/>
      <c r="K21" s="903"/>
      <c r="L21" s="1070" t="str">
        <f>IF(G21="","",IFERROR(VLOOKUP(G21&amp;$A$60,製品リスト!$K$4:$Q$1000,6,0),"SII登録型番を正しく入力してください"))</f>
        <v/>
      </c>
      <c r="M21" s="1071"/>
      <c r="N21" s="1071"/>
      <c r="O21" s="1071"/>
      <c r="P21" s="1071"/>
      <c r="Q21" s="1071"/>
      <c r="R21" s="1072"/>
      <c r="S21" s="1070" t="str">
        <f>IF(G21="","",IFERROR(VLOOKUP(G21&amp;$A$60,製品リスト!$K$4:$Q$1000,7,0),"SII登録型番を正しく入力してください"))</f>
        <v/>
      </c>
      <c r="T21" s="1071"/>
      <c r="U21" s="1071"/>
      <c r="V21" s="1071"/>
      <c r="W21" s="1071"/>
      <c r="X21" s="1071"/>
      <c r="Y21" s="1071"/>
      <c r="Z21" s="1071"/>
      <c r="AA21" s="1071"/>
      <c r="AB21" s="1072"/>
      <c r="AC21" s="908"/>
      <c r="AD21" s="909"/>
      <c r="AE21" s="909"/>
      <c r="AF21" s="266" t="s">
        <v>12</v>
      </c>
      <c r="AG21" s="909"/>
      <c r="AH21" s="909"/>
      <c r="AI21" s="910"/>
      <c r="AJ21" s="911" t="str">
        <f t="shared" si="0"/>
        <v/>
      </c>
      <c r="AK21" s="912"/>
      <c r="AL21" s="913"/>
      <c r="AM21" s="914"/>
      <c r="AN21" s="915"/>
      <c r="AO21" s="916"/>
      <c r="AP21" s="911" t="str">
        <f t="shared" si="1"/>
        <v/>
      </c>
      <c r="AQ21" s="912"/>
      <c r="AR21" s="912"/>
      <c r="AS21" s="913"/>
      <c r="AT21" s="917"/>
      <c r="AU21" s="918"/>
      <c r="AV21" s="918"/>
      <c r="AW21" s="919"/>
      <c r="AX21" s="973" t="str">
        <f t="shared" si="2"/>
        <v/>
      </c>
      <c r="AY21" s="974"/>
      <c r="AZ21" s="974"/>
      <c r="BA21" s="974"/>
      <c r="BB21" s="974"/>
      <c r="BC21" s="975"/>
      <c r="BD21" s="350"/>
      <c r="BE21" s="350"/>
      <c r="BF21" s="317">
        <v>11</v>
      </c>
      <c r="BG21" s="300"/>
      <c r="BH21" s="1"/>
      <c r="BI21" s="1"/>
      <c r="BJ21" s="1"/>
      <c r="BK21" s="1"/>
      <c r="BL21" s="1"/>
      <c r="BM21" s="1"/>
      <c r="BN21" s="1"/>
      <c r="BO21" s="1"/>
      <c r="BP21" s="1"/>
      <c r="BQ21" s="1"/>
      <c r="BR21" s="1"/>
      <c r="BS21" s="1"/>
      <c r="BT21" s="1"/>
      <c r="BU21" s="1"/>
      <c r="BV21" s="1"/>
      <c r="BW21" s="1"/>
      <c r="BX21" s="1"/>
      <c r="BY21" s="1"/>
    </row>
    <row r="22" spans="1:77" s="15" customFormat="1" ht="28.5" customHeight="1" x14ac:dyDescent="0.2">
      <c r="A22" s="877"/>
      <c r="B22" s="878"/>
      <c r="C22" s="879"/>
      <c r="D22" s="1256"/>
      <c r="E22" s="921"/>
      <c r="F22" s="903"/>
      <c r="G22" s="920"/>
      <c r="H22" s="921"/>
      <c r="I22" s="921"/>
      <c r="J22" s="921"/>
      <c r="K22" s="903"/>
      <c r="L22" s="1070" t="str">
        <f>IF(G22="","",IFERROR(VLOOKUP(G22&amp;$A$60,製品リスト!$K$4:$Q$1000,6,0),"SII登録型番を正しく入力してください"))</f>
        <v/>
      </c>
      <c r="M22" s="1071"/>
      <c r="N22" s="1071"/>
      <c r="O22" s="1071"/>
      <c r="P22" s="1071"/>
      <c r="Q22" s="1071"/>
      <c r="R22" s="1072"/>
      <c r="S22" s="1070" t="str">
        <f>IF(G22="","",IFERROR(VLOOKUP(G22&amp;$A$60,製品リスト!$K$4:$Q$1000,7,0),"SII登録型番を正しく入力してください"))</f>
        <v/>
      </c>
      <c r="T22" s="1071"/>
      <c r="U22" s="1071"/>
      <c r="V22" s="1071"/>
      <c r="W22" s="1071"/>
      <c r="X22" s="1071"/>
      <c r="Y22" s="1071"/>
      <c r="Z22" s="1071"/>
      <c r="AA22" s="1071"/>
      <c r="AB22" s="1072"/>
      <c r="AC22" s="908"/>
      <c r="AD22" s="909"/>
      <c r="AE22" s="909"/>
      <c r="AF22" s="266" t="s">
        <v>12</v>
      </c>
      <c r="AG22" s="909"/>
      <c r="AH22" s="909"/>
      <c r="AI22" s="910"/>
      <c r="AJ22" s="911" t="str">
        <f t="shared" si="0"/>
        <v/>
      </c>
      <c r="AK22" s="912"/>
      <c r="AL22" s="913"/>
      <c r="AM22" s="914"/>
      <c r="AN22" s="915"/>
      <c r="AO22" s="916"/>
      <c r="AP22" s="911" t="str">
        <f t="shared" si="1"/>
        <v/>
      </c>
      <c r="AQ22" s="912"/>
      <c r="AR22" s="912"/>
      <c r="AS22" s="913"/>
      <c r="AT22" s="917"/>
      <c r="AU22" s="918"/>
      <c r="AV22" s="918"/>
      <c r="AW22" s="919"/>
      <c r="AX22" s="973" t="str">
        <f t="shared" si="2"/>
        <v/>
      </c>
      <c r="AY22" s="974"/>
      <c r="AZ22" s="974"/>
      <c r="BA22" s="974"/>
      <c r="BB22" s="974"/>
      <c r="BC22" s="975"/>
      <c r="BD22" s="350"/>
      <c r="BE22" s="350"/>
      <c r="BF22" s="317">
        <v>12</v>
      </c>
      <c r="BG22" s="300"/>
      <c r="BH22" s="1"/>
      <c r="BI22" s="1"/>
      <c r="BJ22" s="1"/>
      <c r="BK22" s="1"/>
      <c r="BL22" s="1"/>
      <c r="BM22" s="1"/>
      <c r="BN22" s="1"/>
      <c r="BO22" s="1"/>
      <c r="BP22" s="1"/>
      <c r="BQ22" s="1"/>
      <c r="BR22" s="1"/>
      <c r="BS22" s="1"/>
      <c r="BT22" s="1"/>
      <c r="BU22" s="1"/>
      <c r="BV22" s="1"/>
      <c r="BW22" s="1"/>
      <c r="BX22" s="1"/>
      <c r="BY22" s="1"/>
    </row>
    <row r="23" spans="1:77" s="15" customFormat="1" ht="28.5" customHeight="1" x14ac:dyDescent="0.2">
      <c r="A23" s="877"/>
      <c r="B23" s="878"/>
      <c r="C23" s="879"/>
      <c r="D23" s="1256"/>
      <c r="E23" s="921"/>
      <c r="F23" s="903"/>
      <c r="G23" s="920"/>
      <c r="H23" s="921"/>
      <c r="I23" s="921"/>
      <c r="J23" s="921"/>
      <c r="K23" s="903"/>
      <c r="L23" s="1070" t="str">
        <f>IF(G23="","",IFERROR(VLOOKUP(G23&amp;$A$60,製品リスト!$K$4:$Q$1000,6,0),"SII登録型番を正しく入力してください"))</f>
        <v/>
      </c>
      <c r="M23" s="1071"/>
      <c r="N23" s="1071"/>
      <c r="O23" s="1071"/>
      <c r="P23" s="1071"/>
      <c r="Q23" s="1071"/>
      <c r="R23" s="1072"/>
      <c r="S23" s="1070" t="str">
        <f>IF(G23="","",IFERROR(VLOOKUP(G23&amp;$A$60,製品リスト!$K$4:$Q$1000,7,0),"SII登録型番を正しく入力してください"))</f>
        <v/>
      </c>
      <c r="T23" s="1071"/>
      <c r="U23" s="1071"/>
      <c r="V23" s="1071"/>
      <c r="W23" s="1071"/>
      <c r="X23" s="1071"/>
      <c r="Y23" s="1071"/>
      <c r="Z23" s="1071"/>
      <c r="AA23" s="1071"/>
      <c r="AB23" s="1072"/>
      <c r="AC23" s="908"/>
      <c r="AD23" s="909"/>
      <c r="AE23" s="909"/>
      <c r="AF23" s="266" t="s">
        <v>12</v>
      </c>
      <c r="AG23" s="909"/>
      <c r="AH23" s="909"/>
      <c r="AI23" s="910"/>
      <c r="AJ23" s="911" t="str">
        <f t="shared" si="0"/>
        <v/>
      </c>
      <c r="AK23" s="912"/>
      <c r="AL23" s="913"/>
      <c r="AM23" s="914"/>
      <c r="AN23" s="915"/>
      <c r="AO23" s="916"/>
      <c r="AP23" s="911" t="str">
        <f t="shared" si="1"/>
        <v/>
      </c>
      <c r="AQ23" s="912"/>
      <c r="AR23" s="912"/>
      <c r="AS23" s="913"/>
      <c r="AT23" s="917"/>
      <c r="AU23" s="918"/>
      <c r="AV23" s="918"/>
      <c r="AW23" s="919"/>
      <c r="AX23" s="973" t="str">
        <f t="shared" si="2"/>
        <v/>
      </c>
      <c r="AY23" s="974"/>
      <c r="AZ23" s="974"/>
      <c r="BA23" s="974"/>
      <c r="BB23" s="974"/>
      <c r="BC23" s="975"/>
      <c r="BD23" s="350"/>
      <c r="BE23" s="350"/>
      <c r="BF23" s="317">
        <v>13</v>
      </c>
      <c r="BG23" s="300"/>
      <c r="BH23" s="1"/>
      <c r="BI23" s="1"/>
      <c r="BJ23" s="1"/>
      <c r="BK23" s="1"/>
      <c r="BL23" s="1"/>
      <c r="BM23" s="1"/>
      <c r="BN23" s="1"/>
      <c r="BO23" s="1"/>
      <c r="BP23" s="1"/>
      <c r="BQ23" s="1"/>
      <c r="BR23" s="1"/>
      <c r="BS23" s="1"/>
      <c r="BT23" s="1"/>
      <c r="BU23" s="1"/>
      <c r="BV23" s="1"/>
      <c r="BW23" s="1"/>
      <c r="BX23" s="1"/>
      <c r="BY23" s="1"/>
    </row>
    <row r="24" spans="1:77" s="15" customFormat="1" ht="28.5" customHeight="1" x14ac:dyDescent="0.2">
      <c r="A24" s="877"/>
      <c r="B24" s="878"/>
      <c r="C24" s="879"/>
      <c r="D24" s="1256"/>
      <c r="E24" s="921"/>
      <c r="F24" s="903"/>
      <c r="G24" s="920"/>
      <c r="H24" s="921"/>
      <c r="I24" s="921"/>
      <c r="J24" s="921"/>
      <c r="K24" s="903"/>
      <c r="L24" s="1070" t="str">
        <f>IF(G24="","",IFERROR(VLOOKUP(G24&amp;$A$60,製品リスト!$K$4:$Q$1000,6,0),"SII登録型番を正しく入力してください"))</f>
        <v/>
      </c>
      <c r="M24" s="1071"/>
      <c r="N24" s="1071"/>
      <c r="O24" s="1071"/>
      <c r="P24" s="1071"/>
      <c r="Q24" s="1071"/>
      <c r="R24" s="1072"/>
      <c r="S24" s="1070" t="str">
        <f>IF(G24="","",IFERROR(VLOOKUP(G24&amp;$A$60,製品リスト!$K$4:$Q$1000,7,0),"SII登録型番を正しく入力してください"))</f>
        <v/>
      </c>
      <c r="T24" s="1071"/>
      <c r="U24" s="1071"/>
      <c r="V24" s="1071"/>
      <c r="W24" s="1071"/>
      <c r="X24" s="1071"/>
      <c r="Y24" s="1071"/>
      <c r="Z24" s="1071"/>
      <c r="AA24" s="1071"/>
      <c r="AB24" s="1072"/>
      <c r="AC24" s="908"/>
      <c r="AD24" s="909"/>
      <c r="AE24" s="909"/>
      <c r="AF24" s="266" t="s">
        <v>12</v>
      </c>
      <c r="AG24" s="909"/>
      <c r="AH24" s="909"/>
      <c r="AI24" s="910"/>
      <c r="AJ24" s="911" t="str">
        <f t="shared" si="0"/>
        <v/>
      </c>
      <c r="AK24" s="912"/>
      <c r="AL24" s="913"/>
      <c r="AM24" s="914"/>
      <c r="AN24" s="915"/>
      <c r="AO24" s="916"/>
      <c r="AP24" s="911" t="str">
        <f t="shared" si="1"/>
        <v/>
      </c>
      <c r="AQ24" s="912"/>
      <c r="AR24" s="912"/>
      <c r="AS24" s="913"/>
      <c r="AT24" s="917"/>
      <c r="AU24" s="918"/>
      <c r="AV24" s="918"/>
      <c r="AW24" s="919"/>
      <c r="AX24" s="973" t="str">
        <f t="shared" si="2"/>
        <v/>
      </c>
      <c r="AY24" s="974"/>
      <c r="AZ24" s="974"/>
      <c r="BA24" s="974"/>
      <c r="BB24" s="974"/>
      <c r="BC24" s="975"/>
      <c r="BD24" s="350"/>
      <c r="BE24" s="350"/>
      <c r="BF24" s="317">
        <v>14</v>
      </c>
      <c r="BG24" s="300"/>
      <c r="BH24" s="1"/>
      <c r="BI24" s="1"/>
      <c r="BJ24" s="1"/>
      <c r="BK24" s="1"/>
      <c r="BL24" s="1"/>
      <c r="BM24" s="1"/>
      <c r="BN24" s="1"/>
      <c r="BO24" s="1"/>
      <c r="BP24" s="1"/>
      <c r="BQ24" s="1"/>
      <c r="BR24" s="1"/>
      <c r="BS24" s="1"/>
      <c r="BT24" s="1"/>
      <c r="BU24" s="1"/>
      <c r="BV24" s="1"/>
      <c r="BW24" s="1"/>
      <c r="BX24" s="1"/>
      <c r="BY24" s="1"/>
    </row>
    <row r="25" spans="1:77" s="15" customFormat="1" ht="28.5" customHeight="1" x14ac:dyDescent="0.2">
      <c r="A25" s="877"/>
      <c r="B25" s="878"/>
      <c r="C25" s="879"/>
      <c r="D25" s="1256"/>
      <c r="E25" s="921"/>
      <c r="F25" s="903"/>
      <c r="G25" s="920"/>
      <c r="H25" s="921"/>
      <c r="I25" s="921"/>
      <c r="J25" s="921"/>
      <c r="K25" s="903"/>
      <c r="L25" s="1070" t="str">
        <f>IF(G25="","",IFERROR(VLOOKUP(G25&amp;$A$60,製品リスト!$K$4:$Q$1000,6,0),"SII登録型番を正しく入力してください"))</f>
        <v/>
      </c>
      <c r="M25" s="1071"/>
      <c r="N25" s="1071"/>
      <c r="O25" s="1071"/>
      <c r="P25" s="1071"/>
      <c r="Q25" s="1071"/>
      <c r="R25" s="1072"/>
      <c r="S25" s="1070" t="str">
        <f>IF(G25="","",IFERROR(VLOOKUP(G25&amp;$A$60,製品リスト!$K$4:$Q$1000,7,0),"SII登録型番を正しく入力してください"))</f>
        <v/>
      </c>
      <c r="T25" s="1071"/>
      <c r="U25" s="1071"/>
      <c r="V25" s="1071"/>
      <c r="W25" s="1071"/>
      <c r="X25" s="1071"/>
      <c r="Y25" s="1071"/>
      <c r="Z25" s="1071"/>
      <c r="AA25" s="1071"/>
      <c r="AB25" s="1072"/>
      <c r="AC25" s="908"/>
      <c r="AD25" s="909"/>
      <c r="AE25" s="909"/>
      <c r="AF25" s="266" t="s">
        <v>12</v>
      </c>
      <c r="AG25" s="909"/>
      <c r="AH25" s="909"/>
      <c r="AI25" s="910"/>
      <c r="AJ25" s="911" t="str">
        <f t="shared" si="0"/>
        <v/>
      </c>
      <c r="AK25" s="912"/>
      <c r="AL25" s="913"/>
      <c r="AM25" s="914"/>
      <c r="AN25" s="915"/>
      <c r="AO25" s="916"/>
      <c r="AP25" s="911" t="str">
        <f t="shared" si="1"/>
        <v/>
      </c>
      <c r="AQ25" s="912"/>
      <c r="AR25" s="912"/>
      <c r="AS25" s="913"/>
      <c r="AT25" s="917"/>
      <c r="AU25" s="918"/>
      <c r="AV25" s="918"/>
      <c r="AW25" s="919"/>
      <c r="AX25" s="973" t="str">
        <f t="shared" si="2"/>
        <v/>
      </c>
      <c r="AY25" s="974"/>
      <c r="AZ25" s="974"/>
      <c r="BA25" s="974"/>
      <c r="BB25" s="974"/>
      <c r="BC25" s="975"/>
      <c r="BD25" s="350"/>
      <c r="BE25" s="350"/>
      <c r="BF25" s="317">
        <v>15</v>
      </c>
      <c r="BG25" s="300"/>
      <c r="BH25" s="1"/>
      <c r="BI25" s="1"/>
      <c r="BJ25" s="1"/>
      <c r="BK25" s="1"/>
      <c r="BL25" s="1"/>
      <c r="BM25" s="1"/>
      <c r="BN25" s="1"/>
      <c r="BO25" s="1"/>
      <c r="BP25" s="1"/>
      <c r="BQ25" s="1"/>
      <c r="BR25" s="1"/>
      <c r="BS25" s="1"/>
      <c r="BT25" s="1"/>
      <c r="BU25" s="1"/>
      <c r="BV25" s="1"/>
      <c r="BW25" s="1"/>
      <c r="BX25" s="1"/>
      <c r="BY25" s="1"/>
    </row>
    <row r="26" spans="1:77" s="15" customFormat="1" ht="28.5" customHeight="1" x14ac:dyDescent="0.2">
      <c r="A26" s="877"/>
      <c r="B26" s="878"/>
      <c r="C26" s="879"/>
      <c r="D26" s="1256"/>
      <c r="E26" s="921"/>
      <c r="F26" s="903"/>
      <c r="G26" s="920"/>
      <c r="H26" s="921"/>
      <c r="I26" s="921"/>
      <c r="J26" s="921"/>
      <c r="K26" s="903"/>
      <c r="L26" s="1070" t="str">
        <f>IF(G26="","",IFERROR(VLOOKUP(G26&amp;$A$60,製品リスト!$K$4:$Q$1000,6,0),"SII登録型番を正しく入力してください"))</f>
        <v/>
      </c>
      <c r="M26" s="1071"/>
      <c r="N26" s="1071"/>
      <c r="O26" s="1071"/>
      <c r="P26" s="1071"/>
      <c r="Q26" s="1071"/>
      <c r="R26" s="1072"/>
      <c r="S26" s="1070" t="str">
        <f>IF(G26="","",IFERROR(VLOOKUP(G26&amp;$A$60,製品リスト!$K$4:$Q$1000,7,0),"SII登録型番を正しく入力してください"))</f>
        <v/>
      </c>
      <c r="T26" s="1071"/>
      <c r="U26" s="1071"/>
      <c r="V26" s="1071"/>
      <c r="W26" s="1071"/>
      <c r="X26" s="1071"/>
      <c r="Y26" s="1071"/>
      <c r="Z26" s="1071"/>
      <c r="AA26" s="1071"/>
      <c r="AB26" s="1072"/>
      <c r="AC26" s="908"/>
      <c r="AD26" s="909"/>
      <c r="AE26" s="909"/>
      <c r="AF26" s="266" t="s">
        <v>12</v>
      </c>
      <c r="AG26" s="909"/>
      <c r="AH26" s="909"/>
      <c r="AI26" s="910"/>
      <c r="AJ26" s="911" t="str">
        <f t="shared" si="0"/>
        <v/>
      </c>
      <c r="AK26" s="912"/>
      <c r="AL26" s="913"/>
      <c r="AM26" s="914"/>
      <c r="AN26" s="915"/>
      <c r="AO26" s="916"/>
      <c r="AP26" s="911" t="str">
        <f t="shared" si="1"/>
        <v/>
      </c>
      <c r="AQ26" s="912"/>
      <c r="AR26" s="912"/>
      <c r="AS26" s="913"/>
      <c r="AT26" s="917"/>
      <c r="AU26" s="918"/>
      <c r="AV26" s="918"/>
      <c r="AW26" s="919"/>
      <c r="AX26" s="973" t="str">
        <f t="shared" si="2"/>
        <v/>
      </c>
      <c r="AY26" s="974"/>
      <c r="AZ26" s="974"/>
      <c r="BA26" s="974"/>
      <c r="BB26" s="974"/>
      <c r="BC26" s="975"/>
      <c r="BD26" s="350"/>
      <c r="BE26" s="350"/>
      <c r="BF26" s="317">
        <v>16</v>
      </c>
      <c r="BG26" s="300"/>
      <c r="BH26" s="1"/>
      <c r="BI26" s="1"/>
      <c r="BJ26" s="1"/>
      <c r="BK26" s="1"/>
      <c r="BL26" s="1"/>
      <c r="BM26" s="1"/>
      <c r="BN26" s="1"/>
      <c r="BO26" s="1"/>
      <c r="BP26" s="1"/>
      <c r="BQ26" s="1"/>
      <c r="BR26" s="1"/>
      <c r="BS26" s="1"/>
      <c r="BT26" s="1"/>
      <c r="BU26" s="1"/>
      <c r="BV26" s="1"/>
      <c r="BW26" s="1"/>
      <c r="BX26" s="1"/>
      <c r="BY26" s="1"/>
    </row>
    <row r="27" spans="1:77" s="15" customFormat="1" ht="28.5" customHeight="1" x14ac:dyDescent="0.2">
      <c r="A27" s="877"/>
      <c r="B27" s="878"/>
      <c r="C27" s="879"/>
      <c r="D27" s="1256"/>
      <c r="E27" s="921"/>
      <c r="F27" s="903"/>
      <c r="G27" s="920"/>
      <c r="H27" s="921"/>
      <c r="I27" s="921"/>
      <c r="J27" s="921"/>
      <c r="K27" s="903"/>
      <c r="L27" s="1070" t="str">
        <f>IF(G27="","",IFERROR(VLOOKUP(G27&amp;$A$60,製品リスト!$K$4:$Q$1000,6,0),"SII登録型番を正しく入力してください"))</f>
        <v/>
      </c>
      <c r="M27" s="1071"/>
      <c r="N27" s="1071"/>
      <c r="O27" s="1071"/>
      <c r="P27" s="1071"/>
      <c r="Q27" s="1071"/>
      <c r="R27" s="1072"/>
      <c r="S27" s="1070" t="str">
        <f>IF(G27="","",IFERROR(VLOOKUP(G27&amp;$A$60,製品リスト!$K$4:$Q$1000,7,0),"SII登録型番を正しく入力してください"))</f>
        <v/>
      </c>
      <c r="T27" s="1071"/>
      <c r="U27" s="1071"/>
      <c r="V27" s="1071"/>
      <c r="W27" s="1071"/>
      <c r="X27" s="1071"/>
      <c r="Y27" s="1071"/>
      <c r="Z27" s="1071"/>
      <c r="AA27" s="1071"/>
      <c r="AB27" s="1072"/>
      <c r="AC27" s="908"/>
      <c r="AD27" s="909"/>
      <c r="AE27" s="909"/>
      <c r="AF27" s="266" t="s">
        <v>12</v>
      </c>
      <c r="AG27" s="909"/>
      <c r="AH27" s="909"/>
      <c r="AI27" s="910"/>
      <c r="AJ27" s="911" t="str">
        <f t="shared" si="0"/>
        <v/>
      </c>
      <c r="AK27" s="912"/>
      <c r="AL27" s="913"/>
      <c r="AM27" s="914"/>
      <c r="AN27" s="915"/>
      <c r="AO27" s="916"/>
      <c r="AP27" s="911" t="str">
        <f t="shared" si="1"/>
        <v/>
      </c>
      <c r="AQ27" s="912"/>
      <c r="AR27" s="912"/>
      <c r="AS27" s="913"/>
      <c r="AT27" s="917"/>
      <c r="AU27" s="918"/>
      <c r="AV27" s="918"/>
      <c r="AW27" s="919"/>
      <c r="AX27" s="973" t="str">
        <f t="shared" si="2"/>
        <v/>
      </c>
      <c r="AY27" s="974"/>
      <c r="AZ27" s="974"/>
      <c r="BA27" s="974"/>
      <c r="BB27" s="974"/>
      <c r="BC27" s="975"/>
      <c r="BD27" s="350"/>
      <c r="BE27" s="350"/>
      <c r="BF27" s="317">
        <v>17</v>
      </c>
      <c r="BG27" s="300"/>
      <c r="BH27" s="1"/>
      <c r="BI27" s="1"/>
      <c r="BJ27" s="1"/>
      <c r="BK27" s="1"/>
      <c r="BL27" s="1"/>
      <c r="BM27" s="1"/>
      <c r="BN27" s="1"/>
      <c r="BO27" s="1"/>
      <c r="BP27" s="1"/>
      <c r="BQ27" s="1"/>
      <c r="BR27" s="1"/>
      <c r="BS27" s="1"/>
      <c r="BT27" s="1"/>
      <c r="BU27" s="1"/>
      <c r="BV27" s="1"/>
      <c r="BW27" s="1"/>
      <c r="BX27" s="1"/>
      <c r="BY27" s="1"/>
    </row>
    <row r="28" spans="1:77" s="15" customFormat="1" ht="28.5" customHeight="1" x14ac:dyDescent="0.2">
      <c r="A28" s="877"/>
      <c r="B28" s="878"/>
      <c r="C28" s="879"/>
      <c r="D28" s="1256"/>
      <c r="E28" s="921"/>
      <c r="F28" s="903"/>
      <c r="G28" s="920"/>
      <c r="H28" s="921"/>
      <c r="I28" s="921"/>
      <c r="J28" s="921"/>
      <c r="K28" s="903"/>
      <c r="L28" s="1070" t="str">
        <f>IF(G28="","",IFERROR(VLOOKUP(G28&amp;$A$60,製品リスト!$K$4:$Q$1000,6,0),"SII登録型番を正しく入力してください"))</f>
        <v/>
      </c>
      <c r="M28" s="1071"/>
      <c r="N28" s="1071"/>
      <c r="O28" s="1071"/>
      <c r="P28" s="1071"/>
      <c r="Q28" s="1071"/>
      <c r="R28" s="1072"/>
      <c r="S28" s="1070" t="str">
        <f>IF(G28="","",IFERROR(VLOOKUP(G28&amp;$A$60,製品リスト!$K$4:$Q$1000,7,0),"SII登録型番を正しく入力してください"))</f>
        <v/>
      </c>
      <c r="T28" s="1071"/>
      <c r="U28" s="1071"/>
      <c r="V28" s="1071"/>
      <c r="W28" s="1071"/>
      <c r="X28" s="1071"/>
      <c r="Y28" s="1071"/>
      <c r="Z28" s="1071"/>
      <c r="AA28" s="1071"/>
      <c r="AB28" s="1072"/>
      <c r="AC28" s="908"/>
      <c r="AD28" s="909"/>
      <c r="AE28" s="909"/>
      <c r="AF28" s="266" t="s">
        <v>12</v>
      </c>
      <c r="AG28" s="909"/>
      <c r="AH28" s="909"/>
      <c r="AI28" s="910"/>
      <c r="AJ28" s="911" t="str">
        <f t="shared" si="0"/>
        <v/>
      </c>
      <c r="AK28" s="912"/>
      <c r="AL28" s="913"/>
      <c r="AM28" s="914"/>
      <c r="AN28" s="915"/>
      <c r="AO28" s="916"/>
      <c r="AP28" s="911" t="str">
        <f t="shared" si="1"/>
        <v/>
      </c>
      <c r="AQ28" s="912"/>
      <c r="AR28" s="912"/>
      <c r="AS28" s="913"/>
      <c r="AT28" s="917"/>
      <c r="AU28" s="918"/>
      <c r="AV28" s="918"/>
      <c r="AW28" s="919"/>
      <c r="AX28" s="973" t="str">
        <f t="shared" si="2"/>
        <v/>
      </c>
      <c r="AY28" s="974"/>
      <c r="AZ28" s="974"/>
      <c r="BA28" s="974"/>
      <c r="BB28" s="974"/>
      <c r="BC28" s="975"/>
      <c r="BD28" s="350"/>
      <c r="BE28" s="350"/>
      <c r="BF28" s="317">
        <v>18</v>
      </c>
      <c r="BG28" s="300"/>
      <c r="BH28" s="1"/>
      <c r="BI28" s="1"/>
      <c r="BJ28" s="1"/>
      <c r="BK28" s="1"/>
      <c r="BL28" s="1"/>
      <c r="BM28" s="1"/>
      <c r="BN28" s="1"/>
      <c r="BO28" s="1"/>
      <c r="BP28" s="1"/>
      <c r="BQ28" s="1"/>
      <c r="BR28" s="1"/>
      <c r="BS28" s="1"/>
      <c r="BT28" s="1"/>
      <c r="BU28" s="1"/>
      <c r="BV28" s="1"/>
      <c r="BW28" s="1"/>
      <c r="BX28" s="1"/>
      <c r="BY28" s="1"/>
    </row>
    <row r="29" spans="1:77" s="15" customFormat="1" ht="28.5" customHeight="1" x14ac:dyDescent="0.2">
      <c r="A29" s="877"/>
      <c r="B29" s="878"/>
      <c r="C29" s="879"/>
      <c r="D29" s="1256"/>
      <c r="E29" s="921"/>
      <c r="F29" s="903"/>
      <c r="G29" s="920"/>
      <c r="H29" s="921"/>
      <c r="I29" s="921"/>
      <c r="J29" s="921"/>
      <c r="K29" s="903"/>
      <c r="L29" s="1070" t="str">
        <f>IF(G29="","",IFERROR(VLOOKUP(G29&amp;$A$60,製品リスト!$K$4:$Q$1000,6,0),"SII登録型番を正しく入力してください"))</f>
        <v/>
      </c>
      <c r="M29" s="1071"/>
      <c r="N29" s="1071"/>
      <c r="O29" s="1071"/>
      <c r="P29" s="1071"/>
      <c r="Q29" s="1071"/>
      <c r="R29" s="1072"/>
      <c r="S29" s="1070" t="str">
        <f>IF(G29="","",IFERROR(VLOOKUP(G29&amp;$A$60,製品リスト!$K$4:$Q$1000,7,0),"SII登録型番を正しく入力してください"))</f>
        <v/>
      </c>
      <c r="T29" s="1071"/>
      <c r="U29" s="1071"/>
      <c r="V29" s="1071"/>
      <c r="W29" s="1071"/>
      <c r="X29" s="1071"/>
      <c r="Y29" s="1071"/>
      <c r="Z29" s="1071"/>
      <c r="AA29" s="1071"/>
      <c r="AB29" s="1072"/>
      <c r="AC29" s="908"/>
      <c r="AD29" s="909"/>
      <c r="AE29" s="909"/>
      <c r="AF29" s="266" t="s">
        <v>12</v>
      </c>
      <c r="AG29" s="909"/>
      <c r="AH29" s="909"/>
      <c r="AI29" s="910"/>
      <c r="AJ29" s="911" t="str">
        <f t="shared" si="0"/>
        <v/>
      </c>
      <c r="AK29" s="912"/>
      <c r="AL29" s="913"/>
      <c r="AM29" s="914"/>
      <c r="AN29" s="915"/>
      <c r="AO29" s="916"/>
      <c r="AP29" s="911" t="str">
        <f t="shared" si="1"/>
        <v/>
      </c>
      <c r="AQ29" s="912"/>
      <c r="AR29" s="912"/>
      <c r="AS29" s="913"/>
      <c r="AT29" s="917"/>
      <c r="AU29" s="918"/>
      <c r="AV29" s="918"/>
      <c r="AW29" s="919"/>
      <c r="AX29" s="973" t="str">
        <f t="shared" si="2"/>
        <v/>
      </c>
      <c r="AY29" s="974"/>
      <c r="AZ29" s="974"/>
      <c r="BA29" s="974"/>
      <c r="BB29" s="974"/>
      <c r="BC29" s="975"/>
      <c r="BD29" s="350"/>
      <c r="BE29" s="350"/>
      <c r="BF29" s="317">
        <v>19</v>
      </c>
      <c r="BG29" s="300"/>
      <c r="BH29" s="1"/>
      <c r="BI29" s="1"/>
      <c r="BJ29" s="1"/>
      <c r="BK29" s="1"/>
      <c r="BL29" s="1"/>
      <c r="BM29" s="1"/>
      <c r="BN29" s="1"/>
      <c r="BO29" s="1"/>
      <c r="BP29" s="1"/>
      <c r="BQ29" s="1"/>
      <c r="BR29" s="1"/>
      <c r="BS29" s="1"/>
      <c r="BT29" s="1"/>
      <c r="BU29" s="1"/>
      <c r="BV29" s="1"/>
      <c r="BW29" s="1"/>
      <c r="BX29" s="1"/>
      <c r="BY29" s="1"/>
    </row>
    <row r="30" spans="1:77" s="15" customFormat="1" ht="28.5" customHeight="1" x14ac:dyDescent="0.2">
      <c r="A30" s="877"/>
      <c r="B30" s="878"/>
      <c r="C30" s="879"/>
      <c r="D30" s="1256"/>
      <c r="E30" s="921"/>
      <c r="F30" s="903"/>
      <c r="G30" s="920"/>
      <c r="H30" s="921"/>
      <c r="I30" s="921"/>
      <c r="J30" s="921"/>
      <c r="K30" s="903"/>
      <c r="L30" s="1070" t="str">
        <f>IF(G30="","",IFERROR(VLOOKUP(G30&amp;$A$60,製品リスト!$K$4:$Q$1000,6,0),"SII登録型番を正しく入力してください"))</f>
        <v/>
      </c>
      <c r="M30" s="1071"/>
      <c r="N30" s="1071"/>
      <c r="O30" s="1071"/>
      <c r="P30" s="1071"/>
      <c r="Q30" s="1071"/>
      <c r="R30" s="1072"/>
      <c r="S30" s="1070" t="str">
        <f>IF(G30="","",IFERROR(VLOOKUP(G30&amp;$A$60,製品リスト!$K$4:$Q$1000,7,0),"SII登録型番を正しく入力してください"))</f>
        <v/>
      </c>
      <c r="T30" s="1071"/>
      <c r="U30" s="1071"/>
      <c r="V30" s="1071"/>
      <c r="W30" s="1071"/>
      <c r="X30" s="1071"/>
      <c r="Y30" s="1071"/>
      <c r="Z30" s="1071"/>
      <c r="AA30" s="1071"/>
      <c r="AB30" s="1072"/>
      <c r="AC30" s="908"/>
      <c r="AD30" s="909"/>
      <c r="AE30" s="909"/>
      <c r="AF30" s="266" t="s">
        <v>12</v>
      </c>
      <c r="AG30" s="909"/>
      <c r="AH30" s="909"/>
      <c r="AI30" s="910"/>
      <c r="AJ30" s="911" t="str">
        <f t="shared" si="0"/>
        <v/>
      </c>
      <c r="AK30" s="912"/>
      <c r="AL30" s="913"/>
      <c r="AM30" s="914"/>
      <c r="AN30" s="915"/>
      <c r="AO30" s="916"/>
      <c r="AP30" s="911" t="str">
        <f t="shared" si="1"/>
        <v/>
      </c>
      <c r="AQ30" s="912"/>
      <c r="AR30" s="912"/>
      <c r="AS30" s="913"/>
      <c r="AT30" s="917"/>
      <c r="AU30" s="918"/>
      <c r="AV30" s="918"/>
      <c r="AW30" s="919"/>
      <c r="AX30" s="973" t="str">
        <f t="shared" si="2"/>
        <v/>
      </c>
      <c r="AY30" s="974"/>
      <c r="AZ30" s="974"/>
      <c r="BA30" s="974"/>
      <c r="BB30" s="974"/>
      <c r="BC30" s="975"/>
      <c r="BD30" s="350"/>
      <c r="BE30" s="350"/>
      <c r="BF30" s="317">
        <v>20</v>
      </c>
      <c r="BG30" s="300"/>
      <c r="BH30" s="1"/>
      <c r="BI30" s="1"/>
      <c r="BJ30" s="1"/>
      <c r="BK30" s="1"/>
      <c r="BL30" s="1"/>
      <c r="BM30" s="1"/>
      <c r="BN30" s="1"/>
      <c r="BO30" s="1"/>
      <c r="BP30" s="1"/>
      <c r="BQ30" s="1"/>
      <c r="BR30" s="1"/>
      <c r="BS30" s="1"/>
      <c r="BT30" s="1"/>
      <c r="BU30" s="1"/>
      <c r="BV30" s="1"/>
      <c r="BW30" s="1"/>
      <c r="BX30" s="1"/>
      <c r="BY30" s="1"/>
    </row>
    <row r="31" spans="1:77" s="15" customFormat="1" ht="28.5" customHeight="1" x14ac:dyDescent="0.2">
      <c r="A31" s="877"/>
      <c r="B31" s="878"/>
      <c r="C31" s="879"/>
      <c r="D31" s="1256"/>
      <c r="E31" s="921"/>
      <c r="F31" s="903"/>
      <c r="G31" s="920"/>
      <c r="H31" s="921"/>
      <c r="I31" s="921"/>
      <c r="J31" s="921"/>
      <c r="K31" s="903"/>
      <c r="L31" s="1070" t="str">
        <f>IF(G31="","",IFERROR(VLOOKUP(G31&amp;$A$60,製品リスト!$K$4:$Q$1000,6,0),"SII登録型番を正しく入力してください"))</f>
        <v/>
      </c>
      <c r="M31" s="1071"/>
      <c r="N31" s="1071"/>
      <c r="O31" s="1071"/>
      <c r="P31" s="1071"/>
      <c r="Q31" s="1071"/>
      <c r="R31" s="1072"/>
      <c r="S31" s="1070" t="str">
        <f>IF(G31="","",IFERROR(VLOOKUP(G31&amp;$A$60,製品リスト!$K$4:$Q$1000,7,0),"SII登録型番を正しく入力してください"))</f>
        <v/>
      </c>
      <c r="T31" s="1071"/>
      <c r="U31" s="1071"/>
      <c r="V31" s="1071"/>
      <c r="W31" s="1071"/>
      <c r="X31" s="1071"/>
      <c r="Y31" s="1071"/>
      <c r="Z31" s="1071"/>
      <c r="AA31" s="1071"/>
      <c r="AB31" s="1072"/>
      <c r="AC31" s="908"/>
      <c r="AD31" s="909"/>
      <c r="AE31" s="909"/>
      <c r="AF31" s="266" t="s">
        <v>12</v>
      </c>
      <c r="AG31" s="909"/>
      <c r="AH31" s="909"/>
      <c r="AI31" s="910"/>
      <c r="AJ31" s="911" t="str">
        <f t="shared" si="0"/>
        <v/>
      </c>
      <c r="AK31" s="912"/>
      <c r="AL31" s="913"/>
      <c r="AM31" s="914"/>
      <c r="AN31" s="915"/>
      <c r="AO31" s="916"/>
      <c r="AP31" s="911" t="str">
        <f t="shared" si="1"/>
        <v/>
      </c>
      <c r="AQ31" s="912"/>
      <c r="AR31" s="912"/>
      <c r="AS31" s="913"/>
      <c r="AT31" s="917"/>
      <c r="AU31" s="918"/>
      <c r="AV31" s="918"/>
      <c r="AW31" s="919"/>
      <c r="AX31" s="973" t="str">
        <f t="shared" si="2"/>
        <v/>
      </c>
      <c r="AY31" s="974"/>
      <c r="AZ31" s="974"/>
      <c r="BA31" s="974"/>
      <c r="BB31" s="974"/>
      <c r="BC31" s="975"/>
      <c r="BD31" s="350"/>
      <c r="BE31" s="350"/>
      <c r="BF31" s="317">
        <v>21</v>
      </c>
      <c r="BG31" s="300"/>
      <c r="BH31" s="1"/>
      <c r="BI31" s="1"/>
      <c r="BJ31" s="1"/>
      <c r="BK31" s="1"/>
      <c r="BL31" s="1"/>
      <c r="BM31" s="1"/>
      <c r="BN31" s="1"/>
      <c r="BO31" s="1"/>
      <c r="BP31" s="1"/>
      <c r="BQ31" s="1"/>
      <c r="BR31" s="1"/>
      <c r="BS31" s="1"/>
      <c r="BT31" s="1"/>
      <c r="BU31" s="1"/>
      <c r="BV31" s="1"/>
      <c r="BW31" s="1"/>
      <c r="BX31" s="1"/>
      <c r="BY31" s="1"/>
    </row>
    <row r="32" spans="1:77" s="15" customFormat="1" ht="28.5" customHeight="1" x14ac:dyDescent="0.2">
      <c r="A32" s="877"/>
      <c r="B32" s="878"/>
      <c r="C32" s="879"/>
      <c r="D32" s="1256"/>
      <c r="E32" s="921"/>
      <c r="F32" s="903"/>
      <c r="G32" s="920"/>
      <c r="H32" s="921"/>
      <c r="I32" s="921"/>
      <c r="J32" s="921"/>
      <c r="K32" s="903"/>
      <c r="L32" s="1070" t="str">
        <f>IF(G32="","",IFERROR(VLOOKUP(G32&amp;$A$60,製品リスト!$K$4:$Q$1000,6,0),"SII登録型番を正しく入力してください"))</f>
        <v/>
      </c>
      <c r="M32" s="1071"/>
      <c r="N32" s="1071"/>
      <c r="O32" s="1071"/>
      <c r="P32" s="1071"/>
      <c r="Q32" s="1071"/>
      <c r="R32" s="1072"/>
      <c r="S32" s="1070" t="str">
        <f>IF(G32="","",IFERROR(VLOOKUP(G32&amp;$A$60,製品リスト!$K$4:$Q$1000,7,0),"SII登録型番を正しく入力してください"))</f>
        <v/>
      </c>
      <c r="T32" s="1071"/>
      <c r="U32" s="1071"/>
      <c r="V32" s="1071"/>
      <c r="W32" s="1071"/>
      <c r="X32" s="1071"/>
      <c r="Y32" s="1071"/>
      <c r="Z32" s="1071"/>
      <c r="AA32" s="1071"/>
      <c r="AB32" s="1072"/>
      <c r="AC32" s="908"/>
      <c r="AD32" s="909"/>
      <c r="AE32" s="909"/>
      <c r="AF32" s="266" t="s">
        <v>12</v>
      </c>
      <c r="AG32" s="909"/>
      <c r="AH32" s="909"/>
      <c r="AI32" s="910"/>
      <c r="AJ32" s="911" t="str">
        <f t="shared" si="0"/>
        <v/>
      </c>
      <c r="AK32" s="912"/>
      <c r="AL32" s="913"/>
      <c r="AM32" s="914"/>
      <c r="AN32" s="915"/>
      <c r="AO32" s="916"/>
      <c r="AP32" s="911" t="str">
        <f t="shared" si="1"/>
        <v/>
      </c>
      <c r="AQ32" s="912"/>
      <c r="AR32" s="912"/>
      <c r="AS32" s="913"/>
      <c r="AT32" s="917"/>
      <c r="AU32" s="918"/>
      <c r="AV32" s="918"/>
      <c r="AW32" s="919"/>
      <c r="AX32" s="973" t="str">
        <f t="shared" si="2"/>
        <v/>
      </c>
      <c r="AY32" s="974"/>
      <c r="AZ32" s="974"/>
      <c r="BA32" s="974"/>
      <c r="BB32" s="974"/>
      <c r="BC32" s="975"/>
      <c r="BD32" s="350"/>
      <c r="BE32" s="350"/>
      <c r="BF32" s="317">
        <v>22</v>
      </c>
      <c r="BG32" s="300"/>
      <c r="BH32" s="1"/>
      <c r="BI32" s="1"/>
      <c r="BJ32" s="1"/>
      <c r="BK32" s="1"/>
      <c r="BL32" s="1"/>
      <c r="BM32" s="1"/>
      <c r="BN32" s="1"/>
      <c r="BO32" s="1"/>
      <c r="BP32" s="1"/>
      <c r="BQ32" s="1"/>
      <c r="BR32" s="1"/>
      <c r="BS32" s="1"/>
      <c r="BT32" s="1"/>
      <c r="BU32" s="1"/>
      <c r="BV32" s="1"/>
      <c r="BW32" s="1"/>
      <c r="BX32" s="1"/>
      <c r="BY32" s="1"/>
    </row>
    <row r="33" spans="1:77" s="15" customFormat="1" ht="28.5" customHeight="1" x14ac:dyDescent="0.2">
      <c r="A33" s="877"/>
      <c r="B33" s="878"/>
      <c r="C33" s="879"/>
      <c r="D33" s="1256"/>
      <c r="E33" s="921"/>
      <c r="F33" s="903"/>
      <c r="G33" s="920"/>
      <c r="H33" s="921"/>
      <c r="I33" s="921"/>
      <c r="J33" s="921"/>
      <c r="K33" s="903"/>
      <c r="L33" s="1070" t="str">
        <f>IF(G33="","",IFERROR(VLOOKUP(G33&amp;$A$60,製品リスト!$K$4:$Q$1000,6,0),"SII登録型番を正しく入力してください"))</f>
        <v/>
      </c>
      <c r="M33" s="1071"/>
      <c r="N33" s="1071"/>
      <c r="O33" s="1071"/>
      <c r="P33" s="1071"/>
      <c r="Q33" s="1071"/>
      <c r="R33" s="1072"/>
      <c r="S33" s="1070" t="str">
        <f>IF(G33="","",IFERROR(VLOOKUP(G33&amp;$A$60,製品リスト!$K$4:$Q$1000,7,0),"SII登録型番を正しく入力してください"))</f>
        <v/>
      </c>
      <c r="T33" s="1071"/>
      <c r="U33" s="1071"/>
      <c r="V33" s="1071"/>
      <c r="W33" s="1071"/>
      <c r="X33" s="1071"/>
      <c r="Y33" s="1071"/>
      <c r="Z33" s="1071"/>
      <c r="AA33" s="1071"/>
      <c r="AB33" s="1072"/>
      <c r="AC33" s="908"/>
      <c r="AD33" s="909"/>
      <c r="AE33" s="909"/>
      <c r="AF33" s="266" t="s">
        <v>12</v>
      </c>
      <c r="AG33" s="909"/>
      <c r="AH33" s="909"/>
      <c r="AI33" s="910"/>
      <c r="AJ33" s="911" t="str">
        <f t="shared" si="0"/>
        <v/>
      </c>
      <c r="AK33" s="912"/>
      <c r="AL33" s="913"/>
      <c r="AM33" s="914"/>
      <c r="AN33" s="915"/>
      <c r="AO33" s="916"/>
      <c r="AP33" s="911" t="str">
        <f t="shared" si="1"/>
        <v/>
      </c>
      <c r="AQ33" s="912"/>
      <c r="AR33" s="912"/>
      <c r="AS33" s="913"/>
      <c r="AT33" s="917"/>
      <c r="AU33" s="918"/>
      <c r="AV33" s="918"/>
      <c r="AW33" s="919"/>
      <c r="AX33" s="973" t="str">
        <f t="shared" si="2"/>
        <v/>
      </c>
      <c r="AY33" s="974"/>
      <c r="AZ33" s="974"/>
      <c r="BA33" s="974"/>
      <c r="BB33" s="974"/>
      <c r="BC33" s="975"/>
      <c r="BD33" s="350"/>
      <c r="BE33" s="350"/>
      <c r="BF33" s="317">
        <v>23</v>
      </c>
      <c r="BG33" s="300"/>
      <c r="BH33" s="1"/>
      <c r="BI33" s="1"/>
      <c r="BJ33" s="1"/>
      <c r="BK33" s="1"/>
      <c r="BL33" s="1"/>
      <c r="BM33" s="1"/>
      <c r="BN33" s="1"/>
      <c r="BO33" s="1"/>
      <c r="BP33" s="1"/>
      <c r="BQ33" s="1"/>
      <c r="BR33" s="1"/>
      <c r="BS33" s="1"/>
      <c r="BT33" s="1"/>
      <c r="BU33" s="1"/>
      <c r="BV33" s="1"/>
      <c r="BW33" s="1"/>
      <c r="BX33" s="1"/>
      <c r="BY33" s="1"/>
    </row>
    <row r="34" spans="1:77" s="15" customFormat="1" ht="28.5" customHeight="1" x14ac:dyDescent="0.2">
      <c r="A34" s="877"/>
      <c r="B34" s="878"/>
      <c r="C34" s="879"/>
      <c r="D34" s="1256"/>
      <c r="E34" s="921"/>
      <c r="F34" s="903"/>
      <c r="G34" s="920"/>
      <c r="H34" s="921"/>
      <c r="I34" s="921"/>
      <c r="J34" s="921"/>
      <c r="K34" s="903"/>
      <c r="L34" s="1070" t="str">
        <f>IF(G34="","",IFERROR(VLOOKUP(G34&amp;$A$60,製品リスト!$K$4:$Q$1000,6,0),"SII登録型番を正しく入力してください"))</f>
        <v/>
      </c>
      <c r="M34" s="1071"/>
      <c r="N34" s="1071"/>
      <c r="O34" s="1071"/>
      <c r="P34" s="1071"/>
      <c r="Q34" s="1071"/>
      <c r="R34" s="1072"/>
      <c r="S34" s="1070" t="str">
        <f>IF(G34="","",IFERROR(VLOOKUP(G34&amp;$A$60,製品リスト!$K$4:$Q$1000,7,0),"SII登録型番を正しく入力してください"))</f>
        <v/>
      </c>
      <c r="T34" s="1071"/>
      <c r="U34" s="1071"/>
      <c r="V34" s="1071"/>
      <c r="W34" s="1071"/>
      <c r="X34" s="1071"/>
      <c r="Y34" s="1071"/>
      <c r="Z34" s="1071"/>
      <c r="AA34" s="1071"/>
      <c r="AB34" s="1072"/>
      <c r="AC34" s="908"/>
      <c r="AD34" s="909"/>
      <c r="AE34" s="909"/>
      <c r="AF34" s="266" t="s">
        <v>12</v>
      </c>
      <c r="AG34" s="909"/>
      <c r="AH34" s="909"/>
      <c r="AI34" s="910"/>
      <c r="AJ34" s="911" t="str">
        <f t="shared" si="0"/>
        <v/>
      </c>
      <c r="AK34" s="912"/>
      <c r="AL34" s="913"/>
      <c r="AM34" s="914"/>
      <c r="AN34" s="915"/>
      <c r="AO34" s="916"/>
      <c r="AP34" s="911" t="str">
        <f t="shared" si="1"/>
        <v/>
      </c>
      <c r="AQ34" s="912"/>
      <c r="AR34" s="912"/>
      <c r="AS34" s="913"/>
      <c r="AT34" s="917"/>
      <c r="AU34" s="918"/>
      <c r="AV34" s="918"/>
      <c r="AW34" s="919"/>
      <c r="AX34" s="973" t="str">
        <f t="shared" si="2"/>
        <v/>
      </c>
      <c r="AY34" s="974"/>
      <c r="AZ34" s="974"/>
      <c r="BA34" s="974"/>
      <c r="BB34" s="974"/>
      <c r="BC34" s="975"/>
      <c r="BD34" s="350"/>
      <c r="BE34" s="350"/>
      <c r="BF34" s="317">
        <v>24</v>
      </c>
      <c r="BG34" s="300"/>
      <c r="BH34" s="1"/>
      <c r="BI34" s="1"/>
      <c r="BJ34" s="1"/>
      <c r="BK34" s="1"/>
      <c r="BL34" s="1"/>
      <c r="BM34" s="1"/>
      <c r="BN34" s="1"/>
      <c r="BO34" s="1"/>
      <c r="BP34" s="1"/>
      <c r="BQ34" s="1"/>
      <c r="BR34" s="1"/>
      <c r="BS34" s="1"/>
      <c r="BT34" s="1"/>
      <c r="BU34" s="1"/>
      <c r="BV34" s="1"/>
      <c r="BW34" s="1"/>
      <c r="BX34" s="1"/>
      <c r="BY34" s="1"/>
    </row>
    <row r="35" spans="1:77" s="15" customFormat="1" ht="28.5" customHeight="1" x14ac:dyDescent="0.2">
      <c r="A35" s="877"/>
      <c r="B35" s="878"/>
      <c r="C35" s="879"/>
      <c r="D35" s="1256"/>
      <c r="E35" s="921"/>
      <c r="F35" s="903"/>
      <c r="G35" s="920"/>
      <c r="H35" s="921"/>
      <c r="I35" s="921"/>
      <c r="J35" s="921"/>
      <c r="K35" s="903"/>
      <c r="L35" s="1070" t="str">
        <f>IF(G35="","",IFERROR(VLOOKUP(G35&amp;$A$60,製品リスト!$K$4:$Q$1000,6,0),"SII登録型番を正しく入力してください"))</f>
        <v/>
      </c>
      <c r="M35" s="1071"/>
      <c r="N35" s="1071"/>
      <c r="O35" s="1071"/>
      <c r="P35" s="1071"/>
      <c r="Q35" s="1071"/>
      <c r="R35" s="1072"/>
      <c r="S35" s="1070" t="str">
        <f>IF(G35="","",IFERROR(VLOOKUP(G35&amp;$A$60,製品リスト!$K$4:$Q$1000,7,0),"SII登録型番を正しく入力してください"))</f>
        <v/>
      </c>
      <c r="T35" s="1071"/>
      <c r="U35" s="1071"/>
      <c r="V35" s="1071"/>
      <c r="W35" s="1071"/>
      <c r="X35" s="1071"/>
      <c r="Y35" s="1071"/>
      <c r="Z35" s="1071"/>
      <c r="AA35" s="1071"/>
      <c r="AB35" s="1072"/>
      <c r="AC35" s="908"/>
      <c r="AD35" s="909"/>
      <c r="AE35" s="909"/>
      <c r="AF35" s="266" t="s">
        <v>12</v>
      </c>
      <c r="AG35" s="909"/>
      <c r="AH35" s="909"/>
      <c r="AI35" s="910"/>
      <c r="AJ35" s="911" t="str">
        <f t="shared" si="0"/>
        <v/>
      </c>
      <c r="AK35" s="912"/>
      <c r="AL35" s="913"/>
      <c r="AM35" s="914"/>
      <c r="AN35" s="915"/>
      <c r="AO35" s="916"/>
      <c r="AP35" s="911" t="str">
        <f t="shared" si="1"/>
        <v/>
      </c>
      <c r="AQ35" s="912"/>
      <c r="AR35" s="912"/>
      <c r="AS35" s="913"/>
      <c r="AT35" s="917"/>
      <c r="AU35" s="918"/>
      <c r="AV35" s="918"/>
      <c r="AW35" s="919"/>
      <c r="AX35" s="973" t="str">
        <f t="shared" si="2"/>
        <v/>
      </c>
      <c r="AY35" s="974"/>
      <c r="AZ35" s="974"/>
      <c r="BA35" s="974"/>
      <c r="BB35" s="974"/>
      <c r="BC35" s="975"/>
      <c r="BD35" s="350"/>
      <c r="BE35" s="350"/>
      <c r="BF35" s="317">
        <v>25</v>
      </c>
      <c r="BG35" s="300"/>
      <c r="BH35" s="1"/>
      <c r="BI35" s="1"/>
      <c r="BJ35" s="1"/>
      <c r="BK35" s="1"/>
      <c r="BL35" s="1"/>
      <c r="BM35" s="1"/>
      <c r="BN35" s="1"/>
      <c r="BO35" s="1"/>
      <c r="BP35" s="1"/>
      <c r="BQ35" s="1"/>
      <c r="BR35" s="1"/>
      <c r="BS35" s="1"/>
      <c r="BT35" s="1"/>
      <c r="BU35" s="1"/>
      <c r="BV35" s="1"/>
      <c r="BW35" s="1"/>
      <c r="BX35" s="1"/>
      <c r="BY35" s="1"/>
    </row>
    <row r="36" spans="1:77" s="15" customFormat="1" ht="28.5" customHeight="1" x14ac:dyDescent="0.2">
      <c r="A36" s="877"/>
      <c r="B36" s="878"/>
      <c r="C36" s="879"/>
      <c r="D36" s="1256"/>
      <c r="E36" s="921"/>
      <c r="F36" s="903"/>
      <c r="G36" s="920"/>
      <c r="H36" s="921"/>
      <c r="I36" s="921"/>
      <c r="J36" s="921"/>
      <c r="K36" s="903"/>
      <c r="L36" s="1070" t="str">
        <f>IF(G36="","",IFERROR(VLOOKUP(G36&amp;$A$60,製品リスト!$K$4:$Q$1000,6,0),"SII登録型番を正しく入力してください"))</f>
        <v/>
      </c>
      <c r="M36" s="1071"/>
      <c r="N36" s="1071"/>
      <c r="O36" s="1071"/>
      <c r="P36" s="1071"/>
      <c r="Q36" s="1071"/>
      <c r="R36" s="1072"/>
      <c r="S36" s="1070" t="str">
        <f>IF(G36="","",IFERROR(VLOOKUP(G36&amp;$A$60,製品リスト!$K$4:$Q$1000,7,0),"SII登録型番を正しく入力してください"))</f>
        <v/>
      </c>
      <c r="T36" s="1071"/>
      <c r="U36" s="1071"/>
      <c r="V36" s="1071"/>
      <c r="W36" s="1071"/>
      <c r="X36" s="1071"/>
      <c r="Y36" s="1071"/>
      <c r="Z36" s="1071"/>
      <c r="AA36" s="1071"/>
      <c r="AB36" s="1072"/>
      <c r="AC36" s="908"/>
      <c r="AD36" s="909"/>
      <c r="AE36" s="909"/>
      <c r="AF36" s="266" t="s">
        <v>12</v>
      </c>
      <c r="AG36" s="909"/>
      <c r="AH36" s="909"/>
      <c r="AI36" s="910"/>
      <c r="AJ36" s="911" t="str">
        <f t="shared" si="0"/>
        <v/>
      </c>
      <c r="AK36" s="912"/>
      <c r="AL36" s="913"/>
      <c r="AM36" s="914"/>
      <c r="AN36" s="915"/>
      <c r="AO36" s="916"/>
      <c r="AP36" s="911" t="str">
        <f t="shared" si="1"/>
        <v/>
      </c>
      <c r="AQ36" s="912"/>
      <c r="AR36" s="912"/>
      <c r="AS36" s="913"/>
      <c r="AT36" s="917"/>
      <c r="AU36" s="918"/>
      <c r="AV36" s="918"/>
      <c r="AW36" s="919"/>
      <c r="AX36" s="973" t="str">
        <f t="shared" si="2"/>
        <v/>
      </c>
      <c r="AY36" s="974"/>
      <c r="AZ36" s="974"/>
      <c r="BA36" s="974"/>
      <c r="BB36" s="974"/>
      <c r="BC36" s="975"/>
      <c r="BD36" s="350"/>
      <c r="BE36" s="350"/>
      <c r="BF36" s="317">
        <v>26</v>
      </c>
      <c r="BG36" s="300"/>
      <c r="BH36" s="1"/>
      <c r="BI36" s="1"/>
      <c r="BJ36" s="1"/>
      <c r="BK36" s="1"/>
      <c r="BL36" s="1"/>
      <c r="BM36" s="1"/>
      <c r="BN36" s="1"/>
      <c r="BO36" s="1"/>
      <c r="BP36" s="1"/>
      <c r="BQ36" s="1"/>
      <c r="BR36" s="1"/>
      <c r="BS36" s="1"/>
      <c r="BT36" s="1"/>
      <c r="BU36" s="1"/>
      <c r="BV36" s="1"/>
      <c r="BW36" s="1"/>
      <c r="BX36" s="1"/>
      <c r="BY36" s="1"/>
    </row>
    <row r="37" spans="1:77" s="15" customFormat="1" ht="28.5" customHeight="1" x14ac:dyDescent="0.2">
      <c r="A37" s="877"/>
      <c r="B37" s="878"/>
      <c r="C37" s="879"/>
      <c r="D37" s="1256"/>
      <c r="E37" s="921"/>
      <c r="F37" s="903"/>
      <c r="G37" s="920"/>
      <c r="H37" s="921"/>
      <c r="I37" s="921"/>
      <c r="J37" s="921"/>
      <c r="K37" s="903"/>
      <c r="L37" s="1070" t="str">
        <f>IF(G37="","",IFERROR(VLOOKUP(G37&amp;$A$60,製品リスト!$K$4:$Q$1000,6,0),"SII登録型番を正しく入力してください"))</f>
        <v/>
      </c>
      <c r="M37" s="1071"/>
      <c r="N37" s="1071"/>
      <c r="O37" s="1071"/>
      <c r="P37" s="1071"/>
      <c r="Q37" s="1071"/>
      <c r="R37" s="1072"/>
      <c r="S37" s="1070" t="str">
        <f>IF(G37="","",IFERROR(VLOOKUP(G37&amp;$A$60,製品リスト!$K$4:$Q$1000,7,0),"SII登録型番を正しく入力してください"))</f>
        <v/>
      </c>
      <c r="T37" s="1071"/>
      <c r="U37" s="1071"/>
      <c r="V37" s="1071"/>
      <c r="W37" s="1071"/>
      <c r="X37" s="1071"/>
      <c r="Y37" s="1071"/>
      <c r="Z37" s="1071"/>
      <c r="AA37" s="1071"/>
      <c r="AB37" s="1072"/>
      <c r="AC37" s="908"/>
      <c r="AD37" s="909"/>
      <c r="AE37" s="909"/>
      <c r="AF37" s="266" t="s">
        <v>12</v>
      </c>
      <c r="AG37" s="909"/>
      <c r="AH37" s="909"/>
      <c r="AI37" s="910"/>
      <c r="AJ37" s="911" t="str">
        <f t="shared" si="0"/>
        <v/>
      </c>
      <c r="AK37" s="912"/>
      <c r="AL37" s="913"/>
      <c r="AM37" s="914"/>
      <c r="AN37" s="915"/>
      <c r="AO37" s="916"/>
      <c r="AP37" s="911" t="str">
        <f t="shared" si="1"/>
        <v/>
      </c>
      <c r="AQ37" s="912"/>
      <c r="AR37" s="912"/>
      <c r="AS37" s="913"/>
      <c r="AT37" s="917"/>
      <c r="AU37" s="918"/>
      <c r="AV37" s="918"/>
      <c r="AW37" s="919"/>
      <c r="AX37" s="973" t="str">
        <f t="shared" si="2"/>
        <v/>
      </c>
      <c r="AY37" s="974"/>
      <c r="AZ37" s="974"/>
      <c r="BA37" s="974"/>
      <c r="BB37" s="974"/>
      <c r="BC37" s="975"/>
      <c r="BD37" s="350"/>
      <c r="BE37" s="350"/>
      <c r="BF37" s="317">
        <v>27</v>
      </c>
      <c r="BG37" s="300"/>
      <c r="BH37" s="1"/>
      <c r="BI37" s="1"/>
      <c r="BJ37" s="1"/>
      <c r="BK37" s="1"/>
      <c r="BL37" s="1"/>
      <c r="BM37" s="1"/>
      <c r="BN37" s="1"/>
      <c r="BO37" s="1"/>
      <c r="BP37" s="1"/>
      <c r="BQ37" s="1"/>
      <c r="BR37" s="1"/>
      <c r="BS37" s="1"/>
      <c r="BT37" s="1"/>
      <c r="BU37" s="1"/>
      <c r="BV37" s="1"/>
      <c r="BW37" s="1"/>
      <c r="BX37" s="1"/>
      <c r="BY37" s="1"/>
    </row>
    <row r="38" spans="1:77" s="15" customFormat="1" ht="28.5" customHeight="1" x14ac:dyDescent="0.2">
      <c r="A38" s="877"/>
      <c r="B38" s="878"/>
      <c r="C38" s="879"/>
      <c r="D38" s="1256"/>
      <c r="E38" s="921"/>
      <c r="F38" s="903"/>
      <c r="G38" s="920"/>
      <c r="H38" s="921"/>
      <c r="I38" s="921"/>
      <c r="J38" s="921"/>
      <c r="K38" s="903"/>
      <c r="L38" s="1070" t="str">
        <f>IF(G38="","",IFERROR(VLOOKUP(G38&amp;$A$60,製品リスト!$K$4:$Q$1000,6,0),"SII登録型番を正しく入力してください"))</f>
        <v/>
      </c>
      <c r="M38" s="1071"/>
      <c r="N38" s="1071"/>
      <c r="O38" s="1071"/>
      <c r="P38" s="1071"/>
      <c r="Q38" s="1071"/>
      <c r="R38" s="1072"/>
      <c r="S38" s="1070" t="str">
        <f>IF(G38="","",IFERROR(VLOOKUP(G38&amp;$A$60,製品リスト!$K$4:$Q$1000,7,0),"SII登録型番を正しく入力してください"))</f>
        <v/>
      </c>
      <c r="T38" s="1071"/>
      <c r="U38" s="1071"/>
      <c r="V38" s="1071"/>
      <c r="W38" s="1071"/>
      <c r="X38" s="1071"/>
      <c r="Y38" s="1071"/>
      <c r="Z38" s="1071"/>
      <c r="AA38" s="1071"/>
      <c r="AB38" s="1072"/>
      <c r="AC38" s="908"/>
      <c r="AD38" s="909"/>
      <c r="AE38" s="909"/>
      <c r="AF38" s="266" t="s">
        <v>12</v>
      </c>
      <c r="AG38" s="909"/>
      <c r="AH38" s="909"/>
      <c r="AI38" s="910"/>
      <c r="AJ38" s="911" t="str">
        <f t="shared" si="0"/>
        <v/>
      </c>
      <c r="AK38" s="912"/>
      <c r="AL38" s="913"/>
      <c r="AM38" s="914"/>
      <c r="AN38" s="915"/>
      <c r="AO38" s="916"/>
      <c r="AP38" s="911" t="str">
        <f t="shared" si="1"/>
        <v/>
      </c>
      <c r="AQ38" s="912"/>
      <c r="AR38" s="912"/>
      <c r="AS38" s="913"/>
      <c r="AT38" s="917"/>
      <c r="AU38" s="918"/>
      <c r="AV38" s="918"/>
      <c r="AW38" s="919"/>
      <c r="AX38" s="973" t="str">
        <f t="shared" si="2"/>
        <v/>
      </c>
      <c r="AY38" s="974"/>
      <c r="AZ38" s="974"/>
      <c r="BA38" s="974"/>
      <c r="BB38" s="974"/>
      <c r="BC38" s="975"/>
      <c r="BD38" s="350"/>
      <c r="BE38" s="350"/>
      <c r="BF38" s="317">
        <v>28</v>
      </c>
      <c r="BG38" s="300"/>
      <c r="BH38" s="1"/>
      <c r="BI38" s="1"/>
      <c r="BJ38" s="1"/>
      <c r="BK38" s="1"/>
      <c r="BL38" s="1"/>
      <c r="BM38" s="1"/>
      <c r="BN38" s="1"/>
      <c r="BO38" s="1"/>
      <c r="BP38" s="1"/>
      <c r="BQ38" s="1"/>
      <c r="BR38" s="1"/>
      <c r="BS38" s="1"/>
      <c r="BT38" s="1"/>
      <c r="BU38" s="1"/>
      <c r="BV38" s="1"/>
      <c r="BW38" s="1"/>
      <c r="BX38" s="1"/>
      <c r="BY38" s="1"/>
    </row>
    <row r="39" spans="1:77" s="15" customFormat="1" ht="28.5" customHeight="1" x14ac:dyDescent="0.2">
      <c r="A39" s="877"/>
      <c r="B39" s="878"/>
      <c r="C39" s="879"/>
      <c r="D39" s="1256"/>
      <c r="E39" s="921"/>
      <c r="F39" s="903"/>
      <c r="G39" s="920"/>
      <c r="H39" s="921"/>
      <c r="I39" s="921"/>
      <c r="J39" s="921"/>
      <c r="K39" s="903"/>
      <c r="L39" s="1070" t="str">
        <f>IF(G39="","",IFERROR(VLOOKUP(G39&amp;$A$60,製品リスト!$K$4:$Q$1000,6,0),"SII登録型番を正しく入力してください"))</f>
        <v/>
      </c>
      <c r="M39" s="1071"/>
      <c r="N39" s="1071"/>
      <c r="O39" s="1071"/>
      <c r="P39" s="1071"/>
      <c r="Q39" s="1071"/>
      <c r="R39" s="1072"/>
      <c r="S39" s="1070" t="str">
        <f>IF(G39="","",IFERROR(VLOOKUP(G39&amp;$A$60,製品リスト!$K$4:$Q$1000,7,0),"SII登録型番を正しく入力してください"))</f>
        <v/>
      </c>
      <c r="T39" s="1071"/>
      <c r="U39" s="1071"/>
      <c r="V39" s="1071"/>
      <c r="W39" s="1071"/>
      <c r="X39" s="1071"/>
      <c r="Y39" s="1071"/>
      <c r="Z39" s="1071"/>
      <c r="AA39" s="1071"/>
      <c r="AB39" s="1072"/>
      <c r="AC39" s="908"/>
      <c r="AD39" s="909"/>
      <c r="AE39" s="909"/>
      <c r="AF39" s="266" t="s">
        <v>12</v>
      </c>
      <c r="AG39" s="909"/>
      <c r="AH39" s="909"/>
      <c r="AI39" s="910"/>
      <c r="AJ39" s="911" t="str">
        <f t="shared" si="0"/>
        <v/>
      </c>
      <c r="AK39" s="912"/>
      <c r="AL39" s="913"/>
      <c r="AM39" s="914"/>
      <c r="AN39" s="915"/>
      <c r="AO39" s="916"/>
      <c r="AP39" s="911" t="str">
        <f t="shared" si="1"/>
        <v/>
      </c>
      <c r="AQ39" s="912"/>
      <c r="AR39" s="912"/>
      <c r="AS39" s="913"/>
      <c r="AT39" s="917"/>
      <c r="AU39" s="918"/>
      <c r="AV39" s="918"/>
      <c r="AW39" s="919"/>
      <c r="AX39" s="973" t="str">
        <f t="shared" si="2"/>
        <v/>
      </c>
      <c r="AY39" s="974"/>
      <c r="AZ39" s="974"/>
      <c r="BA39" s="974"/>
      <c r="BB39" s="974"/>
      <c r="BC39" s="975"/>
      <c r="BD39" s="350"/>
      <c r="BE39" s="350"/>
      <c r="BF39" s="317">
        <v>29</v>
      </c>
      <c r="BG39" s="300"/>
      <c r="BH39" s="1"/>
      <c r="BI39" s="1"/>
      <c r="BJ39" s="1"/>
      <c r="BK39" s="1"/>
      <c r="BL39" s="1"/>
      <c r="BM39" s="1"/>
      <c r="BN39" s="1"/>
      <c r="BO39" s="1"/>
      <c r="BP39" s="1"/>
      <c r="BQ39" s="1"/>
      <c r="BR39" s="1"/>
      <c r="BS39" s="1"/>
      <c r="BT39" s="1"/>
      <c r="BU39" s="1"/>
      <c r="BV39" s="1"/>
      <c r="BW39" s="1"/>
      <c r="BX39" s="1"/>
      <c r="BY39" s="1"/>
    </row>
    <row r="40" spans="1:77" s="15" customFormat="1" ht="28.5" customHeight="1" x14ac:dyDescent="0.2">
      <c r="A40" s="877"/>
      <c r="B40" s="878"/>
      <c r="C40" s="879"/>
      <c r="D40" s="1256"/>
      <c r="E40" s="921"/>
      <c r="F40" s="903"/>
      <c r="G40" s="920"/>
      <c r="H40" s="921"/>
      <c r="I40" s="921"/>
      <c r="J40" s="921"/>
      <c r="K40" s="903"/>
      <c r="L40" s="1070" t="str">
        <f>IF(G40="","",IFERROR(VLOOKUP(G40&amp;$A$60,製品リスト!$K$4:$Q$1000,6,0),"SII登録型番を正しく入力してください"))</f>
        <v/>
      </c>
      <c r="M40" s="1071"/>
      <c r="N40" s="1071"/>
      <c r="O40" s="1071"/>
      <c r="P40" s="1071"/>
      <c r="Q40" s="1071"/>
      <c r="R40" s="1072"/>
      <c r="S40" s="1070" t="str">
        <f>IF(G40="","",IFERROR(VLOOKUP(G40&amp;$A$60,製品リスト!$K$4:$Q$1000,7,0),"SII登録型番を正しく入力してください"))</f>
        <v/>
      </c>
      <c r="T40" s="1071"/>
      <c r="U40" s="1071"/>
      <c r="V40" s="1071"/>
      <c r="W40" s="1071"/>
      <c r="X40" s="1071"/>
      <c r="Y40" s="1071"/>
      <c r="Z40" s="1071"/>
      <c r="AA40" s="1071"/>
      <c r="AB40" s="1072"/>
      <c r="AC40" s="908"/>
      <c r="AD40" s="909"/>
      <c r="AE40" s="909"/>
      <c r="AF40" s="266" t="s">
        <v>12</v>
      </c>
      <c r="AG40" s="909"/>
      <c r="AH40" s="909"/>
      <c r="AI40" s="910"/>
      <c r="AJ40" s="911" t="str">
        <f t="shared" si="0"/>
        <v/>
      </c>
      <c r="AK40" s="912"/>
      <c r="AL40" s="913"/>
      <c r="AM40" s="914"/>
      <c r="AN40" s="915"/>
      <c r="AO40" s="916"/>
      <c r="AP40" s="911" t="str">
        <f t="shared" si="1"/>
        <v/>
      </c>
      <c r="AQ40" s="912"/>
      <c r="AR40" s="912"/>
      <c r="AS40" s="913"/>
      <c r="AT40" s="917"/>
      <c r="AU40" s="918"/>
      <c r="AV40" s="918"/>
      <c r="AW40" s="919"/>
      <c r="AX40" s="973" t="str">
        <f t="shared" si="2"/>
        <v/>
      </c>
      <c r="AY40" s="974"/>
      <c r="AZ40" s="974"/>
      <c r="BA40" s="974"/>
      <c r="BB40" s="974"/>
      <c r="BC40" s="975"/>
      <c r="BD40" s="350"/>
      <c r="BE40" s="350"/>
      <c r="BF40" s="317">
        <v>30</v>
      </c>
      <c r="BG40" s="300"/>
      <c r="BH40" s="1"/>
      <c r="BI40" s="1"/>
      <c r="BJ40" s="1"/>
      <c r="BK40" s="1"/>
      <c r="BL40" s="1"/>
      <c r="BM40" s="1"/>
      <c r="BN40" s="1"/>
      <c r="BO40" s="1"/>
      <c r="BP40" s="1"/>
      <c r="BQ40" s="1"/>
      <c r="BR40" s="1"/>
      <c r="BS40" s="1"/>
      <c r="BT40" s="1"/>
      <c r="BU40" s="1"/>
      <c r="BV40" s="1"/>
      <c r="BW40" s="1"/>
      <c r="BX40" s="1"/>
      <c r="BY40" s="1"/>
    </row>
    <row r="41" spans="1:77" s="15" customFormat="1" ht="28.5" customHeight="1" x14ac:dyDescent="0.2">
      <c r="A41" s="877"/>
      <c r="B41" s="878"/>
      <c r="C41" s="879"/>
      <c r="D41" s="1256"/>
      <c r="E41" s="921"/>
      <c r="F41" s="903"/>
      <c r="G41" s="920"/>
      <c r="H41" s="921"/>
      <c r="I41" s="921"/>
      <c r="J41" s="921"/>
      <c r="K41" s="903"/>
      <c r="L41" s="1070" t="str">
        <f>IF(G41="","",IFERROR(VLOOKUP(G41&amp;$A$60,製品リスト!$K$4:$Q$1000,6,0),"SII登録型番を正しく入力してください"))</f>
        <v/>
      </c>
      <c r="M41" s="1071"/>
      <c r="N41" s="1071"/>
      <c r="O41" s="1071"/>
      <c r="P41" s="1071"/>
      <c r="Q41" s="1071"/>
      <c r="R41" s="1072"/>
      <c r="S41" s="1070" t="str">
        <f>IF(G41="","",IFERROR(VLOOKUP(G41&amp;$A$60,製品リスト!$K$4:$Q$1000,7,0),"SII登録型番を正しく入力してください"))</f>
        <v/>
      </c>
      <c r="T41" s="1071"/>
      <c r="U41" s="1071"/>
      <c r="V41" s="1071"/>
      <c r="W41" s="1071"/>
      <c r="X41" s="1071"/>
      <c r="Y41" s="1071"/>
      <c r="Z41" s="1071"/>
      <c r="AA41" s="1071"/>
      <c r="AB41" s="1072"/>
      <c r="AC41" s="908"/>
      <c r="AD41" s="909"/>
      <c r="AE41" s="909"/>
      <c r="AF41" s="266" t="s">
        <v>12</v>
      </c>
      <c r="AG41" s="909"/>
      <c r="AH41" s="909"/>
      <c r="AI41" s="910"/>
      <c r="AJ41" s="911" t="str">
        <f t="shared" si="0"/>
        <v/>
      </c>
      <c r="AK41" s="912"/>
      <c r="AL41" s="913"/>
      <c r="AM41" s="914"/>
      <c r="AN41" s="915"/>
      <c r="AO41" s="916"/>
      <c r="AP41" s="911" t="str">
        <f t="shared" si="1"/>
        <v/>
      </c>
      <c r="AQ41" s="912"/>
      <c r="AR41" s="912"/>
      <c r="AS41" s="913"/>
      <c r="AT41" s="917"/>
      <c r="AU41" s="918"/>
      <c r="AV41" s="918"/>
      <c r="AW41" s="919"/>
      <c r="AX41" s="973" t="str">
        <f t="shared" si="2"/>
        <v/>
      </c>
      <c r="AY41" s="974"/>
      <c r="AZ41" s="974"/>
      <c r="BA41" s="974"/>
      <c r="BB41" s="974"/>
      <c r="BC41" s="975"/>
      <c r="BD41" s="350"/>
      <c r="BE41" s="350"/>
      <c r="BF41" s="317">
        <v>31</v>
      </c>
      <c r="BG41" s="300"/>
      <c r="BH41" s="1"/>
      <c r="BI41" s="1"/>
      <c r="BJ41" s="1"/>
      <c r="BK41" s="1"/>
      <c r="BL41" s="1"/>
      <c r="BM41" s="1"/>
      <c r="BN41" s="1"/>
      <c r="BO41" s="1"/>
      <c r="BP41" s="1"/>
      <c r="BQ41" s="1"/>
      <c r="BR41" s="1"/>
      <c r="BS41" s="1"/>
      <c r="BT41" s="1"/>
      <c r="BU41" s="1"/>
      <c r="BV41" s="1"/>
      <c r="BW41" s="1"/>
      <c r="BX41" s="1"/>
      <c r="BY41" s="1"/>
    </row>
    <row r="42" spans="1:77" s="15" customFormat="1" ht="28.5" customHeight="1" x14ac:dyDescent="0.2">
      <c r="A42" s="877"/>
      <c r="B42" s="878"/>
      <c r="C42" s="879"/>
      <c r="D42" s="1256"/>
      <c r="E42" s="921"/>
      <c r="F42" s="903"/>
      <c r="G42" s="920"/>
      <c r="H42" s="921"/>
      <c r="I42" s="921"/>
      <c r="J42" s="921"/>
      <c r="K42" s="903"/>
      <c r="L42" s="1070" t="str">
        <f>IF(G42="","",IFERROR(VLOOKUP(G42&amp;$A$60,製品リスト!$K$4:$Q$1000,6,0),"SII登録型番を正しく入力してください"))</f>
        <v/>
      </c>
      <c r="M42" s="1071"/>
      <c r="N42" s="1071"/>
      <c r="O42" s="1071"/>
      <c r="P42" s="1071"/>
      <c r="Q42" s="1071"/>
      <c r="R42" s="1072"/>
      <c r="S42" s="1070" t="str">
        <f>IF(G42="","",IFERROR(VLOOKUP(G42&amp;$A$60,製品リスト!$K$4:$Q$1000,7,0),"SII登録型番を正しく入力してください"))</f>
        <v/>
      </c>
      <c r="T42" s="1071"/>
      <c r="U42" s="1071"/>
      <c r="V42" s="1071"/>
      <c r="W42" s="1071"/>
      <c r="X42" s="1071"/>
      <c r="Y42" s="1071"/>
      <c r="Z42" s="1071"/>
      <c r="AA42" s="1071"/>
      <c r="AB42" s="1072"/>
      <c r="AC42" s="908"/>
      <c r="AD42" s="909"/>
      <c r="AE42" s="909"/>
      <c r="AF42" s="266" t="s">
        <v>12</v>
      </c>
      <c r="AG42" s="909"/>
      <c r="AH42" s="909"/>
      <c r="AI42" s="910"/>
      <c r="AJ42" s="911" t="str">
        <f t="shared" si="0"/>
        <v/>
      </c>
      <c r="AK42" s="912"/>
      <c r="AL42" s="913"/>
      <c r="AM42" s="914"/>
      <c r="AN42" s="915"/>
      <c r="AO42" s="916"/>
      <c r="AP42" s="911" t="str">
        <f t="shared" si="1"/>
        <v/>
      </c>
      <c r="AQ42" s="912"/>
      <c r="AR42" s="912"/>
      <c r="AS42" s="913"/>
      <c r="AT42" s="917"/>
      <c r="AU42" s="918"/>
      <c r="AV42" s="918"/>
      <c r="AW42" s="919"/>
      <c r="AX42" s="973" t="str">
        <f t="shared" si="2"/>
        <v/>
      </c>
      <c r="AY42" s="974"/>
      <c r="AZ42" s="974"/>
      <c r="BA42" s="974"/>
      <c r="BB42" s="974"/>
      <c r="BC42" s="975"/>
      <c r="BD42" s="350"/>
      <c r="BE42" s="350"/>
      <c r="BF42" s="317">
        <v>32</v>
      </c>
      <c r="BG42" s="300"/>
      <c r="BH42" s="1"/>
      <c r="BI42" s="1"/>
      <c r="BJ42" s="1"/>
      <c r="BK42" s="1"/>
      <c r="BL42" s="1"/>
      <c r="BM42" s="1"/>
      <c r="BN42" s="1"/>
      <c r="BO42" s="1"/>
      <c r="BP42" s="1"/>
      <c r="BQ42" s="1"/>
      <c r="BR42" s="1"/>
      <c r="BS42" s="1"/>
      <c r="BT42" s="1"/>
      <c r="BU42" s="1"/>
      <c r="BV42" s="1"/>
      <c r="BW42" s="1"/>
      <c r="BX42" s="1"/>
      <c r="BY42" s="1"/>
    </row>
    <row r="43" spans="1:77" s="15" customFormat="1" ht="28.5" customHeight="1" x14ac:dyDescent="0.2">
      <c r="A43" s="877"/>
      <c r="B43" s="878"/>
      <c r="C43" s="879"/>
      <c r="D43" s="1256"/>
      <c r="E43" s="921"/>
      <c r="F43" s="903"/>
      <c r="G43" s="920"/>
      <c r="H43" s="921"/>
      <c r="I43" s="921"/>
      <c r="J43" s="921"/>
      <c r="K43" s="903"/>
      <c r="L43" s="1070" t="str">
        <f>IF(G43="","",IFERROR(VLOOKUP(G43&amp;$A$60,製品リスト!$K$4:$Q$1000,6,0),"SII登録型番を正しく入力してください"))</f>
        <v/>
      </c>
      <c r="M43" s="1071"/>
      <c r="N43" s="1071"/>
      <c r="O43" s="1071"/>
      <c r="P43" s="1071"/>
      <c r="Q43" s="1071"/>
      <c r="R43" s="1072"/>
      <c r="S43" s="1070" t="str">
        <f>IF(G43="","",IFERROR(VLOOKUP(G43&amp;$A$60,製品リスト!$K$4:$Q$1000,7,0),"SII登録型番を正しく入力してください"))</f>
        <v/>
      </c>
      <c r="T43" s="1071"/>
      <c r="U43" s="1071"/>
      <c r="V43" s="1071"/>
      <c r="W43" s="1071"/>
      <c r="X43" s="1071"/>
      <c r="Y43" s="1071"/>
      <c r="Z43" s="1071"/>
      <c r="AA43" s="1071"/>
      <c r="AB43" s="1072"/>
      <c r="AC43" s="908"/>
      <c r="AD43" s="909"/>
      <c r="AE43" s="909"/>
      <c r="AF43" s="266" t="s">
        <v>12</v>
      </c>
      <c r="AG43" s="909"/>
      <c r="AH43" s="909"/>
      <c r="AI43" s="910"/>
      <c r="AJ43" s="911" t="str">
        <f t="shared" si="0"/>
        <v/>
      </c>
      <c r="AK43" s="912"/>
      <c r="AL43" s="913"/>
      <c r="AM43" s="914"/>
      <c r="AN43" s="915"/>
      <c r="AO43" s="916"/>
      <c r="AP43" s="911" t="str">
        <f t="shared" si="1"/>
        <v/>
      </c>
      <c r="AQ43" s="912"/>
      <c r="AR43" s="912"/>
      <c r="AS43" s="913"/>
      <c r="AT43" s="917"/>
      <c r="AU43" s="918"/>
      <c r="AV43" s="918"/>
      <c r="AW43" s="919"/>
      <c r="AX43" s="973" t="str">
        <f t="shared" si="2"/>
        <v/>
      </c>
      <c r="AY43" s="974"/>
      <c r="AZ43" s="974"/>
      <c r="BA43" s="974"/>
      <c r="BB43" s="974"/>
      <c r="BC43" s="975"/>
      <c r="BD43" s="350"/>
      <c r="BE43" s="350"/>
      <c r="BF43" s="317">
        <v>33</v>
      </c>
      <c r="BG43" s="300"/>
      <c r="BH43" s="1"/>
      <c r="BI43" s="1"/>
      <c r="BJ43" s="1"/>
      <c r="BK43" s="1"/>
      <c r="BL43" s="1"/>
      <c r="BM43" s="1"/>
      <c r="BN43" s="1"/>
      <c r="BO43" s="1"/>
      <c r="BP43" s="1"/>
      <c r="BQ43" s="1"/>
      <c r="BR43" s="1"/>
      <c r="BS43" s="1"/>
      <c r="BT43" s="1"/>
      <c r="BU43" s="1"/>
      <c r="BV43" s="1"/>
      <c r="BW43" s="1"/>
      <c r="BX43" s="1"/>
      <c r="BY43" s="1"/>
    </row>
    <row r="44" spans="1:77" s="15" customFormat="1" ht="28.5" customHeight="1" x14ac:dyDescent="0.2">
      <c r="A44" s="877"/>
      <c r="B44" s="878"/>
      <c r="C44" s="879"/>
      <c r="D44" s="1256"/>
      <c r="E44" s="921"/>
      <c r="F44" s="903"/>
      <c r="G44" s="920"/>
      <c r="H44" s="921"/>
      <c r="I44" s="921"/>
      <c r="J44" s="921"/>
      <c r="K44" s="903"/>
      <c r="L44" s="1070" t="str">
        <f>IF(G44="","",IFERROR(VLOOKUP(G44&amp;$A$60,製品リスト!$K$4:$Q$1000,6,0),"SII登録型番を正しく入力してください"))</f>
        <v/>
      </c>
      <c r="M44" s="1071"/>
      <c r="N44" s="1071"/>
      <c r="O44" s="1071"/>
      <c r="P44" s="1071"/>
      <c r="Q44" s="1071"/>
      <c r="R44" s="1072"/>
      <c r="S44" s="1070" t="str">
        <f>IF(G44="","",IFERROR(VLOOKUP(G44&amp;$A$60,製品リスト!$K$4:$Q$1000,7,0),"SII登録型番を正しく入力してください"))</f>
        <v/>
      </c>
      <c r="T44" s="1071"/>
      <c r="U44" s="1071"/>
      <c r="V44" s="1071"/>
      <c r="W44" s="1071"/>
      <c r="X44" s="1071"/>
      <c r="Y44" s="1071"/>
      <c r="Z44" s="1071"/>
      <c r="AA44" s="1071"/>
      <c r="AB44" s="1072"/>
      <c r="AC44" s="908"/>
      <c r="AD44" s="909"/>
      <c r="AE44" s="909"/>
      <c r="AF44" s="266" t="s">
        <v>12</v>
      </c>
      <c r="AG44" s="909"/>
      <c r="AH44" s="909"/>
      <c r="AI44" s="910"/>
      <c r="AJ44" s="911" t="str">
        <f t="shared" si="0"/>
        <v/>
      </c>
      <c r="AK44" s="912"/>
      <c r="AL44" s="913"/>
      <c r="AM44" s="914"/>
      <c r="AN44" s="915"/>
      <c r="AO44" s="916"/>
      <c r="AP44" s="911" t="str">
        <f t="shared" si="1"/>
        <v/>
      </c>
      <c r="AQ44" s="912"/>
      <c r="AR44" s="912"/>
      <c r="AS44" s="913"/>
      <c r="AT44" s="917"/>
      <c r="AU44" s="918"/>
      <c r="AV44" s="918"/>
      <c r="AW44" s="919"/>
      <c r="AX44" s="973" t="str">
        <f t="shared" si="2"/>
        <v/>
      </c>
      <c r="AY44" s="974"/>
      <c r="AZ44" s="974"/>
      <c r="BA44" s="974"/>
      <c r="BB44" s="974"/>
      <c r="BC44" s="975"/>
      <c r="BD44" s="350"/>
      <c r="BE44" s="350"/>
      <c r="BF44" s="317">
        <v>34</v>
      </c>
      <c r="BG44" s="300"/>
      <c r="BH44" s="1"/>
      <c r="BI44" s="1"/>
      <c r="BJ44" s="1"/>
      <c r="BK44" s="1"/>
      <c r="BL44" s="1"/>
      <c r="BM44" s="1"/>
      <c r="BN44" s="1"/>
      <c r="BO44" s="1"/>
      <c r="BP44" s="1"/>
      <c r="BQ44" s="1"/>
      <c r="BR44" s="1"/>
      <c r="BS44" s="1"/>
      <c r="BT44" s="1"/>
      <c r="BU44" s="1"/>
      <c r="BV44" s="1"/>
      <c r="BW44" s="1"/>
      <c r="BX44" s="1"/>
      <c r="BY44" s="1"/>
    </row>
    <row r="45" spans="1:77" s="15" customFormat="1" ht="28.5" customHeight="1" x14ac:dyDescent="0.2">
      <c r="A45" s="877"/>
      <c r="B45" s="878"/>
      <c r="C45" s="879"/>
      <c r="D45" s="1256"/>
      <c r="E45" s="921"/>
      <c r="F45" s="903"/>
      <c r="G45" s="920"/>
      <c r="H45" s="921"/>
      <c r="I45" s="921"/>
      <c r="J45" s="921"/>
      <c r="K45" s="903"/>
      <c r="L45" s="1070" t="str">
        <f>IF(G45="","",IFERROR(VLOOKUP(G45&amp;$A$60,製品リスト!$K$4:$Q$1000,6,0),"SII登録型番を正しく入力してください"))</f>
        <v/>
      </c>
      <c r="M45" s="1071"/>
      <c r="N45" s="1071"/>
      <c r="O45" s="1071"/>
      <c r="P45" s="1071"/>
      <c r="Q45" s="1071"/>
      <c r="R45" s="1072"/>
      <c r="S45" s="1070" t="str">
        <f>IF(G45="","",IFERROR(VLOOKUP(G45&amp;$A$60,製品リスト!$K$4:$Q$1000,7,0),"SII登録型番を正しく入力してください"))</f>
        <v/>
      </c>
      <c r="T45" s="1071"/>
      <c r="U45" s="1071"/>
      <c r="V45" s="1071"/>
      <c r="W45" s="1071"/>
      <c r="X45" s="1071"/>
      <c r="Y45" s="1071"/>
      <c r="Z45" s="1071"/>
      <c r="AA45" s="1071"/>
      <c r="AB45" s="1072"/>
      <c r="AC45" s="908"/>
      <c r="AD45" s="909"/>
      <c r="AE45" s="909"/>
      <c r="AF45" s="266" t="s">
        <v>12</v>
      </c>
      <c r="AG45" s="909"/>
      <c r="AH45" s="909"/>
      <c r="AI45" s="910"/>
      <c r="AJ45" s="911" t="str">
        <f t="shared" si="0"/>
        <v/>
      </c>
      <c r="AK45" s="912"/>
      <c r="AL45" s="913"/>
      <c r="AM45" s="914"/>
      <c r="AN45" s="915"/>
      <c r="AO45" s="916"/>
      <c r="AP45" s="911" t="str">
        <f t="shared" si="1"/>
        <v/>
      </c>
      <c r="AQ45" s="912"/>
      <c r="AR45" s="912"/>
      <c r="AS45" s="913"/>
      <c r="AT45" s="917"/>
      <c r="AU45" s="918"/>
      <c r="AV45" s="918"/>
      <c r="AW45" s="919"/>
      <c r="AX45" s="973" t="str">
        <f t="shared" si="2"/>
        <v/>
      </c>
      <c r="AY45" s="974"/>
      <c r="AZ45" s="974"/>
      <c r="BA45" s="974"/>
      <c r="BB45" s="974"/>
      <c r="BC45" s="975"/>
      <c r="BD45" s="350"/>
      <c r="BE45" s="350"/>
      <c r="BF45" s="317">
        <v>35</v>
      </c>
      <c r="BG45" s="300"/>
      <c r="BH45" s="1"/>
      <c r="BI45" s="1"/>
      <c r="BJ45" s="1"/>
      <c r="BK45" s="1"/>
      <c r="BL45" s="1"/>
      <c r="BM45" s="1"/>
      <c r="BN45" s="1"/>
      <c r="BO45" s="1"/>
      <c r="BP45" s="1"/>
      <c r="BQ45" s="1"/>
      <c r="BR45" s="1"/>
      <c r="BS45" s="1"/>
      <c r="BT45" s="1"/>
      <c r="BU45" s="1"/>
      <c r="BV45" s="1"/>
      <c r="BW45" s="1"/>
      <c r="BX45" s="1"/>
      <c r="BY45" s="1"/>
    </row>
    <row r="46" spans="1:77" s="15" customFormat="1" ht="28.5" customHeight="1" x14ac:dyDescent="0.2">
      <c r="A46" s="877"/>
      <c r="B46" s="878"/>
      <c r="C46" s="879"/>
      <c r="D46" s="1256"/>
      <c r="E46" s="921"/>
      <c r="F46" s="903"/>
      <c r="G46" s="920"/>
      <c r="H46" s="921"/>
      <c r="I46" s="921"/>
      <c r="J46" s="921"/>
      <c r="K46" s="903"/>
      <c r="L46" s="1070" t="str">
        <f>IF(G46="","",IFERROR(VLOOKUP(G46&amp;$A$60,製品リスト!$K$4:$Q$1000,6,0),"SII登録型番を正しく入力してください"))</f>
        <v/>
      </c>
      <c r="M46" s="1071"/>
      <c r="N46" s="1071"/>
      <c r="O46" s="1071"/>
      <c r="P46" s="1071"/>
      <c r="Q46" s="1071"/>
      <c r="R46" s="1072"/>
      <c r="S46" s="1070" t="str">
        <f>IF(G46="","",IFERROR(VLOOKUP(G46&amp;$A$60,製品リスト!$K$4:$Q$1000,7,0),"SII登録型番を正しく入力してください"))</f>
        <v/>
      </c>
      <c r="T46" s="1071"/>
      <c r="U46" s="1071"/>
      <c r="V46" s="1071"/>
      <c r="W46" s="1071"/>
      <c r="X46" s="1071"/>
      <c r="Y46" s="1071"/>
      <c r="Z46" s="1071"/>
      <c r="AA46" s="1071"/>
      <c r="AB46" s="1072"/>
      <c r="AC46" s="908"/>
      <c r="AD46" s="909"/>
      <c r="AE46" s="909"/>
      <c r="AF46" s="266" t="s">
        <v>12</v>
      </c>
      <c r="AG46" s="909"/>
      <c r="AH46" s="909"/>
      <c r="AI46" s="910"/>
      <c r="AJ46" s="911" t="str">
        <f t="shared" si="0"/>
        <v/>
      </c>
      <c r="AK46" s="912"/>
      <c r="AL46" s="913"/>
      <c r="AM46" s="914"/>
      <c r="AN46" s="915"/>
      <c r="AO46" s="916"/>
      <c r="AP46" s="911" t="str">
        <f t="shared" si="1"/>
        <v/>
      </c>
      <c r="AQ46" s="912"/>
      <c r="AR46" s="912"/>
      <c r="AS46" s="913"/>
      <c r="AT46" s="917"/>
      <c r="AU46" s="918"/>
      <c r="AV46" s="918"/>
      <c r="AW46" s="919"/>
      <c r="AX46" s="973" t="str">
        <f t="shared" si="2"/>
        <v/>
      </c>
      <c r="AY46" s="974"/>
      <c r="AZ46" s="974"/>
      <c r="BA46" s="974"/>
      <c r="BB46" s="974"/>
      <c r="BC46" s="975"/>
      <c r="BD46" s="350"/>
      <c r="BE46" s="350"/>
      <c r="BF46" s="317">
        <v>36</v>
      </c>
      <c r="BG46" s="300"/>
      <c r="BH46" s="1"/>
      <c r="BI46" s="1"/>
      <c r="BJ46" s="1"/>
      <c r="BK46" s="1"/>
      <c r="BL46" s="1"/>
      <c r="BM46" s="1"/>
      <c r="BN46" s="1"/>
      <c r="BO46" s="1"/>
      <c r="BP46" s="1"/>
      <c r="BQ46" s="1"/>
      <c r="BR46" s="1"/>
      <c r="BS46" s="1"/>
      <c r="BT46" s="1"/>
      <c r="BU46" s="1"/>
      <c r="BV46" s="1"/>
      <c r="BW46" s="1"/>
      <c r="BX46" s="1"/>
      <c r="BY46" s="1"/>
    </row>
    <row r="47" spans="1:77" s="15" customFormat="1" ht="28.5" customHeight="1" x14ac:dyDescent="0.2">
      <c r="A47" s="877"/>
      <c r="B47" s="878"/>
      <c r="C47" s="879"/>
      <c r="D47" s="1256"/>
      <c r="E47" s="921"/>
      <c r="F47" s="903"/>
      <c r="G47" s="920"/>
      <c r="H47" s="921"/>
      <c r="I47" s="921"/>
      <c r="J47" s="921"/>
      <c r="K47" s="903"/>
      <c r="L47" s="1070" t="str">
        <f>IF(G47="","",IFERROR(VLOOKUP(G47&amp;$A$60,製品リスト!$K$4:$Q$1000,6,0),"SII登録型番を正しく入力してください"))</f>
        <v/>
      </c>
      <c r="M47" s="1071"/>
      <c r="N47" s="1071"/>
      <c r="O47" s="1071"/>
      <c r="P47" s="1071"/>
      <c r="Q47" s="1071"/>
      <c r="R47" s="1072"/>
      <c r="S47" s="1070" t="str">
        <f>IF(G47="","",IFERROR(VLOOKUP(G47&amp;$A$60,製品リスト!$K$4:$Q$1000,7,0),"SII登録型番を正しく入力してください"))</f>
        <v/>
      </c>
      <c r="T47" s="1071"/>
      <c r="U47" s="1071"/>
      <c r="V47" s="1071"/>
      <c r="W47" s="1071"/>
      <c r="X47" s="1071"/>
      <c r="Y47" s="1071"/>
      <c r="Z47" s="1071"/>
      <c r="AA47" s="1071"/>
      <c r="AB47" s="1072"/>
      <c r="AC47" s="908"/>
      <c r="AD47" s="909"/>
      <c r="AE47" s="909"/>
      <c r="AF47" s="266" t="s">
        <v>12</v>
      </c>
      <c r="AG47" s="909"/>
      <c r="AH47" s="909"/>
      <c r="AI47" s="910"/>
      <c r="AJ47" s="911" t="str">
        <f t="shared" si="0"/>
        <v/>
      </c>
      <c r="AK47" s="912"/>
      <c r="AL47" s="913"/>
      <c r="AM47" s="914"/>
      <c r="AN47" s="915"/>
      <c r="AO47" s="916"/>
      <c r="AP47" s="911" t="str">
        <f t="shared" si="1"/>
        <v/>
      </c>
      <c r="AQ47" s="912"/>
      <c r="AR47" s="912"/>
      <c r="AS47" s="913"/>
      <c r="AT47" s="917"/>
      <c r="AU47" s="918"/>
      <c r="AV47" s="918"/>
      <c r="AW47" s="919"/>
      <c r="AX47" s="973" t="str">
        <f t="shared" si="2"/>
        <v/>
      </c>
      <c r="AY47" s="974"/>
      <c r="AZ47" s="974"/>
      <c r="BA47" s="974"/>
      <c r="BB47" s="974"/>
      <c r="BC47" s="975"/>
      <c r="BD47" s="350"/>
      <c r="BE47" s="350"/>
      <c r="BF47" s="317">
        <v>37</v>
      </c>
      <c r="BG47" s="300"/>
      <c r="BH47" s="1"/>
      <c r="BI47" s="1"/>
      <c r="BJ47" s="1"/>
      <c r="BK47" s="1"/>
      <c r="BL47" s="1"/>
      <c r="BM47" s="1"/>
      <c r="BN47" s="1"/>
      <c r="BO47" s="1"/>
      <c r="BP47" s="1"/>
      <c r="BQ47" s="1"/>
      <c r="BR47" s="1"/>
      <c r="BS47" s="1"/>
      <c r="BT47" s="1"/>
      <c r="BU47" s="1"/>
      <c r="BV47" s="1"/>
      <c r="BW47" s="1"/>
      <c r="BX47" s="1"/>
      <c r="BY47" s="1"/>
    </row>
    <row r="48" spans="1:77" s="15" customFormat="1" ht="28.5" customHeight="1" x14ac:dyDescent="0.2">
      <c r="A48" s="877"/>
      <c r="B48" s="878"/>
      <c r="C48" s="879"/>
      <c r="D48" s="1256"/>
      <c r="E48" s="921"/>
      <c r="F48" s="903"/>
      <c r="G48" s="920"/>
      <c r="H48" s="921"/>
      <c r="I48" s="921"/>
      <c r="J48" s="921"/>
      <c r="K48" s="903"/>
      <c r="L48" s="1070" t="str">
        <f>IF(G48="","",IFERROR(VLOOKUP(G48&amp;$A$60,製品リスト!$K$4:$Q$1000,6,0),"SII登録型番を正しく入力してください"))</f>
        <v/>
      </c>
      <c r="M48" s="1071"/>
      <c r="N48" s="1071"/>
      <c r="O48" s="1071"/>
      <c r="P48" s="1071"/>
      <c r="Q48" s="1071"/>
      <c r="R48" s="1072"/>
      <c r="S48" s="1070" t="str">
        <f>IF(G48="","",IFERROR(VLOOKUP(G48&amp;$A$60,製品リスト!$K$4:$Q$1000,7,0),"SII登録型番を正しく入力してください"))</f>
        <v/>
      </c>
      <c r="T48" s="1071"/>
      <c r="U48" s="1071"/>
      <c r="V48" s="1071"/>
      <c r="W48" s="1071"/>
      <c r="X48" s="1071"/>
      <c r="Y48" s="1071"/>
      <c r="Z48" s="1071"/>
      <c r="AA48" s="1071"/>
      <c r="AB48" s="1072"/>
      <c r="AC48" s="908"/>
      <c r="AD48" s="909"/>
      <c r="AE48" s="909"/>
      <c r="AF48" s="266" t="s">
        <v>12</v>
      </c>
      <c r="AG48" s="909"/>
      <c r="AH48" s="909"/>
      <c r="AI48" s="910"/>
      <c r="AJ48" s="911" t="str">
        <f t="shared" si="0"/>
        <v/>
      </c>
      <c r="AK48" s="912"/>
      <c r="AL48" s="913"/>
      <c r="AM48" s="914"/>
      <c r="AN48" s="915"/>
      <c r="AO48" s="916"/>
      <c r="AP48" s="911" t="str">
        <f t="shared" si="1"/>
        <v/>
      </c>
      <c r="AQ48" s="912"/>
      <c r="AR48" s="912"/>
      <c r="AS48" s="913"/>
      <c r="AT48" s="917"/>
      <c r="AU48" s="918"/>
      <c r="AV48" s="918"/>
      <c r="AW48" s="919"/>
      <c r="AX48" s="973" t="str">
        <f t="shared" si="2"/>
        <v/>
      </c>
      <c r="AY48" s="974"/>
      <c r="AZ48" s="974"/>
      <c r="BA48" s="974"/>
      <c r="BB48" s="974"/>
      <c r="BC48" s="975"/>
      <c r="BD48" s="350"/>
      <c r="BE48" s="350"/>
      <c r="BF48" s="317">
        <v>38</v>
      </c>
      <c r="BG48" s="300"/>
      <c r="BH48" s="1"/>
      <c r="BI48" s="1"/>
      <c r="BJ48" s="1"/>
      <c r="BK48" s="1"/>
      <c r="BL48" s="1"/>
      <c r="BM48" s="1"/>
      <c r="BN48" s="1"/>
      <c r="BO48" s="1"/>
      <c r="BP48" s="1"/>
      <c r="BQ48" s="1"/>
      <c r="BR48" s="1"/>
      <c r="BS48" s="1"/>
      <c r="BT48" s="1"/>
      <c r="BU48" s="1"/>
      <c r="BV48" s="1"/>
      <c r="BW48" s="1"/>
      <c r="BX48" s="1"/>
      <c r="BY48" s="1"/>
    </row>
    <row r="49" spans="1:77" s="15" customFormat="1" ht="28.5" customHeight="1" x14ac:dyDescent="0.2">
      <c r="A49" s="877"/>
      <c r="B49" s="878"/>
      <c r="C49" s="879"/>
      <c r="D49" s="1256"/>
      <c r="E49" s="921"/>
      <c r="F49" s="903"/>
      <c r="G49" s="920"/>
      <c r="H49" s="921"/>
      <c r="I49" s="921"/>
      <c r="J49" s="921"/>
      <c r="K49" s="903"/>
      <c r="L49" s="1070" t="str">
        <f>IF(G49="","",IFERROR(VLOOKUP(G49&amp;$A$60,製品リスト!$K$4:$Q$1000,6,0),"SII登録型番を正しく入力してください"))</f>
        <v/>
      </c>
      <c r="M49" s="1071"/>
      <c r="N49" s="1071"/>
      <c r="O49" s="1071"/>
      <c r="P49" s="1071"/>
      <c r="Q49" s="1071"/>
      <c r="R49" s="1072"/>
      <c r="S49" s="1070" t="str">
        <f>IF(G49="","",IFERROR(VLOOKUP(G49&amp;$A$60,製品リスト!$K$4:$Q$1000,7,0),"SII登録型番を正しく入力してください"))</f>
        <v/>
      </c>
      <c r="T49" s="1071"/>
      <c r="U49" s="1071"/>
      <c r="V49" s="1071"/>
      <c r="W49" s="1071"/>
      <c r="X49" s="1071"/>
      <c r="Y49" s="1071"/>
      <c r="Z49" s="1071"/>
      <c r="AA49" s="1071"/>
      <c r="AB49" s="1072"/>
      <c r="AC49" s="908"/>
      <c r="AD49" s="909"/>
      <c r="AE49" s="909"/>
      <c r="AF49" s="266" t="s">
        <v>12</v>
      </c>
      <c r="AG49" s="909"/>
      <c r="AH49" s="909"/>
      <c r="AI49" s="910"/>
      <c r="AJ49" s="911" t="str">
        <f t="shared" si="0"/>
        <v/>
      </c>
      <c r="AK49" s="912"/>
      <c r="AL49" s="913"/>
      <c r="AM49" s="914"/>
      <c r="AN49" s="915"/>
      <c r="AO49" s="916"/>
      <c r="AP49" s="911" t="str">
        <f t="shared" si="1"/>
        <v/>
      </c>
      <c r="AQ49" s="912"/>
      <c r="AR49" s="912"/>
      <c r="AS49" s="913"/>
      <c r="AT49" s="917"/>
      <c r="AU49" s="918"/>
      <c r="AV49" s="918"/>
      <c r="AW49" s="919"/>
      <c r="AX49" s="973" t="str">
        <f t="shared" si="2"/>
        <v/>
      </c>
      <c r="AY49" s="974"/>
      <c r="AZ49" s="974"/>
      <c r="BA49" s="974"/>
      <c r="BB49" s="974"/>
      <c r="BC49" s="975"/>
      <c r="BD49" s="350"/>
      <c r="BE49" s="350"/>
      <c r="BF49" s="317">
        <v>39</v>
      </c>
      <c r="BG49" s="300"/>
      <c r="BH49" s="1"/>
      <c r="BI49" s="1"/>
      <c r="BJ49" s="1"/>
      <c r="BK49" s="1"/>
      <c r="BL49" s="1"/>
      <c r="BM49" s="1"/>
      <c r="BN49" s="1"/>
      <c r="BO49" s="1"/>
      <c r="BP49" s="1"/>
      <c r="BQ49" s="1"/>
      <c r="BR49" s="1"/>
      <c r="BS49" s="1"/>
      <c r="BT49" s="1"/>
      <c r="BU49" s="1"/>
      <c r="BV49" s="1"/>
      <c r="BW49" s="1"/>
      <c r="BX49" s="1"/>
      <c r="BY49" s="1"/>
    </row>
    <row r="50" spans="1:77" s="15" customFormat="1" ht="28.5" customHeight="1" x14ac:dyDescent="0.2">
      <c r="A50" s="877"/>
      <c r="B50" s="878"/>
      <c r="C50" s="879"/>
      <c r="D50" s="1256"/>
      <c r="E50" s="921"/>
      <c r="F50" s="903"/>
      <c r="G50" s="920"/>
      <c r="H50" s="921"/>
      <c r="I50" s="921"/>
      <c r="J50" s="921"/>
      <c r="K50" s="903"/>
      <c r="L50" s="1070" t="str">
        <f>IF(G50="","",IFERROR(VLOOKUP(G50&amp;$A$60,製品リスト!$K$4:$Q$1000,6,0),"SII登録型番を正しく入力してください"))</f>
        <v/>
      </c>
      <c r="M50" s="1071"/>
      <c r="N50" s="1071"/>
      <c r="O50" s="1071"/>
      <c r="P50" s="1071"/>
      <c r="Q50" s="1071"/>
      <c r="R50" s="1072"/>
      <c r="S50" s="1070" t="str">
        <f>IF(G50="","",IFERROR(VLOOKUP(G50&amp;$A$60,製品リスト!$K$4:$Q$1000,7,0),"SII登録型番を正しく入力してください"))</f>
        <v/>
      </c>
      <c r="T50" s="1071"/>
      <c r="U50" s="1071"/>
      <c r="V50" s="1071"/>
      <c r="W50" s="1071"/>
      <c r="X50" s="1071"/>
      <c r="Y50" s="1071"/>
      <c r="Z50" s="1071"/>
      <c r="AA50" s="1071"/>
      <c r="AB50" s="1072"/>
      <c r="AC50" s="908"/>
      <c r="AD50" s="909"/>
      <c r="AE50" s="909"/>
      <c r="AF50" s="266" t="s">
        <v>12</v>
      </c>
      <c r="AG50" s="909"/>
      <c r="AH50" s="909"/>
      <c r="AI50" s="910"/>
      <c r="AJ50" s="911" t="str">
        <f t="shared" si="0"/>
        <v/>
      </c>
      <c r="AK50" s="912"/>
      <c r="AL50" s="913"/>
      <c r="AM50" s="914"/>
      <c r="AN50" s="915"/>
      <c r="AO50" s="916"/>
      <c r="AP50" s="911" t="str">
        <f t="shared" si="1"/>
        <v/>
      </c>
      <c r="AQ50" s="912"/>
      <c r="AR50" s="912"/>
      <c r="AS50" s="913"/>
      <c r="AT50" s="917"/>
      <c r="AU50" s="918"/>
      <c r="AV50" s="918"/>
      <c r="AW50" s="919"/>
      <c r="AX50" s="973" t="str">
        <f t="shared" si="2"/>
        <v/>
      </c>
      <c r="AY50" s="974"/>
      <c r="AZ50" s="974"/>
      <c r="BA50" s="974"/>
      <c r="BB50" s="974"/>
      <c r="BC50" s="975"/>
      <c r="BD50" s="350"/>
      <c r="BE50" s="350"/>
      <c r="BF50" s="317">
        <v>40</v>
      </c>
      <c r="BG50" s="300"/>
      <c r="BH50" s="1"/>
      <c r="BI50" s="1"/>
      <c r="BJ50" s="1"/>
      <c r="BK50" s="1"/>
      <c r="BL50" s="1"/>
      <c r="BM50" s="1"/>
      <c r="BN50" s="1"/>
      <c r="BO50" s="1"/>
      <c r="BP50" s="1"/>
      <c r="BQ50" s="1"/>
      <c r="BR50" s="1"/>
      <c r="BS50" s="1"/>
      <c r="BT50" s="1"/>
      <c r="BU50" s="1"/>
      <c r="BV50" s="1"/>
      <c r="BW50" s="1"/>
      <c r="BX50" s="1"/>
      <c r="BY50" s="1"/>
    </row>
    <row r="51" spans="1:77" s="15" customFormat="1" ht="28.5" customHeight="1" x14ac:dyDescent="0.2">
      <c r="A51" s="877"/>
      <c r="B51" s="878"/>
      <c r="C51" s="879"/>
      <c r="D51" s="1256"/>
      <c r="E51" s="921"/>
      <c r="F51" s="903"/>
      <c r="G51" s="920"/>
      <c r="H51" s="921"/>
      <c r="I51" s="921"/>
      <c r="J51" s="921"/>
      <c r="K51" s="903"/>
      <c r="L51" s="1070" t="str">
        <f>IF(G51="","",IFERROR(VLOOKUP(G51&amp;$A$60,製品リスト!$K$4:$Q$1000,6,0),"SII登録型番を正しく入力してください"))</f>
        <v/>
      </c>
      <c r="M51" s="1071"/>
      <c r="N51" s="1071"/>
      <c r="O51" s="1071"/>
      <c r="P51" s="1071"/>
      <c r="Q51" s="1071"/>
      <c r="R51" s="1072"/>
      <c r="S51" s="1070" t="str">
        <f>IF(G51="","",IFERROR(VLOOKUP(G51&amp;$A$60,製品リスト!$K$4:$Q$1000,7,0),"SII登録型番を正しく入力してください"))</f>
        <v/>
      </c>
      <c r="T51" s="1071"/>
      <c r="U51" s="1071"/>
      <c r="V51" s="1071"/>
      <c r="W51" s="1071"/>
      <c r="X51" s="1071"/>
      <c r="Y51" s="1071"/>
      <c r="Z51" s="1071"/>
      <c r="AA51" s="1071"/>
      <c r="AB51" s="1072"/>
      <c r="AC51" s="908"/>
      <c r="AD51" s="909"/>
      <c r="AE51" s="909"/>
      <c r="AF51" s="266" t="s">
        <v>12</v>
      </c>
      <c r="AG51" s="909"/>
      <c r="AH51" s="909"/>
      <c r="AI51" s="910"/>
      <c r="AJ51" s="911" t="str">
        <f t="shared" si="0"/>
        <v/>
      </c>
      <c r="AK51" s="912"/>
      <c r="AL51" s="913"/>
      <c r="AM51" s="914"/>
      <c r="AN51" s="915"/>
      <c r="AO51" s="916"/>
      <c r="AP51" s="911" t="str">
        <f t="shared" si="1"/>
        <v/>
      </c>
      <c r="AQ51" s="912"/>
      <c r="AR51" s="912"/>
      <c r="AS51" s="913"/>
      <c r="AT51" s="917"/>
      <c r="AU51" s="918"/>
      <c r="AV51" s="918"/>
      <c r="AW51" s="919"/>
      <c r="AX51" s="973" t="str">
        <f t="shared" si="2"/>
        <v/>
      </c>
      <c r="AY51" s="974"/>
      <c r="AZ51" s="974"/>
      <c r="BA51" s="974"/>
      <c r="BB51" s="974"/>
      <c r="BC51" s="975"/>
      <c r="BD51" s="350"/>
      <c r="BE51" s="350"/>
      <c r="BF51" s="317">
        <v>41</v>
      </c>
      <c r="BG51" s="300"/>
      <c r="BH51" s="1"/>
      <c r="BI51" s="1"/>
      <c r="BJ51" s="1"/>
      <c r="BK51" s="1"/>
      <c r="BL51" s="1"/>
      <c r="BM51" s="1"/>
      <c r="BN51" s="1"/>
      <c r="BO51" s="1"/>
      <c r="BP51" s="1"/>
      <c r="BQ51" s="1"/>
      <c r="BR51" s="1"/>
      <c r="BS51" s="1"/>
      <c r="BT51" s="1"/>
      <c r="BU51" s="1"/>
      <c r="BV51" s="1"/>
      <c r="BW51" s="1"/>
      <c r="BX51" s="1"/>
      <c r="BY51" s="1"/>
    </row>
    <row r="52" spans="1:77" s="15" customFormat="1" ht="28.5" customHeight="1" x14ac:dyDescent="0.2">
      <c r="A52" s="877"/>
      <c r="B52" s="878"/>
      <c r="C52" s="879"/>
      <c r="D52" s="1256"/>
      <c r="E52" s="921"/>
      <c r="F52" s="903"/>
      <c r="G52" s="920"/>
      <c r="H52" s="921"/>
      <c r="I52" s="921"/>
      <c r="J52" s="921"/>
      <c r="K52" s="903"/>
      <c r="L52" s="1070" t="str">
        <f>IF(G52="","",IFERROR(VLOOKUP(G52&amp;$A$60,製品リスト!$K$4:$Q$1000,6,0),"SII登録型番を正しく入力してください"))</f>
        <v/>
      </c>
      <c r="M52" s="1071"/>
      <c r="N52" s="1071"/>
      <c r="O52" s="1071"/>
      <c r="P52" s="1071"/>
      <c r="Q52" s="1071"/>
      <c r="R52" s="1072"/>
      <c r="S52" s="1070" t="str">
        <f>IF(G52="","",IFERROR(VLOOKUP(G52&amp;$A$60,製品リスト!$K$4:$Q$1000,7,0),"SII登録型番を正しく入力してください"))</f>
        <v/>
      </c>
      <c r="T52" s="1071"/>
      <c r="U52" s="1071"/>
      <c r="V52" s="1071"/>
      <c r="W52" s="1071"/>
      <c r="X52" s="1071"/>
      <c r="Y52" s="1071"/>
      <c r="Z52" s="1071"/>
      <c r="AA52" s="1071"/>
      <c r="AB52" s="1072"/>
      <c r="AC52" s="908"/>
      <c r="AD52" s="909"/>
      <c r="AE52" s="909"/>
      <c r="AF52" s="266" t="s">
        <v>12</v>
      </c>
      <c r="AG52" s="909"/>
      <c r="AH52" s="909"/>
      <c r="AI52" s="910"/>
      <c r="AJ52" s="911" t="str">
        <f t="shared" si="0"/>
        <v/>
      </c>
      <c r="AK52" s="912"/>
      <c r="AL52" s="913"/>
      <c r="AM52" s="914"/>
      <c r="AN52" s="915"/>
      <c r="AO52" s="916"/>
      <c r="AP52" s="911" t="str">
        <f t="shared" si="1"/>
        <v/>
      </c>
      <c r="AQ52" s="912"/>
      <c r="AR52" s="912"/>
      <c r="AS52" s="913"/>
      <c r="AT52" s="917"/>
      <c r="AU52" s="918"/>
      <c r="AV52" s="918"/>
      <c r="AW52" s="919"/>
      <c r="AX52" s="973" t="str">
        <f t="shared" si="2"/>
        <v/>
      </c>
      <c r="AY52" s="974"/>
      <c r="AZ52" s="974"/>
      <c r="BA52" s="974"/>
      <c r="BB52" s="974"/>
      <c r="BC52" s="975"/>
      <c r="BD52" s="350"/>
      <c r="BE52" s="350"/>
      <c r="BF52" s="317">
        <v>42</v>
      </c>
      <c r="BG52" s="300"/>
      <c r="BH52" s="1"/>
      <c r="BI52" s="1"/>
      <c r="BJ52" s="1"/>
      <c r="BK52" s="1"/>
      <c r="BL52" s="1"/>
      <c r="BM52" s="1"/>
      <c r="BN52" s="1"/>
      <c r="BO52" s="1"/>
      <c r="BP52" s="1"/>
      <c r="BQ52" s="1"/>
      <c r="BR52" s="1"/>
      <c r="BS52" s="1"/>
      <c r="BT52" s="1"/>
      <c r="BU52" s="1"/>
      <c r="BV52" s="1"/>
      <c r="BW52" s="1"/>
      <c r="BX52" s="1"/>
      <c r="BY52" s="1"/>
    </row>
    <row r="53" spans="1:77" s="15" customFormat="1" ht="28.5" customHeight="1" x14ac:dyDescent="0.2">
      <c r="A53" s="877"/>
      <c r="B53" s="878"/>
      <c r="C53" s="879"/>
      <c r="D53" s="1256"/>
      <c r="E53" s="921"/>
      <c r="F53" s="903"/>
      <c r="G53" s="920"/>
      <c r="H53" s="921"/>
      <c r="I53" s="921"/>
      <c r="J53" s="921"/>
      <c r="K53" s="903"/>
      <c r="L53" s="1070" t="str">
        <f>IF(G53="","",IFERROR(VLOOKUP(G53&amp;$A$60,製品リスト!$K$4:$Q$1000,6,0),"SII登録型番を正しく入力してください"))</f>
        <v/>
      </c>
      <c r="M53" s="1071"/>
      <c r="N53" s="1071"/>
      <c r="O53" s="1071"/>
      <c r="P53" s="1071"/>
      <c r="Q53" s="1071"/>
      <c r="R53" s="1072"/>
      <c r="S53" s="1070" t="str">
        <f>IF(G53="","",IFERROR(VLOOKUP(G53&amp;$A$60,製品リスト!$K$4:$Q$1000,7,0),"SII登録型番を正しく入力してください"))</f>
        <v/>
      </c>
      <c r="T53" s="1071"/>
      <c r="U53" s="1071"/>
      <c r="V53" s="1071"/>
      <c r="W53" s="1071"/>
      <c r="X53" s="1071"/>
      <c r="Y53" s="1071"/>
      <c r="Z53" s="1071"/>
      <c r="AA53" s="1071"/>
      <c r="AB53" s="1072"/>
      <c r="AC53" s="908"/>
      <c r="AD53" s="909"/>
      <c r="AE53" s="909"/>
      <c r="AF53" s="266" t="s">
        <v>12</v>
      </c>
      <c r="AG53" s="909"/>
      <c r="AH53" s="909"/>
      <c r="AI53" s="910"/>
      <c r="AJ53" s="911" t="str">
        <f t="shared" si="0"/>
        <v/>
      </c>
      <c r="AK53" s="912"/>
      <c r="AL53" s="913"/>
      <c r="AM53" s="914"/>
      <c r="AN53" s="915"/>
      <c r="AO53" s="916"/>
      <c r="AP53" s="911" t="str">
        <f t="shared" si="1"/>
        <v/>
      </c>
      <c r="AQ53" s="912"/>
      <c r="AR53" s="912"/>
      <c r="AS53" s="913"/>
      <c r="AT53" s="917"/>
      <c r="AU53" s="918"/>
      <c r="AV53" s="918"/>
      <c r="AW53" s="919"/>
      <c r="AX53" s="973" t="str">
        <f t="shared" si="2"/>
        <v/>
      </c>
      <c r="AY53" s="974"/>
      <c r="AZ53" s="974"/>
      <c r="BA53" s="974"/>
      <c r="BB53" s="974"/>
      <c r="BC53" s="975"/>
      <c r="BD53" s="350"/>
      <c r="BE53" s="350"/>
      <c r="BF53" s="317">
        <v>43</v>
      </c>
      <c r="BG53" s="300"/>
      <c r="BH53" s="1"/>
      <c r="BI53" s="1"/>
      <c r="BJ53" s="1"/>
      <c r="BK53" s="1"/>
      <c r="BL53" s="1"/>
      <c r="BM53" s="1"/>
      <c r="BN53" s="1"/>
      <c r="BO53" s="1"/>
      <c r="BP53" s="1"/>
      <c r="BQ53" s="1"/>
      <c r="BR53" s="1"/>
      <c r="BS53" s="1"/>
      <c r="BT53" s="1"/>
      <c r="BU53" s="1"/>
      <c r="BV53" s="1"/>
      <c r="BW53" s="1"/>
      <c r="BX53" s="1"/>
      <c r="BY53" s="1"/>
    </row>
    <row r="54" spans="1:77" s="15" customFormat="1" ht="28.5" customHeight="1" x14ac:dyDescent="0.2">
      <c r="A54" s="877"/>
      <c r="B54" s="878"/>
      <c r="C54" s="879"/>
      <c r="D54" s="1256"/>
      <c r="E54" s="921"/>
      <c r="F54" s="903"/>
      <c r="G54" s="920"/>
      <c r="H54" s="921"/>
      <c r="I54" s="921"/>
      <c r="J54" s="921"/>
      <c r="K54" s="903"/>
      <c r="L54" s="1070" t="str">
        <f>IF(G54="","",IFERROR(VLOOKUP(G54&amp;$A$60,製品リスト!$K$4:$Q$1000,6,0),"SII登録型番を正しく入力してください"))</f>
        <v/>
      </c>
      <c r="M54" s="1071"/>
      <c r="N54" s="1071"/>
      <c r="O54" s="1071"/>
      <c r="P54" s="1071"/>
      <c r="Q54" s="1071"/>
      <c r="R54" s="1072"/>
      <c r="S54" s="1070" t="str">
        <f>IF(G54="","",IFERROR(VLOOKUP(G54&amp;$A$60,製品リスト!$K$4:$Q$1000,7,0),"SII登録型番を正しく入力してください"))</f>
        <v/>
      </c>
      <c r="T54" s="1071"/>
      <c r="U54" s="1071"/>
      <c r="V54" s="1071"/>
      <c r="W54" s="1071"/>
      <c r="X54" s="1071"/>
      <c r="Y54" s="1071"/>
      <c r="Z54" s="1071"/>
      <c r="AA54" s="1071"/>
      <c r="AB54" s="1072"/>
      <c r="AC54" s="908"/>
      <c r="AD54" s="909"/>
      <c r="AE54" s="909"/>
      <c r="AF54" s="266" t="s">
        <v>12</v>
      </c>
      <c r="AG54" s="909"/>
      <c r="AH54" s="909"/>
      <c r="AI54" s="910"/>
      <c r="AJ54" s="911" t="str">
        <f t="shared" si="0"/>
        <v/>
      </c>
      <c r="AK54" s="912"/>
      <c r="AL54" s="913"/>
      <c r="AM54" s="914"/>
      <c r="AN54" s="915"/>
      <c r="AO54" s="916"/>
      <c r="AP54" s="911" t="str">
        <f t="shared" si="1"/>
        <v/>
      </c>
      <c r="AQ54" s="912"/>
      <c r="AR54" s="912"/>
      <c r="AS54" s="913"/>
      <c r="AT54" s="917"/>
      <c r="AU54" s="918"/>
      <c r="AV54" s="918"/>
      <c r="AW54" s="919"/>
      <c r="AX54" s="973" t="str">
        <f t="shared" si="2"/>
        <v/>
      </c>
      <c r="AY54" s="974"/>
      <c r="AZ54" s="974"/>
      <c r="BA54" s="974"/>
      <c r="BB54" s="974"/>
      <c r="BC54" s="975"/>
      <c r="BD54" s="350"/>
      <c r="BE54" s="350"/>
      <c r="BF54" s="317">
        <v>44</v>
      </c>
      <c r="BG54" s="300"/>
      <c r="BH54" s="1"/>
      <c r="BI54" s="1"/>
      <c r="BJ54" s="1"/>
      <c r="BK54" s="1"/>
      <c r="BL54" s="1"/>
      <c r="BM54" s="1"/>
      <c r="BN54" s="1"/>
      <c r="BO54" s="1"/>
      <c r="BP54" s="1"/>
      <c r="BQ54" s="1"/>
      <c r="BR54" s="1"/>
      <c r="BS54" s="1"/>
      <c r="BT54" s="1"/>
      <c r="BU54" s="1"/>
      <c r="BV54" s="1"/>
      <c r="BW54" s="1"/>
      <c r="BX54" s="1"/>
      <c r="BY54" s="1"/>
    </row>
    <row r="55" spans="1:77" s="15" customFormat="1" ht="28.5" customHeight="1" x14ac:dyDescent="0.2">
      <c r="A55" s="877"/>
      <c r="B55" s="878"/>
      <c r="C55" s="879"/>
      <c r="D55" s="1279"/>
      <c r="E55" s="923"/>
      <c r="F55" s="886"/>
      <c r="G55" s="920"/>
      <c r="H55" s="921"/>
      <c r="I55" s="921"/>
      <c r="J55" s="921"/>
      <c r="K55" s="903"/>
      <c r="L55" s="1057" t="str">
        <f>IF(G55="","",IFERROR(VLOOKUP(G55&amp;$A$60,製品リスト!$K$4:$Q$1000,6,0),"SII登録型番を正しく入力してください"))</f>
        <v/>
      </c>
      <c r="M55" s="1058"/>
      <c r="N55" s="1058"/>
      <c r="O55" s="1058"/>
      <c r="P55" s="1058"/>
      <c r="Q55" s="1058"/>
      <c r="R55" s="1059"/>
      <c r="S55" s="1057" t="str">
        <f>IF(G55="","",IFERROR(VLOOKUP(G55&amp;$A$60,製品リスト!$K$4:$Q$1000,7,0),"SII登録型番を正しく入力してください"))</f>
        <v/>
      </c>
      <c r="T55" s="1058"/>
      <c r="U55" s="1058"/>
      <c r="V55" s="1058"/>
      <c r="W55" s="1058"/>
      <c r="X55" s="1058"/>
      <c r="Y55" s="1058"/>
      <c r="Z55" s="1058"/>
      <c r="AA55" s="1058"/>
      <c r="AB55" s="1059"/>
      <c r="AC55" s="1280"/>
      <c r="AD55" s="1281"/>
      <c r="AE55" s="1281"/>
      <c r="AF55" s="267" t="s">
        <v>12</v>
      </c>
      <c r="AG55" s="1281"/>
      <c r="AH55" s="1281"/>
      <c r="AI55" s="1282"/>
      <c r="AJ55" s="1260" t="str">
        <f t="shared" si="0"/>
        <v/>
      </c>
      <c r="AK55" s="1261"/>
      <c r="AL55" s="1262"/>
      <c r="AM55" s="1263"/>
      <c r="AN55" s="1264"/>
      <c r="AO55" s="1265"/>
      <c r="AP55" s="1260" t="str">
        <f t="shared" si="1"/>
        <v/>
      </c>
      <c r="AQ55" s="1261"/>
      <c r="AR55" s="1261"/>
      <c r="AS55" s="1262"/>
      <c r="AT55" s="1266"/>
      <c r="AU55" s="1267"/>
      <c r="AV55" s="1267"/>
      <c r="AW55" s="1268"/>
      <c r="AX55" s="1269" t="str">
        <f t="shared" si="2"/>
        <v/>
      </c>
      <c r="AY55" s="1270"/>
      <c r="AZ55" s="1270"/>
      <c r="BA55" s="1270"/>
      <c r="BB55" s="1270"/>
      <c r="BC55" s="1271"/>
      <c r="BD55" s="350"/>
      <c r="BE55" s="350"/>
      <c r="BF55" s="317">
        <v>45</v>
      </c>
      <c r="BG55" s="300"/>
      <c r="BH55" s="1"/>
      <c r="BI55" s="1"/>
      <c r="BJ55" s="1"/>
      <c r="BK55" s="1"/>
      <c r="BL55" s="1"/>
      <c r="BM55" s="1"/>
      <c r="BN55" s="1"/>
      <c r="BO55" s="1"/>
      <c r="BP55" s="1"/>
      <c r="BQ55" s="1"/>
      <c r="BR55" s="1"/>
      <c r="BS55" s="1"/>
      <c r="BT55" s="1"/>
      <c r="BU55" s="1"/>
      <c r="BV55" s="1"/>
      <c r="BW55" s="1"/>
      <c r="BX55" s="1"/>
      <c r="BY55" s="1"/>
    </row>
    <row r="56" spans="1:77" ht="28.5" customHeight="1" x14ac:dyDescent="0.2">
      <c r="A56" s="880"/>
      <c r="B56" s="881"/>
      <c r="C56" s="882"/>
      <c r="D56" s="1109" t="s">
        <v>182</v>
      </c>
      <c r="E56" s="843"/>
      <c r="F56" s="843"/>
      <c r="G56" s="843"/>
      <c r="H56" s="843"/>
      <c r="I56" s="843"/>
      <c r="J56" s="843"/>
      <c r="K56" s="843"/>
      <c r="L56" s="843"/>
      <c r="M56" s="843"/>
      <c r="N56" s="843"/>
      <c r="O56" s="843"/>
      <c r="P56" s="843"/>
      <c r="Q56" s="843"/>
      <c r="R56" s="843"/>
      <c r="S56" s="843"/>
      <c r="T56" s="843"/>
      <c r="U56" s="843"/>
      <c r="V56" s="843"/>
      <c r="W56" s="843"/>
      <c r="X56" s="843"/>
      <c r="Y56" s="843"/>
      <c r="Z56" s="843"/>
      <c r="AA56" s="843"/>
      <c r="AB56" s="843"/>
      <c r="AC56" s="843"/>
      <c r="AD56" s="843"/>
      <c r="AE56" s="843"/>
      <c r="AF56" s="843"/>
      <c r="AG56" s="843"/>
      <c r="AH56" s="843"/>
      <c r="AI56" s="843"/>
      <c r="AJ56" s="843"/>
      <c r="AK56" s="843"/>
      <c r="AL56" s="844"/>
      <c r="AM56" s="1272">
        <f>SUM(AM11:AO55)</f>
        <v>0</v>
      </c>
      <c r="AN56" s="1273"/>
      <c r="AO56" s="1274"/>
      <c r="AP56" s="1275">
        <f>SUM(AP11:AS55)</f>
        <v>0</v>
      </c>
      <c r="AQ56" s="1276"/>
      <c r="AR56" s="1276"/>
      <c r="AS56" s="1277"/>
      <c r="AT56" s="1278"/>
      <c r="AU56" s="851"/>
      <c r="AV56" s="851"/>
      <c r="AW56" s="852"/>
      <c r="AX56" s="853">
        <f>ROUNDDOWN(SUM(AX11:BC55),0)</f>
        <v>0</v>
      </c>
      <c r="AY56" s="854"/>
      <c r="AZ56" s="854"/>
      <c r="BA56" s="854"/>
      <c r="BB56" s="854"/>
      <c r="BC56" s="855"/>
      <c r="BD56" s="406"/>
      <c r="BE56" s="414"/>
      <c r="BF56" s="317">
        <v>46</v>
      </c>
      <c r="BG56" s="300"/>
    </row>
    <row r="57" spans="1:77" ht="28.5" customHeight="1" thickBot="1" x14ac:dyDescent="0.25">
      <c r="A57" s="862" t="s">
        <v>155</v>
      </c>
      <c r="B57" s="863"/>
      <c r="C57" s="864"/>
      <c r="D57" s="1255" t="s">
        <v>169</v>
      </c>
      <c r="E57" s="865"/>
      <c r="F57" s="865"/>
      <c r="G57" s="865"/>
      <c r="H57" s="865"/>
      <c r="I57" s="865"/>
      <c r="J57" s="865"/>
      <c r="K57" s="865"/>
      <c r="L57" s="865"/>
      <c r="M57" s="865"/>
      <c r="N57" s="865"/>
      <c r="O57" s="865"/>
      <c r="P57" s="865"/>
      <c r="Q57" s="865"/>
      <c r="R57" s="865"/>
      <c r="S57" s="865"/>
      <c r="T57" s="865"/>
      <c r="U57" s="865"/>
      <c r="V57" s="865"/>
      <c r="W57" s="865"/>
      <c r="X57" s="865"/>
      <c r="Y57" s="865"/>
      <c r="Z57" s="865"/>
      <c r="AA57" s="865"/>
      <c r="AB57" s="865"/>
      <c r="AC57" s="865"/>
      <c r="AD57" s="865"/>
      <c r="AE57" s="865"/>
      <c r="AF57" s="865"/>
      <c r="AG57" s="865"/>
      <c r="AH57" s="865"/>
      <c r="AI57" s="865"/>
      <c r="AJ57" s="865"/>
      <c r="AK57" s="865"/>
      <c r="AL57" s="865"/>
      <c r="AM57" s="865"/>
      <c r="AN57" s="865"/>
      <c r="AO57" s="865"/>
      <c r="AP57" s="865"/>
      <c r="AQ57" s="865"/>
      <c r="AR57" s="865"/>
      <c r="AS57" s="865"/>
      <c r="AT57" s="865"/>
      <c r="AU57" s="865"/>
      <c r="AV57" s="865"/>
      <c r="AW57" s="866"/>
      <c r="AX57" s="867"/>
      <c r="AY57" s="868"/>
      <c r="AZ57" s="868"/>
      <c r="BA57" s="868"/>
      <c r="BB57" s="868"/>
      <c r="BC57" s="869"/>
      <c r="BD57" s="349"/>
      <c r="BE57" s="349"/>
      <c r="BF57" s="317">
        <v>47</v>
      </c>
      <c r="BG57" s="300"/>
    </row>
    <row r="58" spans="1:77" ht="33.75" customHeight="1" thickTop="1" thickBot="1" x14ac:dyDescent="0.25">
      <c r="A58" s="1043" t="s">
        <v>248</v>
      </c>
      <c r="B58" s="1044"/>
      <c r="C58" s="1044"/>
      <c r="D58" s="1044"/>
      <c r="E58" s="1044"/>
      <c r="F58" s="1044"/>
      <c r="G58" s="1044"/>
      <c r="H58" s="1044"/>
      <c r="I58" s="1044"/>
      <c r="J58" s="1044"/>
      <c r="K58" s="1044"/>
      <c r="L58" s="1044"/>
      <c r="M58" s="1044"/>
      <c r="N58" s="1044"/>
      <c r="O58" s="1044"/>
      <c r="P58" s="1044"/>
      <c r="Q58" s="1044"/>
      <c r="R58" s="1044"/>
      <c r="S58" s="1044"/>
      <c r="T58" s="1044"/>
      <c r="U58" s="1044"/>
      <c r="V58" s="1044"/>
      <c r="W58" s="1044"/>
      <c r="X58" s="1044"/>
      <c r="Y58" s="1044"/>
      <c r="Z58" s="1044"/>
      <c r="AA58" s="1044"/>
      <c r="AB58" s="1044"/>
      <c r="AC58" s="1044"/>
      <c r="AD58" s="1044"/>
      <c r="AE58" s="1044"/>
      <c r="AF58" s="1044"/>
      <c r="AG58" s="1044"/>
      <c r="AH58" s="1044"/>
      <c r="AI58" s="1044"/>
      <c r="AJ58" s="1044"/>
      <c r="AK58" s="1044"/>
      <c r="AL58" s="1044"/>
      <c r="AM58" s="1044"/>
      <c r="AN58" s="1044"/>
      <c r="AO58" s="1044"/>
      <c r="AP58" s="1044"/>
      <c r="AQ58" s="1044"/>
      <c r="AR58" s="1044"/>
      <c r="AS58" s="1044"/>
      <c r="AT58" s="1044"/>
      <c r="AU58" s="1044"/>
      <c r="AV58" s="1044"/>
      <c r="AW58" s="1045"/>
      <c r="AX58" s="1257">
        <f>SUM(AX56:BC57)</f>
        <v>0</v>
      </c>
      <c r="AY58" s="1258"/>
      <c r="AZ58" s="1258"/>
      <c r="BA58" s="1258"/>
      <c r="BB58" s="1258"/>
      <c r="BC58" s="1259"/>
      <c r="BD58" s="348"/>
      <c r="BE58" s="348"/>
      <c r="BF58" s="317">
        <v>48</v>
      </c>
      <c r="BG58" s="300"/>
    </row>
    <row r="60" spans="1:77" hidden="1" x14ac:dyDescent="0.2">
      <c r="A60" s="4" t="s">
        <v>1092</v>
      </c>
    </row>
  </sheetData>
  <sheetProtection algorithmName="SHA-512" hashValue="C4A9hl1CW/6qbdQr/TlFGWoqlyZjD2BZmh3XvVwrCR42VmQLqoaf9ER7b7sf5Zg/xKeWrNM27ThthMKpQTRsAw==" saltValue="Jy8mmE9icb3WjIVaG6g/4A==" spinCount="100000" sheet="1" objects="1" formatColumns="0"/>
  <mergeCells count="520">
    <mergeCell ref="A4:BC4"/>
    <mergeCell ref="A2:BC2"/>
    <mergeCell ref="A10:C10"/>
    <mergeCell ref="D10:F10"/>
    <mergeCell ref="G10:K10"/>
    <mergeCell ref="L10:R10"/>
    <mergeCell ref="S10:AB10"/>
    <mergeCell ref="AC10:AI10"/>
    <mergeCell ref="AJ10:AL10"/>
    <mergeCell ref="AM10:AO10"/>
    <mergeCell ref="AP10:AS10"/>
    <mergeCell ref="AT10:AW10"/>
    <mergeCell ref="AX10:BC10"/>
    <mergeCell ref="A7:BC7"/>
    <mergeCell ref="AX11:BC11"/>
    <mergeCell ref="D12:F12"/>
    <mergeCell ref="G12:K12"/>
    <mergeCell ref="L12:R12"/>
    <mergeCell ref="S12:AB12"/>
    <mergeCell ref="AC12:AE12"/>
    <mergeCell ref="AX12:BC12"/>
    <mergeCell ref="AT11:AW11"/>
    <mergeCell ref="AX13:BC13"/>
    <mergeCell ref="AG12:AI12"/>
    <mergeCell ref="AJ12:AL12"/>
    <mergeCell ref="AM12:AO12"/>
    <mergeCell ref="AP12:AS12"/>
    <mergeCell ref="AC11:AE11"/>
    <mergeCell ref="AG11:AI11"/>
    <mergeCell ref="AJ11:AL11"/>
    <mergeCell ref="AM11:AO11"/>
    <mergeCell ref="AP11:AS11"/>
    <mergeCell ref="L11:R11"/>
    <mergeCell ref="S11:AB11"/>
    <mergeCell ref="G16:K16"/>
    <mergeCell ref="L16:R16"/>
    <mergeCell ref="S16:AB16"/>
    <mergeCell ref="AC16:AE16"/>
    <mergeCell ref="AG16:AI16"/>
    <mergeCell ref="AJ16:AL16"/>
    <mergeCell ref="AT12:AW12"/>
    <mergeCell ref="AT14:AW14"/>
    <mergeCell ref="D13:F13"/>
    <mergeCell ref="G13:K13"/>
    <mergeCell ref="L13:R13"/>
    <mergeCell ref="S13:AB13"/>
    <mergeCell ref="AC13:AE13"/>
    <mergeCell ref="AG13:AI13"/>
    <mergeCell ref="AJ13:AL13"/>
    <mergeCell ref="AM13:AO13"/>
    <mergeCell ref="AP13:AS13"/>
    <mergeCell ref="AT13:AW13"/>
    <mergeCell ref="AX14:BC14"/>
    <mergeCell ref="D15:F15"/>
    <mergeCell ref="G15:K15"/>
    <mergeCell ref="L15:R15"/>
    <mergeCell ref="S15:AB15"/>
    <mergeCell ref="AC15:AE15"/>
    <mergeCell ref="AG15:AI15"/>
    <mergeCell ref="AM16:AO16"/>
    <mergeCell ref="AP16:AS16"/>
    <mergeCell ref="AT16:AW16"/>
    <mergeCell ref="AM14:AO14"/>
    <mergeCell ref="AP14:AS14"/>
    <mergeCell ref="D14:F14"/>
    <mergeCell ref="G14:K14"/>
    <mergeCell ref="L14:R14"/>
    <mergeCell ref="S14:AB14"/>
    <mergeCell ref="AC14:AE14"/>
    <mergeCell ref="AG14:AI14"/>
    <mergeCell ref="AJ14:AL14"/>
    <mergeCell ref="AX16:BC16"/>
    <mergeCell ref="AJ15:AL15"/>
    <mergeCell ref="AM15:AO15"/>
    <mergeCell ref="AP15:AS15"/>
    <mergeCell ref="AT15:AW15"/>
    <mergeCell ref="AX15:BC15"/>
    <mergeCell ref="D18:F18"/>
    <mergeCell ref="G18:K18"/>
    <mergeCell ref="L18:R18"/>
    <mergeCell ref="S18:AB18"/>
    <mergeCell ref="AC18:AE18"/>
    <mergeCell ref="D17:F17"/>
    <mergeCell ref="G17:K17"/>
    <mergeCell ref="L17:R17"/>
    <mergeCell ref="S17:AB17"/>
    <mergeCell ref="AC17:AE17"/>
    <mergeCell ref="AG18:AI18"/>
    <mergeCell ref="AJ18:AL18"/>
    <mergeCell ref="AM18:AO18"/>
    <mergeCell ref="AP18:AS18"/>
    <mergeCell ref="AT18:AW18"/>
    <mergeCell ref="AX18:BC18"/>
    <mergeCell ref="AJ17:AL17"/>
    <mergeCell ref="AM17:AO17"/>
    <mergeCell ref="AP17:AS17"/>
    <mergeCell ref="AT17:AW17"/>
    <mergeCell ref="AX17:BC17"/>
    <mergeCell ref="AG17:AI17"/>
    <mergeCell ref="D16:F16"/>
    <mergeCell ref="D20:F20"/>
    <mergeCell ref="G20:K20"/>
    <mergeCell ref="L20:R20"/>
    <mergeCell ref="S20:AB20"/>
    <mergeCell ref="AC20:AE20"/>
    <mergeCell ref="D19:F19"/>
    <mergeCell ref="G19:K19"/>
    <mergeCell ref="L19:R19"/>
    <mergeCell ref="S19:AB19"/>
    <mergeCell ref="AC19:AE19"/>
    <mergeCell ref="AG20:AI20"/>
    <mergeCell ref="AJ20:AL20"/>
    <mergeCell ref="AM20:AO20"/>
    <mergeCell ref="AP20:AS20"/>
    <mergeCell ref="AT20:AW20"/>
    <mergeCell ref="AX20:BC20"/>
    <mergeCell ref="AJ19:AL19"/>
    <mergeCell ref="AM19:AO19"/>
    <mergeCell ref="AP19:AS19"/>
    <mergeCell ref="AT19:AW19"/>
    <mergeCell ref="AX19:BC19"/>
    <mergeCell ref="AG19:AI19"/>
    <mergeCell ref="D22:F22"/>
    <mergeCell ref="G22:K22"/>
    <mergeCell ref="L22:R22"/>
    <mergeCell ref="S22:AB22"/>
    <mergeCell ref="AC22:AE22"/>
    <mergeCell ref="D21:F21"/>
    <mergeCell ref="G21:K21"/>
    <mergeCell ref="L21:R21"/>
    <mergeCell ref="S21:AB21"/>
    <mergeCell ref="AC21:AE21"/>
    <mergeCell ref="AG22:AI22"/>
    <mergeCell ref="AJ22:AL22"/>
    <mergeCell ref="AM22:AO22"/>
    <mergeCell ref="AP22:AS22"/>
    <mergeCell ref="AT22:AW22"/>
    <mergeCell ref="AX22:BC22"/>
    <mergeCell ref="AJ21:AL21"/>
    <mergeCell ref="AM21:AO21"/>
    <mergeCell ref="AP21:AS21"/>
    <mergeCell ref="AT21:AW21"/>
    <mergeCell ref="AX21:BC21"/>
    <mergeCell ref="AG21:AI21"/>
    <mergeCell ref="D24:F24"/>
    <mergeCell ref="G24:K24"/>
    <mergeCell ref="L24:R24"/>
    <mergeCell ref="S24:AB24"/>
    <mergeCell ref="AC24:AE24"/>
    <mergeCell ref="D23:F23"/>
    <mergeCell ref="G23:K23"/>
    <mergeCell ref="L23:R23"/>
    <mergeCell ref="S23:AB23"/>
    <mergeCell ref="AC23:AE23"/>
    <mergeCell ref="AG24:AI24"/>
    <mergeCell ref="AJ24:AL24"/>
    <mergeCell ref="AM24:AO24"/>
    <mergeCell ref="AP24:AS24"/>
    <mergeCell ref="AT24:AW24"/>
    <mergeCell ref="AX24:BC24"/>
    <mergeCell ref="AJ23:AL23"/>
    <mergeCell ref="AM23:AO23"/>
    <mergeCell ref="AP23:AS23"/>
    <mergeCell ref="AT23:AW23"/>
    <mergeCell ref="AX23:BC23"/>
    <mergeCell ref="AG23:AI23"/>
    <mergeCell ref="D26:F26"/>
    <mergeCell ref="G26:K26"/>
    <mergeCell ref="L26:R26"/>
    <mergeCell ref="S26:AB26"/>
    <mergeCell ref="AC26:AE26"/>
    <mergeCell ref="D25:F25"/>
    <mergeCell ref="G25:K25"/>
    <mergeCell ref="L25:R25"/>
    <mergeCell ref="S25:AB25"/>
    <mergeCell ref="AC25:AE25"/>
    <mergeCell ref="AG26:AI26"/>
    <mergeCell ref="AJ26:AL26"/>
    <mergeCell ref="AM26:AO26"/>
    <mergeCell ref="AP26:AS26"/>
    <mergeCell ref="AT26:AW26"/>
    <mergeCell ref="AX26:BC26"/>
    <mergeCell ref="AJ25:AL25"/>
    <mergeCell ref="AM25:AO25"/>
    <mergeCell ref="AP25:AS25"/>
    <mergeCell ref="AT25:AW25"/>
    <mergeCell ref="AX25:BC25"/>
    <mergeCell ref="AG25:AI25"/>
    <mergeCell ref="D28:F28"/>
    <mergeCell ref="G28:K28"/>
    <mergeCell ref="L28:R28"/>
    <mergeCell ref="S28:AB28"/>
    <mergeCell ref="AC28:AE28"/>
    <mergeCell ref="D27:F27"/>
    <mergeCell ref="G27:K27"/>
    <mergeCell ref="L27:R27"/>
    <mergeCell ref="S27:AB27"/>
    <mergeCell ref="AC27:AE27"/>
    <mergeCell ref="AG28:AI28"/>
    <mergeCell ref="AJ28:AL28"/>
    <mergeCell ref="AM28:AO28"/>
    <mergeCell ref="AP28:AS28"/>
    <mergeCell ref="AT28:AW28"/>
    <mergeCell ref="AX28:BC28"/>
    <mergeCell ref="AJ27:AL27"/>
    <mergeCell ref="AM27:AO27"/>
    <mergeCell ref="AP27:AS27"/>
    <mergeCell ref="AT27:AW27"/>
    <mergeCell ref="AX27:BC27"/>
    <mergeCell ref="AG27:AI27"/>
    <mergeCell ref="D30:F30"/>
    <mergeCell ref="G30:K30"/>
    <mergeCell ref="L30:R30"/>
    <mergeCell ref="S30:AB30"/>
    <mergeCell ref="AC30:AE30"/>
    <mergeCell ref="D29:F29"/>
    <mergeCell ref="G29:K29"/>
    <mergeCell ref="L29:R29"/>
    <mergeCell ref="S29:AB29"/>
    <mergeCell ref="AC29:AE29"/>
    <mergeCell ref="AG30:AI30"/>
    <mergeCell ref="AJ30:AL30"/>
    <mergeCell ref="AM30:AO30"/>
    <mergeCell ref="AP30:AS30"/>
    <mergeCell ref="AT30:AW30"/>
    <mergeCell ref="AX30:BC30"/>
    <mergeCell ref="AJ29:AL29"/>
    <mergeCell ref="AM29:AO29"/>
    <mergeCell ref="AP29:AS29"/>
    <mergeCell ref="AT29:AW29"/>
    <mergeCell ref="AX29:BC29"/>
    <mergeCell ref="AG29:AI29"/>
    <mergeCell ref="D32:F32"/>
    <mergeCell ref="G32:K32"/>
    <mergeCell ref="L32:R32"/>
    <mergeCell ref="S32:AB32"/>
    <mergeCell ref="AC32:AE32"/>
    <mergeCell ref="D31:F31"/>
    <mergeCell ref="G31:K31"/>
    <mergeCell ref="L31:R31"/>
    <mergeCell ref="S31:AB31"/>
    <mergeCell ref="AC31:AE31"/>
    <mergeCell ref="AG32:AI32"/>
    <mergeCell ref="AJ32:AL32"/>
    <mergeCell ref="AM32:AO32"/>
    <mergeCell ref="AP32:AS32"/>
    <mergeCell ref="AT32:AW32"/>
    <mergeCell ref="AX32:BC32"/>
    <mergeCell ref="AJ31:AL31"/>
    <mergeCell ref="AM31:AO31"/>
    <mergeCell ref="AP31:AS31"/>
    <mergeCell ref="AT31:AW31"/>
    <mergeCell ref="AX31:BC31"/>
    <mergeCell ref="AG31:AI31"/>
    <mergeCell ref="D34:F34"/>
    <mergeCell ref="G34:K34"/>
    <mergeCell ref="L34:R34"/>
    <mergeCell ref="S34:AB34"/>
    <mergeCell ref="AC34:AE34"/>
    <mergeCell ref="D33:F33"/>
    <mergeCell ref="G33:K33"/>
    <mergeCell ref="L33:R33"/>
    <mergeCell ref="S33:AB33"/>
    <mergeCell ref="AC33:AE33"/>
    <mergeCell ref="AG34:AI34"/>
    <mergeCell ref="AJ34:AL34"/>
    <mergeCell ref="AM34:AO34"/>
    <mergeCell ref="AP34:AS34"/>
    <mergeCell ref="AT34:AW34"/>
    <mergeCell ref="AX34:BC34"/>
    <mergeCell ref="AJ33:AL33"/>
    <mergeCell ref="AM33:AO33"/>
    <mergeCell ref="AP33:AS33"/>
    <mergeCell ref="AT33:AW33"/>
    <mergeCell ref="AX33:BC33"/>
    <mergeCell ref="AG33:AI33"/>
    <mergeCell ref="D36:F36"/>
    <mergeCell ref="G36:K36"/>
    <mergeCell ref="L36:R36"/>
    <mergeCell ref="S36:AB36"/>
    <mergeCell ref="AC36:AE36"/>
    <mergeCell ref="D35:F35"/>
    <mergeCell ref="G35:K35"/>
    <mergeCell ref="L35:R35"/>
    <mergeCell ref="S35:AB35"/>
    <mergeCell ref="AC35:AE35"/>
    <mergeCell ref="AG36:AI36"/>
    <mergeCell ref="AJ36:AL36"/>
    <mergeCell ref="AM36:AO36"/>
    <mergeCell ref="AP36:AS36"/>
    <mergeCell ref="AT36:AW36"/>
    <mergeCell ref="AX36:BC36"/>
    <mergeCell ref="AJ35:AL35"/>
    <mergeCell ref="AM35:AO35"/>
    <mergeCell ref="AP35:AS35"/>
    <mergeCell ref="AT35:AW35"/>
    <mergeCell ref="AX35:BC35"/>
    <mergeCell ref="AG35:AI35"/>
    <mergeCell ref="D38:F38"/>
    <mergeCell ref="G38:K38"/>
    <mergeCell ref="L38:R38"/>
    <mergeCell ref="S38:AB38"/>
    <mergeCell ref="AC38:AE38"/>
    <mergeCell ref="D37:F37"/>
    <mergeCell ref="G37:K37"/>
    <mergeCell ref="L37:R37"/>
    <mergeCell ref="S37:AB37"/>
    <mergeCell ref="AC37:AE37"/>
    <mergeCell ref="AG38:AI38"/>
    <mergeCell ref="AJ38:AL38"/>
    <mergeCell ref="AM38:AO38"/>
    <mergeCell ref="AP38:AS38"/>
    <mergeCell ref="AT38:AW38"/>
    <mergeCell ref="AX38:BC38"/>
    <mergeCell ref="AJ37:AL37"/>
    <mergeCell ref="AM37:AO37"/>
    <mergeCell ref="AP37:AS37"/>
    <mergeCell ref="AT37:AW37"/>
    <mergeCell ref="AX37:BC37"/>
    <mergeCell ref="AG37:AI37"/>
    <mergeCell ref="D40:F40"/>
    <mergeCell ref="G40:K40"/>
    <mergeCell ref="L40:R40"/>
    <mergeCell ref="S40:AB40"/>
    <mergeCell ref="AC40:AE40"/>
    <mergeCell ref="D39:F39"/>
    <mergeCell ref="G39:K39"/>
    <mergeCell ref="L39:R39"/>
    <mergeCell ref="S39:AB39"/>
    <mergeCell ref="AC39:AE39"/>
    <mergeCell ref="AG40:AI40"/>
    <mergeCell ref="AJ40:AL40"/>
    <mergeCell ref="AM40:AO40"/>
    <mergeCell ref="AP40:AS40"/>
    <mergeCell ref="AT40:AW40"/>
    <mergeCell ref="AX40:BC40"/>
    <mergeCell ref="AJ39:AL39"/>
    <mergeCell ref="AM39:AO39"/>
    <mergeCell ref="AP39:AS39"/>
    <mergeCell ref="AT39:AW39"/>
    <mergeCell ref="AX39:BC39"/>
    <mergeCell ref="AG39:AI39"/>
    <mergeCell ref="D42:F42"/>
    <mergeCell ref="G42:K42"/>
    <mergeCell ref="L42:R42"/>
    <mergeCell ref="S42:AB42"/>
    <mergeCell ref="AC42:AE42"/>
    <mergeCell ref="D41:F41"/>
    <mergeCell ref="G41:K41"/>
    <mergeCell ref="L41:R41"/>
    <mergeCell ref="S41:AB41"/>
    <mergeCell ref="AC41:AE41"/>
    <mergeCell ref="AG42:AI42"/>
    <mergeCell ref="AJ42:AL42"/>
    <mergeCell ref="AM42:AO42"/>
    <mergeCell ref="AP42:AS42"/>
    <mergeCell ref="AT42:AW42"/>
    <mergeCell ref="AX42:BC42"/>
    <mergeCell ref="AJ41:AL41"/>
    <mergeCell ref="AM41:AO41"/>
    <mergeCell ref="AP41:AS41"/>
    <mergeCell ref="AT41:AW41"/>
    <mergeCell ref="AX41:BC41"/>
    <mergeCell ref="AG41:AI41"/>
    <mergeCell ref="D44:F44"/>
    <mergeCell ref="G44:K44"/>
    <mergeCell ref="L44:R44"/>
    <mergeCell ref="S44:AB44"/>
    <mergeCell ref="AC44:AE44"/>
    <mergeCell ref="D43:F43"/>
    <mergeCell ref="G43:K43"/>
    <mergeCell ref="L43:R43"/>
    <mergeCell ref="S43:AB43"/>
    <mergeCell ref="AC43:AE43"/>
    <mergeCell ref="AG44:AI44"/>
    <mergeCell ref="AJ44:AL44"/>
    <mergeCell ref="AM44:AO44"/>
    <mergeCell ref="AP44:AS44"/>
    <mergeCell ref="AT44:AW44"/>
    <mergeCell ref="AX44:BC44"/>
    <mergeCell ref="AJ43:AL43"/>
    <mergeCell ref="AM43:AO43"/>
    <mergeCell ref="AP43:AS43"/>
    <mergeCell ref="AT43:AW43"/>
    <mergeCell ref="AX43:BC43"/>
    <mergeCell ref="AG43:AI43"/>
    <mergeCell ref="D46:F46"/>
    <mergeCell ref="G46:K46"/>
    <mergeCell ref="L46:R46"/>
    <mergeCell ref="S46:AB46"/>
    <mergeCell ref="AC46:AE46"/>
    <mergeCell ref="D45:F45"/>
    <mergeCell ref="G45:K45"/>
    <mergeCell ref="L45:R45"/>
    <mergeCell ref="S45:AB45"/>
    <mergeCell ref="AC45:AE45"/>
    <mergeCell ref="AG46:AI46"/>
    <mergeCell ref="AJ46:AL46"/>
    <mergeCell ref="AM46:AO46"/>
    <mergeCell ref="AP46:AS46"/>
    <mergeCell ref="AT46:AW46"/>
    <mergeCell ref="AX46:BC46"/>
    <mergeCell ref="AJ45:AL45"/>
    <mergeCell ref="AM45:AO45"/>
    <mergeCell ref="AP45:AS45"/>
    <mergeCell ref="AT45:AW45"/>
    <mergeCell ref="AX45:BC45"/>
    <mergeCell ref="AG45:AI45"/>
    <mergeCell ref="D48:F48"/>
    <mergeCell ref="G48:K48"/>
    <mergeCell ref="L48:R48"/>
    <mergeCell ref="S48:AB48"/>
    <mergeCell ref="AC48:AE48"/>
    <mergeCell ref="D47:F47"/>
    <mergeCell ref="G47:K47"/>
    <mergeCell ref="L47:R47"/>
    <mergeCell ref="S47:AB47"/>
    <mergeCell ref="AC47:AE47"/>
    <mergeCell ref="AG48:AI48"/>
    <mergeCell ref="AJ48:AL48"/>
    <mergeCell ref="AM48:AO48"/>
    <mergeCell ref="AP48:AS48"/>
    <mergeCell ref="AT48:AW48"/>
    <mergeCell ref="AX48:BC48"/>
    <mergeCell ref="AJ47:AL47"/>
    <mergeCell ref="AM47:AO47"/>
    <mergeCell ref="AP47:AS47"/>
    <mergeCell ref="AT47:AW47"/>
    <mergeCell ref="AX47:BC47"/>
    <mergeCell ref="AG47:AI47"/>
    <mergeCell ref="D50:F50"/>
    <mergeCell ref="G50:K50"/>
    <mergeCell ref="L50:R50"/>
    <mergeCell ref="S50:AB50"/>
    <mergeCell ref="AC50:AE50"/>
    <mergeCell ref="D49:F49"/>
    <mergeCell ref="G49:K49"/>
    <mergeCell ref="L49:R49"/>
    <mergeCell ref="S49:AB49"/>
    <mergeCell ref="AC49:AE49"/>
    <mergeCell ref="AG50:AI50"/>
    <mergeCell ref="AJ50:AL50"/>
    <mergeCell ref="AM50:AO50"/>
    <mergeCell ref="AP50:AS50"/>
    <mergeCell ref="AT50:AW50"/>
    <mergeCell ref="AX50:BC50"/>
    <mergeCell ref="AJ49:AL49"/>
    <mergeCell ref="AM49:AO49"/>
    <mergeCell ref="AP49:AS49"/>
    <mergeCell ref="AT49:AW49"/>
    <mergeCell ref="AX49:BC49"/>
    <mergeCell ref="AG49:AI49"/>
    <mergeCell ref="AT52:AW52"/>
    <mergeCell ref="AX52:BC52"/>
    <mergeCell ref="AJ51:AL51"/>
    <mergeCell ref="AM51:AO51"/>
    <mergeCell ref="AP51:AS51"/>
    <mergeCell ref="AT51:AW51"/>
    <mergeCell ref="AX51:BC51"/>
    <mergeCell ref="AG51:AI51"/>
    <mergeCell ref="D51:F51"/>
    <mergeCell ref="G51:K51"/>
    <mergeCell ref="L51:R51"/>
    <mergeCell ref="S51:AB51"/>
    <mergeCell ref="AC51:AE51"/>
    <mergeCell ref="AG52:AI52"/>
    <mergeCell ref="AJ52:AL52"/>
    <mergeCell ref="AM52:AO52"/>
    <mergeCell ref="D52:F52"/>
    <mergeCell ref="G52:K52"/>
    <mergeCell ref="L52:R52"/>
    <mergeCell ref="S52:AB52"/>
    <mergeCell ref="AC52:AE52"/>
    <mergeCell ref="AP52:AS52"/>
    <mergeCell ref="A58:AW58"/>
    <mergeCell ref="AX58:BC58"/>
    <mergeCell ref="AJ55:AL55"/>
    <mergeCell ref="AM55:AO55"/>
    <mergeCell ref="AP55:AS55"/>
    <mergeCell ref="AT55:AW55"/>
    <mergeCell ref="AX55:BC55"/>
    <mergeCell ref="D56:AL56"/>
    <mergeCell ref="AM56:AO56"/>
    <mergeCell ref="AP56:AS56"/>
    <mergeCell ref="AT56:AW56"/>
    <mergeCell ref="AX56:BC56"/>
    <mergeCell ref="D55:F55"/>
    <mergeCell ref="G55:K55"/>
    <mergeCell ref="L55:R55"/>
    <mergeCell ref="S55:AB55"/>
    <mergeCell ref="AC55:AE55"/>
    <mergeCell ref="AG55:AI55"/>
    <mergeCell ref="A11:C56"/>
    <mergeCell ref="D11:F11"/>
    <mergeCell ref="G11:K11"/>
    <mergeCell ref="AG54:AI54"/>
    <mergeCell ref="AJ54:AL54"/>
    <mergeCell ref="AM54:AO54"/>
    <mergeCell ref="A57:C57"/>
    <mergeCell ref="D57:AW57"/>
    <mergeCell ref="AX57:BC57"/>
    <mergeCell ref="AP54:AS54"/>
    <mergeCell ref="AT54:AW54"/>
    <mergeCell ref="AX54:BC54"/>
    <mergeCell ref="AJ53:AL53"/>
    <mergeCell ref="AM53:AO53"/>
    <mergeCell ref="AP53:AS53"/>
    <mergeCell ref="AT53:AW53"/>
    <mergeCell ref="AX53:BC53"/>
    <mergeCell ref="AG53:AI53"/>
    <mergeCell ref="D54:F54"/>
    <mergeCell ref="G54:K54"/>
    <mergeCell ref="L54:R54"/>
    <mergeCell ref="S54:AB54"/>
    <mergeCell ref="AC54:AE54"/>
    <mergeCell ref="D53:F53"/>
    <mergeCell ref="G53:K53"/>
    <mergeCell ref="L53:R53"/>
    <mergeCell ref="S53:AB53"/>
    <mergeCell ref="AC53:AE53"/>
  </mergeCells>
  <phoneticPr fontId="47"/>
  <conditionalFormatting sqref="BG1:BG9 BG11:BG1048576">
    <cfRule type="notContainsBlanks" dxfId="10" priority="1">
      <formula>LEN(TRIM(BG1))&gt;0</formula>
    </cfRule>
  </conditionalFormatting>
  <dataValidations count="5">
    <dataValidation imeMode="disabled" allowBlank="1" showInputMessage="1" showErrorMessage="1" sqref="AM56:BE56 AX58:BE58 AJ11:AL55 AP11:AS55 AX11:BE55" xr:uid="{DE5C167F-A85C-47C5-95E2-4A12523E3D2C}"/>
    <dataValidation type="custom" imeMode="disabled" allowBlank="1" showInputMessage="1" showErrorMessage="1" errorTitle="入力エラー" error="小数点以下の入力はできません。" sqref="AX57:BE57 AM11:AO55 AT12:AW55 AT11:AW11" xr:uid="{201CFFF5-1343-4527-B953-371359EE06FD}">
      <formula1>AM11-ROUNDDOWN(AM11,0)=0</formula1>
    </dataValidation>
    <dataValidation type="custom" imeMode="disabled" allowBlank="1" showInputMessage="1" showErrorMessage="1" errorTitle="入力エラー" error="小数点以下第一位を切り捨てで入力して下さい。_x000a_" sqref="AC11:AE55 AG11:AI15 AG17:AI55 AG16:AI16" xr:uid="{A4431F09-3A4D-426C-8A3D-93AA6BC861DD}">
      <formula1>AC11-ROUNDDOWN(AC11,0)=0</formula1>
    </dataValidation>
    <dataValidation type="custom" imeMode="disabled" operator="equal" allowBlank="1" showInputMessage="1" showErrorMessage="1" error="SII登録型番を半角大文字の英数字で入力してください。（９文字）" sqref="G11:K11" xr:uid="{6BAEF698-00FE-45B2-ABBB-673A828C0047}">
      <formula1>AND(LENB(G11)=9,EXACT(UPPER(G11),G11))</formula1>
    </dataValidation>
    <dataValidation type="custom" imeMode="disabled" operator="equal" allowBlank="1" showInputMessage="1" showErrorMessage="1" errorTitle="文字数エラー" error="SII登録型番を半角大文字の英数字で入力してください。（９文字）" sqref="G12:K55" xr:uid="{21C64168-37C2-442D-9C74-2BFF4470F19D}">
      <formula1>AND(LENB(G12)=9,EXACT(UPPER(G12),G12))</formula1>
    </dataValidation>
  </dataValidations>
  <printOptions horizontalCentered="1"/>
  <pageMargins left="0.11811023622047245" right="0.11811023622047245" top="0.43307086614173229" bottom="0.15748031496062992" header="0.31496062992125984" footer="0.11811023622047245"/>
  <pageSetup paperSize="9" scale="46" orientation="portrait" r:id="rId1"/>
  <headerFooter>
    <oddHeader>&amp;R&amp;14VERSION 6.0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94CD6-1827-435E-898D-A2D30C688860}">
  <sheetPr codeName="Sheet9"/>
  <dimension ref="A1:AT50"/>
  <sheetViews>
    <sheetView showGridLines="0" showZeros="0" zoomScale="60" zoomScaleNormal="60" workbookViewId="0"/>
  </sheetViews>
  <sheetFormatPr defaultColWidth="9" defaultRowHeight="16.2" x14ac:dyDescent="0.2"/>
  <cols>
    <col min="1" max="11" width="3.44140625" style="4" customWidth="1"/>
    <col min="12" max="17" width="3.6640625" style="4" customWidth="1"/>
    <col min="18" max="20" width="3.6640625" style="6" customWidth="1"/>
    <col min="21" max="28" width="3.6640625" style="7" customWidth="1"/>
    <col min="29" max="30" width="3.44140625" style="4" customWidth="1"/>
    <col min="31" max="33" width="3.6640625" style="4" customWidth="1"/>
    <col min="34" max="42" width="3.44140625" style="4" customWidth="1"/>
    <col min="43" max="44" width="3.44140625" style="386" hidden="1" customWidth="1"/>
    <col min="45" max="45" width="4.77734375" style="281" hidden="1" customWidth="1"/>
    <col min="46" max="46" width="51.77734375" style="296" hidden="1" customWidth="1"/>
    <col min="47" max="47" width="51.77734375" style="4" customWidth="1"/>
    <col min="48" max="49" width="3.6640625" style="4" customWidth="1"/>
    <col min="50" max="16384" width="9" style="4"/>
  </cols>
  <sheetData>
    <row r="1" spans="1:46" ht="15.6" customHeight="1" x14ac:dyDescent="0.2">
      <c r="A1" s="1" t="str">
        <f>IF(交付申請書!$L$22&amp;交付申請書!$AH$22&lt;&gt;"",交付申請書!$L$22&amp;交付申請書!$AH$22&amp;"邸","")</f>
        <v/>
      </c>
      <c r="B1" s="1"/>
      <c r="C1" s="1"/>
      <c r="D1" s="1"/>
      <c r="E1" s="1"/>
      <c r="F1" s="1"/>
      <c r="G1" s="1"/>
      <c r="H1" s="1"/>
      <c r="I1" s="1"/>
      <c r="J1" s="1"/>
      <c r="K1" s="1"/>
      <c r="L1" s="1"/>
      <c r="M1" s="1"/>
      <c r="N1" s="1"/>
      <c r="O1" s="1"/>
      <c r="P1" s="1"/>
      <c r="Q1" s="1"/>
      <c r="R1" s="2"/>
      <c r="S1" s="2"/>
      <c r="T1" s="2"/>
      <c r="U1" s="3"/>
      <c r="V1" s="3"/>
      <c r="W1" s="3"/>
      <c r="X1" s="3"/>
      <c r="Y1" s="3"/>
      <c r="Z1" s="3"/>
      <c r="AA1" s="3"/>
      <c r="AB1" s="3"/>
      <c r="AC1" s="1"/>
      <c r="AD1" s="1"/>
      <c r="AE1" s="1"/>
      <c r="AF1" s="1"/>
      <c r="AG1" s="1"/>
      <c r="AH1" s="1"/>
      <c r="AI1" s="1"/>
      <c r="AJ1" s="1"/>
      <c r="AK1" s="1"/>
      <c r="AL1" s="1"/>
      <c r="AM1" s="1"/>
      <c r="AN1" s="1"/>
      <c r="AO1" s="1"/>
      <c r="AP1" s="71" t="s">
        <v>242</v>
      </c>
      <c r="AQ1" s="384"/>
      <c r="AR1" s="384"/>
    </row>
    <row r="2" spans="1:46" ht="30" customHeight="1" x14ac:dyDescent="0.2">
      <c r="A2" s="1358" t="s">
        <v>30</v>
      </c>
      <c r="B2" s="1358"/>
      <c r="C2" s="1358"/>
      <c r="D2" s="1358"/>
      <c r="E2" s="1358"/>
      <c r="F2" s="1358"/>
      <c r="G2" s="1358"/>
      <c r="H2" s="1358"/>
      <c r="I2" s="1358"/>
      <c r="J2" s="1358"/>
      <c r="K2" s="1358"/>
      <c r="L2" s="1358"/>
      <c r="M2" s="1358"/>
      <c r="N2" s="1358"/>
      <c r="O2" s="1358"/>
      <c r="P2" s="1358"/>
      <c r="Q2" s="1358"/>
      <c r="R2" s="1358"/>
      <c r="S2" s="1358"/>
      <c r="T2" s="1358"/>
      <c r="U2" s="1358"/>
      <c r="V2" s="1358"/>
      <c r="W2" s="1358"/>
      <c r="X2" s="1358"/>
      <c r="Y2" s="1358"/>
      <c r="Z2" s="1358"/>
      <c r="AA2" s="1358"/>
      <c r="AB2" s="1358"/>
      <c r="AC2" s="1358"/>
      <c r="AD2" s="1358"/>
      <c r="AE2" s="1358"/>
      <c r="AF2" s="1358"/>
      <c r="AG2" s="1358"/>
      <c r="AH2" s="1358"/>
      <c r="AI2" s="1358"/>
      <c r="AJ2" s="1358"/>
      <c r="AK2" s="1358"/>
      <c r="AL2" s="1358"/>
      <c r="AM2" s="1358"/>
      <c r="AN2" s="1358"/>
      <c r="AO2" s="1358"/>
      <c r="AP2" s="1358"/>
      <c r="AQ2" s="430"/>
      <c r="AR2" s="430"/>
    </row>
    <row r="3" spans="1:46" ht="9" customHeight="1" x14ac:dyDescent="0.2">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430"/>
      <c r="AR3" s="430"/>
    </row>
    <row r="4" spans="1:46" s="19" customFormat="1" ht="21.75" customHeight="1" x14ac:dyDescent="0.2">
      <c r="B4" s="10" t="s">
        <v>128</v>
      </c>
      <c r="C4" s="122"/>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431"/>
      <c r="AR4" s="431"/>
      <c r="AS4" s="282" t="s">
        <v>657</v>
      </c>
      <c r="AT4" s="283" t="s">
        <v>200</v>
      </c>
    </row>
    <row r="5" spans="1:46" s="19" customFormat="1" ht="14.25" customHeight="1" x14ac:dyDescent="0.2">
      <c r="B5" s="124"/>
      <c r="C5" s="124"/>
      <c r="D5" s="123"/>
      <c r="E5" s="123"/>
      <c r="F5" s="123"/>
      <c r="G5" s="123"/>
      <c r="H5" s="123"/>
      <c r="I5" s="123"/>
      <c r="J5" s="123"/>
      <c r="K5" s="123"/>
      <c r="L5" s="123"/>
      <c r="M5" s="123"/>
      <c r="N5" s="125"/>
      <c r="O5" s="125"/>
      <c r="P5" s="125"/>
      <c r="Q5" s="125"/>
      <c r="R5" s="125"/>
      <c r="S5" s="125"/>
      <c r="T5" s="125"/>
      <c r="U5" s="125"/>
      <c r="V5" s="125"/>
      <c r="W5" s="125"/>
      <c r="X5" s="125"/>
      <c r="Y5" s="125"/>
      <c r="Z5" s="125"/>
      <c r="AA5" s="125"/>
      <c r="AB5" s="203"/>
      <c r="AC5" s="203"/>
      <c r="AD5" s="203"/>
      <c r="AE5" s="203"/>
      <c r="AF5" s="203"/>
      <c r="AG5" s="203"/>
      <c r="AH5" s="203"/>
      <c r="AI5" s="203"/>
      <c r="AJ5" s="203"/>
      <c r="AK5" s="203"/>
      <c r="AL5" s="203"/>
      <c r="AM5" s="203"/>
      <c r="AN5" s="203"/>
      <c r="AO5" s="20"/>
      <c r="AP5" s="20"/>
      <c r="AQ5" s="432"/>
      <c r="AR5" s="432"/>
      <c r="AS5" s="1286">
        <v>1</v>
      </c>
      <c r="AT5" s="1363"/>
    </row>
    <row r="6" spans="1:46" s="19" customFormat="1" ht="21.6" customHeight="1" x14ac:dyDescent="0.2">
      <c r="B6" s="1359" t="s">
        <v>204</v>
      </c>
      <c r="C6" s="1359"/>
      <c r="D6" s="1359"/>
      <c r="E6" s="1359"/>
      <c r="F6" s="1359"/>
      <c r="G6" s="1359"/>
      <c r="H6" s="1359"/>
      <c r="I6" s="1359"/>
      <c r="J6" s="1359"/>
      <c r="K6" s="1359"/>
      <c r="L6" s="1359"/>
      <c r="M6" s="1359"/>
      <c r="N6" s="1359"/>
      <c r="O6" s="1361"/>
      <c r="P6" s="1361"/>
      <c r="Q6" s="1361"/>
      <c r="R6" s="1361"/>
      <c r="S6" s="204" t="s">
        <v>72</v>
      </c>
      <c r="T6" s="205"/>
      <c r="U6" s="205"/>
      <c r="V6" s="205"/>
      <c r="W6" s="205"/>
      <c r="X6" s="205"/>
      <c r="Y6" s="205"/>
      <c r="Z6" s="205"/>
      <c r="AA6" s="205"/>
      <c r="AB6" s="205"/>
      <c r="AC6" s="205"/>
      <c r="AD6" s="205"/>
      <c r="AE6" s="125"/>
      <c r="AF6" s="125"/>
      <c r="AG6" s="125"/>
      <c r="AH6" s="125"/>
      <c r="AI6" s="20"/>
      <c r="AJ6" s="20"/>
      <c r="AK6" s="20"/>
      <c r="AL6" s="20"/>
      <c r="AM6" s="20"/>
      <c r="AN6" s="20"/>
      <c r="AO6" s="20"/>
      <c r="AP6" s="20"/>
      <c r="AQ6" s="432"/>
      <c r="AR6" s="432"/>
      <c r="AS6" s="1286"/>
      <c r="AT6" s="1363"/>
    </row>
    <row r="7" spans="1:46" s="19" customFormat="1" ht="9.6" customHeight="1" x14ac:dyDescent="0.2">
      <c r="B7" s="127"/>
      <c r="C7" s="127"/>
      <c r="D7" s="8"/>
      <c r="E7" s="8"/>
      <c r="F7" s="8"/>
      <c r="G7" s="8"/>
      <c r="H7" s="8"/>
      <c r="I7" s="8"/>
      <c r="J7" s="8"/>
      <c r="K7" s="8"/>
      <c r="L7" s="8"/>
      <c r="M7" s="8"/>
      <c r="N7" s="8"/>
      <c r="O7" s="210"/>
      <c r="P7" s="210"/>
      <c r="Q7" s="210"/>
      <c r="R7" s="210"/>
      <c r="S7" s="206"/>
      <c r="T7" s="206"/>
      <c r="U7" s="206"/>
      <c r="V7" s="206"/>
      <c r="W7" s="206"/>
      <c r="X7" s="206"/>
      <c r="Y7" s="205"/>
      <c r="Z7" s="205"/>
      <c r="AA7" s="205"/>
      <c r="AB7" s="205"/>
      <c r="AC7" s="205"/>
      <c r="AD7" s="205"/>
      <c r="AE7" s="125"/>
      <c r="AF7" s="125"/>
      <c r="AG7" s="125"/>
      <c r="AH7" s="125"/>
      <c r="AI7" s="20"/>
      <c r="AJ7" s="20"/>
      <c r="AK7" s="128"/>
      <c r="AL7" s="129"/>
      <c r="AM7" s="129"/>
      <c r="AN7" s="130"/>
      <c r="AO7" s="130"/>
      <c r="AP7" s="130"/>
      <c r="AQ7" s="433"/>
      <c r="AR7" s="433"/>
      <c r="AS7" s="1287">
        <v>2</v>
      </c>
      <c r="AT7" s="1363"/>
    </row>
    <row r="8" spans="1:46" s="19" customFormat="1" ht="21.6" customHeight="1" x14ac:dyDescent="0.2">
      <c r="B8" s="1359" t="s">
        <v>205</v>
      </c>
      <c r="C8" s="1359"/>
      <c r="D8" s="1359"/>
      <c r="E8" s="1359"/>
      <c r="F8" s="1359"/>
      <c r="G8" s="1359"/>
      <c r="H8" s="1359"/>
      <c r="I8" s="1359"/>
      <c r="J8" s="1359"/>
      <c r="K8" s="1359"/>
      <c r="L8" s="1359"/>
      <c r="M8" s="1359"/>
      <c r="N8" s="1359"/>
      <c r="O8" s="1360"/>
      <c r="P8" s="1360"/>
      <c r="Q8" s="1360"/>
      <c r="R8" s="1360"/>
      <c r="S8" s="207"/>
      <c r="T8" s="205"/>
      <c r="U8" s="205"/>
      <c r="V8" s="205"/>
      <c r="W8" s="205"/>
      <c r="X8" s="205"/>
      <c r="Y8" s="205"/>
      <c r="Z8" s="205"/>
      <c r="AA8" s="205"/>
      <c r="AB8" s="205"/>
      <c r="AC8" s="205"/>
      <c r="AD8" s="205"/>
      <c r="AE8" s="125"/>
      <c r="AF8" s="125"/>
      <c r="AG8" s="125"/>
      <c r="AH8" s="125"/>
      <c r="AI8" s="20"/>
      <c r="AJ8" s="20"/>
      <c r="AK8" s="20"/>
      <c r="AL8" s="20"/>
      <c r="AM8" s="20"/>
      <c r="AN8" s="20"/>
      <c r="AO8" s="20"/>
      <c r="AP8" s="20"/>
      <c r="AQ8" s="432"/>
      <c r="AR8" s="432"/>
      <c r="AS8" s="1287"/>
      <c r="AT8" s="1363"/>
    </row>
    <row r="9" spans="1:46" s="19" customFormat="1" ht="9.6" customHeight="1" x14ac:dyDescent="0.2">
      <c r="B9" s="127"/>
      <c r="C9" s="127"/>
      <c r="D9" s="8"/>
      <c r="E9" s="8"/>
      <c r="F9" s="8"/>
      <c r="G9" s="8"/>
      <c r="H9" s="8"/>
      <c r="I9" s="8"/>
      <c r="J9" s="8"/>
      <c r="K9" s="8"/>
      <c r="L9" s="8"/>
      <c r="M9" s="8"/>
      <c r="N9" s="8"/>
      <c r="O9" s="210"/>
      <c r="P9" s="210"/>
      <c r="Q9" s="210"/>
      <c r="R9" s="210"/>
      <c r="S9" s="205"/>
      <c r="T9" s="205"/>
      <c r="U9" s="205"/>
      <c r="V9" s="205"/>
      <c r="W9" s="205"/>
      <c r="X9" s="205"/>
      <c r="Y9" s="205"/>
      <c r="Z9" s="205"/>
      <c r="AA9" s="205"/>
      <c r="AB9" s="205"/>
      <c r="AC9" s="205"/>
      <c r="AD9" s="205"/>
      <c r="AE9" s="125"/>
      <c r="AF9" s="125"/>
      <c r="AG9" s="125"/>
      <c r="AH9" s="125"/>
      <c r="AI9" s="20"/>
      <c r="AJ9" s="20"/>
      <c r="AK9" s="128"/>
      <c r="AL9" s="129"/>
      <c r="AM9" s="129"/>
      <c r="AN9" s="130"/>
      <c r="AO9" s="130"/>
      <c r="AP9" s="130"/>
      <c r="AQ9" s="433"/>
      <c r="AR9" s="433"/>
      <c r="AS9" s="1287">
        <v>3</v>
      </c>
      <c r="AT9" s="1363"/>
    </row>
    <row r="10" spans="1:46" s="19" customFormat="1" ht="21.75" customHeight="1" x14ac:dyDescent="0.2">
      <c r="B10" s="1359" t="s">
        <v>654</v>
      </c>
      <c r="C10" s="1359"/>
      <c r="D10" s="1359"/>
      <c r="E10" s="1359"/>
      <c r="F10" s="1359"/>
      <c r="G10" s="1359"/>
      <c r="H10" s="1359"/>
      <c r="I10" s="1359"/>
      <c r="J10" s="1359"/>
      <c r="K10" s="1359"/>
      <c r="L10" s="1359"/>
      <c r="M10" s="1359"/>
      <c r="N10" s="1359"/>
      <c r="O10" s="1361"/>
      <c r="P10" s="1361"/>
      <c r="Q10" s="1361"/>
      <c r="R10" s="1361"/>
      <c r="S10" s="207" t="s">
        <v>129</v>
      </c>
      <c r="T10" s="207"/>
      <c r="U10" s="208"/>
      <c r="V10" s="208"/>
      <c r="W10" s="208"/>
      <c r="X10" s="208"/>
      <c r="Y10" s="209"/>
      <c r="Z10" s="205"/>
      <c r="AA10" s="205"/>
      <c r="AB10" s="205"/>
      <c r="AC10" s="205"/>
      <c r="AD10" s="205"/>
      <c r="AE10" s="125"/>
      <c r="AF10" s="125"/>
      <c r="AG10" s="125"/>
      <c r="AH10" s="125"/>
      <c r="AI10" s="20"/>
      <c r="AJ10" s="20"/>
      <c r="AK10" s="20"/>
      <c r="AL10" s="20"/>
      <c r="AM10" s="20"/>
      <c r="AN10" s="20"/>
      <c r="AO10" s="20"/>
      <c r="AP10" s="20"/>
      <c r="AQ10" s="432"/>
      <c r="AR10" s="432"/>
      <c r="AS10" s="1287"/>
      <c r="AT10" s="1363"/>
    </row>
    <row r="11" spans="1:46" s="19" customFormat="1" ht="14.25" customHeight="1" thickBot="1" x14ac:dyDescent="0.25">
      <c r="B11" s="131"/>
      <c r="C11" s="131"/>
      <c r="D11" s="123"/>
      <c r="E11" s="123"/>
      <c r="F11" s="123"/>
      <c r="G11" s="123"/>
      <c r="H11" s="123"/>
      <c r="I11" s="123"/>
      <c r="J11" s="123"/>
      <c r="K11" s="123"/>
      <c r="L11" s="123"/>
      <c r="M11" s="123"/>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432"/>
      <c r="AR11" s="432"/>
      <c r="AS11" s="284"/>
      <c r="AT11" s="297"/>
    </row>
    <row r="12" spans="1:46" ht="14.25" customHeight="1" x14ac:dyDescent="0.2">
      <c r="A12" s="132"/>
      <c r="B12" s="133"/>
      <c r="C12" s="134"/>
      <c r="D12" s="134"/>
      <c r="E12" s="134"/>
      <c r="F12" s="134"/>
      <c r="G12" s="134"/>
      <c r="H12" s="134"/>
      <c r="I12" s="134"/>
      <c r="J12" s="134"/>
      <c r="K12" s="134"/>
      <c r="L12" s="134"/>
      <c r="M12" s="134"/>
      <c r="N12" s="135"/>
      <c r="O12" s="136"/>
      <c r="P12" s="136"/>
      <c r="Q12" s="135"/>
      <c r="R12" s="135"/>
      <c r="S12" s="135"/>
      <c r="T12" s="135"/>
      <c r="U12" s="135"/>
      <c r="V12" s="135"/>
      <c r="W12" s="135"/>
      <c r="X12" s="135"/>
      <c r="Y12" s="135"/>
      <c r="Z12" s="135"/>
      <c r="AA12" s="135"/>
      <c r="AB12" s="135"/>
      <c r="AC12" s="135"/>
      <c r="AD12" s="135"/>
      <c r="AE12" s="135"/>
      <c r="AF12" s="135"/>
      <c r="AG12" s="135"/>
      <c r="AH12" s="135"/>
      <c r="AI12" s="137"/>
      <c r="AJ12" s="137"/>
      <c r="AK12" s="135"/>
      <c r="AL12" s="137"/>
      <c r="AM12" s="137"/>
      <c r="AN12" s="137"/>
      <c r="AO12" s="137"/>
      <c r="AP12" s="137"/>
      <c r="AQ12" s="434"/>
      <c r="AR12" s="434"/>
      <c r="AT12" s="285"/>
    </row>
    <row r="13" spans="1:46" ht="30" customHeight="1" x14ac:dyDescent="0.2">
      <c r="A13" s="70"/>
      <c r="B13" s="69"/>
      <c r="C13" s="70" t="s">
        <v>41</v>
      </c>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row>
    <row r="14" spans="1:46" ht="18" customHeight="1" x14ac:dyDescent="0.2">
      <c r="A14" s="8"/>
      <c r="B14" s="8"/>
      <c r="C14" s="8" t="s">
        <v>130</v>
      </c>
      <c r="D14" s="1"/>
      <c r="E14" s="1"/>
      <c r="F14" s="1"/>
      <c r="G14" s="1"/>
      <c r="H14" s="1"/>
      <c r="I14" s="1"/>
      <c r="J14" s="1"/>
      <c r="K14" s="1"/>
      <c r="L14" s="1"/>
      <c r="M14" s="1"/>
      <c r="N14" s="1"/>
      <c r="O14" s="1"/>
      <c r="P14" s="1"/>
      <c r="Q14" s="1"/>
      <c r="R14" s="2"/>
      <c r="S14" s="2"/>
      <c r="T14" s="2"/>
      <c r="U14" s="5"/>
      <c r="V14" s="5"/>
      <c r="W14" s="5"/>
      <c r="X14" s="5"/>
      <c r="Y14" s="5"/>
      <c r="Z14" s="5"/>
      <c r="AA14" s="5"/>
    </row>
    <row r="15" spans="1:46" ht="18" customHeight="1" x14ac:dyDescent="0.2">
      <c r="A15" s="8"/>
      <c r="B15" s="8"/>
      <c r="C15" s="8" t="s">
        <v>131</v>
      </c>
      <c r="D15" s="1"/>
      <c r="E15" s="1"/>
      <c r="F15" s="1"/>
      <c r="G15" s="1"/>
      <c r="H15" s="1"/>
      <c r="I15" s="1"/>
      <c r="J15" s="1"/>
      <c r="K15" s="1"/>
      <c r="L15" s="1"/>
      <c r="M15" s="1"/>
      <c r="N15" s="1"/>
      <c r="O15" s="1"/>
      <c r="P15" s="1"/>
      <c r="Q15" s="1"/>
      <c r="R15" s="2"/>
      <c r="S15" s="2"/>
      <c r="T15" s="2"/>
      <c r="U15" s="5"/>
      <c r="V15" s="5"/>
      <c r="W15" s="5"/>
      <c r="X15" s="5"/>
      <c r="Y15" s="5"/>
      <c r="Z15" s="5"/>
      <c r="AA15" s="5"/>
    </row>
    <row r="16" spans="1:46" ht="18" customHeight="1" x14ac:dyDescent="0.2">
      <c r="A16" s="8"/>
      <c r="B16" s="8"/>
      <c r="C16" s="8" t="s">
        <v>241</v>
      </c>
      <c r="D16" s="1"/>
      <c r="E16" s="1"/>
      <c r="F16" s="1"/>
      <c r="G16" s="1"/>
      <c r="H16" s="1"/>
      <c r="I16" s="1"/>
      <c r="J16" s="1"/>
      <c r="K16" s="1"/>
      <c r="L16" s="1"/>
      <c r="M16" s="1"/>
      <c r="N16" s="1"/>
      <c r="O16" s="1"/>
      <c r="P16" s="1"/>
      <c r="Q16" s="1"/>
      <c r="R16" s="2"/>
      <c r="S16" s="2"/>
      <c r="T16" s="2"/>
      <c r="U16" s="5"/>
      <c r="V16" s="5"/>
      <c r="W16" s="5"/>
      <c r="X16" s="5"/>
      <c r="Y16" s="5"/>
      <c r="Z16" s="5"/>
      <c r="AA16" s="5"/>
    </row>
    <row r="17" spans="1:46" ht="9" customHeight="1" x14ac:dyDescent="0.2">
      <c r="A17" s="8"/>
      <c r="B17" s="8"/>
      <c r="C17" s="8"/>
      <c r="D17" s="1"/>
      <c r="E17" s="1"/>
      <c r="F17" s="1"/>
      <c r="G17" s="1"/>
      <c r="H17" s="1"/>
      <c r="I17" s="1"/>
      <c r="J17" s="1"/>
      <c r="K17" s="1"/>
      <c r="L17" s="1"/>
      <c r="M17" s="1"/>
      <c r="N17" s="1"/>
      <c r="O17" s="1"/>
      <c r="P17" s="1"/>
      <c r="Q17" s="1"/>
      <c r="R17" s="2"/>
      <c r="S17" s="2"/>
      <c r="T17" s="2"/>
      <c r="U17" s="5"/>
      <c r="V17" s="5"/>
      <c r="W17" s="5"/>
      <c r="X17" s="5"/>
      <c r="Y17" s="5"/>
      <c r="Z17" s="5"/>
      <c r="AA17" s="5"/>
    </row>
    <row r="18" spans="1:46" ht="18" customHeight="1" x14ac:dyDescent="0.2">
      <c r="B18" s="8"/>
      <c r="C18" s="1"/>
      <c r="D18" s="1"/>
      <c r="E18" s="1"/>
      <c r="F18" s="1"/>
      <c r="G18" s="1"/>
      <c r="H18" s="1"/>
      <c r="I18" s="1"/>
      <c r="J18" s="1"/>
      <c r="K18" s="1"/>
      <c r="L18" s="1"/>
      <c r="M18" s="1"/>
      <c r="N18" s="1"/>
      <c r="O18" s="1"/>
      <c r="P18" s="1"/>
      <c r="Q18" s="1"/>
      <c r="R18" s="2"/>
      <c r="S18" s="69"/>
      <c r="T18" s="69"/>
      <c r="U18" s="69"/>
      <c r="V18" s="138"/>
      <c r="W18" s="139"/>
      <c r="X18" s="17" t="s">
        <v>249</v>
      </c>
      <c r="Y18" s="18"/>
      <c r="Z18" s="18"/>
      <c r="AA18" s="18"/>
      <c r="AB18" s="4"/>
      <c r="AC18" s="6"/>
      <c r="AD18" s="11"/>
      <c r="AE18" s="11"/>
      <c r="AF18" s="140"/>
      <c r="AG18" s="141"/>
      <c r="AH18" s="17" t="s">
        <v>71</v>
      </c>
      <c r="AI18" s="18"/>
      <c r="AJ18" s="18"/>
      <c r="AT18" s="285"/>
    </row>
    <row r="19" spans="1:46" ht="18" hidden="1" customHeight="1" x14ac:dyDescent="0.2">
      <c r="A19" s="8"/>
      <c r="B19" s="8"/>
      <c r="C19" s="1"/>
      <c r="D19" s="1"/>
      <c r="E19" s="1"/>
      <c r="F19" s="1"/>
      <c r="G19" s="1"/>
      <c r="H19" s="1"/>
      <c r="I19" s="1"/>
      <c r="J19" s="1"/>
      <c r="K19" s="1"/>
      <c r="L19" s="1"/>
      <c r="M19" s="1"/>
      <c r="N19" s="1"/>
      <c r="O19" s="1"/>
      <c r="P19" s="1"/>
      <c r="Q19" s="1"/>
      <c r="R19" s="2"/>
      <c r="S19" s="69"/>
      <c r="T19" s="69"/>
      <c r="U19" s="69"/>
      <c r="V19" s="22"/>
      <c r="W19" s="22"/>
      <c r="X19" s="17"/>
      <c r="Y19" s="18"/>
      <c r="Z19" s="18"/>
      <c r="AA19" s="18"/>
      <c r="AB19" s="242"/>
      <c r="AC19" s="243"/>
      <c r="AD19" s="18"/>
      <c r="AE19" s="18"/>
      <c r="AF19" s="18"/>
      <c r="AG19" s="18"/>
      <c r="AH19" s="18"/>
      <c r="AI19" s="18"/>
      <c r="AJ19" s="18"/>
      <c r="AK19" s="242"/>
      <c r="AL19" s="242"/>
      <c r="AM19" s="244"/>
      <c r="AN19" s="244"/>
      <c r="AO19" s="242"/>
      <c r="AT19" s="285"/>
    </row>
    <row r="20" spans="1:46" ht="21" x14ac:dyDescent="0.2">
      <c r="A20" s="10"/>
      <c r="B20" s="10"/>
      <c r="C20" s="10" t="s">
        <v>74</v>
      </c>
      <c r="D20" s="1"/>
      <c r="E20" s="1"/>
      <c r="F20" s="1"/>
      <c r="G20" s="1"/>
      <c r="H20" s="1"/>
      <c r="I20" s="1"/>
      <c r="J20" s="1"/>
      <c r="K20" s="1"/>
      <c r="L20" s="1"/>
      <c r="M20" s="1"/>
      <c r="N20" s="1"/>
      <c r="O20" s="1"/>
      <c r="P20" s="1"/>
      <c r="Q20" s="1"/>
      <c r="R20" s="2"/>
      <c r="S20" s="2"/>
      <c r="T20" s="2"/>
      <c r="U20" s="5"/>
      <c r="V20" s="5"/>
      <c r="W20" s="5"/>
      <c r="X20" s="5"/>
      <c r="Y20" s="5"/>
      <c r="Z20" s="5"/>
      <c r="AA20" s="5"/>
      <c r="AB20" s="5"/>
      <c r="AC20" s="1"/>
      <c r="AD20" s="1"/>
      <c r="AE20" s="1"/>
      <c r="AF20" s="1"/>
      <c r="AG20" s="1"/>
      <c r="AH20" s="56"/>
      <c r="AI20" s="56"/>
      <c r="AJ20" s="56"/>
      <c r="AK20" s="56"/>
      <c r="AL20" s="56"/>
      <c r="AM20" s="56"/>
      <c r="AN20" s="56"/>
      <c r="AO20" s="56"/>
      <c r="AP20" s="56"/>
      <c r="AQ20" s="435"/>
      <c r="AR20" s="435"/>
    </row>
    <row r="21" spans="1:46" ht="24.6" customHeight="1" thickBot="1" x14ac:dyDescent="0.25">
      <c r="C21" s="1364" t="s">
        <v>132</v>
      </c>
      <c r="D21" s="1365"/>
      <c r="E21" s="1365"/>
      <c r="F21" s="1365"/>
      <c r="G21" s="1365"/>
      <c r="H21" s="1365"/>
      <c r="I21" s="1365"/>
      <c r="J21" s="1365"/>
      <c r="K21" s="1365"/>
      <c r="L21" s="1365"/>
      <c r="M21" s="1365"/>
      <c r="N21" s="1365"/>
      <c r="O21" s="1365"/>
      <c r="P21" s="1365"/>
      <c r="Q21" s="1365"/>
      <c r="R21" s="1365"/>
      <c r="S21" s="1366"/>
      <c r="T21" s="1364" t="s">
        <v>36</v>
      </c>
      <c r="U21" s="1365"/>
      <c r="V21" s="1365"/>
      <c r="W21" s="1365"/>
      <c r="X21" s="1365"/>
      <c r="Y21" s="1365"/>
      <c r="Z21" s="1365"/>
      <c r="AA21" s="1365"/>
      <c r="AB21" s="1365"/>
      <c r="AC21" s="1365"/>
      <c r="AD21" s="1365"/>
      <c r="AE21" s="1365"/>
      <c r="AF21" s="1365"/>
      <c r="AG21" s="1365"/>
      <c r="AH21" s="1365"/>
      <c r="AI21" s="1365"/>
      <c r="AJ21" s="1366"/>
      <c r="AS21" s="282" t="s">
        <v>657</v>
      </c>
      <c r="AT21" s="283" t="s">
        <v>200</v>
      </c>
    </row>
    <row r="22" spans="1:46" ht="39.9" customHeight="1" thickTop="1" x14ac:dyDescent="0.2">
      <c r="C22" s="1304" t="s">
        <v>133</v>
      </c>
      <c r="D22" s="1305"/>
      <c r="E22" s="1310" t="s">
        <v>134</v>
      </c>
      <c r="F22" s="1311"/>
      <c r="G22" s="1316" t="s">
        <v>44</v>
      </c>
      <c r="H22" s="1317"/>
      <c r="I22" s="1317"/>
      <c r="J22" s="1317"/>
      <c r="K22" s="1317"/>
      <c r="L22" s="1317"/>
      <c r="M22" s="1317"/>
      <c r="N22" s="1317"/>
      <c r="O22" s="1317"/>
      <c r="P22" s="1317"/>
      <c r="Q22" s="1317"/>
      <c r="R22" s="1317"/>
      <c r="S22" s="1318"/>
      <c r="T22" s="1319" t="s">
        <v>13</v>
      </c>
      <c r="U22" s="1320"/>
      <c r="V22" s="1321">
        <f>明細書【断熱材】_外断!AX68</f>
        <v>0</v>
      </c>
      <c r="W22" s="1322"/>
      <c r="X22" s="1322"/>
      <c r="Y22" s="1322"/>
      <c r="Z22" s="1322"/>
      <c r="AA22" s="1322"/>
      <c r="AB22" s="1322"/>
      <c r="AC22" s="1322"/>
      <c r="AD22" s="1322"/>
      <c r="AE22" s="1322"/>
      <c r="AF22" s="1322"/>
      <c r="AG22" s="1322"/>
      <c r="AH22" s="1322"/>
      <c r="AI22" s="1323" t="s">
        <v>0</v>
      </c>
      <c r="AJ22" s="1324"/>
      <c r="AS22" s="286">
        <v>4</v>
      </c>
      <c r="AT22" s="298"/>
    </row>
    <row r="23" spans="1:46" ht="39.9" customHeight="1" x14ac:dyDescent="0.2">
      <c r="C23" s="1306"/>
      <c r="D23" s="1307"/>
      <c r="E23" s="1312"/>
      <c r="F23" s="1313"/>
      <c r="G23" s="1344" t="s">
        <v>135</v>
      </c>
      <c r="H23" s="1345"/>
      <c r="I23" s="1345"/>
      <c r="J23" s="1345"/>
      <c r="K23" s="1345"/>
      <c r="L23" s="1345"/>
      <c r="M23" s="1345"/>
      <c r="N23" s="1345"/>
      <c r="O23" s="1345"/>
      <c r="P23" s="1345"/>
      <c r="Q23" s="1345"/>
      <c r="R23" s="1345"/>
      <c r="S23" s="1346"/>
      <c r="T23" s="1298" t="s">
        <v>13</v>
      </c>
      <c r="U23" s="1299"/>
      <c r="V23" s="1347">
        <f>'明細書【窓(カバー工法・外窓交換)】_外断'!AY63</f>
        <v>0</v>
      </c>
      <c r="W23" s="1348"/>
      <c r="X23" s="1348"/>
      <c r="Y23" s="1348"/>
      <c r="Z23" s="1348"/>
      <c r="AA23" s="1348"/>
      <c r="AB23" s="1348"/>
      <c r="AC23" s="1348"/>
      <c r="AD23" s="1348"/>
      <c r="AE23" s="1348"/>
      <c r="AF23" s="1348"/>
      <c r="AG23" s="1348"/>
      <c r="AH23" s="1348"/>
      <c r="AI23" s="1302" t="s">
        <v>0</v>
      </c>
      <c r="AJ23" s="1303"/>
      <c r="AS23" s="286">
        <v>5</v>
      </c>
      <c r="AT23" s="298"/>
    </row>
    <row r="24" spans="1:46" ht="39.9" customHeight="1" x14ac:dyDescent="0.2">
      <c r="C24" s="1306"/>
      <c r="D24" s="1307"/>
      <c r="E24" s="1312"/>
      <c r="F24" s="1313"/>
      <c r="G24" s="1349" t="s">
        <v>28</v>
      </c>
      <c r="H24" s="1350"/>
      <c r="I24" s="1350"/>
      <c r="J24" s="1350"/>
      <c r="K24" s="1350"/>
      <c r="L24" s="1350"/>
      <c r="M24" s="1350"/>
      <c r="N24" s="1350"/>
      <c r="O24" s="1350"/>
      <c r="P24" s="1350"/>
      <c r="Q24" s="1350"/>
      <c r="R24" s="1350"/>
      <c r="S24" s="1351"/>
      <c r="T24" s="1352" t="s">
        <v>13</v>
      </c>
      <c r="U24" s="1353"/>
      <c r="V24" s="1354">
        <f>明細書【玄関ドア・調湿建材・高効率換気システム】_外断!AQ17</f>
        <v>0</v>
      </c>
      <c r="W24" s="1355"/>
      <c r="X24" s="1355"/>
      <c r="Y24" s="1355"/>
      <c r="Z24" s="1355"/>
      <c r="AA24" s="1355"/>
      <c r="AB24" s="1355"/>
      <c r="AC24" s="1355"/>
      <c r="AD24" s="1355"/>
      <c r="AE24" s="1355"/>
      <c r="AF24" s="1355"/>
      <c r="AG24" s="1355"/>
      <c r="AH24" s="1355"/>
      <c r="AI24" s="1356" t="s">
        <v>0</v>
      </c>
      <c r="AJ24" s="1357"/>
      <c r="AS24" s="286">
        <v>6</v>
      </c>
      <c r="AT24" s="298"/>
    </row>
    <row r="25" spans="1:46" ht="39.9" customHeight="1" x14ac:dyDescent="0.2">
      <c r="C25" s="1306"/>
      <c r="D25" s="1307"/>
      <c r="E25" s="1312"/>
      <c r="F25" s="1313"/>
      <c r="G25" s="1344" t="s">
        <v>73</v>
      </c>
      <c r="H25" s="1345"/>
      <c r="I25" s="1345"/>
      <c r="J25" s="1345"/>
      <c r="K25" s="1345"/>
      <c r="L25" s="1345"/>
      <c r="M25" s="1345"/>
      <c r="N25" s="1345"/>
      <c r="O25" s="1345"/>
      <c r="P25" s="1345"/>
      <c r="Q25" s="1345"/>
      <c r="R25" s="1345"/>
      <c r="S25" s="1346"/>
      <c r="T25" s="1298" t="s">
        <v>13</v>
      </c>
      <c r="U25" s="1299"/>
      <c r="V25" s="1347">
        <f>明細書【断熱パネル】_外断!AW53</f>
        <v>0</v>
      </c>
      <c r="W25" s="1348"/>
      <c r="X25" s="1348"/>
      <c r="Y25" s="1348"/>
      <c r="Z25" s="1348"/>
      <c r="AA25" s="1348"/>
      <c r="AB25" s="1348"/>
      <c r="AC25" s="1348"/>
      <c r="AD25" s="1348"/>
      <c r="AE25" s="1348"/>
      <c r="AF25" s="1348"/>
      <c r="AG25" s="1348"/>
      <c r="AH25" s="1348"/>
      <c r="AI25" s="1302" t="s">
        <v>0</v>
      </c>
      <c r="AJ25" s="1303"/>
      <c r="AS25" s="286">
        <v>7</v>
      </c>
      <c r="AT25" s="298"/>
    </row>
    <row r="26" spans="1:46" ht="39.9" customHeight="1" x14ac:dyDescent="0.2">
      <c r="C26" s="1306"/>
      <c r="D26" s="1307"/>
      <c r="E26" s="1312"/>
      <c r="F26" s="1313"/>
      <c r="G26" s="1349" t="s">
        <v>35</v>
      </c>
      <c r="H26" s="1350"/>
      <c r="I26" s="1350"/>
      <c r="J26" s="1350"/>
      <c r="K26" s="1350"/>
      <c r="L26" s="1350"/>
      <c r="M26" s="1350"/>
      <c r="N26" s="1350"/>
      <c r="O26" s="1350"/>
      <c r="P26" s="1350"/>
      <c r="Q26" s="1350"/>
      <c r="R26" s="1350"/>
      <c r="S26" s="1351"/>
      <c r="T26" s="1352" t="s">
        <v>13</v>
      </c>
      <c r="U26" s="1353"/>
      <c r="V26" s="1354">
        <f>明細書【潜熱蓄熱建材】!AX58</f>
        <v>0</v>
      </c>
      <c r="W26" s="1355"/>
      <c r="X26" s="1355"/>
      <c r="Y26" s="1355"/>
      <c r="Z26" s="1355"/>
      <c r="AA26" s="1355"/>
      <c r="AB26" s="1355"/>
      <c r="AC26" s="1355"/>
      <c r="AD26" s="1355"/>
      <c r="AE26" s="1355"/>
      <c r="AF26" s="1355"/>
      <c r="AG26" s="1355"/>
      <c r="AH26" s="1355"/>
      <c r="AI26" s="1356" t="s">
        <v>0</v>
      </c>
      <c r="AJ26" s="1357"/>
      <c r="AS26" s="286">
        <v>8</v>
      </c>
      <c r="AT26" s="298"/>
    </row>
    <row r="27" spans="1:46" ht="39.9" customHeight="1" x14ac:dyDescent="0.2">
      <c r="C27" s="1306"/>
      <c r="D27" s="1307"/>
      <c r="E27" s="1312"/>
      <c r="F27" s="1313"/>
      <c r="G27" s="1344" t="s">
        <v>136</v>
      </c>
      <c r="H27" s="1345"/>
      <c r="I27" s="1345"/>
      <c r="J27" s="1345"/>
      <c r="K27" s="1345"/>
      <c r="L27" s="1345"/>
      <c r="M27" s="1345"/>
      <c r="N27" s="1345"/>
      <c r="O27" s="1345"/>
      <c r="P27" s="1345"/>
      <c r="Q27" s="1345"/>
      <c r="R27" s="1345"/>
      <c r="S27" s="1346"/>
      <c r="T27" s="1298" t="s">
        <v>13</v>
      </c>
      <c r="U27" s="1299"/>
      <c r="V27" s="1347">
        <f>'明細書【窓(内窓取付)】_外断'!AX58</f>
        <v>0</v>
      </c>
      <c r="W27" s="1348"/>
      <c r="X27" s="1348"/>
      <c r="Y27" s="1348"/>
      <c r="Z27" s="1348"/>
      <c r="AA27" s="1348"/>
      <c r="AB27" s="1348"/>
      <c r="AC27" s="1348"/>
      <c r="AD27" s="1348"/>
      <c r="AE27" s="1348"/>
      <c r="AF27" s="1348"/>
      <c r="AG27" s="1348"/>
      <c r="AH27" s="1348"/>
      <c r="AI27" s="1302" t="s">
        <v>0</v>
      </c>
      <c r="AJ27" s="1303"/>
      <c r="AS27" s="286">
        <v>9</v>
      </c>
      <c r="AT27" s="298"/>
    </row>
    <row r="28" spans="1:46" ht="39.9" customHeight="1" x14ac:dyDescent="0.2">
      <c r="C28" s="1306"/>
      <c r="D28" s="1307"/>
      <c r="E28" s="1312"/>
      <c r="F28" s="1313"/>
      <c r="G28" s="1349" t="s">
        <v>29</v>
      </c>
      <c r="H28" s="1350"/>
      <c r="I28" s="1350"/>
      <c r="J28" s="1350"/>
      <c r="K28" s="1350"/>
      <c r="L28" s="1350"/>
      <c r="M28" s="1350"/>
      <c r="N28" s="1350"/>
      <c r="O28" s="1350"/>
      <c r="P28" s="1350"/>
      <c r="Q28" s="1350"/>
      <c r="R28" s="1350"/>
      <c r="S28" s="1351"/>
      <c r="T28" s="1352" t="s">
        <v>13</v>
      </c>
      <c r="U28" s="1353"/>
      <c r="V28" s="1354">
        <f>明細書【玄関ドア・調湿建材・高効率換気システム】_外断!AX44</f>
        <v>0</v>
      </c>
      <c r="W28" s="1355"/>
      <c r="X28" s="1355"/>
      <c r="Y28" s="1355"/>
      <c r="Z28" s="1355"/>
      <c r="AA28" s="1355"/>
      <c r="AB28" s="1355"/>
      <c r="AC28" s="1355"/>
      <c r="AD28" s="1355"/>
      <c r="AE28" s="1355"/>
      <c r="AF28" s="1355"/>
      <c r="AG28" s="1355"/>
      <c r="AH28" s="1355"/>
      <c r="AI28" s="1356" t="s">
        <v>0</v>
      </c>
      <c r="AJ28" s="1357"/>
      <c r="AS28" s="286">
        <v>10</v>
      </c>
      <c r="AT28" s="298"/>
    </row>
    <row r="29" spans="1:46" ht="39.9" customHeight="1" x14ac:dyDescent="0.2">
      <c r="C29" s="1306"/>
      <c r="D29" s="1307"/>
      <c r="E29" s="1314"/>
      <c r="F29" s="1315"/>
      <c r="G29" s="1344" t="s">
        <v>137</v>
      </c>
      <c r="H29" s="1345"/>
      <c r="I29" s="1345"/>
      <c r="J29" s="1345"/>
      <c r="K29" s="1345"/>
      <c r="L29" s="1345"/>
      <c r="M29" s="1345"/>
      <c r="N29" s="1345"/>
      <c r="O29" s="1345"/>
      <c r="P29" s="1345"/>
      <c r="Q29" s="1345"/>
      <c r="R29" s="1345"/>
      <c r="S29" s="1346"/>
      <c r="T29" s="1298" t="s">
        <v>13</v>
      </c>
      <c r="U29" s="1299"/>
      <c r="V29" s="1347">
        <f>明細書【玄関ドア・調湿建材・高効率換気システム】_外断!AX66</f>
        <v>0</v>
      </c>
      <c r="W29" s="1348"/>
      <c r="X29" s="1348"/>
      <c r="Y29" s="1348"/>
      <c r="Z29" s="1348"/>
      <c r="AA29" s="1348"/>
      <c r="AB29" s="1348"/>
      <c r="AC29" s="1348"/>
      <c r="AD29" s="1348"/>
      <c r="AE29" s="1348"/>
      <c r="AF29" s="1348"/>
      <c r="AG29" s="1348"/>
      <c r="AH29" s="1348"/>
      <c r="AI29" s="1302" t="s">
        <v>0</v>
      </c>
      <c r="AJ29" s="1303"/>
      <c r="AS29" s="286">
        <v>11</v>
      </c>
      <c r="AT29" s="298"/>
    </row>
    <row r="30" spans="1:46" ht="39.9" customHeight="1" x14ac:dyDescent="0.2">
      <c r="C30" s="1306"/>
      <c r="D30" s="1307"/>
      <c r="E30" s="1342" t="s">
        <v>138</v>
      </c>
      <c r="F30" s="1343"/>
      <c r="G30" s="1344" t="s">
        <v>139</v>
      </c>
      <c r="H30" s="1345"/>
      <c r="I30" s="1345"/>
      <c r="J30" s="1345"/>
      <c r="K30" s="1345"/>
      <c r="L30" s="1345"/>
      <c r="M30" s="1345"/>
      <c r="N30" s="1345"/>
      <c r="O30" s="1345"/>
      <c r="P30" s="1345"/>
      <c r="Q30" s="1345"/>
      <c r="R30" s="1345"/>
      <c r="S30" s="1346"/>
      <c r="T30" s="1298" t="s">
        <v>13</v>
      </c>
      <c r="U30" s="1299"/>
      <c r="V30" s="1347"/>
      <c r="W30" s="1348"/>
      <c r="X30" s="1348"/>
      <c r="Y30" s="1348"/>
      <c r="Z30" s="1348"/>
      <c r="AA30" s="1348"/>
      <c r="AB30" s="1348"/>
      <c r="AC30" s="1348"/>
      <c r="AD30" s="1348"/>
      <c r="AE30" s="1348"/>
      <c r="AF30" s="1348"/>
      <c r="AG30" s="1348"/>
      <c r="AH30" s="1348"/>
      <c r="AI30" s="1302" t="s">
        <v>0</v>
      </c>
      <c r="AJ30" s="1303"/>
      <c r="AS30" s="286">
        <v>12</v>
      </c>
      <c r="AT30" s="298"/>
    </row>
    <row r="31" spans="1:46" ht="39.9" customHeight="1" x14ac:dyDescent="0.2">
      <c r="C31" s="1306"/>
      <c r="D31" s="1307"/>
      <c r="E31" s="1342"/>
      <c r="F31" s="1343"/>
      <c r="G31" s="1344" t="s">
        <v>140</v>
      </c>
      <c r="H31" s="1345"/>
      <c r="I31" s="1345"/>
      <c r="J31" s="1345"/>
      <c r="K31" s="1345"/>
      <c r="L31" s="1345"/>
      <c r="M31" s="1345"/>
      <c r="N31" s="1345"/>
      <c r="O31" s="1345"/>
      <c r="P31" s="1345"/>
      <c r="Q31" s="1345"/>
      <c r="R31" s="1345"/>
      <c r="S31" s="1346"/>
      <c r="T31" s="1298" t="s">
        <v>13</v>
      </c>
      <c r="U31" s="1299"/>
      <c r="V31" s="1347"/>
      <c r="W31" s="1348"/>
      <c r="X31" s="1348"/>
      <c r="Y31" s="1348"/>
      <c r="Z31" s="1348"/>
      <c r="AA31" s="1348"/>
      <c r="AB31" s="1348"/>
      <c r="AC31" s="1348"/>
      <c r="AD31" s="1348"/>
      <c r="AE31" s="1348"/>
      <c r="AF31" s="1348"/>
      <c r="AG31" s="1348"/>
      <c r="AH31" s="1348"/>
      <c r="AI31" s="1302" t="s">
        <v>0</v>
      </c>
      <c r="AJ31" s="1303"/>
      <c r="AS31" s="286">
        <v>13</v>
      </c>
      <c r="AT31" s="298"/>
    </row>
    <row r="32" spans="1:46" ht="39.9" customHeight="1" x14ac:dyDescent="0.2">
      <c r="C32" s="1308"/>
      <c r="D32" s="1309"/>
      <c r="E32" s="1333" t="s">
        <v>141</v>
      </c>
      <c r="F32" s="1334"/>
      <c r="G32" s="1334"/>
      <c r="H32" s="1334"/>
      <c r="I32" s="1334"/>
      <c r="J32" s="1334"/>
      <c r="K32" s="1334"/>
      <c r="L32" s="1334"/>
      <c r="M32" s="1334"/>
      <c r="N32" s="1334"/>
      <c r="O32" s="1334"/>
      <c r="P32" s="1334"/>
      <c r="Q32" s="1334"/>
      <c r="R32" s="1334"/>
      <c r="S32" s="1335"/>
      <c r="T32" s="1336" t="s">
        <v>13</v>
      </c>
      <c r="U32" s="1337"/>
      <c r="V32" s="1338">
        <f>SUM(V22:AH31)</f>
        <v>0</v>
      </c>
      <c r="W32" s="1339"/>
      <c r="X32" s="1339"/>
      <c r="Y32" s="1339"/>
      <c r="Z32" s="1339"/>
      <c r="AA32" s="1339"/>
      <c r="AB32" s="1339"/>
      <c r="AC32" s="1339"/>
      <c r="AD32" s="1339"/>
      <c r="AE32" s="1339"/>
      <c r="AF32" s="1339"/>
      <c r="AG32" s="1339"/>
      <c r="AH32" s="1339"/>
      <c r="AI32" s="1340" t="s">
        <v>0</v>
      </c>
      <c r="AJ32" s="1341"/>
      <c r="AS32" s="286">
        <v>14</v>
      </c>
      <c r="AT32" s="298"/>
    </row>
    <row r="33" spans="1:46" ht="39.9" customHeight="1" x14ac:dyDescent="0.2">
      <c r="C33" s="1295" t="s">
        <v>142</v>
      </c>
      <c r="D33" s="1296"/>
      <c r="E33" s="1296"/>
      <c r="F33" s="1296"/>
      <c r="G33" s="1296"/>
      <c r="H33" s="1296"/>
      <c r="I33" s="1296"/>
      <c r="J33" s="1296"/>
      <c r="K33" s="1296"/>
      <c r="L33" s="1296"/>
      <c r="M33" s="1296"/>
      <c r="N33" s="1296"/>
      <c r="O33" s="1296"/>
      <c r="P33" s="1296"/>
      <c r="Q33" s="1296"/>
      <c r="R33" s="1296"/>
      <c r="S33" s="1297"/>
      <c r="T33" s="1298" t="s">
        <v>13</v>
      </c>
      <c r="U33" s="1299"/>
      <c r="V33" s="1300">
        <f>IF(V32="","",ROUNDDOWN(V32/2,0))</f>
        <v>0</v>
      </c>
      <c r="W33" s="1301"/>
      <c r="X33" s="1301"/>
      <c r="Y33" s="1301"/>
      <c r="Z33" s="1301"/>
      <c r="AA33" s="1301"/>
      <c r="AB33" s="1301"/>
      <c r="AC33" s="1301"/>
      <c r="AD33" s="1301"/>
      <c r="AE33" s="1301"/>
      <c r="AF33" s="1301"/>
      <c r="AG33" s="1301"/>
      <c r="AH33" s="1301"/>
      <c r="AI33" s="1302" t="s">
        <v>0</v>
      </c>
      <c r="AJ33" s="1303"/>
      <c r="AS33" s="286">
        <v>15</v>
      </c>
      <c r="AT33" s="298"/>
    </row>
    <row r="34" spans="1:46" ht="25.5" customHeight="1" x14ac:dyDescent="0.2">
      <c r="A34" s="57"/>
      <c r="B34" s="57"/>
      <c r="C34" s="57"/>
      <c r="D34" s="57"/>
      <c r="E34" s="57"/>
      <c r="F34" s="57"/>
      <c r="G34" s="57"/>
      <c r="H34" s="57"/>
      <c r="I34" s="57"/>
      <c r="J34" s="57"/>
      <c r="K34" s="57"/>
      <c r="L34" s="57"/>
      <c r="M34" s="57"/>
      <c r="N34" s="57"/>
      <c r="O34" s="57"/>
      <c r="P34" s="57"/>
      <c r="Q34" s="57"/>
      <c r="R34" s="58"/>
      <c r="S34" s="58"/>
      <c r="T34" s="59"/>
      <c r="U34" s="58"/>
      <c r="V34" s="60"/>
      <c r="W34" s="58"/>
      <c r="X34" s="58"/>
      <c r="Y34" s="58"/>
      <c r="Z34" s="58"/>
      <c r="AA34" s="58"/>
      <c r="AB34" s="58"/>
      <c r="AC34" s="58"/>
      <c r="AD34" s="58"/>
      <c r="AE34" s="58"/>
      <c r="AF34" s="58"/>
      <c r="AG34" s="58"/>
      <c r="AH34" s="58"/>
      <c r="AI34" s="58"/>
      <c r="AJ34" s="58"/>
      <c r="AK34" s="58"/>
      <c r="AL34" s="58"/>
      <c r="AM34" s="58"/>
      <c r="AN34" s="58"/>
      <c r="AO34" s="58"/>
      <c r="AP34" s="58"/>
      <c r="AQ34" s="436"/>
      <c r="AR34" s="436"/>
    </row>
    <row r="35" spans="1:46" ht="21.75" customHeight="1" thickBot="1" x14ac:dyDescent="0.25">
      <c r="A35" s="57"/>
      <c r="B35" s="57"/>
      <c r="C35" s="57"/>
      <c r="D35" s="57"/>
      <c r="E35" s="57"/>
      <c r="F35" s="57"/>
      <c r="G35" s="57"/>
      <c r="H35" s="57"/>
      <c r="I35" s="57"/>
      <c r="J35" s="57"/>
      <c r="K35" s="57"/>
      <c r="L35" s="57"/>
      <c r="M35" s="57"/>
      <c r="N35" s="57"/>
      <c r="O35" s="57"/>
      <c r="P35" s="57"/>
      <c r="Q35" s="57"/>
      <c r="R35" s="61"/>
      <c r="S35" s="61"/>
      <c r="T35" s="1362" t="s">
        <v>250</v>
      </c>
      <c r="U35" s="1362"/>
      <c r="V35" s="1362"/>
      <c r="W35" s="1362"/>
      <c r="X35" s="1362"/>
      <c r="Y35" s="1362"/>
      <c r="Z35" s="1362"/>
      <c r="AA35" s="1362"/>
      <c r="AB35" s="1362"/>
      <c r="AC35" s="1362"/>
      <c r="AD35" s="1362"/>
      <c r="AE35" s="1362"/>
      <c r="AF35" s="1362"/>
      <c r="AG35" s="1362"/>
      <c r="AH35" s="1362"/>
      <c r="AI35" s="1362"/>
      <c r="AJ35" s="1362"/>
      <c r="AK35" s="1362"/>
      <c r="AL35" s="1362"/>
      <c r="AM35" s="1362"/>
      <c r="AN35" s="63"/>
      <c r="AO35" s="63"/>
      <c r="AP35" s="63"/>
      <c r="AQ35" s="437"/>
      <c r="AR35" s="437"/>
      <c r="AS35" s="282" t="s">
        <v>657</v>
      </c>
      <c r="AT35" s="283" t="s">
        <v>200</v>
      </c>
    </row>
    <row r="36" spans="1:46" ht="65.25" customHeight="1" thickBot="1" x14ac:dyDescent="0.25">
      <c r="A36" s="58"/>
      <c r="B36" s="58"/>
      <c r="C36" s="1288" t="s">
        <v>651</v>
      </c>
      <c r="D36" s="1289"/>
      <c r="E36" s="1289"/>
      <c r="F36" s="1289"/>
      <c r="G36" s="1289"/>
      <c r="H36" s="1289"/>
      <c r="I36" s="1289"/>
      <c r="J36" s="1289"/>
      <c r="K36" s="1289"/>
      <c r="L36" s="1289"/>
      <c r="M36" s="1289"/>
      <c r="N36" s="1289"/>
      <c r="O36" s="1289"/>
      <c r="P36" s="1289"/>
      <c r="Q36" s="1289"/>
      <c r="R36" s="1289"/>
      <c r="S36" s="1290"/>
      <c r="T36" s="1291">
        <f>IF(OR(O8=1,O8=2,O8=3,O8=4),MIN(V33,4000000),MIN(V33,3000000))</f>
        <v>0</v>
      </c>
      <c r="U36" s="1292"/>
      <c r="V36" s="1292"/>
      <c r="W36" s="1292"/>
      <c r="X36" s="1292"/>
      <c r="Y36" s="1292"/>
      <c r="Z36" s="1292"/>
      <c r="AA36" s="1292"/>
      <c r="AB36" s="1292"/>
      <c r="AC36" s="1292"/>
      <c r="AD36" s="1292"/>
      <c r="AE36" s="1292"/>
      <c r="AF36" s="1292"/>
      <c r="AG36" s="1292"/>
      <c r="AH36" s="1292"/>
      <c r="AI36" s="1293" t="s">
        <v>0</v>
      </c>
      <c r="AJ36" s="1294"/>
      <c r="AK36" s="64"/>
      <c r="AL36" s="64"/>
      <c r="AM36" s="64"/>
      <c r="AN36" s="64"/>
      <c r="AO36" s="64"/>
      <c r="AP36" s="64"/>
      <c r="AQ36" s="64"/>
      <c r="AR36" s="64"/>
      <c r="AS36" s="286">
        <v>16</v>
      </c>
      <c r="AT36" s="298"/>
    </row>
    <row r="37" spans="1:46" ht="24.75" customHeight="1" x14ac:dyDescent="0.2">
      <c r="A37" s="142"/>
      <c r="B37" s="142"/>
      <c r="C37" s="142"/>
      <c r="D37" s="142"/>
      <c r="E37" s="142"/>
      <c r="F37" s="142"/>
      <c r="G37" s="142"/>
      <c r="H37" s="142"/>
      <c r="I37" s="142"/>
      <c r="J37" s="142"/>
      <c r="K37" s="142"/>
      <c r="L37" s="142"/>
      <c r="M37" s="142"/>
      <c r="N37" s="142"/>
      <c r="O37" s="142"/>
      <c r="P37" s="142"/>
      <c r="Q37" s="142"/>
      <c r="R37" s="61"/>
      <c r="S37" s="61"/>
      <c r="T37" s="143"/>
      <c r="U37" s="143"/>
      <c r="V37" s="143"/>
      <c r="W37" s="143"/>
      <c r="X37" s="143"/>
      <c r="Y37" s="143"/>
      <c r="Z37" s="143"/>
      <c r="AA37" s="143"/>
      <c r="AB37" s="143"/>
      <c r="AC37" s="61"/>
      <c r="AD37" s="61"/>
      <c r="AE37" s="144"/>
      <c r="AF37" s="62"/>
      <c r="AG37" s="62"/>
      <c r="AH37" s="62"/>
      <c r="AI37" s="62"/>
      <c r="AJ37" s="62"/>
      <c r="AK37" s="62"/>
      <c r="AL37" s="62"/>
      <c r="AM37" s="62"/>
      <c r="AN37" s="62"/>
      <c r="AO37" s="62"/>
      <c r="AP37" s="62"/>
      <c r="AQ37" s="438"/>
      <c r="AR37" s="438"/>
    </row>
    <row r="38" spans="1:46" ht="21" x14ac:dyDescent="0.2">
      <c r="A38" s="10"/>
      <c r="B38" s="145"/>
      <c r="C38" s="10" t="s">
        <v>143</v>
      </c>
      <c r="D38" s="146"/>
      <c r="E38" s="146"/>
      <c r="F38" s="146"/>
      <c r="G38" s="146"/>
      <c r="H38" s="146"/>
      <c r="I38" s="146"/>
      <c r="J38" s="146"/>
      <c r="K38" s="146"/>
      <c r="L38" s="146"/>
      <c r="M38" s="146"/>
      <c r="N38" s="146"/>
      <c r="O38" s="146"/>
      <c r="P38" s="146"/>
      <c r="Q38" s="146"/>
      <c r="R38" s="61"/>
      <c r="S38" s="61"/>
      <c r="T38" s="147"/>
      <c r="U38" s="147"/>
      <c r="V38" s="147"/>
      <c r="W38" s="147"/>
      <c r="X38" s="147"/>
      <c r="Y38" s="147"/>
      <c r="Z38" s="147"/>
      <c r="AA38" s="147"/>
      <c r="AB38" s="147"/>
      <c r="AC38" s="61"/>
      <c r="AD38" s="61"/>
      <c r="AE38" s="63"/>
      <c r="AF38" s="63"/>
      <c r="AG38" s="63"/>
      <c r="AH38" s="63"/>
      <c r="AI38" s="63"/>
      <c r="AJ38" s="63"/>
      <c r="AK38" s="63"/>
      <c r="AL38" s="63"/>
      <c r="AM38" s="63"/>
      <c r="AN38" s="63"/>
      <c r="AO38" s="63"/>
      <c r="AP38" s="63"/>
      <c r="AQ38" s="437"/>
      <c r="AR38" s="437"/>
      <c r="AS38" s="282" t="s">
        <v>657</v>
      </c>
      <c r="AT38" s="283" t="s">
        <v>200</v>
      </c>
    </row>
    <row r="39" spans="1:46" ht="39.9" customHeight="1" x14ac:dyDescent="0.2">
      <c r="A39" s="62"/>
      <c r="B39" s="62"/>
      <c r="C39" s="1328" t="s">
        <v>144</v>
      </c>
      <c r="D39" s="1329"/>
      <c r="E39" s="1329"/>
      <c r="F39" s="1329"/>
      <c r="G39" s="1329"/>
      <c r="H39" s="1329"/>
      <c r="I39" s="1329"/>
      <c r="J39" s="1329"/>
      <c r="K39" s="1329"/>
      <c r="L39" s="1329"/>
      <c r="M39" s="1329"/>
      <c r="N39" s="1329"/>
      <c r="O39" s="1329"/>
      <c r="P39" s="1329"/>
      <c r="Q39" s="1329"/>
      <c r="R39" s="1329"/>
      <c r="S39" s="1330"/>
      <c r="T39" s="1298" t="s">
        <v>13</v>
      </c>
      <c r="U39" s="1299"/>
      <c r="V39" s="1331"/>
      <c r="W39" s="1332"/>
      <c r="X39" s="1332"/>
      <c r="Y39" s="1332"/>
      <c r="Z39" s="1332"/>
      <c r="AA39" s="1332"/>
      <c r="AB39" s="1332"/>
      <c r="AC39" s="1332"/>
      <c r="AD39" s="1332"/>
      <c r="AE39" s="1332"/>
      <c r="AF39" s="1332"/>
      <c r="AG39" s="1332"/>
      <c r="AH39" s="1332"/>
      <c r="AI39" s="1302" t="s">
        <v>0</v>
      </c>
      <c r="AJ39" s="1303"/>
      <c r="AS39" s="286">
        <v>17</v>
      </c>
      <c r="AT39" s="298"/>
    </row>
    <row r="40" spans="1:46" ht="39.9" customHeight="1" x14ac:dyDescent="0.2">
      <c r="A40" s="62"/>
      <c r="B40" s="62"/>
      <c r="C40" s="1328" t="s">
        <v>145</v>
      </c>
      <c r="D40" s="1329"/>
      <c r="E40" s="1329"/>
      <c r="F40" s="1329"/>
      <c r="G40" s="1329"/>
      <c r="H40" s="1329"/>
      <c r="I40" s="1329"/>
      <c r="J40" s="1329"/>
      <c r="K40" s="1329"/>
      <c r="L40" s="1329"/>
      <c r="M40" s="1329"/>
      <c r="N40" s="1329"/>
      <c r="O40" s="1329"/>
      <c r="P40" s="1329"/>
      <c r="Q40" s="1329"/>
      <c r="R40" s="1329"/>
      <c r="S40" s="1330"/>
      <c r="T40" s="1298" t="s">
        <v>13</v>
      </c>
      <c r="U40" s="1299"/>
      <c r="V40" s="1331"/>
      <c r="W40" s="1332"/>
      <c r="X40" s="1332"/>
      <c r="Y40" s="1332"/>
      <c r="Z40" s="1332"/>
      <c r="AA40" s="1332"/>
      <c r="AB40" s="1332"/>
      <c r="AC40" s="1332"/>
      <c r="AD40" s="1332"/>
      <c r="AE40" s="1332"/>
      <c r="AF40" s="1332"/>
      <c r="AG40" s="1332"/>
      <c r="AH40" s="1332"/>
      <c r="AI40" s="1302" t="s">
        <v>0</v>
      </c>
      <c r="AJ40" s="1303"/>
      <c r="AS40" s="286">
        <v>18</v>
      </c>
      <c r="AT40" s="298"/>
    </row>
    <row r="41" spans="1:46" ht="24.75" customHeight="1" x14ac:dyDescent="0.2">
      <c r="A41" s="148"/>
      <c r="B41" s="148"/>
      <c r="C41" s="149"/>
      <c r="D41" s="149"/>
      <c r="E41" s="149"/>
      <c r="F41" s="149"/>
      <c r="G41" s="149"/>
      <c r="H41" s="149"/>
      <c r="I41" s="149"/>
      <c r="J41" s="149"/>
      <c r="K41" s="149"/>
      <c r="L41" s="149"/>
      <c r="M41" s="149"/>
      <c r="N41" s="149"/>
      <c r="O41" s="149"/>
      <c r="P41" s="149"/>
      <c r="Q41" s="149"/>
      <c r="R41" s="61"/>
      <c r="S41" s="61"/>
      <c r="T41" s="147"/>
      <c r="U41" s="147"/>
      <c r="V41" s="147"/>
      <c r="W41" s="147"/>
      <c r="X41" s="147"/>
      <c r="Y41" s="147"/>
      <c r="Z41" s="147"/>
      <c r="AA41" s="147"/>
      <c r="AB41" s="147"/>
      <c r="AC41" s="61"/>
      <c r="AD41" s="61"/>
      <c r="AE41" s="63"/>
      <c r="AF41" s="63"/>
      <c r="AG41" s="63"/>
      <c r="AH41" s="63"/>
      <c r="AI41" s="63"/>
      <c r="AJ41" s="63"/>
      <c r="AK41" s="63"/>
      <c r="AL41" s="63"/>
      <c r="AM41" s="63"/>
      <c r="AN41" s="63"/>
      <c r="AO41" s="63"/>
      <c r="AP41" s="63"/>
      <c r="AQ41" s="437"/>
      <c r="AR41" s="437"/>
    </row>
    <row r="42" spans="1:46" ht="21" x14ac:dyDescent="0.2">
      <c r="A42" s="150"/>
      <c r="B42" s="148"/>
      <c r="C42" s="150" t="s">
        <v>146</v>
      </c>
      <c r="D42" s="149"/>
      <c r="E42" s="149"/>
      <c r="F42" s="149"/>
      <c r="G42" s="149"/>
      <c r="H42" s="149"/>
      <c r="I42" s="149"/>
      <c r="J42" s="149"/>
      <c r="K42" s="149"/>
      <c r="L42" s="149"/>
      <c r="M42" s="149"/>
      <c r="N42" s="149"/>
      <c r="O42" s="149"/>
      <c r="P42" s="149"/>
      <c r="Q42" s="149"/>
      <c r="R42" s="61"/>
      <c r="S42" s="61"/>
      <c r="T42" s="62"/>
      <c r="U42" s="147"/>
      <c r="V42" s="62" t="s">
        <v>147</v>
      </c>
      <c r="W42" s="147"/>
      <c r="X42" s="147"/>
      <c r="Y42" s="147"/>
      <c r="Z42" s="147"/>
      <c r="AA42" s="147"/>
      <c r="AB42" s="147"/>
      <c r="AC42" s="61"/>
      <c r="AD42" s="61"/>
      <c r="AE42" s="63"/>
      <c r="AF42" s="63"/>
      <c r="AG42" s="63"/>
      <c r="AH42" s="63"/>
      <c r="AI42" s="63"/>
      <c r="AJ42" s="63"/>
      <c r="AK42" s="63"/>
      <c r="AL42" s="63"/>
      <c r="AM42" s="63"/>
      <c r="AN42" s="63"/>
      <c r="AO42" s="63"/>
      <c r="AP42" s="63"/>
      <c r="AQ42" s="437"/>
      <c r="AR42" s="437"/>
      <c r="AS42" s="282" t="s">
        <v>657</v>
      </c>
      <c r="AT42" s="283" t="s">
        <v>200</v>
      </c>
    </row>
    <row r="43" spans="1:46" ht="39.9" customHeight="1" x14ac:dyDescent="0.2">
      <c r="A43" s="63"/>
      <c r="B43" s="63"/>
      <c r="C43" s="1325" t="s">
        <v>148</v>
      </c>
      <c r="D43" s="1326"/>
      <c r="E43" s="1326"/>
      <c r="F43" s="1326"/>
      <c r="G43" s="1326"/>
      <c r="H43" s="1326"/>
      <c r="I43" s="1326"/>
      <c r="J43" s="1326"/>
      <c r="K43" s="1326"/>
      <c r="L43" s="1326"/>
      <c r="M43" s="1326"/>
      <c r="N43" s="1326"/>
      <c r="O43" s="1326"/>
      <c r="P43" s="1326"/>
      <c r="Q43" s="1326"/>
      <c r="R43" s="1326"/>
      <c r="S43" s="1327"/>
      <c r="T43" s="1298" t="s">
        <v>13</v>
      </c>
      <c r="U43" s="1299"/>
      <c r="V43" s="1300">
        <f>IF(V32="","",SUM(V32,V39,V40))</f>
        <v>0</v>
      </c>
      <c r="W43" s="1301"/>
      <c r="X43" s="1301"/>
      <c r="Y43" s="1301"/>
      <c r="Z43" s="1301"/>
      <c r="AA43" s="1301"/>
      <c r="AB43" s="1301"/>
      <c r="AC43" s="1301"/>
      <c r="AD43" s="1301"/>
      <c r="AE43" s="1301"/>
      <c r="AF43" s="1301"/>
      <c r="AG43" s="1301"/>
      <c r="AH43" s="1301"/>
      <c r="AI43" s="1302" t="s">
        <v>0</v>
      </c>
      <c r="AJ43" s="1303"/>
      <c r="AK43" s="151"/>
      <c r="AL43" s="151"/>
      <c r="AM43" s="151"/>
      <c r="AN43" s="151"/>
      <c r="AO43" s="151"/>
      <c r="AP43" s="151"/>
      <c r="AQ43" s="439"/>
      <c r="AR43" s="439"/>
      <c r="AS43" s="286">
        <v>19</v>
      </c>
      <c r="AT43" s="298"/>
    </row>
    <row r="44" spans="1:46" ht="29.4" customHeight="1" x14ac:dyDescent="0.2">
      <c r="A44" s="68"/>
      <c r="B44" s="68"/>
      <c r="C44" s="68"/>
      <c r="D44" s="68"/>
      <c r="E44" s="68"/>
      <c r="F44" s="68"/>
      <c r="G44" s="68"/>
      <c r="H44" s="68"/>
      <c r="I44" s="68"/>
      <c r="J44" s="67"/>
      <c r="K44" s="67"/>
      <c r="L44" s="67"/>
      <c r="M44" s="67"/>
      <c r="N44" s="67"/>
      <c r="O44" s="67"/>
      <c r="P44" s="67"/>
      <c r="Q44" s="67"/>
      <c r="R44" s="67"/>
      <c r="S44" s="67"/>
      <c r="T44" s="67"/>
      <c r="U44" s="65"/>
      <c r="V44" s="58"/>
      <c r="W44" s="66"/>
      <c r="X44" s="66"/>
      <c r="Y44" s="4"/>
      <c r="Z44" s="4"/>
      <c r="AA44" s="4"/>
      <c r="AB44" s="4"/>
    </row>
    <row r="45" spans="1:46" s="1" customFormat="1" ht="20.100000000000001" customHeight="1" x14ac:dyDescent="0.2">
      <c r="R45" s="2"/>
      <c r="S45" s="2"/>
      <c r="T45" s="2"/>
      <c r="U45" s="5"/>
      <c r="V45" s="5"/>
      <c r="W45" s="5"/>
      <c r="X45" s="5"/>
      <c r="Y45" s="5"/>
      <c r="Z45" s="5"/>
      <c r="AA45" s="5"/>
      <c r="AB45" s="5"/>
      <c r="AQ45" s="386"/>
      <c r="AR45" s="386"/>
      <c r="AS45" s="284"/>
      <c r="AT45" s="297"/>
    </row>
    <row r="46" spans="1:46" s="1" customFormat="1" ht="18.75" customHeight="1" x14ac:dyDescent="0.2">
      <c r="A46" s="126"/>
      <c r="B46" s="126"/>
      <c r="R46" s="2"/>
      <c r="S46" s="2"/>
      <c r="T46" s="2"/>
      <c r="U46" s="3"/>
      <c r="V46" s="3"/>
      <c r="W46" s="3"/>
      <c r="X46" s="3"/>
      <c r="Y46" s="3"/>
      <c r="Z46" s="3"/>
      <c r="AA46" s="3"/>
      <c r="AB46" s="3"/>
      <c r="AQ46" s="386"/>
      <c r="AR46" s="386"/>
      <c r="AS46" s="284"/>
      <c r="AT46" s="297"/>
    </row>
    <row r="47" spans="1:46" s="1" customFormat="1" ht="18" customHeight="1" x14ac:dyDescent="0.2">
      <c r="A47" s="126"/>
      <c r="B47" s="126"/>
      <c r="R47" s="2"/>
      <c r="S47" s="2"/>
      <c r="T47" s="2"/>
      <c r="U47" s="3"/>
      <c r="V47" s="3"/>
      <c r="W47" s="3"/>
      <c r="X47" s="3"/>
      <c r="Y47" s="3"/>
      <c r="Z47" s="3"/>
      <c r="AA47" s="3"/>
      <c r="AB47" s="3"/>
      <c r="AQ47" s="386"/>
      <c r="AR47" s="386"/>
      <c r="AS47" s="284"/>
      <c r="AT47" s="297"/>
    </row>
    <row r="48" spans="1:46" s="1" customFormat="1" ht="18" customHeight="1" x14ac:dyDescent="0.2">
      <c r="A48" s="126"/>
      <c r="B48" s="126"/>
      <c r="R48" s="2"/>
      <c r="S48" s="2"/>
      <c r="T48" s="2"/>
      <c r="U48" s="3"/>
      <c r="V48" s="3"/>
      <c r="W48" s="3"/>
      <c r="X48" s="3"/>
      <c r="Y48" s="3"/>
      <c r="Z48" s="3"/>
      <c r="AA48" s="3"/>
      <c r="AB48" s="3"/>
      <c r="AQ48" s="386"/>
      <c r="AR48" s="386"/>
      <c r="AS48" s="284"/>
      <c r="AT48" s="297"/>
    </row>
    <row r="49" spans="1:46" s="1" customFormat="1" ht="18" customHeight="1" x14ac:dyDescent="0.2">
      <c r="A49" s="126"/>
      <c r="B49" s="126"/>
      <c r="R49" s="2"/>
      <c r="S49" s="2"/>
      <c r="T49" s="2"/>
      <c r="U49" s="3"/>
      <c r="V49" s="3"/>
      <c r="W49" s="3"/>
      <c r="X49" s="3"/>
      <c r="Y49" s="3"/>
      <c r="Z49" s="3"/>
      <c r="AA49" s="3"/>
      <c r="AB49" s="3"/>
      <c r="AQ49" s="386"/>
      <c r="AR49" s="386"/>
      <c r="AS49" s="284"/>
      <c r="AT49" s="297"/>
    </row>
    <row r="50" spans="1:46" s="1" customFormat="1" ht="18" customHeight="1" x14ac:dyDescent="0.2">
      <c r="A50" s="126"/>
      <c r="B50" s="126"/>
      <c r="R50" s="2"/>
      <c r="S50" s="2"/>
      <c r="T50" s="2"/>
      <c r="U50" s="3"/>
      <c r="V50" s="3"/>
      <c r="W50" s="3"/>
      <c r="X50" s="3"/>
      <c r="Y50" s="3"/>
      <c r="Z50" s="3"/>
      <c r="AA50" s="3"/>
      <c r="AB50" s="3"/>
      <c r="AQ50" s="386"/>
      <c r="AR50" s="386"/>
      <c r="AS50" s="284"/>
      <c r="AT50" s="297"/>
    </row>
  </sheetData>
  <sheetProtection algorithmName="SHA-512" hashValue="50JdUaF6bqDmYRMUNFsd/GVomZNFEASivC6aDyCRqL3zLcaiGBjBz+4vcalSGE393X0T+alr+t5FjjLqi0eKyQ==" saltValue="QJJXumKfbf2JEmXlJPDmGw==" spinCount="100000" sheet="1" objects="1" formatColumns="0"/>
  <mergeCells count="82">
    <mergeCell ref="T35:AM35"/>
    <mergeCell ref="AT5:AT6"/>
    <mergeCell ref="AT7:AT8"/>
    <mergeCell ref="AT9:AT10"/>
    <mergeCell ref="C21:S21"/>
    <mergeCell ref="T21:AJ21"/>
    <mergeCell ref="T23:U23"/>
    <mergeCell ref="V23:AH23"/>
    <mergeCell ref="AI23:AJ23"/>
    <mergeCell ref="G25:S25"/>
    <mergeCell ref="T25:U25"/>
    <mergeCell ref="V25:AH25"/>
    <mergeCell ref="AI25:AJ25"/>
    <mergeCell ref="G24:S24"/>
    <mergeCell ref="T24:U24"/>
    <mergeCell ref="V24:AH24"/>
    <mergeCell ref="A2:AP2"/>
    <mergeCell ref="B8:N8"/>
    <mergeCell ref="B10:N10"/>
    <mergeCell ref="B6:N6"/>
    <mergeCell ref="O8:R8"/>
    <mergeCell ref="O10:R10"/>
    <mergeCell ref="O6:R6"/>
    <mergeCell ref="AI24:AJ24"/>
    <mergeCell ref="G23:S23"/>
    <mergeCell ref="G26:S26"/>
    <mergeCell ref="T26:U26"/>
    <mergeCell ref="V26:AH26"/>
    <mergeCell ref="AI26:AJ26"/>
    <mergeCell ref="G27:S27"/>
    <mergeCell ref="T27:U27"/>
    <mergeCell ref="V27:AH27"/>
    <mergeCell ref="AI27:AJ27"/>
    <mergeCell ref="G28:S28"/>
    <mergeCell ref="T28:U28"/>
    <mergeCell ref="V28:AH28"/>
    <mergeCell ref="AI28:AJ28"/>
    <mergeCell ref="G29:S29"/>
    <mergeCell ref="T29:U29"/>
    <mergeCell ref="V29:AH29"/>
    <mergeCell ref="AI29:AJ29"/>
    <mergeCell ref="T30:U30"/>
    <mergeCell ref="V30:AH30"/>
    <mergeCell ref="AI30:AJ30"/>
    <mergeCell ref="AI31:AJ31"/>
    <mergeCell ref="E32:S32"/>
    <mergeCell ref="T32:U32"/>
    <mergeCell ref="V32:AH32"/>
    <mergeCell ref="AI32:AJ32"/>
    <mergeCell ref="E30:F31"/>
    <mergeCell ref="G30:S30"/>
    <mergeCell ref="G31:S31"/>
    <mergeCell ref="T31:U31"/>
    <mergeCell ref="V31:AH31"/>
    <mergeCell ref="C43:S43"/>
    <mergeCell ref="T43:U43"/>
    <mergeCell ref="V43:AH43"/>
    <mergeCell ref="AI43:AJ43"/>
    <mergeCell ref="C39:S39"/>
    <mergeCell ref="T39:U39"/>
    <mergeCell ref="V39:AH39"/>
    <mergeCell ref="AI39:AJ39"/>
    <mergeCell ref="C40:S40"/>
    <mergeCell ref="T40:U40"/>
    <mergeCell ref="V40:AH40"/>
    <mergeCell ref="AI40:AJ40"/>
    <mergeCell ref="AS5:AS6"/>
    <mergeCell ref="AS7:AS8"/>
    <mergeCell ref="AS9:AS10"/>
    <mergeCell ref="C36:S36"/>
    <mergeCell ref="T36:AH36"/>
    <mergeCell ref="AI36:AJ36"/>
    <mergeCell ref="C33:S33"/>
    <mergeCell ref="T33:U33"/>
    <mergeCell ref="V33:AH33"/>
    <mergeCell ref="AI33:AJ33"/>
    <mergeCell ref="C22:D32"/>
    <mergeCell ref="E22:F29"/>
    <mergeCell ref="G22:S22"/>
    <mergeCell ref="T22:U22"/>
    <mergeCell ref="V22:AH22"/>
    <mergeCell ref="AI22:AJ22"/>
  </mergeCells>
  <phoneticPr fontId="47"/>
  <conditionalFormatting sqref="V39">
    <cfRule type="expression" dxfId="9" priority="16" stopIfTrue="1">
      <formula>$T$39=""</formula>
    </cfRule>
  </conditionalFormatting>
  <conditionalFormatting sqref="V40">
    <cfRule type="expression" dxfId="8" priority="15" stopIfTrue="1">
      <formula>$T$40=""</formula>
    </cfRule>
  </conditionalFormatting>
  <conditionalFormatting sqref="V43">
    <cfRule type="expression" dxfId="7" priority="14" stopIfTrue="1">
      <formula>$T$40=""</formula>
    </cfRule>
  </conditionalFormatting>
  <conditionalFormatting sqref="V39:AH39">
    <cfRule type="expression" dxfId="6" priority="13" stopIfTrue="1">
      <formula>$V$39=""</formula>
    </cfRule>
  </conditionalFormatting>
  <conditionalFormatting sqref="V40:AH40">
    <cfRule type="expression" dxfId="5" priority="12" stopIfTrue="1">
      <formula>$V$40=""</formula>
    </cfRule>
  </conditionalFormatting>
  <conditionalFormatting sqref="O8:R8">
    <cfRule type="expression" dxfId="4" priority="5">
      <formula>$O$8=""</formula>
    </cfRule>
  </conditionalFormatting>
  <conditionalFormatting sqref="O10:R10">
    <cfRule type="expression" dxfId="3" priority="2">
      <formula>$O$8=8</formula>
    </cfRule>
  </conditionalFormatting>
  <conditionalFormatting sqref="O6:R6">
    <cfRule type="expression" dxfId="2" priority="3">
      <formula>$O$6=""</formula>
    </cfRule>
  </conditionalFormatting>
  <conditionalFormatting sqref="O10">
    <cfRule type="expression" dxfId="1" priority="4">
      <formula>$O$10=""</formula>
    </cfRule>
  </conditionalFormatting>
  <conditionalFormatting sqref="AT1:AT3 AT5:AT20 AT22:AT34 AT36:AT37 AT39:AT41 AT43:AT1048576">
    <cfRule type="notContainsBlanks" dxfId="0" priority="1">
      <formula>LEN(TRIM(AT1))&gt;0</formula>
    </cfRule>
  </conditionalFormatting>
  <dataValidations count="4">
    <dataValidation imeMode="disabled" allowBlank="1" showInputMessage="1" showErrorMessage="1" sqref="V43:AH43 O6:R6 T36:AH36" xr:uid="{5B80FF43-67F3-46F7-936C-2EDBDFEDF462}"/>
    <dataValidation type="list" allowBlank="1" showInputMessage="1" showErrorMessage="1" sqref="O8:R8" xr:uid="{A0DE21D0-B368-4180-8192-66B1E32F2CDD}">
      <formula1>"1,2,3,4,5,6,7,8"</formula1>
    </dataValidation>
    <dataValidation type="custom" imeMode="disabled" allowBlank="1" showInputMessage="1" showErrorMessage="1" error="小数点は第二位まで、三位以下切上げで入力して下さい。" sqref="O10:R10" xr:uid="{A19880DD-E042-4C61-A027-5FC5255D8A44}">
      <formula1>O10-ROUNDUP(O10,2)=0</formula1>
    </dataValidation>
    <dataValidation type="whole" imeMode="disabled" operator="greaterThan" allowBlank="1" showInputMessage="1" showErrorMessage="1" sqref="V22:AH30 V32:AH33 V31:AH31 V39:AH40" xr:uid="{1674FD3E-10AC-4ED8-85EE-B98671634D9D}">
      <formula1>0</formula1>
    </dataValidation>
  </dataValidations>
  <printOptions horizontalCentered="1"/>
  <pageMargins left="0.15748031496062992" right="0.15748031496062992" top="0.43307086614173229" bottom="0.39370078740157483" header="0.31496062992125984" footer="0.19685039370078741"/>
  <pageSetup paperSize="9" scale="65"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誓約書</vt:lpstr>
      <vt:lpstr>交付申請書</vt:lpstr>
      <vt:lpstr>明細書【断熱材】_外断</vt:lpstr>
      <vt:lpstr>明細書【窓(カバー工法・外窓交換)】_外断</vt:lpstr>
      <vt:lpstr>明細書【玄関ドア・調湿建材・高効率換気システム】_外断</vt:lpstr>
      <vt:lpstr>明細書【断熱パネル】_外断</vt:lpstr>
      <vt:lpstr>明細書【潜熱蓄熱建材】</vt:lpstr>
      <vt:lpstr>明細書【窓(内窓取付)】_外断</vt:lpstr>
      <vt:lpstr>総括表_外断</vt:lpstr>
      <vt:lpstr>製品リスト</vt:lpstr>
      <vt:lpstr>交付申請書!Print_Area</vt:lpstr>
      <vt:lpstr>誓約書!Print_Area</vt:lpstr>
      <vt:lpstr>総括表_外断!Print_Area</vt:lpstr>
      <vt:lpstr>明細書【玄関ドア・調湿建材・高効率換気システム】_外断!Print_Area</vt:lpstr>
      <vt:lpstr>明細書【潜熱蓄熱建材】!Print_Area</vt:lpstr>
      <vt:lpstr>'明細書【窓(カバー工法・外窓交換)】_外断'!Print_Area</vt:lpstr>
      <vt:lpstr>'明細書【窓(内窓取付)】_外断'!Print_Area</vt:lpstr>
      <vt:lpstr>明細書【断熱パネル】_外断!Print_Area</vt:lpstr>
      <vt:lpstr>明細書【断熱材】_外断!Print_Area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2021-05-07T06:50:19Z</dcterms:created>
  <dcterms:modified xsi:type="dcterms:W3CDTF">2022-10-17T08:29:45Z</dcterms:modified>
</cp:coreProperties>
</file>