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A6C9" lockStructure="1"/>
  <bookViews>
    <workbookView xWindow="240" yWindow="465" windowWidth="24795" windowHeight="7935" firstSheet="2" activeTab="2"/>
  </bookViews>
  <sheets>
    <sheet name="補助事業者情報" sheetId="8" state="hidden" r:id="rId1"/>
    <sheet name="基本データ" sheetId="5" state="hidden" r:id="rId2"/>
    <sheet name="フォーマットついて" sheetId="7" r:id="rId3"/>
    <sheet name="記入例" sheetId="6" r:id="rId4"/>
    <sheet name="省エネ診断実施計画書・診断費用計算書" sheetId="1" r:id="rId5"/>
  </sheets>
  <definedNames>
    <definedName name="_xlnm.Print_Area" localSheetId="3">記入例!$A$1:$AN$306</definedName>
    <definedName name="_xlnm.Print_Area" localSheetId="4">省エネ診断実施計画書・診断費用計算書!$A$1:$AN$306</definedName>
  </definedNames>
  <calcPr calcId="145621"/>
</workbook>
</file>

<file path=xl/calcChain.xml><?xml version="1.0" encoding="utf-8"?>
<calcChain xmlns="http://schemas.openxmlformats.org/spreadsheetml/2006/main">
  <c r="B255" i="1" l="1"/>
  <c r="AP268" i="6" l="1"/>
  <c r="AP233" i="6"/>
  <c r="AP181" i="6"/>
  <c r="AP163" i="6"/>
  <c r="AP113" i="6"/>
  <c r="AP95" i="6"/>
  <c r="T306" i="6"/>
  <c r="AP268" i="1" l="1"/>
  <c r="T306" i="1"/>
  <c r="AI302" i="1" l="1"/>
  <c r="AI300" i="1"/>
  <c r="AI294" i="1"/>
  <c r="AI296" i="1"/>
  <c r="AI291" i="1"/>
  <c r="AI289" i="1"/>
  <c r="H16" i="1" l="1"/>
  <c r="B300" i="1" l="1"/>
  <c r="AI296" i="6" l="1"/>
  <c r="B300" i="6"/>
  <c r="B289" i="1" l="1"/>
  <c r="AI302" i="6" l="1"/>
  <c r="AI301" i="6"/>
  <c r="AI300" i="6"/>
  <c r="AI295" i="6"/>
  <c r="AI294" i="6"/>
  <c r="AI291" i="6"/>
  <c r="AI290" i="6"/>
  <c r="AI289" i="6"/>
  <c r="AI301" i="1"/>
  <c r="AI295" i="1"/>
  <c r="AI290" i="1"/>
  <c r="B239" i="6"/>
  <c r="H306" i="6"/>
  <c r="B306" i="6"/>
  <c r="B294" i="6"/>
  <c r="B289" i="6"/>
  <c r="AI284" i="6"/>
  <c r="E274" i="6"/>
  <c r="B274" i="6"/>
  <c r="AI265" i="6"/>
  <c r="E255" i="6"/>
  <c r="B255" i="6"/>
  <c r="AI249" i="6"/>
  <c r="E239" i="6"/>
  <c r="AI230" i="6"/>
  <c r="E220" i="6"/>
  <c r="B220" i="6"/>
  <c r="AI212" i="6"/>
  <c r="E202" i="6"/>
  <c r="B202" i="6"/>
  <c r="AI197" i="6"/>
  <c r="E187" i="6"/>
  <c r="B187" i="6"/>
  <c r="AI178" i="6"/>
  <c r="E168" i="6"/>
  <c r="B168" i="6"/>
  <c r="AI160" i="6"/>
  <c r="E150" i="6"/>
  <c r="B150" i="6"/>
  <c r="AI144" i="6"/>
  <c r="E134" i="6"/>
  <c r="B134" i="6"/>
  <c r="AI129" i="6"/>
  <c r="E119" i="6"/>
  <c r="B119" i="6"/>
  <c r="AI110" i="6"/>
  <c r="E100" i="6"/>
  <c r="B100" i="6"/>
  <c r="AI92" i="6"/>
  <c r="E82" i="6"/>
  <c r="B82" i="6"/>
  <c r="P37" i="6"/>
  <c r="P29" i="6"/>
  <c r="P21" i="6"/>
  <c r="P7" i="6"/>
  <c r="H6" i="1"/>
  <c r="P7" i="1"/>
  <c r="P21" i="1"/>
  <c r="P29" i="1"/>
  <c r="P37" i="1"/>
  <c r="B82" i="1"/>
  <c r="E82" i="1"/>
  <c r="AI92" i="1"/>
  <c r="B100" i="1"/>
  <c r="E100" i="1"/>
  <c r="AI110" i="1"/>
  <c r="B119" i="1"/>
  <c r="E119" i="1"/>
  <c r="AI129" i="1"/>
  <c r="B134" i="1"/>
  <c r="E134" i="1"/>
  <c r="AI144" i="1"/>
  <c r="B150" i="1"/>
  <c r="E150" i="1"/>
  <c r="AI160" i="1"/>
  <c r="B168" i="1"/>
  <c r="E168" i="1"/>
  <c r="AI178" i="1"/>
  <c r="B187" i="1"/>
  <c r="E187" i="1"/>
  <c r="AI197" i="1"/>
  <c r="B202" i="1"/>
  <c r="E202" i="1"/>
  <c r="AI212" i="1"/>
  <c r="B220" i="1"/>
  <c r="E220" i="1"/>
  <c r="AI230" i="1"/>
  <c r="B239" i="1"/>
  <c r="E239" i="1"/>
  <c r="AI249" i="1"/>
  <c r="E255" i="1"/>
  <c r="AI265" i="1"/>
  <c r="B274" i="1"/>
  <c r="E274" i="1"/>
  <c r="AI284" i="1"/>
  <c r="B294" i="1"/>
  <c r="B306" i="1"/>
  <c r="H306" i="1"/>
  <c r="Z306" i="6" l="1"/>
  <c r="N306" i="1"/>
  <c r="Z306" i="1"/>
  <c r="AF306" i="1" s="1"/>
  <c r="N306" i="6"/>
  <c r="AF306" i="6" l="1"/>
  <c r="AP113" i="1" l="1"/>
  <c r="AP95" i="1"/>
  <c r="AP233" i="1"/>
  <c r="AP181" i="1"/>
  <c r="AP163" i="1"/>
</calcChain>
</file>

<file path=xl/sharedStrings.xml><?xml version="1.0" encoding="utf-8"?>
<sst xmlns="http://schemas.openxmlformats.org/spreadsheetml/2006/main" count="6103" uniqueCount="4971">
  <si>
    <t>診断機関名</t>
    <rPh sb="0" eb="2">
      <t>シンダン</t>
    </rPh>
    <rPh sb="2" eb="4">
      <t>キカン</t>
    </rPh>
    <rPh sb="4" eb="5">
      <t>メイ</t>
    </rPh>
    <phoneticPr fontId="2"/>
  </si>
  <si>
    <t>診断機関コード</t>
    <rPh sb="0" eb="2">
      <t>シンダン</t>
    </rPh>
    <rPh sb="2" eb="4">
      <t>キカン</t>
    </rPh>
    <phoneticPr fontId="2"/>
  </si>
  <si>
    <t>補助事業者名</t>
    <rPh sb="0" eb="2">
      <t>ホジョ</t>
    </rPh>
    <rPh sb="2" eb="5">
      <t>ジギョウシャ</t>
    </rPh>
    <rPh sb="5" eb="6">
      <t>メイ</t>
    </rPh>
    <phoneticPr fontId="2"/>
  </si>
  <si>
    <t>姓</t>
    <rPh sb="0" eb="1">
      <t>セイ</t>
    </rPh>
    <phoneticPr fontId="2"/>
  </si>
  <si>
    <t>名</t>
    <rPh sb="0" eb="1">
      <t>メイ</t>
    </rPh>
    <phoneticPr fontId="2"/>
  </si>
  <si>
    <t>ｾｲ</t>
    <phoneticPr fontId="2"/>
  </si>
  <si>
    <t>ﾒｲ</t>
    <phoneticPr fontId="2"/>
  </si>
  <si>
    <t>１．省エネ診断実施機関情報</t>
    <rPh sb="2" eb="3">
      <t>ショウ</t>
    </rPh>
    <rPh sb="5" eb="7">
      <t>シンダン</t>
    </rPh>
    <rPh sb="7" eb="9">
      <t>ジッシ</t>
    </rPh>
    <rPh sb="9" eb="11">
      <t>キカン</t>
    </rPh>
    <rPh sb="11" eb="13">
      <t>ジョウホウ</t>
    </rPh>
    <phoneticPr fontId="2"/>
  </si>
  <si>
    <t>申請書番号</t>
    <rPh sb="0" eb="3">
      <t>シンセイショ</t>
    </rPh>
    <rPh sb="3" eb="5">
      <t>バンゴウ</t>
    </rPh>
    <phoneticPr fontId="2"/>
  </si>
  <si>
    <t>４．診断スケジュール</t>
    <rPh sb="2" eb="4">
      <t>シンダン</t>
    </rPh>
    <phoneticPr fontId="2"/>
  </si>
  <si>
    <t>日程</t>
    <rPh sb="0" eb="2">
      <t>ニッテイ</t>
    </rPh>
    <phoneticPr fontId="2"/>
  </si>
  <si>
    <t>交通手段</t>
    <rPh sb="0" eb="2">
      <t>コウツウ</t>
    </rPh>
    <rPh sb="2" eb="4">
      <t>シュダン</t>
    </rPh>
    <phoneticPr fontId="2"/>
  </si>
  <si>
    <t>開始（出発）</t>
    <rPh sb="0" eb="2">
      <t>カイシ</t>
    </rPh>
    <rPh sb="3" eb="5">
      <t>シュッパツ</t>
    </rPh>
    <phoneticPr fontId="2"/>
  </si>
  <si>
    <t>終了（到着）</t>
    <rPh sb="0" eb="2">
      <t>シュウリョウ</t>
    </rPh>
    <rPh sb="3" eb="5">
      <t>トウチャク</t>
    </rPh>
    <phoneticPr fontId="2"/>
  </si>
  <si>
    <t>旅費</t>
    <rPh sb="0" eb="2">
      <t>リョヒ</t>
    </rPh>
    <phoneticPr fontId="2"/>
  </si>
  <si>
    <t>提出日</t>
    <phoneticPr fontId="2"/>
  </si>
  <si>
    <t>移動区間</t>
  </si>
  <si>
    <t>～</t>
  </si>
  <si>
    <t>税込</t>
    <rPh sb="0" eb="2">
      <t>ゼイコミ</t>
    </rPh>
    <phoneticPr fontId="2"/>
  </si>
  <si>
    <t>診断開始時間</t>
    <rPh sb="0" eb="2">
      <t>シンダン</t>
    </rPh>
    <rPh sb="2" eb="4">
      <t>カイシ</t>
    </rPh>
    <rPh sb="4" eb="6">
      <t>ジカン</t>
    </rPh>
    <phoneticPr fontId="2"/>
  </si>
  <si>
    <t>５．旅程および旅費計算（ＳＩＩへ請求する予定のもののみを記載）</t>
    <rPh sb="2" eb="4">
      <t>リョテイ</t>
    </rPh>
    <rPh sb="7" eb="9">
      <t>リョヒ</t>
    </rPh>
    <rPh sb="9" eb="11">
      <t>ケイサン</t>
    </rPh>
    <rPh sb="16" eb="18">
      <t>セイキュウ</t>
    </rPh>
    <rPh sb="20" eb="22">
      <t>ヨテイ</t>
    </rPh>
    <rPh sb="28" eb="30">
      <t>キサイ</t>
    </rPh>
    <phoneticPr fontId="2"/>
  </si>
  <si>
    <t>①前泊する場合の宿泊先までの旅程</t>
    <rPh sb="1" eb="3">
      <t>ゼンパク</t>
    </rPh>
    <rPh sb="5" eb="7">
      <t>バアイ</t>
    </rPh>
    <rPh sb="8" eb="10">
      <t>シュクハク</t>
    </rPh>
    <rPh sb="10" eb="11">
      <t>サキ</t>
    </rPh>
    <rPh sb="14" eb="16">
      <t>リョテイ</t>
    </rPh>
    <phoneticPr fontId="2"/>
  </si>
  <si>
    <t>③後泊する場合の診断先事業所から宿泊先までの旅程</t>
    <rPh sb="1" eb="2">
      <t>アト</t>
    </rPh>
    <rPh sb="2" eb="3">
      <t>ハク</t>
    </rPh>
    <rPh sb="5" eb="7">
      <t>バアイ</t>
    </rPh>
    <rPh sb="8" eb="10">
      <t>シンダン</t>
    </rPh>
    <rPh sb="10" eb="11">
      <t>サキ</t>
    </rPh>
    <rPh sb="11" eb="14">
      <t>ジギョウショ</t>
    </rPh>
    <rPh sb="16" eb="18">
      <t>シュクハク</t>
    </rPh>
    <rPh sb="18" eb="19">
      <t>サキ</t>
    </rPh>
    <rPh sb="22" eb="24">
      <t>リョテイ</t>
    </rPh>
    <phoneticPr fontId="2"/>
  </si>
  <si>
    <t>宿泊先名</t>
    <rPh sb="0" eb="2">
      <t>シュクハク</t>
    </rPh>
    <rPh sb="2" eb="3">
      <t>サキ</t>
    </rPh>
    <rPh sb="3" eb="4">
      <t>メイ</t>
    </rPh>
    <phoneticPr fontId="2"/>
  </si>
  <si>
    <t>宿泊費</t>
    <rPh sb="0" eb="3">
      <t>シュクハクヒ</t>
    </rPh>
    <phoneticPr fontId="2"/>
  </si>
  <si>
    <t>宿泊先住所</t>
    <rPh sb="0" eb="2">
      <t>シュクハク</t>
    </rPh>
    <rPh sb="2" eb="3">
      <t>サキ</t>
    </rPh>
    <rPh sb="3" eb="5">
      <t>ジュウショ</t>
    </rPh>
    <phoneticPr fontId="2"/>
  </si>
  <si>
    <t>移動実績</t>
    <rPh sb="0" eb="2">
      <t>イドウ</t>
    </rPh>
    <rPh sb="2" eb="4">
      <t>ジッセキ</t>
    </rPh>
    <phoneticPr fontId="2"/>
  </si>
  <si>
    <t>移動費用小計</t>
    <rPh sb="0" eb="2">
      <t>イドウ</t>
    </rPh>
    <rPh sb="2" eb="4">
      <t>ヒヨウ</t>
    </rPh>
    <rPh sb="4" eb="6">
      <t>ショウケイ</t>
    </rPh>
    <phoneticPr fontId="2"/>
  </si>
  <si>
    <t>診断実施</t>
    <rPh sb="0" eb="2">
      <t>シンダン</t>
    </rPh>
    <rPh sb="2" eb="4">
      <t>ジッシ</t>
    </rPh>
    <phoneticPr fontId="2"/>
  </si>
  <si>
    <t>現地訪問</t>
    <rPh sb="0" eb="2">
      <t>ゲンチ</t>
    </rPh>
    <rPh sb="2" eb="4">
      <t>ホウモン</t>
    </rPh>
    <phoneticPr fontId="2"/>
  </si>
  <si>
    <t>移動費用</t>
    <rPh sb="0" eb="2">
      <t>イドウ</t>
    </rPh>
    <rPh sb="2" eb="4">
      <t>ヒヨウ</t>
    </rPh>
    <phoneticPr fontId="2"/>
  </si>
  <si>
    <t>宿泊費</t>
    <rPh sb="0" eb="3">
      <t>シュクハクヒ</t>
    </rPh>
    <phoneticPr fontId="2"/>
  </si>
  <si>
    <t>日当</t>
    <rPh sb="0" eb="2">
      <t>ニットウ</t>
    </rPh>
    <phoneticPr fontId="2"/>
  </si>
  <si>
    <t>診断費用（見込み）</t>
    <rPh sb="0" eb="2">
      <t>シンダン</t>
    </rPh>
    <rPh sb="2" eb="4">
      <t>ヒヨウ</t>
    </rPh>
    <rPh sb="5" eb="7">
      <t>ミコ</t>
    </rPh>
    <phoneticPr fontId="2"/>
  </si>
  <si>
    <t>旅費等の経費（見込み）</t>
    <rPh sb="0" eb="2">
      <t>リョヒ</t>
    </rPh>
    <rPh sb="2" eb="3">
      <t>トウ</t>
    </rPh>
    <rPh sb="4" eb="6">
      <t>ケイヒ</t>
    </rPh>
    <phoneticPr fontId="2"/>
  </si>
  <si>
    <t>合計（見込み）</t>
    <rPh sb="0" eb="2">
      <t>ゴウケイ</t>
    </rPh>
    <phoneticPr fontId="2"/>
  </si>
  <si>
    <t>日付</t>
    <rPh sb="0" eb="2">
      <t>ヒヅケ</t>
    </rPh>
    <phoneticPr fontId="2"/>
  </si>
  <si>
    <t>下記のプルダウンから選択</t>
    <rPh sb="0" eb="2">
      <t>カキ</t>
    </rPh>
    <rPh sb="10" eb="12">
      <t>センタク</t>
    </rPh>
    <phoneticPr fontId="2"/>
  </si>
  <si>
    <t>診断訪問日</t>
    <rPh sb="0" eb="2">
      <t>シンダン</t>
    </rPh>
    <rPh sb="2" eb="4">
      <t>ホウモン</t>
    </rPh>
    <rPh sb="4" eb="5">
      <t>ビ</t>
    </rPh>
    <phoneticPr fontId="2"/>
  </si>
  <si>
    <t>診断終了時間</t>
    <rPh sb="0" eb="2">
      <t>シンダン</t>
    </rPh>
    <rPh sb="2" eb="4">
      <t>シュウリョウ</t>
    </rPh>
    <rPh sb="4" eb="6">
      <t>ジカン</t>
    </rPh>
    <phoneticPr fontId="2"/>
  </si>
  <si>
    <t>現地説明日</t>
    <rPh sb="0" eb="2">
      <t>ゲンチ</t>
    </rPh>
    <rPh sb="2" eb="4">
      <t>セツメイ</t>
    </rPh>
    <rPh sb="4" eb="5">
      <t>ヒ</t>
    </rPh>
    <phoneticPr fontId="2"/>
  </si>
  <si>
    <t>６．現地説明を行う場合の旅費等</t>
    <rPh sb="2" eb="4">
      <t>ゲンチ</t>
    </rPh>
    <rPh sb="4" eb="6">
      <t>セツメイ</t>
    </rPh>
    <rPh sb="7" eb="8">
      <t>オコナ</t>
    </rPh>
    <rPh sb="9" eb="11">
      <t>バアイ</t>
    </rPh>
    <rPh sb="12" eb="14">
      <t>リョヒ</t>
    </rPh>
    <rPh sb="14" eb="15">
      <t>トウ</t>
    </rPh>
    <phoneticPr fontId="2"/>
  </si>
  <si>
    <t>専門家①</t>
    <rPh sb="0" eb="3">
      <t>センモンカ</t>
    </rPh>
    <phoneticPr fontId="2"/>
  </si>
  <si>
    <t>専門家②</t>
    <rPh sb="0" eb="3">
      <t>センモンカ</t>
    </rPh>
    <phoneticPr fontId="2"/>
  </si>
  <si>
    <t>現地説明者</t>
    <rPh sb="0" eb="2">
      <t>ゲンチ</t>
    </rPh>
    <rPh sb="2" eb="5">
      <t>セツメイシャ</t>
    </rPh>
    <phoneticPr fontId="2"/>
  </si>
  <si>
    <t>現地説明開始時間</t>
    <rPh sb="0" eb="2">
      <t>ゲンチ</t>
    </rPh>
    <rPh sb="2" eb="4">
      <t>セツメイ</t>
    </rPh>
    <rPh sb="4" eb="6">
      <t>カイシ</t>
    </rPh>
    <rPh sb="6" eb="8">
      <t>ジカン</t>
    </rPh>
    <phoneticPr fontId="2"/>
  </si>
  <si>
    <t>現地説明終了時間</t>
    <rPh sb="0" eb="2">
      <t>ゲンチ</t>
    </rPh>
    <rPh sb="2" eb="4">
      <t>セツメイ</t>
    </rPh>
    <rPh sb="4" eb="6">
      <t>シュウリョウ</t>
    </rPh>
    <rPh sb="6" eb="8">
      <t>ジカン</t>
    </rPh>
    <phoneticPr fontId="2"/>
  </si>
  <si>
    <t>診断結果の報告書提出日</t>
    <rPh sb="0" eb="2">
      <t>シンダン</t>
    </rPh>
    <rPh sb="2" eb="4">
      <t>ケッカ</t>
    </rPh>
    <rPh sb="5" eb="8">
      <t>ホウコクショ</t>
    </rPh>
    <rPh sb="8" eb="10">
      <t>テイシュツ</t>
    </rPh>
    <rPh sb="10" eb="11">
      <t>ビ</t>
    </rPh>
    <phoneticPr fontId="2"/>
  </si>
  <si>
    <t>診断パターン</t>
    <rPh sb="0" eb="2">
      <t>シンダン</t>
    </rPh>
    <phoneticPr fontId="2"/>
  </si>
  <si>
    <t>※現地説明を行わない場合は不要</t>
    <rPh sb="1" eb="3">
      <t>ゲンチ</t>
    </rPh>
    <rPh sb="3" eb="5">
      <t>セツメイ</t>
    </rPh>
    <rPh sb="6" eb="7">
      <t>オコナ</t>
    </rPh>
    <rPh sb="10" eb="12">
      <t>バアイ</t>
    </rPh>
    <rPh sb="13" eb="15">
      <t>フヨウ</t>
    </rPh>
    <phoneticPr fontId="2"/>
  </si>
  <si>
    <t>※診断結果の報告書は補助事業者に提出する</t>
    <rPh sb="1" eb="3">
      <t>シンダン</t>
    </rPh>
    <rPh sb="3" eb="5">
      <t>ケッカ</t>
    </rPh>
    <rPh sb="6" eb="9">
      <t>ホウコクショ</t>
    </rPh>
    <rPh sb="10" eb="12">
      <t>ホジョ</t>
    </rPh>
    <rPh sb="12" eb="15">
      <t>ジギョウシャ</t>
    </rPh>
    <rPh sb="16" eb="18">
      <t>テイシュツ</t>
    </rPh>
    <phoneticPr fontId="2"/>
  </si>
  <si>
    <t>SS</t>
    <phoneticPr fontId="2"/>
  </si>
  <si>
    <t>‐</t>
    <phoneticPr fontId="2"/>
  </si>
  <si>
    <t>SS1001</t>
  </si>
  <si>
    <t>一般社団法人中東遠ﾀｽｸﾌｫｰｽｾﾝﾀｰ</t>
  </si>
  <si>
    <t>SS1002</t>
  </si>
  <si>
    <t>宮地電機株式会社</t>
  </si>
  <si>
    <t>SS1003</t>
  </si>
  <si>
    <t>有限会社ｴｽｺ秋田</t>
    <rPh sb="7" eb="9">
      <t>アキタ</t>
    </rPh>
    <phoneticPr fontId="2"/>
  </si>
  <si>
    <t>SS1004</t>
  </si>
  <si>
    <t>一般社団法人沖縄CO2削減推進協議会</t>
  </si>
  <si>
    <t>SS1005</t>
  </si>
  <si>
    <t>株式会社ｴﾅｼﾞｰ311</t>
  </si>
  <si>
    <t>SS1006</t>
  </si>
  <si>
    <t>一般社団法人環境省ｴﾈｾﾝﾀｰ</t>
  </si>
  <si>
    <t>SS1007</t>
  </si>
  <si>
    <t>株式会社渡邉電気ｻｰﾋﾞｽ</t>
  </si>
  <si>
    <t>SS1008</t>
  </si>
  <si>
    <t>株式会社ﾘﾐｯｸｽﾎﾟｲﾝﾄ</t>
  </si>
  <si>
    <t>SS1009</t>
  </si>
  <si>
    <t>ｸﾞﾝｾﾞｴﾝｼﾞﾆｱﾘﾝｸﾞ株式会社</t>
  </si>
  <si>
    <t>SS1010</t>
  </si>
  <si>
    <t>株式会社ｴｽｺｱﾄﾞﾊﾞﾝｽ</t>
  </si>
  <si>
    <t>SS1011</t>
  </si>
  <si>
    <t>丸新電機照明株式会社</t>
  </si>
  <si>
    <t>SS1012</t>
  </si>
  <si>
    <t>一般社団法人大阪府みどり公社</t>
  </si>
  <si>
    <t>SS1013</t>
  </si>
  <si>
    <t>株式会社ｾﾞﾛ･ｴｰｼﾞｪﾝﾄ</t>
  </si>
  <si>
    <t>SS1014</t>
  </si>
  <si>
    <t>株式会社ｴﾅｼﾞｰﾃｯｸ</t>
  </si>
  <si>
    <t>SS1015</t>
  </si>
  <si>
    <t>一般社団法人省ｴﾈﾌﾟﾗｯﾄﾌｫｰﾑ協会</t>
  </si>
  <si>
    <t>SS1016</t>
  </si>
  <si>
    <t>ｴｸｽﾋﾟｰｴﾅｼﾞｰ合同会社</t>
  </si>
  <si>
    <t>SS1017</t>
  </si>
  <si>
    <t>一般社団法人ﾈｯﾄ･ｾﾞﾛ･ｴﾈﾙｷﾞｰ協会</t>
  </si>
  <si>
    <t>SS1018</t>
  </si>
  <si>
    <t>池田煖房工業株式会社</t>
  </si>
  <si>
    <t>SS1019</t>
  </si>
  <si>
    <t>一般社団法人ｸﾞﾘｰﾝ省ｴﾈ推進ｾﾝﾀｰ</t>
  </si>
  <si>
    <t>SS1020</t>
  </si>
  <si>
    <t>株式会社ﾘｸﾛｽｴｸｽﾊﾟﾝｼｮﾝ</t>
  </si>
  <si>
    <t>SS1021</t>
  </si>
  <si>
    <t>株式会社九南</t>
  </si>
  <si>
    <t>SS1022</t>
  </si>
  <si>
    <t>一般社団法人ｴﾈﾙｷﾞｰﾏﾈｼﾞﾒﾝﾄ協会</t>
  </si>
  <si>
    <t>SS1023</t>
  </si>
  <si>
    <t>一般財団法人省ｴﾈﾙｷﾞｰｾﾝﾀｰ</t>
  </si>
  <si>
    <t>SS1024</t>
  </si>
  <si>
    <t>株式会社新出光ﾌｧｼﾘﾃｨｰｽﾞ</t>
  </si>
  <si>
    <t>SS1025</t>
  </si>
  <si>
    <t>北陸電力ﾋﾞｽﾞ･ｴﾅｼﾞｰｿﾘｭｰｼｮﾝ株式会社</t>
  </si>
  <si>
    <t>SS1026</t>
  </si>
  <si>
    <t>一般社団法人静岡県環境資源協会</t>
  </si>
  <si>
    <t>SS1027</t>
  </si>
  <si>
    <t>東北ｴﾈﾙｷﾞｰｻｰﾋﾞｽ株式会社</t>
  </si>
  <si>
    <t>SS1028</t>
  </si>
  <si>
    <t>島根電工株式会社</t>
  </si>
  <si>
    <t>SS1029</t>
  </si>
  <si>
    <t>ｱｲ･ﾋﾞｰ･ﾃｸﾉｽ株式会社</t>
  </si>
  <si>
    <t>SS1030</t>
  </si>
  <si>
    <t>千代田興産株式会社</t>
  </si>
  <si>
    <t>SS1031</t>
  </si>
  <si>
    <t>株式会社ｻﾝﾜｺﾝ</t>
  </si>
  <si>
    <t>SS1032</t>
  </si>
  <si>
    <t>株式会社ｴｺｴｱｿﾘｭｰｼｮﾝ</t>
  </si>
  <si>
    <t>SS1033</t>
  </si>
  <si>
    <t>ｴｺ･ｸﾘｰﾝｴﾝｼﾞﾆｱﾘﾝｸﾞ株式会社</t>
  </si>
  <si>
    <t>SS1034</t>
  </si>
  <si>
    <t>株式会社大阪ｶﾞｽﾌｧｼﾘﾃｨｰｽﾞ</t>
  </si>
  <si>
    <t>SS1035</t>
  </si>
  <si>
    <t>山陰酸素工業株式会社</t>
  </si>
  <si>
    <t>SS1036</t>
  </si>
  <si>
    <t>株式会社豊国ｴｺｿﾘｭｰｼｮﾝｽﾞ</t>
  </si>
  <si>
    <t>SS1037</t>
  </si>
  <si>
    <t>MTES NEURAL NETWORKS株式会社</t>
  </si>
  <si>
    <t>SS1038</t>
  </si>
  <si>
    <t>株式会社ｴﾈﾙｷﾞｰｿﾘｭｰｼｮﾝｼﾞｬﾊﾟﾝ</t>
  </si>
  <si>
    <t>SS1039</t>
  </si>
  <si>
    <t>株式会社ﾘﾚｰ</t>
  </si>
  <si>
    <t>SS1040</t>
  </si>
  <si>
    <t>JFE西日本ｼﾞｰｴｽ株式会社</t>
  </si>
  <si>
    <t>SS1041</t>
  </si>
  <si>
    <t>山梨県商工会連合会</t>
  </si>
  <si>
    <t>SS1042</t>
  </si>
  <si>
    <t>株式会社ｵｵｽﾐ</t>
  </si>
  <si>
    <t>SS1043</t>
  </si>
  <si>
    <t>株式会社ｾｰﾌﾞｴﾅｼﾞｰ</t>
  </si>
  <si>
    <t>SS1044</t>
  </si>
  <si>
    <t>ES株式会社</t>
  </si>
  <si>
    <t>SS1045</t>
  </si>
  <si>
    <t>株式会社ｴｰﾋﾞﾙ</t>
  </si>
  <si>
    <t>SS1046</t>
  </si>
  <si>
    <t>ﾀﾞｲｷﾝ工業株式会社</t>
  </si>
  <si>
    <t>SS1047</t>
  </si>
  <si>
    <t>株式会社ｴﾌ･ﾕｰ</t>
  </si>
  <si>
    <t>SS1048</t>
  </si>
  <si>
    <t>日本ｶｰﾎﾞﾝﾏﾈｼﾞﾒﾝﾄ株式会社</t>
  </si>
  <si>
    <t>SS1049</t>
  </si>
  <si>
    <t>ﾊﾟﾅｿﾆｯｸ環境ｴﾝｼﾞﾆｱﾘﾝｸﾞ株式会社</t>
  </si>
  <si>
    <t>SS1050</t>
  </si>
  <si>
    <t>合同会社ｸﾞﾘｰﾝﾈｯﾂ</t>
  </si>
  <si>
    <t>SS1051</t>
  </si>
  <si>
    <t>株式会社みのりｱｿｼｴｲﾂ</t>
  </si>
  <si>
    <t>SS1052</t>
  </si>
  <si>
    <t>一般社団法人ぐんま資源ｴﾈﾙｷﾞｰ循環推進協会</t>
  </si>
  <si>
    <t>SS1053</t>
  </si>
  <si>
    <t>特定非営利活動法人環境ﾈｯﾄﾜｰｸ埼玉</t>
  </si>
  <si>
    <t>SS1054</t>
  </si>
  <si>
    <t>一般社団法人ｿｰｼｬﾙﾃｸﾆｶ</t>
  </si>
  <si>
    <t>SS1055</t>
  </si>
  <si>
    <t>株式会社ｸﾞﾛｰﾊﾞﾙｴﾝｼﾞﾆｱﾘﾝｸﾞ</t>
  </si>
  <si>
    <t>SS1056</t>
  </si>
  <si>
    <t>株式会社ﾋﾗｶﾜ</t>
  </si>
  <si>
    <t>SS1057</t>
  </si>
  <si>
    <t>特定非営利活動法人循環型社会創造ﾈｯﾄﾜｰｸ</t>
  </si>
  <si>
    <t>SS1058</t>
  </si>
  <si>
    <t>一般社団法人自然と文化創造ｺﾝｿｰｼｱﾑ</t>
  </si>
  <si>
    <t>SS1059</t>
  </si>
  <si>
    <t>特定非営利活動法人ﾜｯﾄ神戸</t>
  </si>
  <si>
    <t>SS1060</t>
  </si>
  <si>
    <t>株式会社資源ｴﾈﾙｷﾞｰ研究所</t>
  </si>
  <si>
    <t>SS1061</t>
  </si>
  <si>
    <t>株式会社省電舎</t>
  </si>
  <si>
    <t>SS1062</t>
  </si>
  <si>
    <t>特定非営利活動法人うつくしまNPOﾈｯﾄﾜｰｸ</t>
  </si>
  <si>
    <t>SS1063</t>
  </si>
  <si>
    <t>ｴﾇｴｽ環境株式会社</t>
  </si>
  <si>
    <t>SS1064</t>
  </si>
  <si>
    <t>富士通ﾌｧｼﾘﾃｨｰｽﾞ株式会社</t>
  </si>
  <si>
    <t>SS1065</t>
  </si>
  <si>
    <t>株式会社ｱｰｽﾈｯﾄﾜｰｸｽ</t>
  </si>
  <si>
    <t>SS1066</t>
  </si>
  <si>
    <t>株式会社ｲｰｴﾑｴｽ</t>
  </si>
  <si>
    <t>SS1067</t>
  </si>
  <si>
    <t>三菱電機ｼｽﾃﾑｻｰﾋﾞｽ株式会社</t>
  </si>
  <si>
    <t>SS1068</t>
  </si>
  <si>
    <t>ﾌｸｼﾏﾄﾚｰﾃﾞｨﾝｸﾞ株式会社</t>
  </si>
  <si>
    <t>SS1069</t>
  </si>
  <si>
    <t>ｶｰﾎﾞﾝﾊﾞﾝｸ株式会社</t>
  </si>
  <si>
    <t>SS1070</t>
  </si>
  <si>
    <t>一般社団法人いしかわｴﾈﾙｷﾞｰﾏﾈｼﾞﾒﾝﾄ協会</t>
  </si>
  <si>
    <t>SS1071</t>
  </si>
  <si>
    <t>備前ｸﾞﾘｰﾝｴﾈﾙｷﾞｰ株式会社</t>
  </si>
  <si>
    <t>SS1072</t>
  </si>
  <si>
    <t>一般社団法人ｴｺﾌｧｰﾑ推進機構</t>
  </si>
  <si>
    <t>SS1073</t>
  </si>
  <si>
    <t>株式会社ｸﾞﾘｰﾝﾃｸﾉﾛｼﾞｰ</t>
  </si>
  <si>
    <t>SS1074</t>
  </si>
  <si>
    <t>株式会社翠光ﾄｯﾌﾟﾗｲﾝ</t>
  </si>
  <si>
    <t>SS1075</t>
  </si>
  <si>
    <t>一般社団法人日本ｴｺ協会</t>
  </si>
  <si>
    <t>SS1076</t>
  </si>
  <si>
    <t>ﾈｸｽﾄｴﾅｼﾞｰ･ｱﾝﾄﾞ･ﾘｿｰｽ株式会社</t>
  </si>
  <si>
    <t>SS1077</t>
  </si>
  <si>
    <t>一般社団法人ｴﾈﾙｷﾞｰから経済を考える経営者ﾈｯﾄﾜｰｸ会議</t>
  </si>
  <si>
    <t>SS1078</t>
  </si>
  <si>
    <t>株式会社電巧社</t>
  </si>
  <si>
    <t>SS1079</t>
  </si>
  <si>
    <t>平井電気株式会社</t>
  </si>
  <si>
    <t>1.移動のみ（前泊・後泊）</t>
  </si>
  <si>
    <t>2.13時半までに出発し、診断実施後13時半以降に帰着</t>
  </si>
  <si>
    <t>3.13時半までに出発し、診断実施後13時半までに帰着</t>
  </si>
  <si>
    <t>4.13時半以降に出発し、診断実施後当日中に帰着</t>
  </si>
  <si>
    <t>5.13時半までに出発し、診断後に後泊</t>
  </si>
  <si>
    <t>6.前泊し、当日終日診断を実施</t>
  </si>
  <si>
    <t>8.13時半までに出発し、診断実施後13時半以降に帰着</t>
  </si>
  <si>
    <t>9.13時半までに出発し、診断実施後13時半までに帰着</t>
  </si>
  <si>
    <t>10.13時半以降に出発し、診断実施後当日中に帰着</t>
  </si>
  <si>
    <t>11.13時半までに出発し、診断後に後泊</t>
  </si>
  <si>
    <t>12.前泊し、当日終日診断を実施</t>
  </si>
  <si>
    <t>現地説明の有無</t>
    <rPh sb="0" eb="2">
      <t>ゲンチ</t>
    </rPh>
    <rPh sb="2" eb="4">
      <t>セツメイ</t>
    </rPh>
    <rPh sb="5" eb="7">
      <t>ウム</t>
    </rPh>
    <phoneticPr fontId="2"/>
  </si>
  <si>
    <t>管理責任者</t>
    <rPh sb="0" eb="2">
      <t>カンリ</t>
    </rPh>
    <rPh sb="2" eb="4">
      <t>セキニン</t>
    </rPh>
    <rPh sb="4" eb="5">
      <t>シャ</t>
    </rPh>
    <phoneticPr fontId="2"/>
  </si>
  <si>
    <t>専門家ID</t>
    <rPh sb="0" eb="3">
      <t>センモンカ</t>
    </rPh>
    <phoneticPr fontId="2"/>
  </si>
  <si>
    <t>都道府県</t>
    <rPh sb="0" eb="4">
      <t>トドウフケン</t>
    </rPh>
    <phoneticPr fontId="2"/>
  </si>
  <si>
    <t>出発時間</t>
    <rPh sb="0" eb="2">
      <t>シュッパツ</t>
    </rPh>
    <rPh sb="2" eb="4">
      <t>ジカン</t>
    </rPh>
    <phoneticPr fontId="2"/>
  </si>
  <si>
    <t>到着時間</t>
    <rPh sb="0" eb="2">
      <t>トウチャク</t>
    </rPh>
    <rPh sb="2" eb="4">
      <t>ジカン</t>
    </rPh>
    <phoneticPr fontId="2"/>
  </si>
  <si>
    <t>路線名</t>
    <rPh sb="0" eb="2">
      <t>ロセン</t>
    </rPh>
    <rPh sb="2" eb="3">
      <t>メイ</t>
    </rPh>
    <phoneticPr fontId="2"/>
  </si>
  <si>
    <t>専門家人数</t>
    <rPh sb="0" eb="3">
      <t>センモンカ</t>
    </rPh>
    <rPh sb="3" eb="5">
      <t>ニンズウ</t>
    </rPh>
    <phoneticPr fontId="2"/>
  </si>
  <si>
    <t>宿泊の有無</t>
    <rPh sb="0" eb="2">
      <t>シュクハク</t>
    </rPh>
    <rPh sb="3" eb="5">
      <t>ウム</t>
    </rPh>
    <phoneticPr fontId="2"/>
  </si>
  <si>
    <t>２．診断先事業者情報</t>
    <rPh sb="2" eb="4">
      <t>シンダン</t>
    </rPh>
    <rPh sb="4" eb="5">
      <t>サキ</t>
    </rPh>
    <rPh sb="5" eb="8">
      <t>ジギョウシャ</t>
    </rPh>
    <rPh sb="8" eb="10">
      <t>ジョウホウ</t>
    </rPh>
    <phoneticPr fontId="2"/>
  </si>
  <si>
    <t>-</t>
    <phoneticPr fontId="2"/>
  </si>
  <si>
    <t>３．専門家情報</t>
    <rPh sb="2" eb="5">
      <t>センモンカ</t>
    </rPh>
    <rPh sb="5" eb="7">
      <t>ジョウホウ</t>
    </rPh>
    <phoneticPr fontId="2"/>
  </si>
  <si>
    <t>事業者名</t>
    <rPh sb="0" eb="3">
      <t>ジギョウシャ</t>
    </rPh>
    <rPh sb="3" eb="4">
      <t>メイ</t>
    </rPh>
    <phoneticPr fontId="2"/>
  </si>
  <si>
    <t>KS</t>
    <phoneticPr fontId="2"/>
  </si>
  <si>
    <t>宿泊先情報</t>
    <rPh sb="0" eb="2">
      <t>シュクハク</t>
    </rPh>
    <rPh sb="2" eb="3">
      <t>サキ</t>
    </rPh>
    <rPh sb="3" eb="5">
      <t>ジョウホウ</t>
    </rPh>
    <phoneticPr fontId="2"/>
  </si>
  <si>
    <t>KS-</t>
    <phoneticPr fontId="2"/>
  </si>
  <si>
    <t>省エネ診断実施計画書</t>
  </si>
  <si>
    <t>現地説明者</t>
    <rPh sb="0" eb="2">
      <t>ゲンチ</t>
    </rPh>
    <rPh sb="2" eb="4">
      <t>セツメイ</t>
    </rPh>
    <rPh sb="4" eb="5">
      <t>シャ</t>
    </rPh>
    <phoneticPr fontId="2"/>
  </si>
  <si>
    <t>現地説明者</t>
    <phoneticPr fontId="2"/>
  </si>
  <si>
    <t>診断日</t>
    <rPh sb="0" eb="2">
      <t>シンダン</t>
    </rPh>
    <rPh sb="2" eb="3">
      <t>ビ</t>
    </rPh>
    <phoneticPr fontId="2"/>
  </si>
  <si>
    <t>前泊</t>
    <rPh sb="0" eb="1">
      <t>マエ</t>
    </rPh>
    <rPh sb="1" eb="2">
      <t>ハク</t>
    </rPh>
    <phoneticPr fontId="2"/>
  </si>
  <si>
    <t>後泊</t>
    <rPh sb="0" eb="1">
      <t>アト</t>
    </rPh>
    <rPh sb="1" eb="2">
      <t>ハク</t>
    </rPh>
    <phoneticPr fontId="2"/>
  </si>
  <si>
    <t>区分</t>
    <rPh sb="0" eb="2">
      <t>クブン</t>
    </rPh>
    <phoneticPr fontId="2"/>
  </si>
  <si>
    <t>説明日</t>
    <rPh sb="0" eb="2">
      <t>セツメイ</t>
    </rPh>
    <rPh sb="2" eb="3">
      <t>ビ</t>
    </rPh>
    <phoneticPr fontId="2"/>
  </si>
  <si>
    <t>2人</t>
  </si>
  <si>
    <t>有</t>
  </si>
  <si>
    <t>0001</t>
    <phoneticPr fontId="2"/>
  </si>
  <si>
    <t>無</t>
  </si>
  <si>
    <t>証憑
書類</t>
    <rPh sb="0" eb="2">
      <t>ショウヒョウ</t>
    </rPh>
    <rPh sb="3" eb="5">
      <t>ショルイ</t>
    </rPh>
    <phoneticPr fontId="2"/>
  </si>
  <si>
    <t>証憑
書類</t>
    <phoneticPr fontId="2"/>
  </si>
  <si>
    <t>証憑
書類</t>
    <phoneticPr fontId="2"/>
  </si>
  <si>
    <t>証憑
書類</t>
    <phoneticPr fontId="2"/>
  </si>
  <si>
    <t>説明のみ（宿泊無）</t>
  </si>
  <si>
    <t>新富町</t>
    <rPh sb="0" eb="3">
      <t>シントミチョウ</t>
    </rPh>
    <phoneticPr fontId="2"/>
  </si>
  <si>
    <t>東京都</t>
    <rPh sb="0" eb="3">
      <t>トウキョウト</t>
    </rPh>
    <phoneticPr fontId="2"/>
  </si>
  <si>
    <t>前泊→診断</t>
  </si>
  <si>
    <t>大阪</t>
    <rPh sb="0" eb="2">
      <t>オオサカ</t>
    </rPh>
    <phoneticPr fontId="2"/>
  </si>
  <si>
    <t>東京</t>
    <rPh sb="0" eb="2">
      <t>トウキョウ</t>
    </rPh>
    <phoneticPr fontId="2"/>
  </si>
  <si>
    <t>有楽町</t>
    <rPh sb="0" eb="3">
      <t>ユウラクチョウ</t>
    </rPh>
    <phoneticPr fontId="2"/>
  </si>
  <si>
    <t>診断のみ（宿泊無）</t>
  </si>
  <si>
    <t>品川</t>
    <rPh sb="0" eb="2">
      <t>シナガワ</t>
    </rPh>
    <phoneticPr fontId="2"/>
  </si>
  <si>
    <t>新大阪</t>
    <rPh sb="0" eb="3">
      <t>シンオオサカ</t>
    </rPh>
    <phoneticPr fontId="2"/>
  </si>
  <si>
    <t>在来線</t>
    <rPh sb="0" eb="3">
      <t>ザイライセン</t>
    </rPh>
    <phoneticPr fontId="2"/>
  </si>
  <si>
    <t>7.移動のみ（前泊・後泊）</t>
    <phoneticPr fontId="2"/>
  </si>
  <si>
    <t>0.日当なし</t>
  </si>
  <si>
    <t>0.日当なし</t>
    <rPh sb="2" eb="4">
      <t>ニットウ</t>
    </rPh>
    <phoneticPr fontId="2"/>
  </si>
  <si>
    <t>連続訪問の有無</t>
    <rPh sb="0" eb="2">
      <t>レンゾク</t>
    </rPh>
    <rPh sb="2" eb="4">
      <t>ホウモン</t>
    </rPh>
    <rPh sb="5" eb="7">
      <t>ウム</t>
    </rPh>
    <phoneticPr fontId="2"/>
  </si>
  <si>
    <t>有：本訪問→別訪問</t>
  </si>
  <si>
    <t>一般社団法人環境診断センター</t>
    <phoneticPr fontId="2"/>
  </si>
  <si>
    <t>省エネ</t>
    <phoneticPr fontId="2"/>
  </si>
  <si>
    <t>ｼｮｳｴﾈ</t>
    <phoneticPr fontId="2"/>
  </si>
  <si>
    <t>ﾀﾛｳ</t>
    <phoneticPr fontId="2"/>
  </si>
  <si>
    <t>太郎</t>
    <phoneticPr fontId="2"/>
  </si>
  <si>
    <t>2018010101010</t>
    <phoneticPr fontId="2"/>
  </si>
  <si>
    <t>一般社団法人環境共創イニシアチブ</t>
    <phoneticPr fontId="2"/>
  </si>
  <si>
    <t>0001</t>
    <phoneticPr fontId="2"/>
  </si>
  <si>
    <t>ｼｮｳｴﾈ</t>
    <phoneticPr fontId="2"/>
  </si>
  <si>
    <t>省エネ</t>
    <phoneticPr fontId="2"/>
  </si>
  <si>
    <t>ﾀﾛｳ</t>
    <phoneticPr fontId="2"/>
  </si>
  <si>
    <t>太郎</t>
    <phoneticPr fontId="2"/>
  </si>
  <si>
    <t>0002</t>
    <phoneticPr fontId="2"/>
  </si>
  <si>
    <t>ｼﾝﾀﾞﾝ</t>
    <phoneticPr fontId="2"/>
  </si>
  <si>
    <t>ｼﾞﾛｳ</t>
    <phoneticPr fontId="2"/>
  </si>
  <si>
    <t>次郎</t>
    <phoneticPr fontId="2"/>
  </si>
  <si>
    <t>診断</t>
    <phoneticPr fontId="2"/>
  </si>
  <si>
    <t>株式会社省エネ診断</t>
    <phoneticPr fontId="2"/>
  </si>
  <si>
    <t>0001</t>
    <phoneticPr fontId="2"/>
  </si>
  <si>
    <t>JR</t>
    <phoneticPr fontId="2"/>
  </si>
  <si>
    <t>大阪府</t>
    <rPh sb="0" eb="3">
      <t>オオサカフ</t>
    </rPh>
    <phoneticPr fontId="2"/>
  </si>
  <si>
    <t>東京都</t>
    <rPh sb="0" eb="2">
      <t>トウキョウ</t>
    </rPh>
    <rPh sb="2" eb="3">
      <t>ト</t>
    </rPh>
    <phoneticPr fontId="2"/>
  </si>
  <si>
    <t>新幹線</t>
    <rPh sb="0" eb="3">
      <t>シンカンセン</t>
    </rPh>
    <phoneticPr fontId="2"/>
  </si>
  <si>
    <t>書類種類</t>
    <rPh sb="0" eb="2">
      <t>ショルイ</t>
    </rPh>
    <rPh sb="2" eb="4">
      <t>シュルイ</t>
    </rPh>
    <phoneticPr fontId="2"/>
  </si>
  <si>
    <t>省エネ診断実施計画書</t>
    <rPh sb="0" eb="1">
      <t>ショウ</t>
    </rPh>
    <rPh sb="3" eb="5">
      <t>シンダン</t>
    </rPh>
    <rPh sb="5" eb="7">
      <t>ジッシ</t>
    </rPh>
    <rPh sb="7" eb="10">
      <t>ケイカクショ</t>
    </rPh>
    <phoneticPr fontId="2"/>
  </si>
  <si>
    <t>提出の時期</t>
    <rPh sb="0" eb="2">
      <t>テイシュツ</t>
    </rPh>
    <rPh sb="3" eb="5">
      <t>ジキ</t>
    </rPh>
    <phoneticPr fontId="2"/>
  </si>
  <si>
    <t>省エネ診断実施予定日の10営業日前まで</t>
    <rPh sb="0" eb="1">
      <t>ショウ</t>
    </rPh>
    <rPh sb="3" eb="5">
      <t>シンダン</t>
    </rPh>
    <rPh sb="5" eb="7">
      <t>ジッシ</t>
    </rPh>
    <rPh sb="7" eb="10">
      <t>ヨテイビ</t>
    </rPh>
    <rPh sb="13" eb="16">
      <t>エイギョウビ</t>
    </rPh>
    <rPh sb="16" eb="17">
      <t>マエ</t>
    </rPh>
    <phoneticPr fontId="2"/>
  </si>
  <si>
    <t>提出時に必要となる書類（本書類以外）</t>
    <rPh sb="0" eb="2">
      <t>テイシュツ</t>
    </rPh>
    <rPh sb="2" eb="3">
      <t>ジ</t>
    </rPh>
    <rPh sb="4" eb="6">
      <t>ヒツヨウ</t>
    </rPh>
    <rPh sb="9" eb="11">
      <t>ショルイ</t>
    </rPh>
    <rPh sb="12" eb="13">
      <t>ホン</t>
    </rPh>
    <rPh sb="13" eb="15">
      <t>ショルイ</t>
    </rPh>
    <rPh sb="15" eb="17">
      <t>イガイ</t>
    </rPh>
    <phoneticPr fontId="2"/>
  </si>
  <si>
    <t>なし</t>
    <phoneticPr fontId="2"/>
  </si>
  <si>
    <t>①台紙シートに貼付した証憑書類
②診断結果の報告書</t>
    <rPh sb="1" eb="3">
      <t>ダイシ</t>
    </rPh>
    <rPh sb="7" eb="9">
      <t>チョウフ</t>
    </rPh>
    <rPh sb="11" eb="13">
      <t>ショウヒョウ</t>
    </rPh>
    <rPh sb="13" eb="15">
      <t>ショルイ</t>
    </rPh>
    <rPh sb="17" eb="19">
      <t>シンダン</t>
    </rPh>
    <rPh sb="19" eb="21">
      <t>ケッカ</t>
    </rPh>
    <rPh sb="22" eb="24">
      <t>ホウコク</t>
    </rPh>
    <rPh sb="24" eb="25">
      <t>ショ</t>
    </rPh>
    <phoneticPr fontId="2"/>
  </si>
  <si>
    <t>省エネ診断実施後、30日以内
※現地説明を行う場合には40日以内</t>
    <rPh sb="0" eb="1">
      <t>ショウ</t>
    </rPh>
    <rPh sb="3" eb="5">
      <t>シンダン</t>
    </rPh>
    <rPh sb="5" eb="7">
      <t>ジッシ</t>
    </rPh>
    <rPh sb="7" eb="8">
      <t>ゴ</t>
    </rPh>
    <rPh sb="11" eb="12">
      <t>ニチ</t>
    </rPh>
    <rPh sb="12" eb="14">
      <t>イナイ</t>
    </rPh>
    <rPh sb="16" eb="18">
      <t>ゲンチ</t>
    </rPh>
    <rPh sb="18" eb="20">
      <t>セツメイ</t>
    </rPh>
    <rPh sb="21" eb="22">
      <t>オコナ</t>
    </rPh>
    <rPh sb="23" eb="25">
      <t>バアイ</t>
    </rPh>
    <rPh sb="29" eb="30">
      <t>ニチ</t>
    </rPh>
    <rPh sb="30" eb="32">
      <t>イナイ</t>
    </rPh>
    <phoneticPr fontId="2"/>
  </si>
  <si>
    <t>提出方法</t>
    <rPh sb="0" eb="2">
      <t>テイシュツ</t>
    </rPh>
    <rPh sb="2" eb="4">
      <t>ホウホウ</t>
    </rPh>
    <phoneticPr fontId="2"/>
  </si>
  <si>
    <t>データ形式</t>
    <rPh sb="3" eb="5">
      <t>ケイシキ</t>
    </rPh>
    <phoneticPr fontId="2"/>
  </si>
  <si>
    <t>Excel</t>
    <phoneticPr fontId="2"/>
  </si>
  <si>
    <t>①診断費用計算書
②診断結果の報告書</t>
    <rPh sb="1" eb="3">
      <t>シンダン</t>
    </rPh>
    <rPh sb="3" eb="5">
      <t>ヒヨウ</t>
    </rPh>
    <rPh sb="5" eb="8">
      <t>ケイサンショ</t>
    </rPh>
    <rPh sb="10" eb="12">
      <t>シンダン</t>
    </rPh>
    <rPh sb="12" eb="14">
      <t>ケッカ</t>
    </rPh>
    <rPh sb="15" eb="17">
      <t>ホウコク</t>
    </rPh>
    <rPh sb="17" eb="18">
      <t>ショ</t>
    </rPh>
    <phoneticPr fontId="2"/>
  </si>
  <si>
    <t>Excel</t>
    <phoneticPr fontId="2"/>
  </si>
  <si>
    <t>PDF</t>
    <phoneticPr fontId="2"/>
  </si>
  <si>
    <t>省エネ診断実施後、30日以内
※現地説明を行う場合には40日以内</t>
    <phoneticPr fontId="2"/>
  </si>
  <si>
    <t>診断日程の調整が完了した後に提出する省エネ診断実施計画書と診断費用計算書は同一のフォーマットとなります。</t>
    <rPh sb="0" eb="2">
      <t>シンダン</t>
    </rPh>
    <rPh sb="2" eb="4">
      <t>ニッテイ</t>
    </rPh>
    <rPh sb="5" eb="7">
      <t>チョウセイ</t>
    </rPh>
    <rPh sb="8" eb="10">
      <t>カンリョウ</t>
    </rPh>
    <rPh sb="12" eb="13">
      <t>ノチ</t>
    </rPh>
    <rPh sb="14" eb="16">
      <t>テイシュツ</t>
    </rPh>
    <rPh sb="18" eb="19">
      <t>ショウ</t>
    </rPh>
    <rPh sb="21" eb="23">
      <t>シンダン</t>
    </rPh>
    <rPh sb="23" eb="25">
      <t>ジッシ</t>
    </rPh>
    <rPh sb="25" eb="28">
      <t>ケイカクショ</t>
    </rPh>
    <rPh sb="29" eb="31">
      <t>シンダン</t>
    </rPh>
    <rPh sb="31" eb="33">
      <t>ヒヨウ</t>
    </rPh>
    <rPh sb="33" eb="36">
      <t>ケイサンショ</t>
    </rPh>
    <rPh sb="37" eb="39">
      <t>ドウイツ</t>
    </rPh>
    <phoneticPr fontId="2"/>
  </si>
  <si>
    <t>診断費用計算書</t>
    <rPh sb="0" eb="2">
      <t>シンダン</t>
    </rPh>
    <rPh sb="2" eb="4">
      <t>ヒヨウ</t>
    </rPh>
    <rPh sb="4" eb="7">
      <t>ケイサンショ</t>
    </rPh>
    <phoneticPr fontId="2"/>
  </si>
  <si>
    <t>　  　 ポータルサイトを利用した授受については、後日お知らせします。</t>
    <rPh sb="13" eb="15">
      <t>リヨウ</t>
    </rPh>
    <rPh sb="17" eb="19">
      <t>ジュジュ</t>
    </rPh>
    <rPh sb="25" eb="27">
      <t>ゴジツ</t>
    </rPh>
    <rPh sb="28" eb="29">
      <t>シ</t>
    </rPh>
    <phoneticPr fontId="2"/>
  </si>
  <si>
    <t>○省エネ診断実施計画書・診断費用計算書・証憑書類台紙について</t>
    <rPh sb="1" eb="2">
      <t>ショウ</t>
    </rPh>
    <rPh sb="4" eb="6">
      <t>シンダン</t>
    </rPh>
    <rPh sb="6" eb="8">
      <t>ジッシ</t>
    </rPh>
    <rPh sb="8" eb="11">
      <t>ケイカクショ</t>
    </rPh>
    <rPh sb="12" eb="14">
      <t>シンダン</t>
    </rPh>
    <rPh sb="14" eb="16">
      <t>ヒヨウ</t>
    </rPh>
    <rPh sb="16" eb="19">
      <t>ケイサンショ</t>
    </rPh>
    <rPh sb="20" eb="22">
      <t>ショウヒョウ</t>
    </rPh>
    <rPh sb="22" eb="24">
      <t>ショルイ</t>
    </rPh>
    <rPh sb="24" eb="26">
      <t>ダイシ</t>
    </rPh>
    <phoneticPr fontId="2"/>
  </si>
  <si>
    <t>○フォーマット使用時の留意事項について</t>
    <rPh sb="7" eb="10">
      <t>シヨウジ</t>
    </rPh>
    <rPh sb="11" eb="13">
      <t>リュウイ</t>
    </rPh>
    <rPh sb="13" eb="15">
      <t>ジコウ</t>
    </rPh>
    <phoneticPr fontId="2"/>
  </si>
  <si>
    <t>（１）フォーマットレイアウトについて</t>
    <phoneticPr fontId="2"/>
  </si>
  <si>
    <t>　　　　　 フォーマット最上段にある名称部分を選択するとプルダウンで名称を切り替えられるように設定しています。</t>
    <rPh sb="12" eb="14">
      <t>サイジョウ</t>
    </rPh>
    <rPh sb="14" eb="15">
      <t>ダン</t>
    </rPh>
    <rPh sb="18" eb="20">
      <t>メイショウ</t>
    </rPh>
    <rPh sb="20" eb="22">
      <t>ブブン</t>
    </rPh>
    <rPh sb="23" eb="25">
      <t>センタク</t>
    </rPh>
    <rPh sb="34" eb="36">
      <t>メイショウ</t>
    </rPh>
    <rPh sb="37" eb="38">
      <t>キ</t>
    </rPh>
    <rPh sb="39" eb="40">
      <t>カ</t>
    </rPh>
    <rPh sb="47" eb="49">
      <t>セッテイ</t>
    </rPh>
    <phoneticPr fontId="2"/>
  </si>
  <si>
    <t>　　　　　 グレーアウトされている部分には入力しないようにしてください。</t>
    <rPh sb="17" eb="19">
      <t>ブブン</t>
    </rPh>
    <rPh sb="21" eb="23">
      <t>ニュウリョク</t>
    </rPh>
    <phoneticPr fontId="2"/>
  </si>
  <si>
    <t>　　　　①入力作業の短縮化を図る為、関数式を組み込んでいます。</t>
    <rPh sb="5" eb="7">
      <t>ニュウリョク</t>
    </rPh>
    <rPh sb="7" eb="9">
      <t>サギョウ</t>
    </rPh>
    <rPh sb="10" eb="13">
      <t>タンシュクカ</t>
    </rPh>
    <rPh sb="14" eb="15">
      <t>ハカ</t>
    </rPh>
    <rPh sb="16" eb="17">
      <t>タメ</t>
    </rPh>
    <rPh sb="18" eb="20">
      <t>カンスウ</t>
    </rPh>
    <rPh sb="20" eb="21">
      <t>シキ</t>
    </rPh>
    <rPh sb="22" eb="23">
      <t>ク</t>
    </rPh>
    <rPh sb="24" eb="25">
      <t>コ</t>
    </rPh>
    <phoneticPr fontId="2"/>
  </si>
  <si>
    <t>　　　　　 入力時は上から順に作成するようにしてください。</t>
    <phoneticPr fontId="2"/>
  </si>
  <si>
    <t>　　　　③一部項目はプルダウン選択の内容に応じてグレーアウトされるようになっています。</t>
    <rPh sb="5" eb="7">
      <t>イチブ</t>
    </rPh>
    <rPh sb="7" eb="9">
      <t>コウモク</t>
    </rPh>
    <rPh sb="15" eb="17">
      <t>センタク</t>
    </rPh>
    <rPh sb="18" eb="20">
      <t>ナイヨウ</t>
    </rPh>
    <rPh sb="21" eb="22">
      <t>オウ</t>
    </rPh>
    <phoneticPr fontId="2"/>
  </si>
  <si>
    <t>　　　　②省エネ診断実施計画書及び診断費用計算書のフォーマットは共通です。</t>
    <rPh sb="5" eb="6">
      <t>ショウ</t>
    </rPh>
    <rPh sb="8" eb="10">
      <t>シンダン</t>
    </rPh>
    <rPh sb="10" eb="12">
      <t>ジッシ</t>
    </rPh>
    <rPh sb="12" eb="15">
      <t>ケイカクショ</t>
    </rPh>
    <rPh sb="15" eb="16">
      <t>オヨ</t>
    </rPh>
    <rPh sb="17" eb="19">
      <t>シンダン</t>
    </rPh>
    <rPh sb="19" eb="21">
      <t>ヒヨウ</t>
    </rPh>
    <rPh sb="21" eb="24">
      <t>ケイサンショ</t>
    </rPh>
    <rPh sb="32" eb="34">
      <t>キョウツウ</t>
    </rPh>
    <phoneticPr fontId="2"/>
  </si>
  <si>
    <t>　　　　　 ※名称未選択又は省エネ診断実施計画書選択時は項目名称が青色、診断費用計算書選択時は項目名称が黄色くなります。</t>
    <rPh sb="7" eb="9">
      <t>メイショウ</t>
    </rPh>
    <rPh sb="9" eb="10">
      <t>ミ</t>
    </rPh>
    <rPh sb="10" eb="12">
      <t>センタク</t>
    </rPh>
    <rPh sb="12" eb="13">
      <t>マタ</t>
    </rPh>
    <rPh sb="14" eb="15">
      <t>ショウ</t>
    </rPh>
    <rPh sb="17" eb="19">
      <t>シンダン</t>
    </rPh>
    <rPh sb="19" eb="21">
      <t>ジッシ</t>
    </rPh>
    <rPh sb="21" eb="24">
      <t>ケイカクショ</t>
    </rPh>
    <rPh sb="24" eb="26">
      <t>センタク</t>
    </rPh>
    <rPh sb="26" eb="27">
      <t>ジ</t>
    </rPh>
    <rPh sb="28" eb="30">
      <t>コウモク</t>
    </rPh>
    <rPh sb="30" eb="32">
      <t>メイショウ</t>
    </rPh>
    <rPh sb="33" eb="35">
      <t>アオイロ</t>
    </rPh>
    <rPh sb="36" eb="38">
      <t>シンダン</t>
    </rPh>
    <rPh sb="38" eb="40">
      <t>ヒヨウ</t>
    </rPh>
    <rPh sb="40" eb="43">
      <t>ケイサンショ</t>
    </rPh>
    <rPh sb="43" eb="45">
      <t>センタク</t>
    </rPh>
    <rPh sb="45" eb="46">
      <t>ジ</t>
    </rPh>
    <rPh sb="47" eb="49">
      <t>コウモク</t>
    </rPh>
    <rPh sb="49" eb="51">
      <t>メイショウ</t>
    </rPh>
    <rPh sb="52" eb="54">
      <t>キイロ</t>
    </rPh>
    <phoneticPr fontId="2"/>
  </si>
  <si>
    <t>（２）連続して診断を実施する場合の記載方法</t>
    <rPh sb="3" eb="5">
      <t>レンゾク</t>
    </rPh>
    <rPh sb="7" eb="9">
      <t>シンダン</t>
    </rPh>
    <rPh sb="10" eb="12">
      <t>ジッシ</t>
    </rPh>
    <rPh sb="14" eb="16">
      <t>バアイ</t>
    </rPh>
    <rPh sb="17" eb="19">
      <t>キサイ</t>
    </rPh>
    <rPh sb="19" eb="21">
      <t>ホウホウ</t>
    </rPh>
    <phoneticPr fontId="2"/>
  </si>
  <si>
    <t>　　　　※前後の省エネ診断で作成した省エネ診断実施計画書の再提出又は提出を求める場合があります。</t>
    <rPh sb="5" eb="7">
      <t>ゼンゴ</t>
    </rPh>
    <rPh sb="8" eb="9">
      <t>ショウ</t>
    </rPh>
    <rPh sb="11" eb="13">
      <t>シンダン</t>
    </rPh>
    <rPh sb="14" eb="16">
      <t>サクセイ</t>
    </rPh>
    <rPh sb="18" eb="19">
      <t>ショウ</t>
    </rPh>
    <rPh sb="21" eb="23">
      <t>シンダン</t>
    </rPh>
    <rPh sb="23" eb="25">
      <t>ジッシ</t>
    </rPh>
    <rPh sb="25" eb="28">
      <t>ケイカクショ</t>
    </rPh>
    <rPh sb="29" eb="32">
      <t>サイテイシュツ</t>
    </rPh>
    <rPh sb="32" eb="33">
      <t>マタ</t>
    </rPh>
    <rPh sb="34" eb="36">
      <t>テイシュツ</t>
    </rPh>
    <rPh sb="37" eb="38">
      <t>モト</t>
    </rPh>
    <rPh sb="40" eb="42">
      <t>バアイ</t>
    </rPh>
    <phoneticPr fontId="2"/>
  </si>
  <si>
    <t>後日となりますが、省エネ診断実施計画書の提出に関する留意事項や診断結果の報告書の要件をまとめた手引きを公開する予定です。</t>
    <rPh sb="0" eb="2">
      <t>ゴジツ</t>
    </rPh>
    <rPh sb="9" eb="10">
      <t>ショウ</t>
    </rPh>
    <rPh sb="12" eb="14">
      <t>シンダン</t>
    </rPh>
    <rPh sb="14" eb="16">
      <t>ジッシ</t>
    </rPh>
    <rPh sb="16" eb="19">
      <t>ケイカクショ</t>
    </rPh>
    <rPh sb="20" eb="22">
      <t>テイシュツ</t>
    </rPh>
    <rPh sb="23" eb="24">
      <t>カン</t>
    </rPh>
    <rPh sb="26" eb="28">
      <t>リュウイ</t>
    </rPh>
    <rPh sb="28" eb="30">
      <t>ジコウ</t>
    </rPh>
    <rPh sb="31" eb="33">
      <t>シンダン</t>
    </rPh>
    <rPh sb="33" eb="35">
      <t>ケッカ</t>
    </rPh>
    <rPh sb="36" eb="39">
      <t>ホウコクショ</t>
    </rPh>
    <rPh sb="40" eb="42">
      <t>ヨウケン</t>
    </rPh>
    <rPh sb="47" eb="49">
      <t>テビ</t>
    </rPh>
    <rPh sb="51" eb="53">
      <t>コウカイ</t>
    </rPh>
    <rPh sb="55" eb="57">
      <t>ヨテイ</t>
    </rPh>
    <phoneticPr fontId="2"/>
  </si>
  <si>
    <t>詳細はそちらをご確認いただきますよう、お願い致します。</t>
    <rPh sb="0" eb="2">
      <t>ショウサイ</t>
    </rPh>
    <rPh sb="8" eb="10">
      <t>カクニン</t>
    </rPh>
    <rPh sb="20" eb="21">
      <t>ネガ</t>
    </rPh>
    <rPh sb="22" eb="23">
      <t>イタ</t>
    </rPh>
    <phoneticPr fontId="2"/>
  </si>
  <si>
    <t>○今回公開するフォーマットについて</t>
    <rPh sb="1" eb="3">
      <t>コンカイ</t>
    </rPh>
    <rPh sb="3" eb="5">
      <t>コウカイ</t>
    </rPh>
    <phoneticPr fontId="2"/>
  </si>
  <si>
    <t>申請書番号／省エネ診断実施計画書／診断機関コード（SS4桁）
例：2018010101010／省エネ診断実施計画書／SS1000</t>
    <rPh sb="0" eb="3">
      <t>シンセイショ</t>
    </rPh>
    <rPh sb="3" eb="5">
      <t>バンゴウ</t>
    </rPh>
    <rPh sb="6" eb="7">
      <t>ショウ</t>
    </rPh>
    <rPh sb="9" eb="11">
      <t>シンダン</t>
    </rPh>
    <rPh sb="11" eb="13">
      <t>ジッシ</t>
    </rPh>
    <rPh sb="13" eb="16">
      <t>ケイカクショ</t>
    </rPh>
    <rPh sb="17" eb="19">
      <t>シンダン</t>
    </rPh>
    <rPh sb="19" eb="21">
      <t>キカン</t>
    </rPh>
    <rPh sb="28" eb="29">
      <t>ケタ</t>
    </rPh>
    <rPh sb="31" eb="32">
      <t>レイ</t>
    </rPh>
    <rPh sb="47" eb="48">
      <t>ショウ</t>
    </rPh>
    <rPh sb="50" eb="52">
      <t>シンダン</t>
    </rPh>
    <rPh sb="52" eb="54">
      <t>ジッシ</t>
    </rPh>
    <rPh sb="54" eb="57">
      <t>ケイカクショ</t>
    </rPh>
    <phoneticPr fontId="2"/>
  </si>
  <si>
    <t>申請書番号／診断費用計算書／診断機関コード（SS4桁）
例：2018010101010／診断費用計算書／SS1000</t>
    <rPh sb="6" eb="8">
      <t>シンダン</t>
    </rPh>
    <rPh sb="8" eb="10">
      <t>ヒヨウ</t>
    </rPh>
    <rPh sb="10" eb="13">
      <t>ケイサンショ</t>
    </rPh>
    <rPh sb="44" eb="46">
      <t>シンダン</t>
    </rPh>
    <rPh sb="46" eb="48">
      <t>ヒヨウ</t>
    </rPh>
    <rPh sb="48" eb="51">
      <t>ケイサンショ</t>
    </rPh>
    <phoneticPr fontId="2"/>
  </si>
  <si>
    <t>申請書番号／証憑書類台紙／診断機関コード（SS4桁）
例：2018010101010／証憑書類台紙／SS1000</t>
    <rPh sb="6" eb="8">
      <t>ショウヒョウ</t>
    </rPh>
    <rPh sb="8" eb="10">
      <t>ショルイ</t>
    </rPh>
    <rPh sb="10" eb="12">
      <t>ダイシ</t>
    </rPh>
    <rPh sb="43" eb="45">
      <t>ショウヒョウ</t>
    </rPh>
    <rPh sb="45" eb="47">
      <t>ショルイ</t>
    </rPh>
    <rPh sb="47" eb="49">
      <t>ダイシ</t>
    </rPh>
    <phoneticPr fontId="2"/>
  </si>
  <si>
    <r>
      <t>　　　　</t>
    </r>
    <r>
      <rPr>
        <u/>
        <sz val="10"/>
        <color theme="1"/>
        <rFont val="Meiryo UI"/>
        <family val="3"/>
        <charset val="128"/>
      </rPr>
      <t>本事業においてSIIが依頼した省エネ診断業務で、同一の診断機関の同一専門家が連続して診断又は現地説明を行う場合</t>
    </r>
    <r>
      <rPr>
        <sz val="10"/>
        <color theme="1"/>
        <rFont val="Meiryo UI"/>
        <family val="3"/>
        <charset val="128"/>
      </rPr>
      <t>には、</t>
    </r>
    <rPh sb="4" eb="5">
      <t>ホン</t>
    </rPh>
    <rPh sb="5" eb="7">
      <t>ジギョウ</t>
    </rPh>
    <rPh sb="15" eb="17">
      <t>イライ</t>
    </rPh>
    <rPh sb="19" eb="20">
      <t>ショウ</t>
    </rPh>
    <rPh sb="22" eb="24">
      <t>シンダン</t>
    </rPh>
    <rPh sb="24" eb="26">
      <t>ギョウム</t>
    </rPh>
    <rPh sb="28" eb="30">
      <t>ドウイツ</t>
    </rPh>
    <rPh sb="31" eb="33">
      <t>シンダン</t>
    </rPh>
    <rPh sb="33" eb="35">
      <t>キカン</t>
    </rPh>
    <rPh sb="36" eb="38">
      <t>ドウイツ</t>
    </rPh>
    <rPh sb="38" eb="41">
      <t>センモンカ</t>
    </rPh>
    <rPh sb="42" eb="44">
      <t>レンゾク</t>
    </rPh>
    <rPh sb="46" eb="48">
      <t>シンダン</t>
    </rPh>
    <rPh sb="48" eb="49">
      <t>マタ</t>
    </rPh>
    <rPh sb="50" eb="52">
      <t>ゲンチ</t>
    </rPh>
    <rPh sb="52" eb="54">
      <t>セツメイ</t>
    </rPh>
    <rPh sb="55" eb="56">
      <t>オコナ</t>
    </rPh>
    <rPh sb="57" eb="59">
      <t>バアイ</t>
    </rPh>
    <phoneticPr fontId="2"/>
  </si>
  <si>
    <t>　　　　当該専門家の入力欄にある「連続訪問の有無」の項目で該当する内容を選択し、連続する診断の申請書番号及び補助事業者名称を入力してください。</t>
    <rPh sb="4" eb="6">
      <t>トウガイ</t>
    </rPh>
    <rPh sb="6" eb="9">
      <t>センモンカ</t>
    </rPh>
    <rPh sb="10" eb="12">
      <t>ニュウリョク</t>
    </rPh>
    <rPh sb="12" eb="13">
      <t>ラン</t>
    </rPh>
    <rPh sb="29" eb="31">
      <t>ガイトウ</t>
    </rPh>
    <rPh sb="33" eb="35">
      <t>ナイヨウ</t>
    </rPh>
    <rPh sb="36" eb="38">
      <t>センタク</t>
    </rPh>
    <rPh sb="40" eb="42">
      <t>レンゾク</t>
    </rPh>
    <rPh sb="44" eb="46">
      <t>シンダン</t>
    </rPh>
    <phoneticPr fontId="2"/>
  </si>
  <si>
    <t>（３）旅費精算が不要な場合</t>
    <rPh sb="3" eb="5">
      <t>リョヒ</t>
    </rPh>
    <rPh sb="5" eb="7">
      <t>セイサン</t>
    </rPh>
    <rPh sb="8" eb="10">
      <t>フヨウ</t>
    </rPh>
    <rPh sb="11" eb="13">
      <t>バアイ</t>
    </rPh>
    <phoneticPr fontId="2"/>
  </si>
  <si>
    <t>　　　　 ※上記の場合5．旅程及び旅費計算又は、６．現地説明を行う際の旅費等の項目は空欄の状態としてください。</t>
    <rPh sb="6" eb="8">
      <t>ジョウキ</t>
    </rPh>
    <rPh sb="9" eb="11">
      <t>バアイ</t>
    </rPh>
    <rPh sb="13" eb="15">
      <t>リョテイ</t>
    </rPh>
    <rPh sb="15" eb="16">
      <t>オヨ</t>
    </rPh>
    <rPh sb="17" eb="19">
      <t>リョヒ</t>
    </rPh>
    <rPh sb="19" eb="21">
      <t>ケイサン</t>
    </rPh>
    <rPh sb="21" eb="22">
      <t>マタ</t>
    </rPh>
    <rPh sb="26" eb="28">
      <t>ゲンチ</t>
    </rPh>
    <rPh sb="28" eb="30">
      <t>セツメイ</t>
    </rPh>
    <rPh sb="31" eb="32">
      <t>オコナ</t>
    </rPh>
    <rPh sb="33" eb="34">
      <t>サイ</t>
    </rPh>
    <rPh sb="35" eb="37">
      <t>リョヒ</t>
    </rPh>
    <rPh sb="37" eb="38">
      <t>トウ</t>
    </rPh>
    <rPh sb="39" eb="41">
      <t>コウモク</t>
    </rPh>
    <rPh sb="42" eb="44">
      <t>クウラン</t>
    </rPh>
    <rPh sb="45" eb="47">
      <t>ジョウタイ</t>
    </rPh>
    <phoneticPr fontId="2"/>
  </si>
  <si>
    <t>　　　　 ※一部区間を非請求区間とする場合には、該当区間の情報は入力せずに作成してください。</t>
    <rPh sb="6" eb="8">
      <t>イチブ</t>
    </rPh>
    <rPh sb="8" eb="10">
      <t>クカン</t>
    </rPh>
    <rPh sb="11" eb="12">
      <t>ヒ</t>
    </rPh>
    <rPh sb="12" eb="14">
      <t>セイキュウ</t>
    </rPh>
    <rPh sb="14" eb="16">
      <t>クカン</t>
    </rPh>
    <rPh sb="19" eb="21">
      <t>バアイ</t>
    </rPh>
    <rPh sb="24" eb="26">
      <t>ガイトウ</t>
    </rPh>
    <rPh sb="26" eb="28">
      <t>クカン</t>
    </rPh>
    <rPh sb="29" eb="31">
      <t>ジョウホウ</t>
    </rPh>
    <rPh sb="32" eb="34">
      <t>ニュウリョク</t>
    </rPh>
    <rPh sb="37" eb="39">
      <t>サクセイ</t>
    </rPh>
    <phoneticPr fontId="2"/>
  </si>
  <si>
    <t>　　　　 定期券の利用等で省エネ診断の移動経費が発生しない場合であっても、省エネ診断実施計画書及び診断費用計算書を提出してください。</t>
    <rPh sb="5" eb="7">
      <t>テイキ</t>
    </rPh>
    <rPh sb="7" eb="8">
      <t>ケン</t>
    </rPh>
    <rPh sb="9" eb="11">
      <t>リヨウ</t>
    </rPh>
    <rPh sb="11" eb="12">
      <t>トウ</t>
    </rPh>
    <rPh sb="13" eb="14">
      <t>ショウ</t>
    </rPh>
    <rPh sb="16" eb="18">
      <t>シンダン</t>
    </rPh>
    <rPh sb="19" eb="21">
      <t>イドウ</t>
    </rPh>
    <rPh sb="21" eb="23">
      <t>ケイヒ</t>
    </rPh>
    <rPh sb="24" eb="26">
      <t>ハッセイ</t>
    </rPh>
    <rPh sb="29" eb="31">
      <t>バアイ</t>
    </rPh>
    <rPh sb="37" eb="38">
      <t>ショウ</t>
    </rPh>
    <rPh sb="40" eb="42">
      <t>シンダン</t>
    </rPh>
    <rPh sb="42" eb="44">
      <t>ジッシ</t>
    </rPh>
    <rPh sb="44" eb="47">
      <t>ケイカクショ</t>
    </rPh>
    <rPh sb="47" eb="48">
      <t>オヨ</t>
    </rPh>
    <rPh sb="49" eb="51">
      <t>シンダン</t>
    </rPh>
    <rPh sb="51" eb="53">
      <t>ヒヨウ</t>
    </rPh>
    <rPh sb="53" eb="56">
      <t>ケイサンショ</t>
    </rPh>
    <rPh sb="57" eb="59">
      <t>テイシュツ</t>
    </rPh>
    <phoneticPr fontId="2"/>
  </si>
  <si>
    <t>駅(バス停）</t>
    <rPh sb="0" eb="1">
      <t>エキ</t>
    </rPh>
    <rPh sb="4" eb="5">
      <t>テイ</t>
    </rPh>
    <phoneticPr fontId="2"/>
  </si>
  <si>
    <t>　　　 なお、申請書番号の頭部分の「KS-」は必要ありません。</t>
    <rPh sb="7" eb="10">
      <t>シンセイショ</t>
    </rPh>
    <rPh sb="10" eb="12">
      <t>バンゴウ</t>
    </rPh>
    <rPh sb="13" eb="14">
      <t>アタマ</t>
    </rPh>
    <rPh sb="14" eb="16">
      <t>ブブン</t>
    </rPh>
    <rPh sb="23" eb="25">
      <t>ヒツヨウ</t>
    </rPh>
    <phoneticPr fontId="2"/>
  </si>
  <si>
    <r>
      <t>メール添付</t>
    </r>
    <r>
      <rPr>
        <vertAlign val="superscript"/>
        <sz val="10"/>
        <color theme="1"/>
        <rFont val="Meiryo UI"/>
        <family val="3"/>
        <charset val="128"/>
      </rPr>
      <t>※2</t>
    </r>
    <rPh sb="3" eb="5">
      <t>テンプ</t>
    </rPh>
    <phoneticPr fontId="2"/>
  </si>
  <si>
    <t>データ名称ルール（※3）</t>
    <rPh sb="3" eb="5">
      <t>メイショウ</t>
    </rPh>
    <phoneticPr fontId="2"/>
  </si>
  <si>
    <t>※2　当初はメールでの提出となりますが、11月を目途にポータルサイトを利用した授受方法に変更する予定です。</t>
    <rPh sb="3" eb="5">
      <t>トウショ</t>
    </rPh>
    <rPh sb="11" eb="13">
      <t>テイシュツ</t>
    </rPh>
    <rPh sb="22" eb="23">
      <t>ガツ</t>
    </rPh>
    <rPh sb="24" eb="26">
      <t>メド</t>
    </rPh>
    <rPh sb="35" eb="37">
      <t>リヨウ</t>
    </rPh>
    <rPh sb="39" eb="41">
      <t>ジュジュ</t>
    </rPh>
    <rPh sb="41" eb="43">
      <t>ホウホウ</t>
    </rPh>
    <rPh sb="44" eb="46">
      <t>ヘンコウ</t>
    </rPh>
    <rPh sb="48" eb="50">
      <t>ヨテイ</t>
    </rPh>
    <phoneticPr fontId="2"/>
  </si>
  <si>
    <r>
      <t>証憑書類台紙</t>
    </r>
    <r>
      <rPr>
        <vertAlign val="superscript"/>
        <sz val="10"/>
        <color theme="1"/>
        <rFont val="Meiryo UI"/>
        <family val="3"/>
        <charset val="128"/>
      </rPr>
      <t>※1</t>
    </r>
    <rPh sb="0" eb="2">
      <t>ショウヒョウ</t>
    </rPh>
    <rPh sb="2" eb="4">
      <t>ショルイ</t>
    </rPh>
    <rPh sb="4" eb="6">
      <t>ダイシ</t>
    </rPh>
    <phoneticPr fontId="2"/>
  </si>
  <si>
    <t>※1　証憑書類台紙の作成方法は、研修用の台紙作成方法と同じです。</t>
    <rPh sb="3" eb="5">
      <t>ショウヒョウ</t>
    </rPh>
    <rPh sb="5" eb="7">
      <t>ショルイ</t>
    </rPh>
    <rPh sb="7" eb="9">
      <t>ダイシ</t>
    </rPh>
    <rPh sb="10" eb="12">
      <t>サクセイ</t>
    </rPh>
    <rPh sb="12" eb="14">
      <t>ホウホウ</t>
    </rPh>
    <rPh sb="16" eb="18">
      <t>ケンシュウ</t>
    </rPh>
    <rPh sb="18" eb="19">
      <t>ヨウ</t>
    </rPh>
    <rPh sb="20" eb="22">
      <t>ダイシ</t>
    </rPh>
    <rPh sb="22" eb="24">
      <t>サクセイ</t>
    </rPh>
    <rPh sb="24" eb="26">
      <t>ホウホウ</t>
    </rPh>
    <rPh sb="27" eb="28">
      <t>オナ</t>
    </rPh>
    <phoneticPr fontId="2"/>
  </si>
  <si>
    <t>新富町</t>
    <phoneticPr fontId="2"/>
  </si>
  <si>
    <t>有楽町</t>
    <phoneticPr fontId="2"/>
  </si>
  <si>
    <t>品川</t>
    <phoneticPr fontId="2"/>
  </si>
  <si>
    <t>JR</t>
    <phoneticPr fontId="2"/>
  </si>
  <si>
    <t>駅（バス停）</t>
    <rPh sb="0" eb="1">
      <t>エキ</t>
    </rPh>
    <rPh sb="4" eb="5">
      <t>テイ</t>
    </rPh>
    <phoneticPr fontId="2"/>
  </si>
  <si>
    <t>KS-2018032000014</t>
  </si>
  <si>
    <t>中央工業株式会社</t>
  </si>
  <si>
    <t>KS-2018032000025</t>
  </si>
  <si>
    <t>カネショウ株式会社</t>
  </si>
  <si>
    <t>KS-2018032000027</t>
  </si>
  <si>
    <t>井戸鉄建株式会社</t>
  </si>
  <si>
    <t>KS-2018032000031</t>
  </si>
  <si>
    <t>社会福祉法人米沢仏教興道会</t>
  </si>
  <si>
    <t>KS-2018032000034</t>
  </si>
  <si>
    <t>ライフカード株式会社</t>
  </si>
  <si>
    <t>KS-2018032000077</t>
  </si>
  <si>
    <t>サイトー印刷株式会社</t>
  </si>
  <si>
    <t>KS-2018032000090</t>
  </si>
  <si>
    <t>ＴＨＫリズム株式会社</t>
  </si>
  <si>
    <t>KS-2018032000096</t>
  </si>
  <si>
    <t>株式会社トーノ精密</t>
  </si>
  <si>
    <t>KS-2018032000097</t>
  </si>
  <si>
    <t>シンフォニアテクノロジー株式会社</t>
  </si>
  <si>
    <t>KS-2018032000110</t>
  </si>
  <si>
    <t>株式会社ヒューネット</t>
  </si>
  <si>
    <t>KS-2018032000130</t>
  </si>
  <si>
    <t>松崎食産株式会社</t>
  </si>
  <si>
    <t>KS-2018032000134</t>
  </si>
  <si>
    <t>株式会社黒川クリーニング社</t>
  </si>
  <si>
    <t>KS-2018032100146</t>
  </si>
  <si>
    <t>関東寝具株式会社</t>
  </si>
  <si>
    <t>KS-2018032100156</t>
  </si>
  <si>
    <t>学校法人関西学院</t>
  </si>
  <si>
    <t>KS-2018032100160</t>
  </si>
  <si>
    <t>世羅菜園株式会社</t>
  </si>
  <si>
    <t>KS-2018032200166</t>
  </si>
  <si>
    <t>ＮｉＫＫｉＦｒｏｎ株式会社</t>
  </si>
  <si>
    <t>KS-2018032200179</t>
  </si>
  <si>
    <t>新キタミ株式会社</t>
  </si>
  <si>
    <t>KS-2018032200182</t>
  </si>
  <si>
    <t>川村化成工業株式会社</t>
  </si>
  <si>
    <t>KS-2018032200188</t>
  </si>
  <si>
    <t>株式会社サンフレックス永谷園</t>
  </si>
  <si>
    <t>KS-2018032200189</t>
  </si>
  <si>
    <t>リンクスポーツ株式会社</t>
  </si>
  <si>
    <t>KS-2018032200212</t>
  </si>
  <si>
    <t>株式会社アルミネ</t>
  </si>
  <si>
    <t>KS-2018032200218</t>
  </si>
  <si>
    <t>株式会社エコロギー四万十</t>
  </si>
  <si>
    <t>KS-2018032200224</t>
  </si>
  <si>
    <t>学校法人藤井学園</t>
  </si>
  <si>
    <t>KS-2018032200229</t>
  </si>
  <si>
    <t>株式会社八百民</t>
  </si>
  <si>
    <t>KS-2018032200232</t>
  </si>
  <si>
    <t>創和テキスタイル株式会社</t>
  </si>
  <si>
    <t>KS-2018032300241</t>
  </si>
  <si>
    <t>株式会社グリーンヒル</t>
  </si>
  <si>
    <t>KS-2018032300246</t>
  </si>
  <si>
    <t>グローバル電子株式会社</t>
  </si>
  <si>
    <t>KS-2018032300254</t>
  </si>
  <si>
    <t>壽製菓株式会社</t>
  </si>
  <si>
    <t>KS-2018032300287</t>
  </si>
  <si>
    <t>北海道ニプロ株式会社</t>
  </si>
  <si>
    <t>KS-2018032300295</t>
  </si>
  <si>
    <t>赤木コーセイ株式会社</t>
  </si>
  <si>
    <t>KS-2018032300297</t>
  </si>
  <si>
    <t>伊藤硬質株式会社</t>
  </si>
  <si>
    <t>KS-2018032400300</t>
  </si>
  <si>
    <t>株式会社八幡</t>
  </si>
  <si>
    <t>KS-2018032500327</t>
  </si>
  <si>
    <t>株式会社ニッコー</t>
  </si>
  <si>
    <t>KS-2018032600347</t>
  </si>
  <si>
    <t>ホワイト食品工業株式会社</t>
  </si>
  <si>
    <t>KS-2018032600371</t>
  </si>
  <si>
    <t>株式会社サワライズ</t>
  </si>
  <si>
    <t>KS-2018032600390</t>
  </si>
  <si>
    <t>株式会社ディーエイチシー</t>
  </si>
  <si>
    <t>KS-2018032700398</t>
  </si>
  <si>
    <t>和弘食品株式会社</t>
  </si>
  <si>
    <t>KS-2018032700403</t>
  </si>
  <si>
    <t>日本農産工業株式会社</t>
  </si>
  <si>
    <t>KS-2018032700413</t>
  </si>
  <si>
    <t>株式会社コミヤマ</t>
  </si>
  <si>
    <t>KS-2018032700426</t>
  </si>
  <si>
    <t>山梨銘醸株式会社</t>
  </si>
  <si>
    <t>KS-2018032700427</t>
  </si>
  <si>
    <t>合同会社居酒屋はまさき村</t>
  </si>
  <si>
    <t>KS-2018032700428</t>
  </si>
  <si>
    <t>東邦亜鉛株式会社</t>
  </si>
  <si>
    <t>KS-2018032700439</t>
  </si>
  <si>
    <t>八千代特殊金属株式会社</t>
  </si>
  <si>
    <t>KS-2018032800466</t>
  </si>
  <si>
    <t>株式会社伊藤鐵工所</t>
  </si>
  <si>
    <t>KS-2018032800478</t>
  </si>
  <si>
    <t>福山通運株式会社</t>
  </si>
  <si>
    <t>KS-2018032800484</t>
  </si>
  <si>
    <t>フェニックス電機株式会社</t>
  </si>
  <si>
    <t>KS-2018032800501</t>
  </si>
  <si>
    <t>たいまつ食品株式会社</t>
  </si>
  <si>
    <t>KS-2018032800506</t>
  </si>
  <si>
    <t>株式会社三和製作所</t>
  </si>
  <si>
    <t>KS-2018032800507</t>
  </si>
  <si>
    <t>株式会社ベルモニー</t>
  </si>
  <si>
    <t>KS-2018032800518</t>
  </si>
  <si>
    <t>KS-2018032800528</t>
  </si>
  <si>
    <t>アース製薬株式会社</t>
  </si>
  <si>
    <t>KS-2018032800569</t>
  </si>
  <si>
    <t>KS-2018032800572</t>
  </si>
  <si>
    <t>KS-2018032800574</t>
  </si>
  <si>
    <t>KS-2018032800575</t>
  </si>
  <si>
    <t>KS-2018032800591</t>
  </si>
  <si>
    <t>KS-2018032800599</t>
  </si>
  <si>
    <t>福伸電機株式会社</t>
  </si>
  <si>
    <t>KS-2018032800613</t>
  </si>
  <si>
    <t>甲信越福山通運株式会社</t>
  </si>
  <si>
    <t>KS-2018032900644</t>
  </si>
  <si>
    <t>富双合成株式会社</t>
  </si>
  <si>
    <t>KS-2018032900667</t>
  </si>
  <si>
    <t>株式会社ジーエス・ユアサテクノロジー</t>
  </si>
  <si>
    <t>KS-2018032900671</t>
  </si>
  <si>
    <t>医療法人三幸会</t>
  </si>
  <si>
    <t>KS-2018032900678</t>
  </si>
  <si>
    <t>株式会社ダイネツ</t>
  </si>
  <si>
    <t>KS-2018032900683</t>
  </si>
  <si>
    <t>道央食肉センター株式会社</t>
  </si>
  <si>
    <t>KS-2018032900693</t>
  </si>
  <si>
    <t>株式会社アブクマ</t>
  </si>
  <si>
    <t>KS-2018032900703</t>
  </si>
  <si>
    <t>九州福山通運株式会社</t>
  </si>
  <si>
    <t>KS-2018032900704</t>
  </si>
  <si>
    <t>南九州福山通運株式会社</t>
  </si>
  <si>
    <t>KS-2018032900715</t>
  </si>
  <si>
    <t>KS-2018032900717</t>
  </si>
  <si>
    <t>KS-2018033000734</t>
  </si>
  <si>
    <t>信濃運輸株式会社</t>
  </si>
  <si>
    <t>KS-2018033000737</t>
  </si>
  <si>
    <t>ダイニック株式会社</t>
  </si>
  <si>
    <t>KS-2018033000769</t>
  </si>
  <si>
    <t>有限会社岩崎実業</t>
  </si>
  <si>
    <t>KS-2018033000779</t>
  </si>
  <si>
    <t>三栄商事株式会社</t>
  </si>
  <si>
    <t>KS-2018033000785</t>
  </si>
  <si>
    <t>大和染工株式会社</t>
  </si>
  <si>
    <t>KS-2018033000786</t>
  </si>
  <si>
    <t>株式会社Ｆ＆Ｃエステート</t>
  </si>
  <si>
    <t>KS-2018033000787</t>
  </si>
  <si>
    <t>図南鍛工株式会社</t>
  </si>
  <si>
    <t>KS-2018040100814</t>
  </si>
  <si>
    <t>浦島観光ホテル株式会社</t>
  </si>
  <si>
    <t>KS-2018040100817</t>
  </si>
  <si>
    <t>富士フイルム株式会社</t>
  </si>
  <si>
    <t>KS-2018040100818</t>
  </si>
  <si>
    <t>株式会社グラスキューブ</t>
  </si>
  <si>
    <t>KS-2018040100819</t>
  </si>
  <si>
    <t>グリーン開発株式会社</t>
  </si>
  <si>
    <t>KS-2018040100822</t>
  </si>
  <si>
    <t>株式会社丸治コンクリート工業所</t>
  </si>
  <si>
    <t>KS-2018040200839</t>
  </si>
  <si>
    <t>株式会社日東製陶所</t>
  </si>
  <si>
    <t>KS-2018040200849</t>
  </si>
  <si>
    <t>KS-2018040200873</t>
  </si>
  <si>
    <t>株式会社樋山昌一商店</t>
  </si>
  <si>
    <t>KS-2018040200878</t>
  </si>
  <si>
    <t>岡田建設株式会社</t>
  </si>
  <si>
    <t>KS-2018040200886</t>
  </si>
  <si>
    <t>社会医療法人財団董仙会</t>
  </si>
  <si>
    <t>KS-2018040200892</t>
  </si>
  <si>
    <t>株式会社ホテル海望</t>
  </si>
  <si>
    <t>KS-2018040200913</t>
  </si>
  <si>
    <t>菊屋株式会社</t>
  </si>
  <si>
    <t>KS-2018040300933</t>
  </si>
  <si>
    <t>株式会社マイシン</t>
  </si>
  <si>
    <t>KS-2018040300942</t>
  </si>
  <si>
    <t>岩機ダイカスト工業株式会社</t>
  </si>
  <si>
    <t>KS-2018040300950</t>
  </si>
  <si>
    <t>井原水産株式会社</t>
  </si>
  <si>
    <t>KS-2018040300951</t>
  </si>
  <si>
    <t>医療法人社団博慈会</t>
  </si>
  <si>
    <t>KS-2018040300952</t>
  </si>
  <si>
    <t>株式会社積水化成品九州</t>
  </si>
  <si>
    <t>KS-2018040300953</t>
  </si>
  <si>
    <t>大同ＤＭソリューション株式会社</t>
  </si>
  <si>
    <t>KS-2018040300955</t>
  </si>
  <si>
    <t>株式会社アライドマテリアル</t>
  </si>
  <si>
    <t>KS-2018040300960</t>
  </si>
  <si>
    <t>有限会社離れの宿よもぎ埜</t>
  </si>
  <si>
    <t>KS-2018040300965</t>
  </si>
  <si>
    <t>社会福祉法人翠昂会</t>
  </si>
  <si>
    <t>KS-2018040300972</t>
  </si>
  <si>
    <t>精英堂印刷株式会社</t>
  </si>
  <si>
    <t>KS-2018040300985</t>
  </si>
  <si>
    <t>小正醸造株式会社</t>
  </si>
  <si>
    <t>KS-2018040300990</t>
  </si>
  <si>
    <t>長州産業株式会社</t>
  </si>
  <si>
    <t>KS-2018040401006</t>
  </si>
  <si>
    <t>山崎製パン株式会社</t>
  </si>
  <si>
    <t>KS-2018040401016</t>
  </si>
  <si>
    <t>猪村工業株式会社</t>
  </si>
  <si>
    <t>KS-2018040401038</t>
  </si>
  <si>
    <t>ＪＵＫＩ株式会社</t>
  </si>
  <si>
    <t>KS-2018040401040</t>
  </si>
  <si>
    <t>株式会社山形メタル</t>
  </si>
  <si>
    <t>KS-2018040401045</t>
  </si>
  <si>
    <t>ユニタイト株式会社</t>
  </si>
  <si>
    <t>KS-2018040401056</t>
  </si>
  <si>
    <t>有限会社オートパーツ光伸</t>
  </si>
  <si>
    <t>KS-2018040401071</t>
  </si>
  <si>
    <t>大容建設株式会社</t>
  </si>
  <si>
    <t>KS-2018040401077</t>
  </si>
  <si>
    <t>グローバルウェーハズ・ジャパン株式会社</t>
  </si>
  <si>
    <t>KS-2018040401086</t>
  </si>
  <si>
    <t>三木弘鋼材株式会社</t>
  </si>
  <si>
    <t>KS-2018040401108</t>
  </si>
  <si>
    <t>三栄興産株式会社</t>
  </si>
  <si>
    <t>KS-2018040501112</t>
  </si>
  <si>
    <t>社会福祉法人王慈福祉会</t>
  </si>
  <si>
    <t>KS-2018040501115</t>
  </si>
  <si>
    <t>矢島小林工業株式会社</t>
  </si>
  <si>
    <t>KS-2018040501118</t>
  </si>
  <si>
    <t>早川ゴム株式会社</t>
  </si>
  <si>
    <t>KS-2018040501119</t>
  </si>
  <si>
    <t>社会福祉法人慈惠会</t>
  </si>
  <si>
    <t>KS-2018040501124</t>
  </si>
  <si>
    <t>中部自動車販売株式会社</t>
  </si>
  <si>
    <t>KS-2018040501137</t>
  </si>
  <si>
    <t>株式会社東京フード</t>
  </si>
  <si>
    <t>KS-2018040501152</t>
  </si>
  <si>
    <t>株式会社マークス</t>
  </si>
  <si>
    <t>KS-2018040501159</t>
  </si>
  <si>
    <t>日立建機株式会社</t>
  </si>
  <si>
    <t>KS-2018040501164</t>
  </si>
  <si>
    <t>株式会社コワダヤ</t>
  </si>
  <si>
    <t>KS-2018040501165</t>
  </si>
  <si>
    <t>有限会社しいば水産</t>
  </si>
  <si>
    <t>KS-2018040501174</t>
  </si>
  <si>
    <t>大山ハム株式会社</t>
  </si>
  <si>
    <t>KS-2018040501176</t>
  </si>
  <si>
    <t>武蔵高速印刷株式会社</t>
  </si>
  <si>
    <t>KS-2018040501183</t>
  </si>
  <si>
    <t>医療法人中谷医院</t>
  </si>
  <si>
    <t>KS-2018040501190</t>
  </si>
  <si>
    <t>東京製鐵株式会社</t>
  </si>
  <si>
    <t>KS-2018040501192</t>
  </si>
  <si>
    <t>タカヤマケミカル株式会社</t>
  </si>
  <si>
    <t>KS-2018040501197</t>
  </si>
  <si>
    <t>学校法人幼き聖マリア女子学園</t>
  </si>
  <si>
    <t>KS-2018040501205</t>
  </si>
  <si>
    <t>燐化学工業株式会社</t>
  </si>
  <si>
    <t>KS-2018040501206</t>
  </si>
  <si>
    <t>米子瓦斯株式会社</t>
  </si>
  <si>
    <t>KS-2018040501223</t>
  </si>
  <si>
    <t>株式会社コジマ</t>
  </si>
  <si>
    <t>KS-2018040501224</t>
  </si>
  <si>
    <t>医療法人社団せんだん会</t>
  </si>
  <si>
    <t>KS-2018040501231</t>
  </si>
  <si>
    <t>日新製鋼建材株式会社</t>
  </si>
  <si>
    <t>KS-2018040501235</t>
  </si>
  <si>
    <t>株式会社新世紀</t>
  </si>
  <si>
    <t>KS-2018040501237</t>
  </si>
  <si>
    <t>医療法人浩然会</t>
  </si>
  <si>
    <t>KS-2018040601240</t>
  </si>
  <si>
    <t>株式会社名古屋精密金型</t>
  </si>
  <si>
    <t>KS-2018040601242</t>
  </si>
  <si>
    <t>株式会社ＵＡＣＪ銅管</t>
  </si>
  <si>
    <t>KS-2018040601245</t>
  </si>
  <si>
    <t>株式会社三栄プラスチック工業所</t>
  </si>
  <si>
    <t>KS-2018040601246</t>
  </si>
  <si>
    <t>株式会社かりゆし</t>
  </si>
  <si>
    <t>KS-2018040601247</t>
  </si>
  <si>
    <t>日本化薬株式会社</t>
  </si>
  <si>
    <t>KS-2018040601270</t>
  </si>
  <si>
    <t>株式会社野村鍍金</t>
  </si>
  <si>
    <t>KS-2018040601280</t>
  </si>
  <si>
    <t>北ひびき農業協同組合</t>
  </si>
  <si>
    <t>KS-2018040601293</t>
  </si>
  <si>
    <t>KS-2018040601304</t>
  </si>
  <si>
    <t>株式会社秦商事</t>
  </si>
  <si>
    <t>KS-2018040601320</t>
  </si>
  <si>
    <t>株式会社マルハニチロ物流</t>
  </si>
  <si>
    <t>KS-2018040601334</t>
  </si>
  <si>
    <t>株式会社牧谷局紙</t>
  </si>
  <si>
    <t>KS-2018040601342</t>
  </si>
  <si>
    <t>KS-2018040601357</t>
  </si>
  <si>
    <t>株式会社栄和産業</t>
  </si>
  <si>
    <t>KS-2018040601362</t>
  </si>
  <si>
    <t>KS-2018040701363</t>
  </si>
  <si>
    <t>福留ハム株式会社</t>
  </si>
  <si>
    <t>KS-2018040701376</t>
  </si>
  <si>
    <t>株式会社水花</t>
  </si>
  <si>
    <t>KS-2018040701396</t>
  </si>
  <si>
    <t>株式会社美山理研工業</t>
  </si>
  <si>
    <t>KS-2018040801415</t>
  </si>
  <si>
    <t>丸五ゴム工業株式会社</t>
  </si>
  <si>
    <t>KS-2018040901422</t>
  </si>
  <si>
    <t>株式会社ウィザップ</t>
  </si>
  <si>
    <t>KS-2018040901453</t>
  </si>
  <si>
    <t>だるま食品株式会社</t>
  </si>
  <si>
    <t>KS-2018040901455</t>
  </si>
  <si>
    <t>社会福祉法人健光園</t>
  </si>
  <si>
    <t>KS-2018040901469</t>
  </si>
  <si>
    <t>医療法人静光園</t>
  </si>
  <si>
    <t>KS-2018040901471</t>
  </si>
  <si>
    <t>株式会社日祥物流</t>
  </si>
  <si>
    <t>KS-2018040901476</t>
  </si>
  <si>
    <t>南九イリョー株式会社</t>
  </si>
  <si>
    <t>KS-2018040901477</t>
  </si>
  <si>
    <t>プライムデリカ株式会社</t>
  </si>
  <si>
    <t>KS-2018040901480</t>
  </si>
  <si>
    <t>KS-2018040901482</t>
  </si>
  <si>
    <t>株式会社内田スプリング大山工場</t>
  </si>
  <si>
    <t>KS-2018040901493</t>
  </si>
  <si>
    <t>旭鉄工株式会社</t>
  </si>
  <si>
    <t>KS-2018040901495</t>
  </si>
  <si>
    <t>日比野工業株式会社</t>
  </si>
  <si>
    <t>KS-2018040901511</t>
  </si>
  <si>
    <t>柳河テクノフォージ株式会社</t>
  </si>
  <si>
    <t>KS-2018040901521</t>
  </si>
  <si>
    <t>株式会社マルミツサンヨー</t>
  </si>
  <si>
    <t>KS-2018040901548</t>
  </si>
  <si>
    <t>株式会社大晋実業</t>
  </si>
  <si>
    <t>KS-2018040901568</t>
  </si>
  <si>
    <t>愛媛信用金庫</t>
  </si>
  <si>
    <t>KS-2018040901570</t>
  </si>
  <si>
    <t>両野工業株式会社</t>
  </si>
  <si>
    <t>KS-2018040901572</t>
  </si>
  <si>
    <t>前田コンクリート工業株式会社</t>
  </si>
  <si>
    <t>KS-2018041001584</t>
  </si>
  <si>
    <t>大平開発株式会社</t>
  </si>
  <si>
    <t>KS-2018041001594</t>
  </si>
  <si>
    <t>富士松製麺株式会社</t>
  </si>
  <si>
    <t>KS-2018041001598</t>
  </si>
  <si>
    <t>株式会社エスプリ</t>
  </si>
  <si>
    <t>KS-2018041001601</t>
  </si>
  <si>
    <t>神鋼鋼線工業株式会社</t>
  </si>
  <si>
    <t>KS-2018041001616</t>
  </si>
  <si>
    <t>エイチビィアイ株式会社</t>
  </si>
  <si>
    <t>KS-2018041001624</t>
  </si>
  <si>
    <t>KS-2018041001635</t>
  </si>
  <si>
    <t>有限会社大西製麺</t>
  </si>
  <si>
    <t>KS-2018041001637</t>
  </si>
  <si>
    <t>千葉トヨタ自動車株式会社</t>
  </si>
  <si>
    <t>KS-2018041001643</t>
  </si>
  <si>
    <t>有限会社セイコウ・ゴルフガーデン</t>
  </si>
  <si>
    <t>KS-2018041001649</t>
  </si>
  <si>
    <t>ケイエスビー株式会社</t>
  </si>
  <si>
    <t>KS-2018041001650</t>
  </si>
  <si>
    <t>株式会社ＬＩＸＩＬ</t>
  </si>
  <si>
    <t>KS-2018041001661</t>
  </si>
  <si>
    <t>有限会社安藤螺子製作所</t>
  </si>
  <si>
    <t>KS-2018041001669</t>
  </si>
  <si>
    <t>アズマックス株式会社</t>
  </si>
  <si>
    <t>KS-2018041001675</t>
  </si>
  <si>
    <t>石田製綱株式会社</t>
  </si>
  <si>
    <t>KS-2018041001677</t>
  </si>
  <si>
    <t>株式会社ユキオー</t>
  </si>
  <si>
    <t>KS-2018041001679</t>
  </si>
  <si>
    <t>ＮＥＣプラットフォームズ株式会社</t>
  </si>
  <si>
    <t>KS-2018041001681</t>
  </si>
  <si>
    <t>社会福祉法人若槻ホーム</t>
  </si>
  <si>
    <t>KS-2018041001683</t>
  </si>
  <si>
    <t>北海ラーメン株式会社</t>
  </si>
  <si>
    <t>KS-2018041001687</t>
  </si>
  <si>
    <t>株式会社信光社</t>
  </si>
  <si>
    <t>KS-2018041001688</t>
  </si>
  <si>
    <t>共進工業株式会社</t>
  </si>
  <si>
    <t>KS-2018041001698</t>
  </si>
  <si>
    <t>ヤマエ久野株式会社</t>
  </si>
  <si>
    <t>KS-2018041001699</t>
  </si>
  <si>
    <t>辰巳工業株式会社</t>
  </si>
  <si>
    <t>KS-2018041001700</t>
  </si>
  <si>
    <t>KS-2018041001706</t>
  </si>
  <si>
    <t>KS-2018041101729</t>
  </si>
  <si>
    <t>兵庫県漁業協同組合連合会</t>
  </si>
  <si>
    <t>KS-2018041101735</t>
  </si>
  <si>
    <t>ワイ・テイ・ワイ産業株式会社</t>
  </si>
  <si>
    <t>KS-2018041101743</t>
  </si>
  <si>
    <t>株式会社青山工業</t>
  </si>
  <si>
    <t>KS-2018041101745</t>
  </si>
  <si>
    <t>社会福祉法人慈照会</t>
  </si>
  <si>
    <t>KS-2018041101757</t>
  </si>
  <si>
    <t>有限会社クリンアイデアル</t>
  </si>
  <si>
    <t>KS-2018041101770</t>
  </si>
  <si>
    <t>大阪シーリング印刷株式会社</t>
  </si>
  <si>
    <t>KS-2018041101771</t>
  </si>
  <si>
    <t>株式会社カ－ネル</t>
  </si>
  <si>
    <t>KS-2018041101784</t>
  </si>
  <si>
    <t>株式会社エステノーバ</t>
  </si>
  <si>
    <t>KS-2018041101796</t>
  </si>
  <si>
    <t>山の壽酒造株式会社</t>
  </si>
  <si>
    <t>KS-2018041101798</t>
  </si>
  <si>
    <t>司牡丹酒造株式会社</t>
  </si>
  <si>
    <t>KS-2018041101806</t>
  </si>
  <si>
    <t>株式会社九州タブチ</t>
  </si>
  <si>
    <t>KS-2018041101811</t>
  </si>
  <si>
    <t>株式会社飯塚製作所</t>
  </si>
  <si>
    <t>KS-2018041101812</t>
  </si>
  <si>
    <t>東拓工業株式会社</t>
  </si>
  <si>
    <t>KS-2018041101830</t>
  </si>
  <si>
    <t>学校法人札幌学院大学</t>
  </si>
  <si>
    <t>KS-2018041101832</t>
  </si>
  <si>
    <t>井村屋フーズ株式会社</t>
  </si>
  <si>
    <t>KS-2018041101834</t>
  </si>
  <si>
    <t>ＤＯＷＡメタニクス株式会社</t>
  </si>
  <si>
    <t>KS-2018041101836</t>
  </si>
  <si>
    <t>小谷染工株式会社</t>
  </si>
  <si>
    <t>KS-2018041101843</t>
  </si>
  <si>
    <t>足立石灰工業株式会社</t>
  </si>
  <si>
    <t>KS-2018041101847</t>
  </si>
  <si>
    <t>明和協同企業組合</t>
  </si>
  <si>
    <t>KS-2018041101850</t>
  </si>
  <si>
    <t>共栄工業株式会社</t>
  </si>
  <si>
    <t>KS-2018041101851</t>
  </si>
  <si>
    <t>株式会社三ツ矢</t>
  </si>
  <si>
    <t>KS-2018041101854</t>
  </si>
  <si>
    <t>船戸湯</t>
  </si>
  <si>
    <t>KS-2018041101865</t>
  </si>
  <si>
    <t>有限会社天野書店</t>
  </si>
  <si>
    <t>KS-2018041101868</t>
  </si>
  <si>
    <t>有限会社田中駒染工場</t>
  </si>
  <si>
    <t>KS-2018041201892</t>
  </si>
  <si>
    <t>ダイト株式会社</t>
  </si>
  <si>
    <t>KS-2018041201898</t>
  </si>
  <si>
    <t>三興工業株式会社</t>
  </si>
  <si>
    <t>KS-2018041201916</t>
  </si>
  <si>
    <t>医療法人信和会</t>
  </si>
  <si>
    <t>KS-2018041201925</t>
  </si>
  <si>
    <t>北海道ワイン株式会社</t>
  </si>
  <si>
    <t>KS-2018041201933</t>
  </si>
  <si>
    <t>大倉工業株式会社</t>
  </si>
  <si>
    <t>KS-2018041201936</t>
  </si>
  <si>
    <t>名城食品株式会社</t>
  </si>
  <si>
    <t>KS-2018041201944</t>
  </si>
  <si>
    <t>株式会社石実メッキ工業所</t>
  </si>
  <si>
    <t>KS-2018041201961</t>
  </si>
  <si>
    <t>マルタスギヨ株式会社</t>
  </si>
  <si>
    <t>KS-2018041201992</t>
  </si>
  <si>
    <t>株式会社聘珍樓</t>
  </si>
  <si>
    <t>KS-2018041201998</t>
  </si>
  <si>
    <t>総合商研株式会社</t>
  </si>
  <si>
    <t>KS-2018041202005</t>
  </si>
  <si>
    <t>株式会社第一寶亭留</t>
  </si>
  <si>
    <t>KS-2018041202018</t>
  </si>
  <si>
    <t>保土谷化学工業株式会社</t>
  </si>
  <si>
    <t>KS-2018041202020</t>
  </si>
  <si>
    <t>株式会社メニコンネクト</t>
  </si>
  <si>
    <t>KS-2018041202045</t>
  </si>
  <si>
    <t>株式会社グリーンヒルホテル</t>
  </si>
  <si>
    <t>KS-2018041302050</t>
  </si>
  <si>
    <t>株式会社小川組</t>
  </si>
  <si>
    <t>KS-2018041302051</t>
  </si>
  <si>
    <t>水田株式会社</t>
  </si>
  <si>
    <t>KS-2018041302064</t>
  </si>
  <si>
    <t>社会福祉法人こしば福祉会</t>
  </si>
  <si>
    <t>KS-2018041302067</t>
  </si>
  <si>
    <t>服部テキスタイル株式会社</t>
  </si>
  <si>
    <t>KS-2018041302069</t>
  </si>
  <si>
    <t>医療法人社団幸悠会</t>
  </si>
  <si>
    <t>KS-2018041302076</t>
  </si>
  <si>
    <t>北陸アルミニウム株式会社</t>
  </si>
  <si>
    <t>KS-2018041302082</t>
  </si>
  <si>
    <t>サン食品株式会社</t>
  </si>
  <si>
    <t>KS-2018041302116</t>
  </si>
  <si>
    <t>郡司歯科医院</t>
  </si>
  <si>
    <t>KS-2018041302122</t>
  </si>
  <si>
    <t>株式会社是永鉄工所</t>
  </si>
  <si>
    <t>KS-2018041302133</t>
  </si>
  <si>
    <t>有限会社きものＭ旭</t>
  </si>
  <si>
    <t>KS-2018041302137</t>
  </si>
  <si>
    <t>株式会社クオリ</t>
  </si>
  <si>
    <t>KS-2018041302139</t>
  </si>
  <si>
    <t>青山総合株式会社</t>
  </si>
  <si>
    <t>KS-2018041302142</t>
  </si>
  <si>
    <t>株式会社福山工作所</t>
  </si>
  <si>
    <t>KS-2018041302147</t>
  </si>
  <si>
    <t>株式会社トミイチフーズ</t>
  </si>
  <si>
    <t>KS-2018041302162</t>
  </si>
  <si>
    <t>株式会社シラトリ</t>
  </si>
  <si>
    <t>KS-2018041302169</t>
  </si>
  <si>
    <t>藤森工業株式会社</t>
  </si>
  <si>
    <t>KS-2018041402174</t>
  </si>
  <si>
    <t>株式会社スルガ</t>
  </si>
  <si>
    <t>KS-2018041402189</t>
  </si>
  <si>
    <t>株式会社中島ターレット</t>
  </si>
  <si>
    <t>KS-2018041402190</t>
  </si>
  <si>
    <t>三島光産株式会社</t>
  </si>
  <si>
    <t>KS-2018041502211</t>
  </si>
  <si>
    <t>カレックスターン株式会社</t>
  </si>
  <si>
    <t>KS-2018041502216</t>
  </si>
  <si>
    <t>株式会社セイヒョー</t>
  </si>
  <si>
    <t>KS-2018041502217</t>
  </si>
  <si>
    <t>株式会社シルキードライ</t>
  </si>
  <si>
    <t>KS-2018041602249</t>
  </si>
  <si>
    <t>社会福祉法人清和会</t>
  </si>
  <si>
    <t>KS-2018041602252</t>
  </si>
  <si>
    <t>株式会社マルヒロ</t>
  </si>
  <si>
    <t>KS-2018041602255</t>
  </si>
  <si>
    <t>株式会社小菱屋</t>
  </si>
  <si>
    <t>KS-2018041602259</t>
  </si>
  <si>
    <t>株式会社にんべんフーズ</t>
  </si>
  <si>
    <t>KS-2018041602268</t>
  </si>
  <si>
    <t>平和発條株式会社</t>
  </si>
  <si>
    <t>KS-2018041602273</t>
  </si>
  <si>
    <t>やじま印刷株式会社</t>
  </si>
  <si>
    <t>KS-2018041602274</t>
  </si>
  <si>
    <t>京都エイドー工業株式会社</t>
  </si>
  <si>
    <t>KS-2018041602277</t>
  </si>
  <si>
    <t>有限会社高健工務店</t>
  </si>
  <si>
    <t>KS-2018041602279</t>
  </si>
  <si>
    <t>橋本食糧工業株式会社</t>
  </si>
  <si>
    <t>KS-2018041602281</t>
  </si>
  <si>
    <t>大島農機株式会社</t>
  </si>
  <si>
    <t>KS-2018041602288</t>
  </si>
  <si>
    <t>株式会社サン．フーズ</t>
  </si>
  <si>
    <t>KS-2018041602290</t>
  </si>
  <si>
    <t>株式会社イマムラ</t>
  </si>
  <si>
    <t>KS-2018041602300</t>
  </si>
  <si>
    <t>株式会社青山</t>
  </si>
  <si>
    <t>KS-2018041602307</t>
  </si>
  <si>
    <t>富士電機株式会社</t>
  </si>
  <si>
    <t>KS-2018041602315</t>
  </si>
  <si>
    <t>もぎ豆腐店株式会社</t>
  </si>
  <si>
    <t>KS-2018041602318</t>
  </si>
  <si>
    <t>米沢浜理薬品工業株式会社</t>
  </si>
  <si>
    <t>KS-2018041602319</t>
  </si>
  <si>
    <t>有限会社協和精機製作所</t>
  </si>
  <si>
    <t>KS-2018041602322</t>
  </si>
  <si>
    <t>竹内酒造株式会社</t>
  </si>
  <si>
    <t>KS-2018041602336</t>
  </si>
  <si>
    <t>株式会社東京マイクロ</t>
  </si>
  <si>
    <t>KS-2018041702343</t>
  </si>
  <si>
    <t>東絶工業株式会社</t>
  </si>
  <si>
    <t>KS-2018041702375</t>
  </si>
  <si>
    <t>東名電機株式会社</t>
  </si>
  <si>
    <t>KS-2018041702383</t>
  </si>
  <si>
    <t>彦根倉庫株式会社</t>
  </si>
  <si>
    <t>KS-2018041802407</t>
  </si>
  <si>
    <t>株式会社石昆</t>
  </si>
  <si>
    <t>KS-2018041802416</t>
  </si>
  <si>
    <t>徳機株式会社</t>
  </si>
  <si>
    <t>KS-2018041802420</t>
  </si>
  <si>
    <t>成瀬化学株式会社</t>
  </si>
  <si>
    <t>KS-2018041802441</t>
  </si>
  <si>
    <t>株式会社岩崎食品</t>
  </si>
  <si>
    <t>KS-2018050102539</t>
  </si>
  <si>
    <t>明恵産業株式会社</t>
  </si>
  <si>
    <t>KS-2018050102553</t>
  </si>
  <si>
    <t>有限会社太田クリーン舎</t>
  </si>
  <si>
    <t>KS-2018050202565</t>
  </si>
  <si>
    <t>株式会社ケンコントロールズ</t>
  </si>
  <si>
    <t>KS-2018050502580</t>
  </si>
  <si>
    <t>株式会社たかす</t>
  </si>
  <si>
    <t>KS-2018050702595</t>
  </si>
  <si>
    <t>佐々木酒造株式会社</t>
  </si>
  <si>
    <t>KS-2018050802618</t>
  </si>
  <si>
    <t>志布志飼料株式会社</t>
  </si>
  <si>
    <t>KS-2018051402761</t>
  </si>
  <si>
    <t>太陽電機工業株式会社</t>
  </si>
  <si>
    <t>KS-2018051502773</t>
  </si>
  <si>
    <t>社会福祉法人報徳会</t>
  </si>
  <si>
    <t>KS-2018051502794</t>
  </si>
  <si>
    <t>株式会社豊島屋</t>
  </si>
  <si>
    <t>KS-2018051502803</t>
  </si>
  <si>
    <t>十勝冷凍食品株式会社</t>
  </si>
  <si>
    <t>KS-2018051502806</t>
  </si>
  <si>
    <t>三菱伸銅株式会社</t>
  </si>
  <si>
    <t>KS-2018051502814</t>
  </si>
  <si>
    <t>株式会社ネオス</t>
  </si>
  <si>
    <t>KS-2018051502817</t>
  </si>
  <si>
    <t>スーパーレジン工業株式会社</t>
  </si>
  <si>
    <t>KS-2018051502822</t>
  </si>
  <si>
    <t>山口農協直販株式会社</t>
  </si>
  <si>
    <t>KS-2018051502827</t>
  </si>
  <si>
    <t>株式会社いちりき</t>
  </si>
  <si>
    <t>KS-2018051602834</t>
  </si>
  <si>
    <t>株式会社たかはたファーム</t>
  </si>
  <si>
    <t>KS-2018051602839</t>
  </si>
  <si>
    <t>株式会社カーニバル</t>
  </si>
  <si>
    <t>KS-2018051602845</t>
  </si>
  <si>
    <t>株式会社日本橋東洋</t>
  </si>
  <si>
    <t>KS-2018051602852</t>
  </si>
  <si>
    <t>鮫島加工株式会社</t>
  </si>
  <si>
    <t>KS-2018051602853</t>
  </si>
  <si>
    <t>新得物産株式会社</t>
  </si>
  <si>
    <t>KS-2018051602864</t>
  </si>
  <si>
    <t>株式会社當和</t>
  </si>
  <si>
    <t>KS-2018051602866</t>
  </si>
  <si>
    <t>有限会社金子あらや商店</t>
  </si>
  <si>
    <t>KS-2018051602869</t>
  </si>
  <si>
    <t>医療法人いこいの森</t>
  </si>
  <si>
    <t>KS-2018051702877</t>
  </si>
  <si>
    <t>秋田基準寝具株式会社</t>
  </si>
  <si>
    <t>KS-2018051702878</t>
  </si>
  <si>
    <t>東山酒造有限会社</t>
  </si>
  <si>
    <t>KS-2018051702879</t>
  </si>
  <si>
    <t>KS-2018051702880</t>
  </si>
  <si>
    <t>株式会社もりもと</t>
  </si>
  <si>
    <t>KS-2018051702883</t>
  </si>
  <si>
    <t>中原化成品工業株式会社</t>
  </si>
  <si>
    <t>KS-2018051702884</t>
  </si>
  <si>
    <t>医療法人社団晴山会</t>
  </si>
  <si>
    <t>KS-2018051702888</t>
  </si>
  <si>
    <t>高畠食品工業株式会社</t>
  </si>
  <si>
    <t>KS-2018051802906</t>
  </si>
  <si>
    <t>コマツ宮崎株式会社</t>
  </si>
  <si>
    <t>KS-2018051802912</t>
  </si>
  <si>
    <t>新生工業株式会社</t>
  </si>
  <si>
    <t>KS-2018051802914</t>
  </si>
  <si>
    <t>住化カラー株式会社</t>
  </si>
  <si>
    <t>KS-2018051802919</t>
  </si>
  <si>
    <t>株式会社イーストウッド</t>
  </si>
  <si>
    <t>KS-2018051802929</t>
  </si>
  <si>
    <t>株式会社ワークジョイ</t>
  </si>
  <si>
    <t>KS-2018051802935</t>
  </si>
  <si>
    <t>株式会社三翠社</t>
  </si>
  <si>
    <t>KS-2018052102963</t>
  </si>
  <si>
    <t>社会福祉法人富福祉会</t>
  </si>
  <si>
    <t>KS-2018052102965</t>
  </si>
  <si>
    <t>株式会社がまかつ</t>
  </si>
  <si>
    <t>KS-2018052102966</t>
  </si>
  <si>
    <t>熊谷商事株式会社</t>
  </si>
  <si>
    <t>KS-2018052102969</t>
  </si>
  <si>
    <t>佐和鍍金工業株式会社</t>
  </si>
  <si>
    <t>KS-2018052203001</t>
  </si>
  <si>
    <t>医療法人社団志朋会</t>
  </si>
  <si>
    <t>KS-2018052303014</t>
  </si>
  <si>
    <t>関東スチレン株式会社</t>
  </si>
  <si>
    <t>KS-2018052503024</t>
  </si>
  <si>
    <t>株式会社篠崎衣裳店</t>
  </si>
  <si>
    <t>KS-2018032000017</t>
  </si>
  <si>
    <t>株式会社木村チェーン</t>
  </si>
  <si>
    <t>KS-2018032000051</t>
  </si>
  <si>
    <t>日機愛媛株式会社</t>
  </si>
  <si>
    <t>KS-2018032000092</t>
  </si>
  <si>
    <t>株式会社梅谷製作所</t>
  </si>
  <si>
    <t>KS-2018032000102</t>
  </si>
  <si>
    <t>株式会社武蔵野</t>
  </si>
  <si>
    <t>KS-2018032000108</t>
  </si>
  <si>
    <t>株式会社ウツノ</t>
  </si>
  <si>
    <t>KS-2018032000109</t>
  </si>
  <si>
    <t>KS-2018032000112</t>
  </si>
  <si>
    <t>医療法人社団里春会</t>
  </si>
  <si>
    <t>KS-2018032000126</t>
  </si>
  <si>
    <t>山洋電気株式会社</t>
  </si>
  <si>
    <t>KS-2018032100153</t>
  </si>
  <si>
    <t>KS-2018032200168</t>
    <phoneticPr fontId="2"/>
  </si>
  <si>
    <t>株式会社アスカ</t>
  </si>
  <si>
    <t>KS-2018032200172</t>
  </si>
  <si>
    <t>宇津原株式会社</t>
  </si>
  <si>
    <t>KS-2018032200186</t>
  </si>
  <si>
    <t>株式会社ゴウダ</t>
  </si>
  <si>
    <t>KS-2018032200187</t>
  </si>
  <si>
    <t>一般財団法人日本海事協会</t>
  </si>
  <si>
    <t>KS-2018032200191</t>
  </si>
  <si>
    <t>ミツ精機株式会社</t>
  </si>
  <si>
    <t>KS-2018032200205</t>
  </si>
  <si>
    <t>関西チューブ株式会社</t>
  </si>
  <si>
    <t>KS-2018032200207</t>
  </si>
  <si>
    <t>KS-2018032200230</t>
  </si>
  <si>
    <t>有限会社タカラゴルフガーデン</t>
  </si>
  <si>
    <t>KS-2018032200231</t>
  </si>
  <si>
    <t>株式会社ドン・キホーテ</t>
  </si>
  <si>
    <t>KS-2018032300240</t>
  </si>
  <si>
    <t>株式会社綿半ホームエイド</t>
  </si>
  <si>
    <t>KS-2018032300247</t>
  </si>
  <si>
    <t>株式会社エムジー</t>
  </si>
  <si>
    <t>KS-2018032300255</t>
  </si>
  <si>
    <t>河長樹脂工業株式会社</t>
  </si>
  <si>
    <t>KS-2018032300256</t>
  </si>
  <si>
    <t>飛鳥ホンダ株式会社</t>
  </si>
  <si>
    <t>KS-2018032300257</t>
  </si>
  <si>
    <t>奈良テレビ放送株式会社</t>
  </si>
  <si>
    <t>KS-2018032300286</t>
  </si>
  <si>
    <t>ハナワ物流株式会社</t>
  </si>
  <si>
    <t>KS-2018032400309</t>
  </si>
  <si>
    <t>株式会社ヒバリヤ</t>
  </si>
  <si>
    <t>KS-2018032500325</t>
  </si>
  <si>
    <t>京都北都信用金庫</t>
  </si>
  <si>
    <t>KS-2018032600337</t>
  </si>
  <si>
    <t>株式会社三徳</t>
  </si>
  <si>
    <t>KS-2018032600356</t>
  </si>
  <si>
    <t>八洲開発株式会社</t>
  </si>
  <si>
    <t>KS-2018032600357</t>
  </si>
  <si>
    <t>株式会社チョイ産業</t>
  </si>
  <si>
    <t>KS-2018032600362</t>
  </si>
  <si>
    <t>株式会社野嵩商会</t>
  </si>
  <si>
    <t>KS-2018032600365</t>
  </si>
  <si>
    <t>株式会社キョーワ</t>
  </si>
  <si>
    <t>KS-2018032600386</t>
  </si>
  <si>
    <t>KS-2018032700417</t>
  </si>
  <si>
    <t>信栄機鋼株式会社</t>
  </si>
  <si>
    <t>KS-2018032700420</t>
  </si>
  <si>
    <t>KS-2018032700430</t>
  </si>
  <si>
    <t>社会福祉法人サマリヤ</t>
  </si>
  <si>
    <t>KS-2018032700438</t>
  </si>
  <si>
    <t>株式会社朝日オリコミ大阪</t>
  </si>
  <si>
    <t>KS-2018032700448</t>
  </si>
  <si>
    <t>河内屋酒販株式会社</t>
  </si>
  <si>
    <t>KS-2018032800452</t>
  </si>
  <si>
    <t>KS-2018032800456</t>
  </si>
  <si>
    <t>KS-2018032800458</t>
  </si>
  <si>
    <t>三共食品株式会社</t>
  </si>
  <si>
    <t>KS-2018032800480</t>
  </si>
  <si>
    <t>KS-2018032800504</t>
  </si>
  <si>
    <t>株式会社樋口製菓</t>
  </si>
  <si>
    <t>KS-2018032800509</t>
  </si>
  <si>
    <t>KS-2018032800510</t>
  </si>
  <si>
    <t>株式会社バロー</t>
  </si>
  <si>
    <t>KS-2018032800517</t>
  </si>
  <si>
    <t>KS-2018032800520</t>
  </si>
  <si>
    <t>KS-2018032800530</t>
  </si>
  <si>
    <t>KS-2018032800549</t>
  </si>
  <si>
    <t>KS-2018032800550</t>
  </si>
  <si>
    <t>KS-2018032800551</t>
  </si>
  <si>
    <t>KS-2018032800553</t>
  </si>
  <si>
    <t>KS-2018032800568</t>
  </si>
  <si>
    <t>株式会社村上工務店</t>
  </si>
  <si>
    <t>KS-2018032800573</t>
  </si>
  <si>
    <t>KS-2018032800622</t>
  </si>
  <si>
    <t>山陰福山通運株式会社</t>
  </si>
  <si>
    <t>KS-2018032900662</t>
  </si>
  <si>
    <t>KS-2018032900669</t>
  </si>
  <si>
    <t>株式会社バローホールディングス</t>
  </si>
  <si>
    <t>KS-2018032900675</t>
  </si>
  <si>
    <t>長浜信用金庫</t>
  </si>
  <si>
    <t>KS-2018032900686</t>
  </si>
  <si>
    <t>岩田工業株式会社</t>
  </si>
  <si>
    <t>KS-2018032900689</t>
  </si>
  <si>
    <t>KS-2018032900692</t>
  </si>
  <si>
    <t>株式会社ホンダネットナラ</t>
  </si>
  <si>
    <t>KS-2018032900695</t>
    <phoneticPr fontId="2"/>
  </si>
  <si>
    <t>KS-2018032900701</t>
  </si>
  <si>
    <t>ジェイロジスティクス株式会社</t>
  </si>
  <si>
    <t>KS-2018032900724</t>
  </si>
  <si>
    <t>株式会社シーイーシー</t>
  </si>
  <si>
    <t>KS-2018032900725</t>
  </si>
  <si>
    <t>山口県信用組合</t>
  </si>
  <si>
    <t>KS-2018033000730</t>
  </si>
  <si>
    <t>やまりゅう</t>
  </si>
  <si>
    <t>KS-2018033000742</t>
  </si>
  <si>
    <t>社会福祉法人湧泉会</t>
  </si>
  <si>
    <t>KS-2018033000745</t>
  </si>
  <si>
    <t>KS-2018033000748</t>
  </si>
  <si>
    <t>KS-2018033000750</t>
  </si>
  <si>
    <t>株式会社レデイ薬局</t>
  </si>
  <si>
    <t>KS-2018033000752</t>
  </si>
  <si>
    <t>株式会社ナカシマ</t>
  </si>
  <si>
    <t>KS-2018033000753</t>
  </si>
  <si>
    <t>KS-2018033000760</t>
  </si>
  <si>
    <t>KS-2018033000761</t>
  </si>
  <si>
    <t>KS-2018033000764</t>
  </si>
  <si>
    <t>KS-2018040100813</t>
  </si>
  <si>
    <t>有限会社ムゲン・プロジェクトカンパニー</t>
  </si>
  <si>
    <t>KS-2018040200828</t>
  </si>
  <si>
    <t>KS-2018040200832</t>
  </si>
  <si>
    <t>社会福祉法人日浦会</t>
  </si>
  <si>
    <t>KS-2018040200843</t>
  </si>
  <si>
    <t>コーベアス株式会社</t>
  </si>
  <si>
    <t>KS-2018040200846</t>
  </si>
  <si>
    <t>株式会社コサカ</t>
  </si>
  <si>
    <t>KS-2018040200855</t>
  </si>
  <si>
    <t>住友金属鉱山株式会社</t>
  </si>
  <si>
    <t>KS-2018040200859</t>
  </si>
  <si>
    <t>医療法人宮田医院</t>
  </si>
  <si>
    <t>KS-2018040200869</t>
  </si>
  <si>
    <t>日立造船因島生活協同組合</t>
  </si>
  <si>
    <t>KS-2018040200871</t>
  </si>
  <si>
    <t>有限会社足摺国際観光</t>
  </si>
  <si>
    <t>KS-2018040200872</t>
  </si>
  <si>
    <t>株式会社双立</t>
  </si>
  <si>
    <t>KS-2018040200885</t>
  </si>
  <si>
    <t>株式会社フジワ</t>
  </si>
  <si>
    <t>KS-2018040200903</t>
  </si>
  <si>
    <t>株式会社ロクハ精工</t>
  </si>
  <si>
    <t>KS-2018040300947</t>
  </si>
  <si>
    <t>開進工業株式会社</t>
  </si>
  <si>
    <t>KS-2018040300949</t>
  </si>
  <si>
    <t>トスピック株式会社</t>
  </si>
  <si>
    <t>KS-2018040300956</t>
  </si>
  <si>
    <t>株式会社ニットク</t>
  </si>
  <si>
    <t>KS-2018040300968</t>
  </si>
  <si>
    <t>KS-2018040300976</t>
  </si>
  <si>
    <t>ロジテックＩＮＡソリューションズ株式会社</t>
  </si>
  <si>
    <t>KS-2018040300997</t>
  </si>
  <si>
    <t>株式会社ププレひまわり</t>
  </si>
  <si>
    <t>KS-2018040400999</t>
  </si>
  <si>
    <t>株式会社成田製作所</t>
  </si>
  <si>
    <t>KS-2018040401012</t>
    <phoneticPr fontId="2"/>
  </si>
  <si>
    <t>医療法人滋賀勤労者保健会</t>
  </si>
  <si>
    <t>KS-2018040401015</t>
  </si>
  <si>
    <t>野村不動産ライフ＆スポーツ株式会社</t>
  </si>
  <si>
    <t>KS-2018040401020</t>
  </si>
  <si>
    <t>ホーコス株式会社</t>
  </si>
  <si>
    <t>KS-2018040401036</t>
  </si>
  <si>
    <t>千曲バス株式会社</t>
  </si>
  <si>
    <t>KS-2018040401039</t>
  </si>
  <si>
    <t>株式会社テクノフレックス</t>
  </si>
  <si>
    <t>KS-2018040401047</t>
  </si>
  <si>
    <t>株式会社長峰製作所</t>
  </si>
  <si>
    <t>KS-2018040401059</t>
  </si>
  <si>
    <t>有限会社成都酒家</t>
  </si>
  <si>
    <t>KS-2018040401062</t>
  </si>
  <si>
    <t>医療法人瑞風会</t>
  </si>
  <si>
    <t>KS-2018040401085</t>
  </si>
  <si>
    <t>新光電子株式会社</t>
  </si>
  <si>
    <t>KS-2018040401096</t>
  </si>
  <si>
    <t>有限会社米村木工</t>
  </si>
  <si>
    <t>KS-2018040401097</t>
  </si>
  <si>
    <t>株式会社アクトエンジニア</t>
  </si>
  <si>
    <t>KS-2018040401105</t>
  </si>
  <si>
    <t>株式会社ロマンライフ</t>
  </si>
  <si>
    <t>KS-2018040401110</t>
    <phoneticPr fontId="2"/>
  </si>
  <si>
    <t>シキボウリネン株式会社</t>
    <phoneticPr fontId="2"/>
  </si>
  <si>
    <t>KS-2018040501130</t>
  </si>
  <si>
    <t>生活協同組合コープやまぐち</t>
  </si>
  <si>
    <t>KS-2018040501141</t>
  </si>
  <si>
    <t>医療法人三和会</t>
  </si>
  <si>
    <t>KS-2018040501149</t>
  </si>
  <si>
    <t>株式会社正栄</t>
  </si>
  <si>
    <t>KS-2018040501151</t>
  </si>
  <si>
    <t>株式会社三好冷暖房</t>
  </si>
  <si>
    <t>KS-2018040501162</t>
  </si>
  <si>
    <t>株式会社川上鉄工所</t>
  </si>
  <si>
    <t>KS-2018040501163</t>
  </si>
  <si>
    <t>株式会社ポラテクノ</t>
  </si>
  <si>
    <t>KS-2018040501185</t>
  </si>
  <si>
    <t>学校法人三幸学園</t>
  </si>
  <si>
    <t>KS-2018040501189</t>
  </si>
  <si>
    <t>株式会社名古屋プラミング</t>
  </si>
  <si>
    <t>KS-2018040501198</t>
  </si>
  <si>
    <t>KS-2018040501203</t>
  </si>
  <si>
    <t>KS-2018040501219</t>
  </si>
  <si>
    <t>トーヨーポリマー株式会社</t>
  </si>
  <si>
    <t>KS-2018040501230</t>
  </si>
  <si>
    <t>島根日野自動車株式会社</t>
  </si>
  <si>
    <t>KS-2018040501233</t>
  </si>
  <si>
    <t>上松電子株式会社</t>
  </si>
  <si>
    <t>KS-2018040501234</t>
  </si>
  <si>
    <t>医療法人社団白美会</t>
  </si>
  <si>
    <t>KS-2018040601243</t>
  </si>
  <si>
    <t>エヌ・ケイ・ケイ株式会社</t>
  </si>
  <si>
    <t>KS-2018040601256</t>
  </si>
  <si>
    <t>株式会社福島建築設計事務所</t>
  </si>
  <si>
    <t>KS-2018040601257</t>
  </si>
  <si>
    <t>社会福祉法人ほたか会</t>
  </si>
  <si>
    <t>KS-2018040601262</t>
  </si>
  <si>
    <t>株式会社ヤスヰ</t>
  </si>
  <si>
    <t>KS-2018040601265</t>
  </si>
  <si>
    <t>株式会社シー・アンド・エス</t>
  </si>
  <si>
    <t>KS-2018040601266</t>
  </si>
  <si>
    <t>KS-2018040601276</t>
  </si>
  <si>
    <t>医療法人高樹会</t>
  </si>
  <si>
    <t>KS-2018040601284</t>
  </si>
  <si>
    <t>あいら伊豆農業協同組合</t>
  </si>
  <si>
    <t>KS-2018040601289</t>
  </si>
  <si>
    <t>社会福祉法人いずみの苑</t>
  </si>
  <si>
    <t>KS-2018040601302</t>
  </si>
  <si>
    <t>小澤工運株式会社</t>
  </si>
  <si>
    <t>KS-2018040601310</t>
  </si>
  <si>
    <t>株式会社タイネクサス</t>
  </si>
  <si>
    <t>KS-2018040601327</t>
  </si>
  <si>
    <t>株式会社ツガイ久菅原商店</t>
  </si>
  <si>
    <t>KS-2018040601328</t>
  </si>
  <si>
    <t>株式会社北海</t>
  </si>
  <si>
    <t>KS-2018040601336</t>
  </si>
  <si>
    <t>KS-2018040601348</t>
  </si>
  <si>
    <t>KS-2018040601351</t>
  </si>
  <si>
    <t>株式会社岡部マイカ工業所</t>
  </si>
  <si>
    <t>KS-2018040701370</t>
  </si>
  <si>
    <t>株式会社アサヒ緑健</t>
  </si>
  <si>
    <t>KS-2018040701399</t>
  </si>
  <si>
    <t>有限会社Ｕｐｗｅｌｌ</t>
  </si>
  <si>
    <t>KS-2018040801406</t>
  </si>
  <si>
    <t>中外医薬生産株式会社</t>
  </si>
  <si>
    <t>KS-2018040801414</t>
  </si>
  <si>
    <t>KS-2018040801417</t>
  </si>
  <si>
    <t>KS-2018040801420</t>
  </si>
  <si>
    <t>遠藤工業株式会社</t>
  </si>
  <si>
    <t>KS-2018040901436</t>
  </si>
  <si>
    <t>株式会社Ｔ.Ｉ.Ｓ</t>
  </si>
  <si>
    <t>KS-2018040901445</t>
  </si>
  <si>
    <t>讃王興産株式会社</t>
  </si>
  <si>
    <t>KS-2018040901473</t>
  </si>
  <si>
    <t>日本コルマー株式会社</t>
  </si>
  <si>
    <t>KS-2018040901479</t>
  </si>
  <si>
    <t>ＪＵＫＩ松江株式会社</t>
  </si>
  <si>
    <t>KS-2018040901489</t>
  </si>
  <si>
    <t>株式会社酉島製作所</t>
  </si>
  <si>
    <t>KS-2018040901498</t>
  </si>
  <si>
    <t>学校法人専修大学松戸高等学校</t>
  </si>
  <si>
    <t>KS-2018040901503</t>
  </si>
  <si>
    <t>社会福祉法人読売光と愛の事業団</t>
  </si>
  <si>
    <t>KS-2018040901527</t>
  </si>
  <si>
    <t>日本サーモ株式会社</t>
  </si>
  <si>
    <t>KS-2018040901532</t>
  </si>
  <si>
    <t>塩野香料株式会社</t>
  </si>
  <si>
    <t>KS-2018040901541</t>
  </si>
  <si>
    <t>ニッシン・グルメビーフ株式会社</t>
  </si>
  <si>
    <t>KS-2018040901544</t>
  </si>
  <si>
    <t>エムアンドエム・マルナカマート株式会社</t>
  </si>
  <si>
    <t>KS-2018040901549</t>
  </si>
  <si>
    <t>学校法人茗溪学園</t>
  </si>
  <si>
    <t>KS-2018040901562</t>
  </si>
  <si>
    <t>上村航機株式会社</t>
  </si>
  <si>
    <t>KS-2018040901566</t>
  </si>
  <si>
    <t>西明石興業有限会社</t>
  </si>
  <si>
    <t>KS-2018041001578</t>
  </si>
  <si>
    <t>正織興業株式会社</t>
  </si>
  <si>
    <t>KS-2018041001579</t>
  </si>
  <si>
    <t>熊倉シャーリング有限会社</t>
  </si>
  <si>
    <t>KS-2018041001582</t>
  </si>
  <si>
    <t>株式会社黒木総合鑑定</t>
  </si>
  <si>
    <t>KS-2018041001586</t>
  </si>
  <si>
    <t>株式会社富山銀行</t>
  </si>
  <si>
    <t>KS-2018041001596</t>
  </si>
  <si>
    <t>株式会社啓文社</t>
  </si>
  <si>
    <t>KS-2018041001605</t>
  </si>
  <si>
    <t>未来工業株式会社</t>
  </si>
  <si>
    <t>KS-2018041001613</t>
  </si>
  <si>
    <t>株式会社丸田</t>
  </si>
  <si>
    <t>KS-2018041001630</t>
  </si>
  <si>
    <t>学校法人就実学園</t>
  </si>
  <si>
    <t>KS-2018041001632</t>
  </si>
  <si>
    <t>昭神電設株式会社</t>
  </si>
  <si>
    <t>KS-2018041001656</t>
  </si>
  <si>
    <t>株式会社長岡小嶋屋</t>
  </si>
  <si>
    <t>KS-2018041001664</t>
  </si>
  <si>
    <t>山下敷物株式会社</t>
  </si>
  <si>
    <t>KS-2018041001672</t>
  </si>
  <si>
    <t>万葉倶楽部株式会社</t>
  </si>
  <si>
    <t>KS-2018041001674</t>
  </si>
  <si>
    <t>大阪高圧ホース株式会社</t>
  </si>
  <si>
    <t>KS-2018041001678</t>
  </si>
  <si>
    <t>株式会社河邊商会</t>
  </si>
  <si>
    <t>KS-2018041001692</t>
  </si>
  <si>
    <t>北陸森紙業株式会社</t>
  </si>
  <si>
    <t>KS-2018041001695</t>
  </si>
  <si>
    <t>医療法人ミネルワ会</t>
  </si>
  <si>
    <t>KS-2018041001701</t>
  </si>
  <si>
    <t>小林食品株式会社</t>
  </si>
  <si>
    <t>KS-2018041001705</t>
  </si>
  <si>
    <t>有限会社小林食菌</t>
  </si>
  <si>
    <t>KS-2018041001708</t>
  </si>
  <si>
    <t>株式会社フィールコーポレーション</t>
  </si>
  <si>
    <t>KS-2018041001719</t>
  </si>
  <si>
    <t>四国森紙業株式会社</t>
  </si>
  <si>
    <t>KS-2018041101737</t>
  </si>
  <si>
    <t>KS-2018041101756</t>
  </si>
  <si>
    <t>後藤電子株式会社</t>
  </si>
  <si>
    <t>KS-2018041101761</t>
  </si>
  <si>
    <t>島田商事株式会社</t>
  </si>
  <si>
    <t>KS-2018041101769</t>
  </si>
  <si>
    <t>株式会社アーキュレフ</t>
  </si>
  <si>
    <t>KS-2018041101802</t>
  </si>
  <si>
    <t>株式会社ケージェーケー</t>
  </si>
  <si>
    <t>KS-2018041101820</t>
  </si>
  <si>
    <t>新潟スチール株式会社</t>
  </si>
  <si>
    <t>KS-2018041101822</t>
  </si>
  <si>
    <t>医療法人財団保養会</t>
  </si>
  <si>
    <t>KS-2018041101827</t>
  </si>
  <si>
    <t>光商事株式会社</t>
  </si>
  <si>
    <t>KS-2018041101837</t>
  </si>
  <si>
    <t>株式会社東洋電制製作所</t>
  </si>
  <si>
    <t>KS-2018041101841</t>
  </si>
  <si>
    <t>粟津練染工業株式会社</t>
  </si>
  <si>
    <t>KS-2018041101853</t>
  </si>
  <si>
    <t>長野日石ガス株式会社</t>
  </si>
  <si>
    <t>KS-2018041101860</t>
  </si>
  <si>
    <t>大和川紙工株式会社</t>
  </si>
  <si>
    <t>KS-2018041101863</t>
  </si>
  <si>
    <t>ヤイズボデー工業株式会社</t>
  </si>
  <si>
    <t>KS-2018041101864</t>
  </si>
  <si>
    <t>讃岐鋳造鉄工株式会社</t>
  </si>
  <si>
    <t>KS-2018041101866</t>
  </si>
  <si>
    <t>大久保繊維加工</t>
  </si>
  <si>
    <t>KS-2018041101872</t>
  </si>
  <si>
    <t>トリニティ工業株式会社</t>
  </si>
  <si>
    <t>KS-2018041101874</t>
  </si>
  <si>
    <t>株式会社カネカフード</t>
  </si>
  <si>
    <t>KS-2018041101875</t>
  </si>
  <si>
    <t>株式会社マルマツ</t>
  </si>
  <si>
    <t>KS-2018041201891</t>
  </si>
  <si>
    <t>株式会社川下機工</t>
    <phoneticPr fontId="2"/>
  </si>
  <si>
    <t>KS-2018041201896</t>
  </si>
  <si>
    <t>株式会社ナカノヤ</t>
  </si>
  <si>
    <t>KS-2018041201901</t>
  </si>
  <si>
    <t>東京インキ株式会社</t>
  </si>
  <si>
    <t>KS-2018041201906</t>
  </si>
  <si>
    <t>富士化学株式会社</t>
  </si>
  <si>
    <t>KS-2018041201911</t>
  </si>
  <si>
    <t>オーエム産業株式会社</t>
  </si>
  <si>
    <t>KS-2018041201914</t>
  </si>
  <si>
    <t>医療法人森のふくろう会</t>
  </si>
  <si>
    <t>KS-2018041201918</t>
  </si>
  <si>
    <t>株式会社エラストミックス</t>
  </si>
  <si>
    <t>KS-2018041201924</t>
  </si>
  <si>
    <t>絹川屋運送株式会社</t>
  </si>
  <si>
    <t>KS-2018041201939</t>
  </si>
  <si>
    <t>特定非営利活動法人いろりの家</t>
  </si>
  <si>
    <t>KS-2018041201948</t>
  </si>
  <si>
    <t>電成興業株式会社</t>
  </si>
  <si>
    <t>KS-2018041201966</t>
  </si>
  <si>
    <t>株式会社大力</t>
  </si>
  <si>
    <t>KS-2018041201988</t>
  </si>
  <si>
    <t>株式会社セリアエンジニアリング</t>
  </si>
  <si>
    <t>KS-2018041202011</t>
  </si>
  <si>
    <t>高見株式会社</t>
  </si>
  <si>
    <t>KS-2018041202028</t>
  </si>
  <si>
    <t>株式会社平成建機</t>
  </si>
  <si>
    <t>KS-2018041202029</t>
  </si>
  <si>
    <t>株式会社リビング山根</t>
  </si>
  <si>
    <t>KS-2018041202030</t>
  </si>
  <si>
    <t>中房食品株式会社</t>
  </si>
  <si>
    <t>KS-2018041202032</t>
  </si>
  <si>
    <t>関彰商事株式会社</t>
  </si>
  <si>
    <t>KS-2018041202033</t>
  </si>
  <si>
    <t>KS-2018041202035</t>
  </si>
  <si>
    <t>四国電熔工業有限会社</t>
  </si>
  <si>
    <t>KS-2018041202043</t>
  </si>
  <si>
    <t>清水工業株式会社</t>
  </si>
  <si>
    <t>KS-2018041302052</t>
  </si>
  <si>
    <t>大西内科</t>
  </si>
  <si>
    <t>KS-2018041302053</t>
  </si>
  <si>
    <t>有限会社山陰クリエート</t>
  </si>
  <si>
    <t>KS-2018041302063</t>
  </si>
  <si>
    <t>KS-2018041302068</t>
  </si>
  <si>
    <t>フクイボウ株式会社</t>
  </si>
  <si>
    <t>KS-2018041302073</t>
  </si>
  <si>
    <t>株式会社アイピー・ファインテック</t>
  </si>
  <si>
    <t>KS-2018041302087</t>
  </si>
  <si>
    <t>ナカガワインテリア産業株式会社</t>
  </si>
  <si>
    <t>KS-2018041302093</t>
  </si>
  <si>
    <t>くさなぎ歯科クリニック</t>
  </si>
  <si>
    <t>KS-2018041302098</t>
  </si>
  <si>
    <t>彌榮精機株式会社</t>
  </si>
  <si>
    <t>KS-2018041302106</t>
  </si>
  <si>
    <t>佐藤工業</t>
  </si>
  <si>
    <t>KS-2018041302109</t>
    <phoneticPr fontId="2"/>
  </si>
  <si>
    <t>大和電装株式会社</t>
  </si>
  <si>
    <t>KS-2018041302117</t>
  </si>
  <si>
    <t>大喜産業株式会社</t>
  </si>
  <si>
    <t>KS-2018041302127</t>
  </si>
  <si>
    <t>医療法人蔭山眼科</t>
  </si>
  <si>
    <t>KS-2018041302129</t>
  </si>
  <si>
    <t>KS-2018041302138</t>
  </si>
  <si>
    <t>株式会社ＰＬＡＮＴ</t>
  </si>
  <si>
    <t>KS-2018041302146</t>
  </si>
  <si>
    <t>丸善商事株式会社</t>
  </si>
  <si>
    <t>KS-2018041302148</t>
  </si>
  <si>
    <t>亀田製菓株式会社</t>
  </si>
  <si>
    <t>KS-2018041302152</t>
  </si>
  <si>
    <t>アサヒ電子株式会社</t>
  </si>
  <si>
    <t>KS-2018041302155</t>
  </si>
  <si>
    <t>社会福祉法人希望の家</t>
  </si>
  <si>
    <t>KS-2018041302168</t>
  </si>
  <si>
    <t>高松日清食品株式会社</t>
  </si>
  <si>
    <t>KS-2018041302170</t>
  </si>
  <si>
    <t>KS-2018041402171</t>
  </si>
  <si>
    <t>大豊産業株式会社</t>
  </si>
  <si>
    <t>KS-2018041402175</t>
  </si>
  <si>
    <t>KS-2018041402176</t>
  </si>
  <si>
    <t>株式会社丸山車体製作所</t>
  </si>
  <si>
    <t>KS-2018041402177</t>
  </si>
  <si>
    <t>大倉産業株式会社</t>
  </si>
  <si>
    <t>KS-2018041402186</t>
  </si>
  <si>
    <t>株式会社ディーズ商事</t>
  </si>
  <si>
    <t>KS-2018041402193</t>
  </si>
  <si>
    <t>株式会社サンレック</t>
  </si>
  <si>
    <t>KS-2018041402204</t>
  </si>
  <si>
    <t>有限会社湖西堂</t>
  </si>
  <si>
    <t>KS-2018041502213</t>
  </si>
  <si>
    <t>株式会社オグマ商会</t>
  </si>
  <si>
    <t>KS-2018041502219</t>
  </si>
  <si>
    <t>株式会社クワタ</t>
  </si>
  <si>
    <t>KS-2018041502220</t>
  </si>
  <si>
    <t>藤本酒造株式会社</t>
  </si>
  <si>
    <t>KS-2018041502230</t>
  </si>
  <si>
    <t>株式会社宇都宮製作所</t>
  </si>
  <si>
    <t>KS-2018041602244</t>
  </si>
  <si>
    <t>株式会社ヤマナカ</t>
  </si>
  <si>
    <t>KS-2018041602265</t>
  </si>
  <si>
    <t>株式会社かに道楽</t>
  </si>
  <si>
    <t>KS-2018041602276</t>
  </si>
  <si>
    <t>株式会社岡田屋本店</t>
  </si>
  <si>
    <t>KS-2018041602291</t>
  </si>
  <si>
    <t>株式会社晃立</t>
  </si>
  <si>
    <t>KS-2018041602297</t>
  </si>
  <si>
    <t>株式会社タムラ</t>
  </si>
  <si>
    <t>KS-2018041602301</t>
  </si>
  <si>
    <t>木津運送株式会社</t>
  </si>
  <si>
    <t>KS-2018041602305</t>
  </si>
  <si>
    <t>おなは薬局</t>
  </si>
  <si>
    <t>KS-2018041602320</t>
  </si>
  <si>
    <t>株式会社おおたや</t>
  </si>
  <si>
    <t>KS-2018041602333</t>
  </si>
  <si>
    <t>株式会社スペック</t>
  </si>
  <si>
    <t>KS-2018041702340</t>
  </si>
  <si>
    <t>明治ロジテック株式会社</t>
  </si>
  <si>
    <t>KS-2018041702364</t>
  </si>
  <si>
    <t>岡村憲二郎</t>
  </si>
  <si>
    <t>KS-2018041702366</t>
  </si>
  <si>
    <t>松栄屋</t>
  </si>
  <si>
    <t>KS-2018041702367</t>
  </si>
  <si>
    <t>東洋アルミニウム株式会社</t>
  </si>
  <si>
    <t>KS-2018041702369</t>
  </si>
  <si>
    <t>オーエスピー株式会社</t>
  </si>
  <si>
    <t>KS-2018041702391</t>
  </si>
  <si>
    <t>岡山県トラックターミナル株式会社</t>
  </si>
  <si>
    <t>KS-2018041702395</t>
  </si>
  <si>
    <t>株式会社シャルマン</t>
  </si>
  <si>
    <t>KS-2018041702398</t>
  </si>
  <si>
    <t>株式会社ツルタ製作所</t>
  </si>
  <si>
    <t>KS-2018041802401</t>
  </si>
  <si>
    <t>有限会社ウィンダミアトラスト</t>
  </si>
  <si>
    <t>KS-2018041802402</t>
  </si>
  <si>
    <t>みずほ信託銀行株式会社</t>
  </si>
  <si>
    <t>KS-2018041802406</t>
  </si>
  <si>
    <t>KS-2018041802426</t>
  </si>
  <si>
    <t>KS-2018041802440</t>
  </si>
  <si>
    <t>株式会社ＳＫサービス</t>
  </si>
  <si>
    <t>KS-2018041902453</t>
  </si>
  <si>
    <t>株式会社美松</t>
  </si>
  <si>
    <t>KS-2018042602509</t>
  </si>
  <si>
    <t>一般社団法人坂出市医師会</t>
  </si>
  <si>
    <t>KS-2018042702511</t>
  </si>
  <si>
    <t>KS-2018042702516</t>
  </si>
  <si>
    <t>クロスプラス株式会社</t>
  </si>
  <si>
    <t>KS-2018050102545</t>
    <phoneticPr fontId="2"/>
  </si>
  <si>
    <t>明文舎印刷商事株式会社</t>
  </si>
  <si>
    <t>KS-2018050202562</t>
  </si>
  <si>
    <t>株式会社今井製本</t>
  </si>
  <si>
    <t>KS-2018050202563</t>
  </si>
  <si>
    <t>株式会社伊藤製作所</t>
  </si>
  <si>
    <t>KS-2018050202566</t>
  </si>
  <si>
    <t>KS-2018050202569</t>
  </si>
  <si>
    <t>KS-2018050202571</t>
  </si>
  <si>
    <t>KS-2018050202574</t>
  </si>
  <si>
    <t>公益社団法人東淀川納税協会</t>
  </si>
  <si>
    <t>KS-2018050602583</t>
  </si>
  <si>
    <t>株式会社紅林建材</t>
  </si>
  <si>
    <t>KS-2018050702588</t>
  </si>
  <si>
    <t>社会福祉法人豊原福祉会</t>
  </si>
  <si>
    <t>KS-2018050702590</t>
  </si>
  <si>
    <t>社会福祉法人青祥会</t>
  </si>
  <si>
    <t>KS-2018050702597</t>
  </si>
  <si>
    <t>社会福祉法人敬世会</t>
  </si>
  <si>
    <t>KS-2018050702599</t>
  </si>
  <si>
    <t>株式会社伏尾の鮎茶屋</t>
  </si>
  <si>
    <t>KS-2018050802605</t>
  </si>
  <si>
    <t>学校法人日本歯科大学</t>
  </si>
  <si>
    <t>KS-2018050802613</t>
  </si>
  <si>
    <t>由良産婦人科・小児科医院</t>
  </si>
  <si>
    <t>KS-2018050802616</t>
  </si>
  <si>
    <t>山﨑醸造株式会社</t>
  </si>
  <si>
    <t>KS-2018050802622</t>
  </si>
  <si>
    <t>株式会社アイリエス</t>
  </si>
  <si>
    <t>KS-2018050902642</t>
  </si>
  <si>
    <t>堀建設株式会社</t>
  </si>
  <si>
    <t>KS-2018051002658</t>
  </si>
  <si>
    <t>株式会社岩瀬書店</t>
  </si>
  <si>
    <t>KS-2018051002674</t>
  </si>
  <si>
    <t>株式会社ベイシア</t>
  </si>
  <si>
    <t>KS-2018051002675</t>
  </si>
  <si>
    <t>株式会社オーツカ</t>
  </si>
  <si>
    <t>KS-2018051002679</t>
  </si>
  <si>
    <t>安田金属工業株式会社</t>
  </si>
  <si>
    <t>KS-2018051102694</t>
  </si>
  <si>
    <t>有限会社足木商店</t>
  </si>
  <si>
    <t>KS-2018051102704</t>
  </si>
  <si>
    <t>KS-2018051102709</t>
  </si>
  <si>
    <t>KS-2018051102710</t>
  </si>
  <si>
    <t>株式会社理工計器研究所</t>
  </si>
  <si>
    <t>KS-2018051102712</t>
  </si>
  <si>
    <t>有限会社パン工房ウェルストン</t>
  </si>
  <si>
    <t>KS-2018051302728</t>
  </si>
  <si>
    <t>フェザー安全剃刀株式会社</t>
  </si>
  <si>
    <t>KS-2018051402752</t>
  </si>
  <si>
    <t>株式会社東上セレモサービス</t>
  </si>
  <si>
    <t>KS-2018051502802</t>
  </si>
  <si>
    <t>KS-2018051502821</t>
  </si>
  <si>
    <t>片山工業株式会社</t>
  </si>
  <si>
    <t>KS-2018051602835</t>
  </si>
  <si>
    <t>株式会社だいいちコンフェクショナリ</t>
  </si>
  <si>
    <t>KS-2018051602838</t>
  </si>
  <si>
    <t>KS-2018051602842</t>
  </si>
  <si>
    <t>株式会社平山プレス工業所</t>
  </si>
  <si>
    <t>KS-2018051602854</t>
  </si>
  <si>
    <t>大阪富士工業株式会社</t>
  </si>
  <si>
    <t>KS-2018051602857</t>
  </si>
  <si>
    <t>社会福祉法人鳥取福祉会</t>
  </si>
  <si>
    <t>KS-2018051602870</t>
  </si>
  <si>
    <t>カルビー株式会社</t>
  </si>
  <si>
    <t>KS-2018051602874</t>
  </si>
  <si>
    <t>KS-2018051702881</t>
  </si>
  <si>
    <t>ファインプラス株式会社</t>
  </si>
  <si>
    <t>KS-2018051702890</t>
  </si>
  <si>
    <t>割烹神田</t>
  </si>
  <si>
    <t>KS-2018051702902</t>
  </si>
  <si>
    <t>株式会社オリエンタルベーカリー</t>
  </si>
  <si>
    <t>KS-2018051702905</t>
  </si>
  <si>
    <t>株式会社カワマツ</t>
  </si>
  <si>
    <t>KS-2018051802916</t>
  </si>
  <si>
    <t>香川シームレス株式会社</t>
  </si>
  <si>
    <t>KS-2018051802930</t>
  </si>
  <si>
    <t>株式会社豆伍心</t>
  </si>
  <si>
    <t>KS-2018051802931</t>
  </si>
  <si>
    <t>株式会社トーイツ</t>
  </si>
  <si>
    <t>KS-2018051802934</t>
  </si>
  <si>
    <t>玉野化成株式会社</t>
  </si>
  <si>
    <t>KS-2018051902943</t>
  </si>
  <si>
    <t>社会福祉法人愛光園</t>
  </si>
  <si>
    <t>KS-2018051902946</t>
  </si>
  <si>
    <t>中島メッキ工業株式会社</t>
  </si>
  <si>
    <t>KS-2018051902948</t>
  </si>
  <si>
    <t>株式会社みやまえ</t>
  </si>
  <si>
    <t>KS-2018052102967</t>
  </si>
  <si>
    <t>中林孝司税理士事務所</t>
  </si>
  <si>
    <t>KS-2018052102968</t>
  </si>
  <si>
    <t>有限会社七釜荘</t>
  </si>
  <si>
    <t>KS-2018052202979</t>
  </si>
  <si>
    <t>KS-2018052202986</t>
  </si>
  <si>
    <t>有限会社山泰鋳工所</t>
  </si>
  <si>
    <t>KS-2018052202988</t>
  </si>
  <si>
    <t>スイコー株式会社</t>
  </si>
  <si>
    <t>KS-2018052202999</t>
  </si>
  <si>
    <t>松瀬酒造株式会社</t>
  </si>
  <si>
    <t>KS-2018052203000</t>
  </si>
  <si>
    <t>株式会社アステージ</t>
  </si>
  <si>
    <t>KS-2018032000000</t>
  </si>
  <si>
    <t>株式会社アクシス</t>
  </si>
  <si>
    <t>KS-2018032000006</t>
  </si>
  <si>
    <t>株式会社プレーゴ</t>
  </si>
  <si>
    <t>KS-2018032000026</t>
  </si>
  <si>
    <t>コトヒラ工業株式会社</t>
  </si>
  <si>
    <t>KS-2018032000049</t>
  </si>
  <si>
    <t>ユシロ化学工業株式会社</t>
  </si>
  <si>
    <t>KS-2018032000050</t>
  </si>
  <si>
    <t>株式会社玉東観光</t>
  </si>
  <si>
    <t>KS-2018032000058</t>
  </si>
  <si>
    <t>東洋メビウス株式会社</t>
  </si>
  <si>
    <t>KS-2018032000064</t>
  </si>
  <si>
    <t>株式会社大和屋</t>
  </si>
  <si>
    <t>KS-2018032000068</t>
  </si>
  <si>
    <t>ＪＳＴ株式会社</t>
  </si>
  <si>
    <t>KS-2018032000073</t>
  </si>
  <si>
    <t>ライン生コン株式会社</t>
  </si>
  <si>
    <t>KS-2018032000084</t>
  </si>
  <si>
    <t>株式会社カインズ</t>
  </si>
  <si>
    <t>KS-2018032000105</t>
  </si>
  <si>
    <t>甲賀バラス株式会社</t>
  </si>
  <si>
    <t>KS-2018032000107</t>
  </si>
  <si>
    <t>医療法人社団清宮医院</t>
  </si>
  <si>
    <t>KS-2018032000113</t>
  </si>
  <si>
    <t>KS-2018032000131</t>
  </si>
  <si>
    <t>株式会社日阪製作所</t>
  </si>
  <si>
    <t>KS-2018032200173</t>
  </si>
  <si>
    <t>カザマエンジニアリング株式会社</t>
  </si>
  <si>
    <t>KS-2018032200174</t>
  </si>
  <si>
    <t>医療法人岐陽会</t>
  </si>
  <si>
    <t>KS-2018032200178</t>
  </si>
  <si>
    <t>三谷伸銅株式会社</t>
  </si>
  <si>
    <t>KS-2018032200190</t>
  </si>
  <si>
    <t>昭和電工株式会社</t>
  </si>
  <si>
    <t>KS-2018032200193</t>
  </si>
  <si>
    <t>ゆうひパーク浜田株式会社</t>
  </si>
  <si>
    <t>KS-2018032200199</t>
  </si>
  <si>
    <t>渡辺建設株式会社</t>
  </si>
  <si>
    <t>KS-2018032200216</t>
  </si>
  <si>
    <t>株式会社大井川電機製作所</t>
  </si>
  <si>
    <t>KS-2018032200222</t>
  </si>
  <si>
    <t>トーアス株式会社</t>
  </si>
  <si>
    <t>KS-2018032200239</t>
  </si>
  <si>
    <t>KS-2018032300244</t>
  </si>
  <si>
    <t>株式会社大越仏壇</t>
  </si>
  <si>
    <t>KS-2018032300249</t>
  </si>
  <si>
    <t>道祖園株式会社</t>
  </si>
  <si>
    <t>KS-2018032300253</t>
  </si>
  <si>
    <t>水谷産業株式会社</t>
  </si>
  <si>
    <t>KS-2018032300262</t>
  </si>
  <si>
    <t>有限会社信濃路</t>
  </si>
  <si>
    <t>KS-2018032300269</t>
  </si>
  <si>
    <t>山陽食品株式会社</t>
  </si>
  <si>
    <t>KS-2018032400301</t>
  </si>
  <si>
    <t>社会福祉法人こころの窓</t>
  </si>
  <si>
    <t>KS-2018032400307</t>
  </si>
  <si>
    <t>株式会社岸本製作所</t>
  </si>
  <si>
    <t>KS-2018032600377</t>
  </si>
  <si>
    <t>学校法人秋草学園</t>
  </si>
  <si>
    <t>KS-2018032700395</t>
  </si>
  <si>
    <t>伊東板金工業株式会社</t>
  </si>
  <si>
    <t>KS-2018032700445</t>
  </si>
  <si>
    <t>東北ドック鉄工株式会社</t>
  </si>
  <si>
    <t>KS-2018032700446</t>
  </si>
  <si>
    <t>日本トムソン株式会社</t>
  </si>
  <si>
    <t>KS-2018032800459</t>
  </si>
  <si>
    <t>株式会社カクサ</t>
  </si>
  <si>
    <t>KS-2018032800464</t>
  </si>
  <si>
    <t>株式会社宮崎商会</t>
  </si>
  <si>
    <t>KS-2018032800482</t>
  </si>
  <si>
    <t>株式会社甲山製作所</t>
  </si>
  <si>
    <t>KS-2018032800495</t>
  </si>
  <si>
    <t>菅公学生服株式会社</t>
  </si>
  <si>
    <t>KS-2018032800515</t>
  </si>
  <si>
    <t>オーマイ株式会社</t>
  </si>
  <si>
    <t>KS-2018032800519</t>
  </si>
  <si>
    <t>KS-2018032800524</t>
  </si>
  <si>
    <t>KS-2018032800527</t>
  </si>
  <si>
    <t>KS-2018032800534</t>
  </si>
  <si>
    <t>KS-2018032800536</t>
  </si>
  <si>
    <t>KS-2018032800537</t>
  </si>
  <si>
    <t>KS-2018032800540</t>
  </si>
  <si>
    <t>KS-2018032800542</t>
  </si>
  <si>
    <t>KS-2018032800547</t>
  </si>
  <si>
    <t>KS-2018032800552</t>
  </si>
  <si>
    <t>KS-2018032800571</t>
  </si>
  <si>
    <t>KS-2018032800579</t>
  </si>
  <si>
    <t>KS-2018032800581</t>
  </si>
  <si>
    <t>KS-2018032800583</t>
  </si>
  <si>
    <t>KS-2018032800587</t>
  </si>
  <si>
    <t>KS-2018032800592</t>
  </si>
  <si>
    <t>KS-2018032800593</t>
  </si>
  <si>
    <t>KS-2018032800603</t>
  </si>
  <si>
    <t>南東北福山通運株式会社</t>
  </si>
  <si>
    <t>KS-2018032800614</t>
  </si>
  <si>
    <t>KS-2018032800630</t>
  </si>
  <si>
    <t>東北王子運送株式会社</t>
  </si>
  <si>
    <t>KS-2018032900643</t>
  </si>
  <si>
    <t>第三貨物自動車株式会社</t>
  </si>
  <si>
    <t>KS-2018032900648</t>
  </si>
  <si>
    <t>ＴＫＢ株式会社</t>
  </si>
  <si>
    <t>KS-2018032900652</t>
  </si>
  <si>
    <t>ホシザキ南九株式会社</t>
  </si>
  <si>
    <t>KS-2018032900656</t>
  </si>
  <si>
    <t>KS-2018032900660</t>
  </si>
  <si>
    <t>KS-2018032900666</t>
  </si>
  <si>
    <t>株式会社桃谷順天館</t>
  </si>
  <si>
    <t>KS-2018032900670</t>
  </si>
  <si>
    <t>株式会社オー・ビー・ケー</t>
  </si>
  <si>
    <t>KS-2018032900673</t>
  </si>
  <si>
    <t>KS-2018032900681</t>
  </si>
  <si>
    <t>学校法人三田尻学園</t>
  </si>
  <si>
    <t>KS-2018032900691</t>
  </si>
  <si>
    <t>KS-2018032900706</t>
  </si>
  <si>
    <t>KS-2018033000731</t>
  </si>
  <si>
    <t>株式会社ＧＳユアサ</t>
  </si>
  <si>
    <t>KS-2018033000738</t>
  </si>
  <si>
    <t>ＴＨＫ株式会社</t>
  </si>
  <si>
    <t>KS-2018033000775</t>
  </si>
  <si>
    <t>株式会社プラザ企画</t>
  </si>
  <si>
    <t>KS-2018033000781</t>
  </si>
  <si>
    <t>株式会社カネヤス</t>
  </si>
  <si>
    <t>KS-2018033000782</t>
  </si>
  <si>
    <t>KS-2018033100790</t>
  </si>
  <si>
    <t>KS-2018033100791</t>
  </si>
  <si>
    <t>株式会社西日本新聞社</t>
  </si>
  <si>
    <t>KS-2018033100801</t>
  </si>
  <si>
    <t>松田食品工業株式会社</t>
  </si>
  <si>
    <t>KS-2018033100808</t>
  </si>
  <si>
    <t>株式会社加藤えのき</t>
  </si>
  <si>
    <t>KS-2018040100809</t>
  </si>
  <si>
    <t>KS-2018040100815</t>
  </si>
  <si>
    <t>KS-2018040100820</t>
  </si>
  <si>
    <t>株式会社エム・エル・エス</t>
  </si>
  <si>
    <t>KS-2018040200823</t>
  </si>
  <si>
    <t>摂陽明正株式会社</t>
  </si>
  <si>
    <t>KS-2018040200834</t>
  </si>
  <si>
    <t>キュイドール</t>
  </si>
  <si>
    <t>KS-2018040200838</t>
  </si>
  <si>
    <t>株式会社八ちゃん堂</t>
  </si>
  <si>
    <t>KS-2018040200847</t>
  </si>
  <si>
    <t>協同組合矢巾商業開発</t>
  </si>
  <si>
    <t>KS-2018040200850</t>
  </si>
  <si>
    <t>中尾紙工株式会社</t>
  </si>
  <si>
    <t>KS-2018040200862</t>
  </si>
  <si>
    <t>株式会社かんぽう</t>
  </si>
  <si>
    <t>KS-2018040200864</t>
  </si>
  <si>
    <t>株式会社イワサキ</t>
  </si>
  <si>
    <t>KS-2018040200865</t>
  </si>
  <si>
    <t>株式会社大塚ポリテック福島製作所</t>
  </si>
  <si>
    <t>KS-2018040200866</t>
  </si>
  <si>
    <t>株式会社新生企業</t>
  </si>
  <si>
    <t>KS-2018040200870</t>
  </si>
  <si>
    <t>成田市東商工会</t>
  </si>
  <si>
    <t>KS-2018040200888</t>
  </si>
  <si>
    <t>株式会社浜名ワークス</t>
  </si>
  <si>
    <t>KS-2018040200890</t>
  </si>
  <si>
    <t>医療法人以和貴会</t>
  </si>
  <si>
    <t>KS-2018040200901</t>
  </si>
  <si>
    <t>会津若松卸商団地協同組合</t>
  </si>
  <si>
    <t>KS-2018040200904</t>
  </si>
  <si>
    <t>東北パイオニア株式会社</t>
  </si>
  <si>
    <t>KS-2018040200912</t>
  </si>
  <si>
    <t>日本ニューマチック工業株式会社</t>
  </si>
  <si>
    <t>KS-2018040200915</t>
  </si>
  <si>
    <t>ニコニコのり株式会社</t>
  </si>
  <si>
    <t>KS-2018040300921</t>
  </si>
  <si>
    <t>株式会社佐藤製作所</t>
  </si>
  <si>
    <t>KS-2018040300928</t>
  </si>
  <si>
    <t>Ｉ・Ｔ・Ｏ株式会社</t>
  </si>
  <si>
    <t>KS-2018040300934</t>
  </si>
  <si>
    <t>KS-2018040300944</t>
  </si>
  <si>
    <t>協業組合肥田セラム</t>
  </si>
  <si>
    <t>KS-2018040300946</t>
  </si>
  <si>
    <t>福島さくら農業協同組合</t>
  </si>
  <si>
    <t>KS-2018040300966</t>
  </si>
  <si>
    <t>株式会社落合堂製作所</t>
  </si>
  <si>
    <t>KS-2018040300970</t>
  </si>
  <si>
    <t>KS-2018040300979</t>
  </si>
  <si>
    <t>ブレーンバンクサービス株式会社</t>
  </si>
  <si>
    <t>KS-2018040300980</t>
  </si>
  <si>
    <t>KS-2018040300992</t>
  </si>
  <si>
    <t>KS-2018040300994</t>
  </si>
  <si>
    <t>株式会社社会体育開発研究所</t>
  </si>
  <si>
    <t>KS-2018040401010</t>
  </si>
  <si>
    <t>社会福祉法人翡翠会</t>
  </si>
  <si>
    <t>KS-2018040401011</t>
  </si>
  <si>
    <t>株式会社イズコン</t>
  </si>
  <si>
    <t>KS-2018040401026</t>
  </si>
  <si>
    <t>株式会社別田</t>
  </si>
  <si>
    <t>KS-2018040401041</t>
  </si>
  <si>
    <t>株式会社永井工業所</t>
  </si>
  <si>
    <t>KS-2018040401050</t>
  </si>
  <si>
    <t>中京陸運株式会社</t>
  </si>
  <si>
    <t>KS-2018040401066</t>
  </si>
  <si>
    <t>株式会社山加商店</t>
  </si>
  <si>
    <t>KS-2018040401089</t>
  </si>
  <si>
    <t>株式会社エスパック</t>
  </si>
  <si>
    <t>KS-2018040401094</t>
  </si>
  <si>
    <t>株式会社セキチュー</t>
  </si>
  <si>
    <t>KS-2018040401102</t>
  </si>
  <si>
    <t>株式会社東昭建設</t>
  </si>
  <si>
    <t>KS-2018040401104</t>
  </si>
  <si>
    <t>学校法人福田学園</t>
  </si>
  <si>
    <t>KS-2018040501114</t>
  </si>
  <si>
    <t>社会福祉法人こうほうえん</t>
  </si>
  <si>
    <t>KS-2018040501117</t>
  </si>
  <si>
    <t>南開工業株式会社</t>
  </si>
  <si>
    <t>KS-2018040501139</t>
  </si>
  <si>
    <t>株式会社日工</t>
  </si>
  <si>
    <t>KS-2018040501143</t>
  </si>
  <si>
    <t>KS-2018040501145</t>
  </si>
  <si>
    <t>株式会社北陽商会</t>
  </si>
  <si>
    <t>KS-2018040501166</t>
  </si>
  <si>
    <t>株式会社オプラス</t>
  </si>
  <si>
    <t>KS-2018040501182</t>
  </si>
  <si>
    <t>西研グラフィックス株式会社</t>
  </si>
  <si>
    <t>KS-2018040501200</t>
  </si>
  <si>
    <t>社会福祉法人慈恵会</t>
  </si>
  <si>
    <t>KS-2018040501208</t>
  </si>
  <si>
    <t>KS-2018040501215</t>
  </si>
  <si>
    <t>KS-2018040601239</t>
  </si>
  <si>
    <t>那須電機鉄工株式会社</t>
  </si>
  <si>
    <t>KS-2018040601244</t>
  </si>
  <si>
    <t>株式会社いちい</t>
  </si>
  <si>
    <t>KS-2018040601254</t>
  </si>
  <si>
    <t>KS-2018040601269</t>
  </si>
  <si>
    <t>株式会社フクイシ</t>
  </si>
  <si>
    <t>KS-2018040601299</t>
  </si>
  <si>
    <t>株式会社オイダ製作所</t>
  </si>
  <si>
    <t>KS-2018040601303</t>
  </si>
  <si>
    <t>株式会社日立建機カミーノ</t>
  </si>
  <si>
    <t>KS-2018040601312</t>
  </si>
  <si>
    <t>理研鍛造株式会社</t>
  </si>
  <si>
    <t>KS-2018040601325</t>
  </si>
  <si>
    <t>株式会社第四銀行</t>
  </si>
  <si>
    <t>KS-2018040601338</t>
  </si>
  <si>
    <t>神戸トヨペット株式会社</t>
  </si>
  <si>
    <t>KS-2018040601344</t>
  </si>
  <si>
    <t>株式会社長崎新生活センター</t>
  </si>
  <si>
    <t>KS-2018040601346</t>
  </si>
  <si>
    <t>株式会社ミナミサワ</t>
  </si>
  <si>
    <t>KS-2018040701366</t>
  </si>
  <si>
    <t>村山鋼材株式会社</t>
  </si>
  <si>
    <t>KS-2018040701378</t>
  </si>
  <si>
    <t>株式会社磐井製茶</t>
  </si>
  <si>
    <t>KS-2018040701380</t>
  </si>
  <si>
    <t>株式会社上組</t>
  </si>
  <si>
    <t>KS-2018040701386</t>
  </si>
  <si>
    <t>株式会社小楠金属工業所</t>
  </si>
  <si>
    <t>KS-2018040701394</t>
  </si>
  <si>
    <t>有限会社幡龍</t>
  </si>
  <si>
    <t>KS-2018040701398</t>
  </si>
  <si>
    <t>福島ルビコン株式会社</t>
  </si>
  <si>
    <t>KS-2018040801412</t>
  </si>
  <si>
    <t>社会福祉法人慈光福祉会</t>
  </si>
  <si>
    <t>KS-2018040801416</t>
  </si>
  <si>
    <t>株式会社磯美人</t>
  </si>
  <si>
    <t>KS-2018040901431</t>
  </si>
  <si>
    <t>社会福祉法人うちうみ会</t>
  </si>
  <si>
    <t>KS-2018040901451</t>
  </si>
  <si>
    <t>KS-2018040901464</t>
  </si>
  <si>
    <t>株式会社双和</t>
  </si>
  <si>
    <t>KS-2018040901470</t>
  </si>
  <si>
    <t>社会福祉法人交響</t>
  </si>
  <si>
    <t>KS-2018040901475</t>
  </si>
  <si>
    <t>KS-2018040901509</t>
  </si>
  <si>
    <t>有限会社ほんだい</t>
  </si>
  <si>
    <t>KS-2018040901524</t>
  </si>
  <si>
    <t>日本水産株式会社</t>
  </si>
  <si>
    <t>KS-2018040901530</t>
  </si>
  <si>
    <t>KS-2018040901537</t>
  </si>
  <si>
    <t>株式会社エスクリマネジメントパートナーズ</t>
  </si>
  <si>
    <t>KS-2018040901546</t>
  </si>
  <si>
    <t>株式会社メイコー</t>
  </si>
  <si>
    <t>KS-2018040901554</t>
  </si>
  <si>
    <t>丸善株式会社</t>
  </si>
  <si>
    <t>KS-2018040901558</t>
  </si>
  <si>
    <t>東京精密管株式会社</t>
  </si>
  <si>
    <t>KS-2018040901560</t>
  </si>
  <si>
    <t>医療法人十全会</t>
  </si>
  <si>
    <t>KS-2018040901569</t>
  </si>
  <si>
    <t>釜屋染工株式会社</t>
  </si>
  <si>
    <t>KS-2018040901573</t>
  </si>
  <si>
    <t>マーブ工業株式会社</t>
  </si>
  <si>
    <t>KS-2018041001577</t>
  </si>
  <si>
    <t>株式会社ヤザキ</t>
  </si>
  <si>
    <t>KS-2018041001597</t>
  </si>
  <si>
    <t>昭和インク工業株式会社</t>
  </si>
  <si>
    <t>KS-2018041001599</t>
  </si>
  <si>
    <t>有限会社辻織布サイジング工業</t>
  </si>
  <si>
    <t>KS-2018041001617</t>
  </si>
  <si>
    <t>KS-2018041001619</t>
  </si>
  <si>
    <t>社会福祉法人昭和村</t>
  </si>
  <si>
    <t>KS-2018041001627</t>
  </si>
  <si>
    <t>有限会社静岡フスマ商会</t>
  </si>
  <si>
    <t>KS-2018041001638</t>
  </si>
  <si>
    <t>社会福祉法人迫川会</t>
  </si>
  <si>
    <t>KS-2018041001641</t>
  </si>
  <si>
    <t>大同化成工業株式会社</t>
  </si>
  <si>
    <t>KS-2018041001682</t>
  </si>
  <si>
    <t>株式会社ハルピンフ－ズ</t>
  </si>
  <si>
    <t>KS-2018041001684</t>
  </si>
  <si>
    <t>KS-2018041001686</t>
  </si>
  <si>
    <t>櫻井精技株式会社</t>
  </si>
  <si>
    <t>KS-2018041001690</t>
  </si>
  <si>
    <t>株式会社畠山製作所</t>
  </si>
  <si>
    <t>KS-2018041001691</t>
  </si>
  <si>
    <t>富士アミドケミカル株式会社</t>
  </si>
  <si>
    <t>KS-2018041001711</t>
  </si>
  <si>
    <t>KS-2018041001713</t>
  </si>
  <si>
    <t>有限会社山方金型工業</t>
  </si>
  <si>
    <t>KS-2018041001718</t>
  </si>
  <si>
    <t>トーア紡マテリアル株式会社</t>
  </si>
  <si>
    <t>KS-2018041101728</t>
  </si>
  <si>
    <t>株式会社タケダ</t>
  </si>
  <si>
    <t>KS-2018041101731</t>
  </si>
  <si>
    <t>KS-2018041101734</t>
  </si>
  <si>
    <t>大野ゴム工業株式会社</t>
  </si>
  <si>
    <t>KS-2018041101738</t>
  </si>
  <si>
    <t>KS-2018041101739</t>
  </si>
  <si>
    <t>KS-2018041101750</t>
  </si>
  <si>
    <t>学校法人朴沢学園</t>
  </si>
  <si>
    <t>KS-2018041101758</t>
  </si>
  <si>
    <t>セラテックジャパン株式会社</t>
  </si>
  <si>
    <t>KS-2018041101787</t>
  </si>
  <si>
    <t>カクイチ建材工業株式会社</t>
  </si>
  <si>
    <t>KS-2018041101794</t>
  </si>
  <si>
    <t>株式会社パモウナ</t>
  </si>
  <si>
    <t>KS-2018041101805</t>
  </si>
  <si>
    <t>株式会社西村屋フーズコム</t>
  </si>
  <si>
    <t>KS-2018041101810</t>
  </si>
  <si>
    <t>横浜綜合パン株式会社</t>
  </si>
  <si>
    <t>KS-2018041101824</t>
  </si>
  <si>
    <t>株式会社イトーダイ</t>
  </si>
  <si>
    <t>KS-2018041101828</t>
  </si>
  <si>
    <t>KS-2018041101839</t>
  </si>
  <si>
    <t>渡新工業株式会社</t>
  </si>
  <si>
    <t>KS-2018041101840</t>
  </si>
  <si>
    <t>社会福祉法人共生会</t>
  </si>
  <si>
    <t>KS-2018041101849</t>
    <phoneticPr fontId="2"/>
  </si>
  <si>
    <t>日本蚕毛染色株式会社</t>
    <phoneticPr fontId="2"/>
  </si>
  <si>
    <t>KS-2018041101856</t>
  </si>
  <si>
    <t>KS-2018041101881</t>
  </si>
  <si>
    <t>株式会社あっしゅ</t>
  </si>
  <si>
    <t>KS-2018041101884</t>
  </si>
  <si>
    <t>中津コスモス電機株式会社</t>
  </si>
  <si>
    <t>KS-2018041101888</t>
  </si>
  <si>
    <t>株式会社オオヤ</t>
  </si>
  <si>
    <t>KS-2018041201890</t>
  </si>
  <si>
    <t>株式会社ビックカメラ</t>
  </si>
  <si>
    <t>KS-2018041201919</t>
  </si>
  <si>
    <t>有限会社三正金型</t>
  </si>
  <si>
    <t>KS-2018041201929</t>
  </si>
  <si>
    <t>医療法人仁泉会</t>
  </si>
  <si>
    <t>KS-2018041201941</t>
  </si>
  <si>
    <t>合資会社三浦屋書店</t>
  </si>
  <si>
    <t>KS-2018041201942</t>
  </si>
  <si>
    <t>KS-2018041201947</t>
  </si>
  <si>
    <t>協同組合菊池ショッピングプラザ夢空間</t>
  </si>
  <si>
    <t>KS-2018041201949</t>
  </si>
  <si>
    <t>一般財団法人山形県理化学分析センター</t>
  </si>
  <si>
    <t>KS-2018041201950</t>
  </si>
  <si>
    <t>フォーミックス株式会社</t>
  </si>
  <si>
    <t>KS-2018041201960</t>
  </si>
  <si>
    <t>宇治観光株式会社</t>
  </si>
  <si>
    <t>KS-2018041201974</t>
  </si>
  <si>
    <t>尚生会加茂病院</t>
  </si>
  <si>
    <t>KS-2018041201977</t>
  </si>
  <si>
    <t>学校法人二松学舎</t>
  </si>
  <si>
    <t>KS-2018041202007</t>
  </si>
  <si>
    <t>ミニター株式会社</t>
  </si>
  <si>
    <t>KS-2018041202014</t>
  </si>
  <si>
    <t>株式会社ユタカファーマシー</t>
  </si>
  <si>
    <t>KS-2018041202017</t>
  </si>
  <si>
    <t>株式会社九州コガネイ</t>
  </si>
  <si>
    <t>KS-2018041202022</t>
  </si>
  <si>
    <t>株式会社アーデン</t>
  </si>
  <si>
    <t>KS-2018041202026</t>
  </si>
  <si>
    <t>株式会社ワン・ダイニング</t>
  </si>
  <si>
    <t>KS-2018041302054</t>
  </si>
  <si>
    <t>株式会社安田工業所</t>
  </si>
  <si>
    <t>KS-2018041302058</t>
  </si>
  <si>
    <t>KS-2018041302059</t>
  </si>
  <si>
    <t>医療法人社団育誠會</t>
  </si>
  <si>
    <t>KS-2018041302074</t>
  </si>
  <si>
    <t>株式会社ビザビ</t>
  </si>
  <si>
    <t>KS-2018041302104</t>
  </si>
  <si>
    <t>葵事業開発株式会社</t>
  </si>
  <si>
    <t>KS-2018041302105</t>
  </si>
  <si>
    <t>中駒産業株式会社</t>
  </si>
  <si>
    <t>KS-2018041302108</t>
  </si>
  <si>
    <t>アークランドサカモト株式会社</t>
  </si>
  <si>
    <t>KS-2018041302141</t>
  </si>
  <si>
    <t>坂口建設株式会社</t>
  </si>
  <si>
    <t>KS-2018041302150</t>
  </si>
  <si>
    <t>ナックフィーディング株式会社</t>
  </si>
  <si>
    <t>KS-2018041302154</t>
  </si>
  <si>
    <t>株式会社まいづる百貨店</t>
  </si>
  <si>
    <t>KS-2018041302156</t>
  </si>
  <si>
    <t>東プレ九州株式会社</t>
  </si>
  <si>
    <t>KS-2018041302158</t>
  </si>
  <si>
    <t>ながおか医療生活協同組合</t>
  </si>
  <si>
    <t>KS-2018041302160</t>
  </si>
  <si>
    <t>株式会社神文ストア</t>
  </si>
  <si>
    <t>KS-2018041402196</t>
  </si>
  <si>
    <t>株式会社錦</t>
  </si>
  <si>
    <t>KS-2018041502209</t>
  </si>
  <si>
    <t>有限会社松本工作所</t>
  </si>
  <si>
    <t>KS-2018041502212</t>
  </si>
  <si>
    <t>ネグロス電工株式会社</t>
  </si>
  <si>
    <t>KS-2018041502214</t>
  </si>
  <si>
    <t>富士機械工業株式会社</t>
  </si>
  <si>
    <t>KS-2018041502221</t>
  </si>
  <si>
    <t>株式会社池田製作所</t>
  </si>
  <si>
    <t>KS-2018041602246</t>
  </si>
  <si>
    <t>株式会社宮坂製作所</t>
  </si>
  <si>
    <t>KS-2018041602253</t>
  </si>
  <si>
    <t>ヒエン電工株式会社</t>
  </si>
  <si>
    <t>KS-2018041602257</t>
  </si>
  <si>
    <t>北村操子</t>
  </si>
  <si>
    <t>KS-2018041602258</t>
  </si>
  <si>
    <t>株式会社臼杵造船所</t>
  </si>
  <si>
    <t>KS-2018041602264</t>
  </si>
  <si>
    <t>株式会社森角ダイカスト</t>
  </si>
  <si>
    <t>KS-2018041602266</t>
  </si>
  <si>
    <t>株式会社ディーエルエス小牧</t>
  </si>
  <si>
    <t>KS-2018041602267</t>
  </si>
  <si>
    <t>KS-2018041602269</t>
  </si>
  <si>
    <t>KS-2018041602282</t>
  </si>
  <si>
    <t>学校法人行岡保健衛生学園</t>
  </si>
  <si>
    <t>KS-2018041602286</t>
  </si>
  <si>
    <t>KS-2018041602287</t>
  </si>
  <si>
    <t>株式会社アサヒメンテナンス</t>
  </si>
  <si>
    <t>KS-2018041602296</t>
  </si>
  <si>
    <t>株式会社ガスター</t>
  </si>
  <si>
    <t>KS-2018041602308</t>
  </si>
  <si>
    <t>株式会社前川製作所</t>
  </si>
  <si>
    <t>KS-2018041602313</t>
  </si>
  <si>
    <t>シェルエレクトロニクス株式会社</t>
  </si>
  <si>
    <t>KS-2018041602329</t>
  </si>
  <si>
    <t>竹新製菓株式会社</t>
  </si>
  <si>
    <t>KS-2018041702339</t>
  </si>
  <si>
    <t>増錬工業株式会社</t>
  </si>
  <si>
    <t>KS-2018041702344</t>
  </si>
  <si>
    <t>株式会社澤田屋</t>
  </si>
  <si>
    <t>KS-2018041702348</t>
  </si>
  <si>
    <t>新熱電塗装工業株式会社</t>
  </si>
  <si>
    <t>KS-2018041702349</t>
  </si>
  <si>
    <t>株式会社東和コーポレーション</t>
  </si>
  <si>
    <t>KS-2018041702352</t>
  </si>
  <si>
    <t>有限会社鈴木総合製本</t>
  </si>
  <si>
    <t>KS-2018041702357</t>
  </si>
  <si>
    <t>株式会社キャメルゴルフリゾート</t>
  </si>
  <si>
    <t>KS-2018041702372</t>
  </si>
  <si>
    <t>東亞合成株式会社</t>
  </si>
  <si>
    <t>KS-2018041702376</t>
  </si>
  <si>
    <t>古川倉庫株式会社</t>
  </si>
  <si>
    <t>KS-2018041702378</t>
  </si>
  <si>
    <t>株式会社ホテルプラザ勝川</t>
  </si>
  <si>
    <t>KS-2018041702387</t>
  </si>
  <si>
    <t>株式会社ワイエムシィ</t>
  </si>
  <si>
    <t>KS-2018041802410</t>
  </si>
  <si>
    <t>株式会社兆星</t>
  </si>
  <si>
    <t>KS-2018041802411</t>
  </si>
  <si>
    <t>株式会社サンワコン</t>
  </si>
  <si>
    <t>KS-2018041802418</t>
  </si>
  <si>
    <t>松本建設株式会社</t>
  </si>
  <si>
    <t>KS-2018041802425</t>
  </si>
  <si>
    <t>日産野田川販売株式会社</t>
  </si>
  <si>
    <t>KS-2018041802433</t>
  </si>
  <si>
    <t>天理教長船分教会</t>
  </si>
  <si>
    <t>KS-2018041802439</t>
  </si>
  <si>
    <t>株式会社大泉物産</t>
  </si>
  <si>
    <t>KS-2018042402482</t>
  </si>
  <si>
    <t>仁尾興産株式会社</t>
  </si>
  <si>
    <t>KS-2018042602506</t>
  </si>
  <si>
    <t>株式会社日豊ケアサービス</t>
  </si>
  <si>
    <t>KS-2018042702518</t>
  </si>
  <si>
    <t>株式会社トウチュウ</t>
  </si>
  <si>
    <t>KS-2018042702522</t>
  </si>
  <si>
    <t>株式会社スギヤマ</t>
  </si>
  <si>
    <t>KS-2018042702527</t>
  </si>
  <si>
    <t>KS-2018043002534</t>
  </si>
  <si>
    <t>有限会社にしだ</t>
  </si>
  <si>
    <t>KS-2018050102540</t>
  </si>
  <si>
    <t>社会福祉法人明和会</t>
  </si>
  <si>
    <t>KS-2018050102541</t>
  </si>
  <si>
    <t>玉名農業協同組合</t>
  </si>
  <si>
    <t>KS-2018050402579</t>
  </si>
  <si>
    <t>KS-2018050602582</t>
  </si>
  <si>
    <t>直方ガス株式会社</t>
  </si>
  <si>
    <t>KS-2018050702591</t>
  </si>
  <si>
    <t>KS-2018050702596</t>
  </si>
  <si>
    <t>KS-2018050802606</t>
  </si>
  <si>
    <t>株式会社台和</t>
  </si>
  <si>
    <t>KS-2018050802619</t>
  </si>
  <si>
    <t>株式会社九州テック</t>
  </si>
  <si>
    <t>KS-2018050802620</t>
  </si>
  <si>
    <t>三幸機械株式会社</t>
  </si>
  <si>
    <t>KS-2018050802621</t>
  </si>
  <si>
    <t>大和クレス株式会社</t>
  </si>
  <si>
    <t>KS-2018050802624</t>
  </si>
  <si>
    <t>ヨネックス株式会社</t>
  </si>
  <si>
    <t>KS-2018050802627</t>
  </si>
  <si>
    <t>株式会社合人社計画研究所</t>
  </si>
  <si>
    <t>KS-2018050902633</t>
  </si>
  <si>
    <t>社会福祉法人更生慈仁会</t>
  </si>
  <si>
    <t>KS-2018050902641</t>
  </si>
  <si>
    <t>山栄鉄工株式会社</t>
  </si>
  <si>
    <t>KS-2018050902645</t>
  </si>
  <si>
    <t>KS-2018050902649</t>
  </si>
  <si>
    <t>凸版印刷株式会社</t>
  </si>
  <si>
    <t>KS-2018051002657</t>
  </si>
  <si>
    <t>山形県土地改良事業団体連合会</t>
  </si>
  <si>
    <t>KS-2018051002667</t>
  </si>
  <si>
    <t>近畿ビニール株式会社</t>
  </si>
  <si>
    <t>KS-2018051002685</t>
  </si>
  <si>
    <t>岡田電気産業株式会社</t>
  </si>
  <si>
    <t>KS-2018051102686</t>
  </si>
  <si>
    <t>KS-2018051102701</t>
  </si>
  <si>
    <t>有限会社井岡商事</t>
  </si>
  <si>
    <t>KS-2018051102715</t>
  </si>
  <si>
    <t>社会福祉法人みしま</t>
  </si>
  <si>
    <t>KS-2018051102718</t>
  </si>
  <si>
    <t>株式会社放電精密加工研究所</t>
  </si>
  <si>
    <t>KS-2018051102721</t>
  </si>
  <si>
    <t>須網直樹</t>
  </si>
  <si>
    <t>KS-2018051202725</t>
  </si>
  <si>
    <t>中園化学株式会社</t>
  </si>
  <si>
    <t>KS-2018051402736</t>
  </si>
  <si>
    <t>株式会社カツヤマ</t>
  </si>
  <si>
    <t>KS-2018051402738</t>
  </si>
  <si>
    <t>東邦株式会社</t>
  </si>
  <si>
    <t>KS-2018051402742</t>
  </si>
  <si>
    <t>医療法人椿会</t>
  </si>
  <si>
    <t>KS-2018051402748</t>
  </si>
  <si>
    <t>農事組合法人きつき茶生産組合</t>
  </si>
  <si>
    <t>KS-2018051402756</t>
  </si>
  <si>
    <t>KS-2018051402757</t>
  </si>
  <si>
    <t>トクラス株式会社</t>
  </si>
  <si>
    <t>KS-2018051402765</t>
  </si>
  <si>
    <t>公益財団法人丹後地域地場産業振興センター</t>
  </si>
  <si>
    <t>KS-2018051402766</t>
  </si>
  <si>
    <t>学校法人桐葉学園</t>
  </si>
  <si>
    <t>KS-2018051502769</t>
  </si>
  <si>
    <t>有限会社アリオン</t>
  </si>
  <si>
    <t>KS-2018051502770</t>
  </si>
  <si>
    <t>株式会社オートパーク</t>
  </si>
  <si>
    <t>KS-2018051502771</t>
  </si>
  <si>
    <t>KS-2018051502781</t>
  </si>
  <si>
    <t>社会福祉法人黒木福祉会</t>
  </si>
  <si>
    <t>KS-2018051502782</t>
  </si>
  <si>
    <t>日鉄萬金属株式会社</t>
  </si>
  <si>
    <t>KS-2018051502787</t>
  </si>
  <si>
    <t>有限会社江口通商</t>
  </si>
  <si>
    <t>KS-2018051502798</t>
  </si>
  <si>
    <t>株式会社にしや</t>
  </si>
  <si>
    <t>KS-2018051502804</t>
  </si>
  <si>
    <t>北日本レストラン株式会社</t>
  </si>
  <si>
    <t>KS-2018051502811</t>
  </si>
  <si>
    <t>株式会社船栄</t>
  </si>
  <si>
    <t>KS-2018051602841</t>
  </si>
  <si>
    <t>KS-2018051602846</t>
  </si>
  <si>
    <t>株式会社サンワ</t>
  </si>
  <si>
    <t>KS-2018051602850</t>
  </si>
  <si>
    <t>山本工機株式会社</t>
  </si>
  <si>
    <t>KS-2018051602855</t>
  </si>
  <si>
    <t>谷山商事株式会社</t>
  </si>
  <si>
    <t>KS-2018051602867</t>
  </si>
  <si>
    <t>富士車輌株式会社</t>
  </si>
  <si>
    <t>KS-2018051702896</t>
  </si>
  <si>
    <t>KS-2018051802907</t>
  </si>
  <si>
    <t>社会福祉法人けやきの村</t>
  </si>
  <si>
    <t>KS-2018051802913</t>
  </si>
  <si>
    <t>和光食材株式会社</t>
  </si>
  <si>
    <t>KS-2018051802915</t>
  </si>
  <si>
    <t>弘和建設株式会社</t>
  </si>
  <si>
    <t>KS-2018051802923</t>
  </si>
  <si>
    <t>KS-2018051902953</t>
  </si>
  <si>
    <t>株式会社鹿児島急送</t>
  </si>
  <si>
    <t>KS-2018052202989</t>
  </si>
  <si>
    <t>株式会社丸山製作所</t>
  </si>
  <si>
    <t>KS-2018052202990</t>
  </si>
  <si>
    <t>株式会社シンボ</t>
  </si>
  <si>
    <t>KS-2018052202996</t>
  </si>
  <si>
    <t>杉田建材株式会社</t>
  </si>
  <si>
    <t>KS-2018032000032</t>
  </si>
  <si>
    <t>社会福祉法人河北会</t>
  </si>
  <si>
    <t>KS-2018032000044</t>
  </si>
  <si>
    <t>郵船ロジスティクス株式会社</t>
  </si>
  <si>
    <t>KS-2018032000063</t>
  </si>
  <si>
    <t>丸天淡水魚株式会社</t>
  </si>
  <si>
    <t>KS-2018032000065</t>
  </si>
  <si>
    <t>一般社団法人上越医師会</t>
  </si>
  <si>
    <t>KS-2018032000071</t>
  </si>
  <si>
    <t>KS-2018032000132</t>
  </si>
  <si>
    <t>株式会社よこまち</t>
  </si>
  <si>
    <t>KS-2018032100157</t>
  </si>
  <si>
    <t>株式会社菅文</t>
  </si>
  <si>
    <t>KS-2018032200170</t>
  </si>
  <si>
    <t>医療法人アンリー・デュナン会</t>
  </si>
  <si>
    <t>KS-2018032200177</t>
  </si>
  <si>
    <t>三星工業株式会社</t>
  </si>
  <si>
    <t>KS-2018032200180</t>
  </si>
  <si>
    <t>株式会社ユーホー</t>
  </si>
  <si>
    <t>KS-2018032200197</t>
  </si>
  <si>
    <t>田邊工業株式会社</t>
  </si>
  <si>
    <t>KS-2018032300273</t>
  </si>
  <si>
    <t>株式会社フジ田産業</t>
  </si>
  <si>
    <t>KS-2018032300281</t>
  </si>
  <si>
    <t>株式会社興栄コンサルタント</t>
  </si>
  <si>
    <t>KS-2018032300293</t>
  </si>
  <si>
    <t>株式会社大東環境科学</t>
  </si>
  <si>
    <t>KS-2018032300294</t>
  </si>
  <si>
    <t>社会医療法人社団カレスサッポロ</t>
  </si>
  <si>
    <t>KS-2018032400303</t>
  </si>
  <si>
    <t>株式会社北日本電子</t>
  </si>
  <si>
    <t>KS-2018032500321</t>
  </si>
  <si>
    <t>株式会社さとう</t>
  </si>
  <si>
    <t>KS-2018032500322</t>
  </si>
  <si>
    <t>株式会社さとうフレッシュフロンティア</t>
  </si>
  <si>
    <t>KS-2018032500323</t>
  </si>
  <si>
    <t>KS-2018032500324</t>
  </si>
  <si>
    <t>KS-2018032500326</t>
  </si>
  <si>
    <t>フクムラ仮設株式会社</t>
  </si>
  <si>
    <t>KS-2018032600338</t>
  </si>
  <si>
    <t>KS-2018032600348</t>
  </si>
  <si>
    <t>株式会社イーストン</t>
  </si>
  <si>
    <t>KS-2018032600354</t>
  </si>
  <si>
    <t>東光鉄工株式会社</t>
  </si>
  <si>
    <t>KS-2018032600366</t>
  </si>
  <si>
    <t>都城農業協同組合</t>
  </si>
  <si>
    <t>KS-2018032600387</t>
  </si>
  <si>
    <t>KS-2018032600392</t>
  </si>
  <si>
    <t>KS-2018032700406</t>
  </si>
  <si>
    <t>社会福祉法人北勝光生会</t>
  </si>
  <si>
    <t>KS-2018032700410</t>
  </si>
  <si>
    <t>長七製麺株式会社</t>
  </si>
  <si>
    <t>KS-2018032700422</t>
  </si>
  <si>
    <t>KS-2018032700424</t>
  </si>
  <si>
    <t>株式会社東陽理化学研究所</t>
  </si>
  <si>
    <t>KS-2018032700441</t>
  </si>
  <si>
    <t>浅野産業株式会社</t>
  </si>
  <si>
    <t>KS-2018032700449</t>
  </si>
  <si>
    <t>KS-2018032800454</t>
  </si>
  <si>
    <t>株式会社三喜有</t>
  </si>
  <si>
    <t>KS-2018032800460</t>
  </si>
  <si>
    <t>甘藍屋</t>
  </si>
  <si>
    <t>KS-2018032800461</t>
  </si>
  <si>
    <t>北川ひ尿器科クリニック</t>
  </si>
  <si>
    <t>KS-2018032800489</t>
  </si>
  <si>
    <t>医療法人社団登豊会</t>
  </si>
  <si>
    <t>KS-2018032800516</t>
  </si>
  <si>
    <t>KS-2018032800539</t>
  </si>
  <si>
    <t>KS-2018032800557</t>
  </si>
  <si>
    <t>KS-2018032800560</t>
  </si>
  <si>
    <t>KS-2018032800567</t>
  </si>
  <si>
    <t>KS-2018032800578</t>
  </si>
  <si>
    <t>株式会社ジーピージェイ</t>
  </si>
  <si>
    <t>KS-2018032800585</t>
  </si>
  <si>
    <t>KS-2018032800588</t>
  </si>
  <si>
    <t>KS-2018032800589</t>
  </si>
  <si>
    <t>KS-2018032800590</t>
  </si>
  <si>
    <t>KS-2018032800596</t>
  </si>
  <si>
    <t>北海道福山通運株式会社</t>
  </si>
  <si>
    <t>KS-2018032800604</t>
  </si>
  <si>
    <t>KS-2018032800609</t>
  </si>
  <si>
    <t>関東福山通運株式会社</t>
  </si>
  <si>
    <t>KS-2018032800615</t>
  </si>
  <si>
    <t>KS-2018032800616</t>
  </si>
  <si>
    <t>KS-2018032800635</t>
  </si>
  <si>
    <t>新潟王子運送株式会社</t>
  </si>
  <si>
    <t>KS-2018032800642</t>
  </si>
  <si>
    <t>三光電業株式会社</t>
  </si>
  <si>
    <t>KS-2018032900649</t>
  </si>
  <si>
    <t>株式会社サンエイプラテック</t>
  </si>
  <si>
    <t>KS-2018032900661</t>
  </si>
  <si>
    <t>株式会社寺本鉄工所</t>
  </si>
  <si>
    <t>KS-2018032900680</t>
  </si>
  <si>
    <t>KS-2018032900682</t>
  </si>
  <si>
    <t>KS-2018032900687</t>
  </si>
  <si>
    <t>KS-2018032900702</t>
  </si>
  <si>
    <t>KS-2018032900707</t>
  </si>
  <si>
    <t>北国テクノ株式会社</t>
  </si>
  <si>
    <t>KS-2018032900708</t>
  </si>
  <si>
    <t>KS-2018032900714</t>
  </si>
  <si>
    <t>KS-2018032900716</t>
  </si>
  <si>
    <t>KS-2018032900723</t>
  </si>
  <si>
    <t>株式会社山一地所</t>
  </si>
  <si>
    <t>KS-2018033000729</t>
  </si>
  <si>
    <t>株式会社ハードオフコーポレーション</t>
  </si>
  <si>
    <t>KS-2018033000740</t>
  </si>
  <si>
    <t>KS-2018033000754</t>
  </si>
  <si>
    <t>ユニオンケミカー株式会社</t>
  </si>
  <si>
    <t>KS-2018033000756</t>
  </si>
  <si>
    <t>KS-2018033000757</t>
  </si>
  <si>
    <t>KS-2018033000765</t>
  </si>
  <si>
    <t>KS-2018033000770</t>
  </si>
  <si>
    <t>KS-2018033000783</t>
  </si>
  <si>
    <t>KS-2018033000784</t>
  </si>
  <si>
    <t>KS-2018033100805</t>
  </si>
  <si>
    <t>旭川食糧株式会社</t>
  </si>
  <si>
    <t>KS-2018033100806</t>
  </si>
  <si>
    <t>日本製粉株式会社</t>
  </si>
  <si>
    <t>KS-2018040100810</t>
  </si>
  <si>
    <t>KS-2018040100821</t>
  </si>
  <si>
    <t>コーセル株式会社</t>
  </si>
  <si>
    <t>KS-2018040200825</t>
  </si>
  <si>
    <t>スケーター株式会社</t>
  </si>
  <si>
    <t>KS-2018040200841</t>
  </si>
  <si>
    <t>有限会社萩野鉄工所</t>
  </si>
  <si>
    <t>KS-2018040200842</t>
  </si>
  <si>
    <t>医療法人松涛会</t>
  </si>
  <si>
    <t>KS-2018040200851</t>
  </si>
  <si>
    <t>株式会社伸正精機</t>
  </si>
  <si>
    <t>KS-2018040200854</t>
  </si>
  <si>
    <t>早川精機工業株式会社</t>
  </si>
  <si>
    <t>KS-2018040200856</t>
  </si>
  <si>
    <t>株式会社かねぶん梅屋</t>
  </si>
  <si>
    <t>KS-2018040200860</t>
  </si>
  <si>
    <t>株式会社玉垣製麺所</t>
  </si>
  <si>
    <t>KS-2018040200877</t>
  </si>
  <si>
    <t>株式会社Ｃ-ＰＲＥＳＴＯ</t>
  </si>
  <si>
    <t>KS-2018040200880</t>
  </si>
  <si>
    <t>株式会社白繁</t>
  </si>
  <si>
    <t>KS-2018040200884</t>
  </si>
  <si>
    <t>株式会社カネト製作所</t>
  </si>
  <si>
    <t>KS-2018040200889</t>
  </si>
  <si>
    <t>株式会社タクタ</t>
  </si>
  <si>
    <t>KS-2018040200907</t>
  </si>
  <si>
    <t>社会医療法人正光会松ヶ丘病院</t>
  </si>
  <si>
    <t>KS-2018040200910</t>
  </si>
  <si>
    <t>株式会社ロンフレ</t>
  </si>
  <si>
    <t>KS-2018040300925</t>
  </si>
  <si>
    <t>フシマン商事株式会社</t>
  </si>
  <si>
    <t>KS-2018040300926</t>
  </si>
  <si>
    <t>社会福祉法人西予総合福祉会</t>
  </si>
  <si>
    <t>KS-2018040300930</t>
  </si>
  <si>
    <t>株式会社日立物流</t>
  </si>
  <si>
    <t>KS-2018040300974</t>
  </si>
  <si>
    <t>株式会社かゞ見や本店</t>
  </si>
  <si>
    <t>KS-2018040300984</t>
  </si>
  <si>
    <t>旭川ガス株式会社</t>
  </si>
  <si>
    <t>KS-2018040300987</t>
  </si>
  <si>
    <t>センコー株式会社</t>
  </si>
  <si>
    <t>KS-2018040300996</t>
  </si>
  <si>
    <t>KS-2018040300998</t>
  </si>
  <si>
    <t>株式会社ディアーズ・ブレイン</t>
  </si>
  <si>
    <t>KS-2018040401003</t>
  </si>
  <si>
    <t>KS-2018040401008</t>
  </si>
  <si>
    <t>KS-2018040401051</t>
  </si>
  <si>
    <t>株式会社ジュンテンドー</t>
  </si>
  <si>
    <t>KS-2018040401052</t>
  </si>
  <si>
    <t>KS-2018040401064</t>
  </si>
  <si>
    <t>株式会社山崎製作所</t>
  </si>
  <si>
    <t>KS-2018040401065</t>
  </si>
  <si>
    <t>アルファコート株式会社</t>
  </si>
  <si>
    <t>KS-2018040401068</t>
  </si>
  <si>
    <t>学校法人石田学園</t>
  </si>
  <si>
    <t>KS-2018040401081</t>
  </si>
  <si>
    <t>グローリープロダクツ株式会社</t>
  </si>
  <si>
    <t>KS-2018040401082</t>
  </si>
  <si>
    <t>株式会社ジューキ</t>
  </si>
  <si>
    <t>KS-2018040401083</t>
  </si>
  <si>
    <t>西條産業株式会社</t>
  </si>
  <si>
    <t>KS-2018040401087</t>
  </si>
  <si>
    <t>KS-2018040401093</t>
  </si>
  <si>
    <t>四国福山通運株式会社</t>
  </si>
  <si>
    <t>KS-2018040401100</t>
  </si>
  <si>
    <t>株式会社シギヤ精機製作所</t>
  </si>
  <si>
    <t>KS-2018040401101</t>
  </si>
  <si>
    <t>大砺プレス工業株式会社</t>
  </si>
  <si>
    <t>KS-2018040501126</t>
  </si>
  <si>
    <t>株式会社フードテック</t>
  </si>
  <si>
    <t>KS-2018040501136</t>
  </si>
  <si>
    <t>有限会社大幸介護サービス</t>
  </si>
  <si>
    <t>KS-2018040501138</t>
  </si>
  <si>
    <t>KS-2018040501153</t>
  </si>
  <si>
    <t>医療法人敬愛会</t>
  </si>
  <si>
    <t>KS-2018040501157</t>
  </si>
  <si>
    <t>新潟県中古自動車販売商工組合</t>
  </si>
  <si>
    <t>KS-2018040501170</t>
  </si>
  <si>
    <t>医療法人樹心会</t>
  </si>
  <si>
    <t>KS-2018040501179</t>
  </si>
  <si>
    <t>KS-2018040501194</t>
  </si>
  <si>
    <t>社会福祉法人福寿会</t>
  </si>
  <si>
    <t>KS-2018040501199</t>
  </si>
  <si>
    <t>社会福祉法人新潟もぐら会</t>
  </si>
  <si>
    <t>KS-2018040501204</t>
  </si>
  <si>
    <t>KS-2018040501216</t>
  </si>
  <si>
    <t>医療法人社団松愛会</t>
  </si>
  <si>
    <t>KS-2018040501220</t>
  </si>
  <si>
    <t>株式会社玉よし</t>
  </si>
  <si>
    <t>KS-2018040501228</t>
  </si>
  <si>
    <t>新札幌乳業株式会社</t>
  </si>
  <si>
    <t>KS-2018040501229</t>
  </si>
  <si>
    <t>有限会社京葉ビル</t>
  </si>
  <si>
    <t>KS-2018040501232</t>
  </si>
  <si>
    <t>ニッタ・ハース株式会社</t>
  </si>
  <si>
    <t>KS-2018040601258</t>
  </si>
  <si>
    <t>KS-2018040601267</t>
  </si>
  <si>
    <t>ピーエス工業株式会社</t>
  </si>
  <si>
    <t>KS-2018040601279</t>
  </si>
  <si>
    <t>伊那食品工業株式会社</t>
  </si>
  <si>
    <t>KS-2018040601281</t>
  </si>
  <si>
    <t>富士シティオ株式会社</t>
  </si>
  <si>
    <t>KS-2018040601294</t>
  </si>
  <si>
    <t>日本コンクリート株式会社</t>
  </si>
  <si>
    <t>KS-2018040601296</t>
  </si>
  <si>
    <t>株式会社セコマ</t>
  </si>
  <si>
    <t>KS-2018040601306</t>
  </si>
  <si>
    <t>KS-2018040601307</t>
  </si>
  <si>
    <t>ソルベイ・スペシャルケム・ジャパン株式会社</t>
  </si>
  <si>
    <t>KS-2018040601311</t>
  </si>
  <si>
    <t>KS-2018040601313</t>
  </si>
  <si>
    <t>株式会社エースワン</t>
  </si>
  <si>
    <t>KS-2018040601322</t>
  </si>
  <si>
    <t>株式会社特殊免疫研究所</t>
  </si>
  <si>
    <t>KS-2018040601323</t>
  </si>
  <si>
    <t>まいばすけっと株式会社</t>
  </si>
  <si>
    <t>KS-2018040601337</t>
  </si>
  <si>
    <t>ウインテクノロジー株式会社</t>
  </si>
  <si>
    <t>KS-2018040601355</t>
  </si>
  <si>
    <t>医療法人社団季朋会</t>
  </si>
  <si>
    <t>KS-2018040601359</t>
  </si>
  <si>
    <t>KS-2018040601361</t>
  </si>
  <si>
    <t>株式会社ヨシダ成形</t>
  </si>
  <si>
    <t>KS-2018040701364</t>
  </si>
  <si>
    <t>有限会社比嘉酒造</t>
  </si>
  <si>
    <t>KS-2018040701365</t>
  </si>
  <si>
    <t>西染工株式会社</t>
  </si>
  <si>
    <t>KS-2018040701377</t>
  </si>
  <si>
    <t>佐呂間漁業協同組合</t>
  </si>
  <si>
    <t>KS-2018040701391</t>
  </si>
  <si>
    <t>株式会社渥美工業所</t>
  </si>
  <si>
    <t>KS-2018040701397</t>
  </si>
  <si>
    <t>KS-2018040701404</t>
  </si>
  <si>
    <t>株式会社知床グランドホテル</t>
  </si>
  <si>
    <t>KS-2018040801407</t>
  </si>
  <si>
    <t>学校法人新潟総合学院</t>
  </si>
  <si>
    <t>KS-2018040801408</t>
  </si>
  <si>
    <t>学校法人国際総合学園</t>
  </si>
  <si>
    <t>KS-2018040801409</t>
  </si>
  <si>
    <t>学校法人新潟総合学園</t>
  </si>
  <si>
    <t>KS-2018040801410</t>
  </si>
  <si>
    <t>エヌジーケイ・ライフ株式会社</t>
  </si>
  <si>
    <t>KS-2018040901421</t>
  </si>
  <si>
    <t>KS-2018040901425</t>
  </si>
  <si>
    <t>三井金属鉱業株式会社</t>
  </si>
  <si>
    <t>KS-2018040901427</t>
  </si>
  <si>
    <t>KS-2018040901430</t>
  </si>
  <si>
    <t>KS-2018040901432</t>
  </si>
  <si>
    <t>KS-2018040901433</t>
  </si>
  <si>
    <t>株式会社ヤマックス</t>
  </si>
  <si>
    <t>KS-2018040901441</t>
  </si>
  <si>
    <t>株式会社高木工業所</t>
  </si>
  <si>
    <t>KS-2018040901444</t>
  </si>
  <si>
    <t>KS-2018040901450</t>
  </si>
  <si>
    <t>中国木材株式会社</t>
  </si>
  <si>
    <t>KS-2018040901457</t>
  </si>
  <si>
    <t>戸畑鉄工株式会社</t>
  </si>
  <si>
    <t>KS-2018040901461</t>
  </si>
  <si>
    <t>有限会社新屋</t>
  </si>
  <si>
    <t>KS-2018040901463</t>
  </si>
  <si>
    <t>古河工業株式会社</t>
  </si>
  <si>
    <t>KS-2018040901504</t>
  </si>
  <si>
    <t>KS-2018040901514</t>
  </si>
  <si>
    <t>株式会社グリーンファウンテン</t>
  </si>
  <si>
    <t>KS-2018040901516</t>
  </si>
  <si>
    <t>株式会社星光堂薬局</t>
  </si>
  <si>
    <t>KS-2018040901520</t>
  </si>
  <si>
    <t>株式会社アスクテクニカ</t>
  </si>
  <si>
    <t>KS-2018040901525</t>
  </si>
  <si>
    <t>生活協同組合コープぐんま</t>
  </si>
  <si>
    <t>KS-2018040901526</t>
  </si>
  <si>
    <t>KS-2018040901528</t>
  </si>
  <si>
    <t>株式会社中島商店</t>
  </si>
  <si>
    <t>KS-2018040901531</t>
  </si>
  <si>
    <t>株式会社バイタルネット</t>
  </si>
  <si>
    <t>KS-2018040901535</t>
  </si>
  <si>
    <t>株式会社イシイフーズ</t>
  </si>
  <si>
    <t>KS-2018040901538</t>
  </si>
  <si>
    <t>KS-2018040901543</t>
  </si>
  <si>
    <t>有限会社グリンピース磯浜</t>
  </si>
  <si>
    <t>KS-2018040901552</t>
  </si>
  <si>
    <t>株式会社相沢鉄工所</t>
  </si>
  <si>
    <t>KS-2018040901559</t>
  </si>
  <si>
    <t>有限会社アスティ</t>
  </si>
  <si>
    <t>KS-2018040901561</t>
  </si>
  <si>
    <t>東京西濃運輸株式会社</t>
  </si>
  <si>
    <t>KS-2018040901571</t>
  </si>
  <si>
    <t>学校法人金城学園</t>
  </si>
  <si>
    <t>KS-2018041001603</t>
  </si>
  <si>
    <t>KS-2018041001610</t>
  </si>
  <si>
    <t>株式会社鳩林商事</t>
  </si>
  <si>
    <t>KS-2018041001615</t>
  </si>
  <si>
    <t>株式会社鹿島製作所</t>
  </si>
  <si>
    <t>KS-2018041001620</t>
  </si>
  <si>
    <t>株式会社町田トレーディング</t>
  </si>
  <si>
    <t>KS-2018041001625</t>
  </si>
  <si>
    <t>有限会社後藤</t>
  </si>
  <si>
    <t>KS-2018041001626</t>
  </si>
  <si>
    <t>株式会社鹿の湯ホテル</t>
  </si>
  <si>
    <t>KS-2018041001633</t>
  </si>
  <si>
    <t>医療法人社団弘恵会</t>
  </si>
  <si>
    <t>KS-2018041001646</t>
  </si>
  <si>
    <t>学校法人山本学園</t>
  </si>
  <si>
    <t>KS-2018041001666</t>
  </si>
  <si>
    <t>KS-2018041001671</t>
  </si>
  <si>
    <t>柳町倉庫株式会社</t>
  </si>
  <si>
    <t>KS-2018041001680</t>
  </si>
  <si>
    <t>株式会社スターエム</t>
  </si>
  <si>
    <t>KS-2018041001693</t>
  </si>
  <si>
    <t>学校法人奥野木学園</t>
  </si>
  <si>
    <t>KS-2018041001696</t>
  </si>
  <si>
    <t>社会福祉法人みのり会</t>
  </si>
  <si>
    <t>KS-2018041001703</t>
  </si>
  <si>
    <t>株式会社柳月</t>
  </si>
  <si>
    <t>KS-2018041001714</t>
  </si>
  <si>
    <t>株式会社タニックス</t>
  </si>
  <si>
    <t>KS-2018041001715</t>
  </si>
  <si>
    <t>株式会社ダイショー</t>
  </si>
  <si>
    <t>KS-2018041001721</t>
  </si>
  <si>
    <t>医療法人社団向陽会</t>
  </si>
  <si>
    <t>KS-2018041001722</t>
  </si>
  <si>
    <t>秋本食品株式会社</t>
  </si>
  <si>
    <t>KS-2018041001724</t>
  </si>
  <si>
    <t>医療法人社団喜生会</t>
  </si>
  <si>
    <t>KS-2018041101730</t>
  </si>
  <si>
    <t>太陽キャスト株式会社</t>
  </si>
  <si>
    <t>KS-2018041101732</t>
  </si>
  <si>
    <t>サンワードホールディングス株式会社</t>
  </si>
  <si>
    <t>KS-2018041101740</t>
  </si>
  <si>
    <t>株式会社エーワンパッケージ</t>
  </si>
  <si>
    <t>KS-2018041101746</t>
  </si>
  <si>
    <t>島根県農業協同組合</t>
  </si>
  <si>
    <t>KS-2018041101747</t>
  </si>
  <si>
    <t>旭精機株式会社</t>
  </si>
  <si>
    <t>KS-2018041101760</t>
  </si>
  <si>
    <t>宇部商工会議所</t>
  </si>
  <si>
    <t>KS-2018041101766</t>
  </si>
  <si>
    <t>有限会社佐々木博善社</t>
  </si>
  <si>
    <t>KS-2018041101767</t>
  </si>
  <si>
    <t>江別製粉株式会社</t>
  </si>
  <si>
    <t>KS-2018041101774</t>
  </si>
  <si>
    <t>カナヤママシナリー株式会社</t>
  </si>
  <si>
    <t>KS-2018041101777</t>
  </si>
  <si>
    <t>太平洋設備株式会社</t>
  </si>
  <si>
    <t>KS-2018041101795</t>
  </si>
  <si>
    <t>ダイキンパイピング株式会社</t>
  </si>
  <si>
    <t>KS-2018041101797</t>
  </si>
  <si>
    <t>彌彦神社</t>
  </si>
  <si>
    <t>KS-2018041101815</t>
  </si>
  <si>
    <t>株式会社ウイルコホールディングス</t>
  </si>
  <si>
    <t>KS-2018041101816</t>
  </si>
  <si>
    <t>ニューロング精密工業株式会社</t>
  </si>
  <si>
    <t>KS-2018041101817</t>
  </si>
  <si>
    <t>株式会社ジェームス広島</t>
  </si>
  <si>
    <t>KS-2018041101821</t>
  </si>
  <si>
    <t>KS-2018041101848</t>
  </si>
  <si>
    <t>ラミネート・ラボ株式会社</t>
  </si>
  <si>
    <t>KS-2018041101862</t>
  </si>
  <si>
    <t>KS-2018041101873</t>
  </si>
  <si>
    <t>株式会社コンピュ-タ・システム研究所</t>
  </si>
  <si>
    <t>KS-2018041101876</t>
  </si>
  <si>
    <t>株式会社六花亭北海道</t>
  </si>
  <si>
    <t>KS-2018041101885</t>
  </si>
  <si>
    <t>株式会社ウオロク</t>
  </si>
  <si>
    <t>KS-2018041201894</t>
  </si>
  <si>
    <t>興和精工株式会社</t>
  </si>
  <si>
    <t>KS-2018041201899</t>
  </si>
  <si>
    <t>株式会社大八栗原蒲鉾店</t>
  </si>
  <si>
    <t>KS-2018041201900</t>
  </si>
  <si>
    <t>KS-2018041201902</t>
  </si>
  <si>
    <t>株式会社永谷鉄工</t>
  </si>
  <si>
    <t>KS-2018041201910</t>
  </si>
  <si>
    <t>博多シヤリング工業株式会社</t>
  </si>
  <si>
    <t>KS-2018041201928</t>
  </si>
  <si>
    <t>株式会社アルダイヤ工業</t>
  </si>
  <si>
    <t>KS-2018041201930</t>
  </si>
  <si>
    <t>医療法人豊和会</t>
  </si>
  <si>
    <t>KS-2018041201934</t>
  </si>
  <si>
    <t>株式会社法華倶楽部</t>
  </si>
  <si>
    <t>KS-2018041201937</t>
  </si>
  <si>
    <t>学校法人大阪経済大学</t>
  </si>
  <si>
    <t>KS-2018041201968</t>
  </si>
  <si>
    <t>KS-2018041201972</t>
  </si>
  <si>
    <t>JR西日本プロパティーズ株式会社</t>
  </si>
  <si>
    <t>KS-2018041202012</t>
  </si>
  <si>
    <t>株式会社サルバニーニジャパン</t>
  </si>
  <si>
    <t>KS-2018041202016</t>
  </si>
  <si>
    <t>株式会社トーユー</t>
  </si>
  <si>
    <t>KS-2018041202019</t>
  </si>
  <si>
    <t>KS-2018041202027</t>
  </si>
  <si>
    <t>菊地歯車株式会社</t>
  </si>
  <si>
    <t>KS-2018041202042</t>
  </si>
  <si>
    <t>株式会社エス・イー・キタムラ</t>
  </si>
  <si>
    <t>KS-2018041302062</t>
  </si>
  <si>
    <t>山九株式会社</t>
  </si>
  <si>
    <t>KS-2018041302065</t>
  </si>
  <si>
    <t>上伊那貨物自動車株式会社</t>
  </si>
  <si>
    <t>KS-2018041302070</t>
  </si>
  <si>
    <t>新生製缶株式会社</t>
  </si>
  <si>
    <t>KS-2018041302080</t>
  </si>
  <si>
    <t>伊南自動車工業株式会社</t>
  </si>
  <si>
    <t>KS-2018041302083</t>
  </si>
  <si>
    <t>医療法人若永会</t>
  </si>
  <si>
    <t>KS-2018041302092</t>
  </si>
  <si>
    <t>医療法人全生会</t>
  </si>
  <si>
    <t>KS-2018041302111</t>
  </si>
  <si>
    <t>林工業株式会社</t>
  </si>
  <si>
    <t>KS-2018041302115</t>
  </si>
  <si>
    <t>社会福祉法人弘法児童福祉会</t>
  </si>
  <si>
    <t>KS-2018041302120</t>
  </si>
  <si>
    <t>KS-2018041302166</t>
  </si>
  <si>
    <t>株式会社エンパル</t>
  </si>
  <si>
    <t>KS-2018041302167</t>
  </si>
  <si>
    <t>株式会社阿賀野市民ホール</t>
  </si>
  <si>
    <t>KS-2018041402173</t>
  </si>
  <si>
    <t>株式会社ユタカオート</t>
  </si>
  <si>
    <t>KS-2018041402178</t>
  </si>
  <si>
    <t>社会福祉法人倫</t>
  </si>
  <si>
    <t>KS-2018041402184</t>
  </si>
  <si>
    <t>信和油圧工業株式会社</t>
  </si>
  <si>
    <t>KS-2018041402192</t>
  </si>
  <si>
    <t>株式会社チッタエンタテイメント</t>
  </si>
  <si>
    <t>KS-2018041502208</t>
  </si>
  <si>
    <t>有限会社平出製作所</t>
  </si>
  <si>
    <t>KS-2018041502224</t>
  </si>
  <si>
    <t>沖縄県飼料協業組合</t>
  </si>
  <si>
    <t>KS-2018041602235</t>
  </si>
  <si>
    <t>株式会社外山製作所</t>
  </si>
  <si>
    <t>KS-2018041602240</t>
  </si>
  <si>
    <t>KS-2018041602256</t>
  </si>
  <si>
    <t>上越農機株式会社</t>
  </si>
  <si>
    <t>KS-2018041602261</t>
  </si>
  <si>
    <t>阪和流通センター大阪株式会社</t>
  </si>
  <si>
    <t>KS-2018041602263</t>
  </si>
  <si>
    <t>医療法人治徳会</t>
  </si>
  <si>
    <t>KS-2018041602272</t>
  </si>
  <si>
    <t>株式会社エス・ケイ・ワイ</t>
  </si>
  <si>
    <t>KS-2018041602284</t>
  </si>
  <si>
    <t>ばんの耳鼻咽喉科</t>
  </si>
  <si>
    <t>KS-2018041602285</t>
  </si>
  <si>
    <t>株式会社友部自動車学校</t>
  </si>
  <si>
    <t>KS-2018041602323</t>
  </si>
  <si>
    <t>株式会社巴川製紙所</t>
  </si>
  <si>
    <t>KS-2018041602327</t>
  </si>
  <si>
    <t>株式会社マルヤ</t>
  </si>
  <si>
    <t>KS-2018041602331</t>
  </si>
  <si>
    <t>株式会社アスクゲート</t>
  </si>
  <si>
    <t>KS-2018041602332</t>
  </si>
  <si>
    <t>株式会社ワイエスフーズ</t>
  </si>
  <si>
    <t>KS-2018041702342</t>
  </si>
  <si>
    <t>KS-2018041702359</t>
  </si>
  <si>
    <t>学校法人源学園</t>
  </si>
  <si>
    <t>KS-2018041702361</t>
  </si>
  <si>
    <t>株式会社ホクアイ</t>
  </si>
  <si>
    <t>KS-2018041702374</t>
  </si>
  <si>
    <t>株式会社焼津冷凍</t>
  </si>
  <si>
    <t>KS-2018041702384</t>
  </si>
  <si>
    <t>株式会社五頭</t>
  </si>
  <si>
    <t>KS-2018041702396</t>
  </si>
  <si>
    <t>コマツキカイ株式会社</t>
  </si>
  <si>
    <t>KS-2018041702399</t>
  </si>
  <si>
    <t>医療法人博順会</t>
  </si>
  <si>
    <t>KS-2018041702400</t>
  </si>
  <si>
    <t>古林工業株式会社</t>
  </si>
  <si>
    <t>KS-2018041802403</t>
  </si>
  <si>
    <t>株式会社興進</t>
  </si>
  <si>
    <t>KS-2018041802417</t>
  </si>
  <si>
    <t>株式会社エステック</t>
  </si>
  <si>
    <t>KS-2018041802430</t>
  </si>
  <si>
    <t>有限会社堀東商事</t>
  </si>
  <si>
    <t>KS-2018041902446</t>
  </si>
  <si>
    <t>KS-2018041902458</t>
  </si>
  <si>
    <t>に組</t>
  </si>
  <si>
    <t>KS-2018042502488</t>
  </si>
  <si>
    <t>KS-2018042602507</t>
  </si>
  <si>
    <t>医療法人森下会</t>
  </si>
  <si>
    <t>KS-2018042702510</t>
  </si>
  <si>
    <t>紅忠コイルセンタ－東北株式会社</t>
  </si>
  <si>
    <t>KS-2018050202555</t>
  </si>
  <si>
    <t>社会福祉法人清承会</t>
  </si>
  <si>
    <t>KS-2018050702585</t>
  </si>
  <si>
    <t>小嶋ウィメンズクリニック</t>
  </si>
  <si>
    <t>KS-2018050902638</t>
  </si>
  <si>
    <t>株式会社一ノ蔵</t>
  </si>
  <si>
    <t>KS-2018050902643</t>
  </si>
  <si>
    <t>株式会社おたる政寿司</t>
  </si>
  <si>
    <t>KS-2018051002662</t>
  </si>
  <si>
    <t>有限会社丸大鉄工</t>
  </si>
  <si>
    <t>KS-2018051002665</t>
  </si>
  <si>
    <t>有限会社綿屋田島酉二郎商店</t>
  </si>
  <si>
    <t>KS-2018051002669</t>
  </si>
  <si>
    <t>パイオニア・マイクロ・テクノロジー株式会社</t>
  </si>
  <si>
    <t>KS-2018051002670</t>
  </si>
  <si>
    <t>KS-2018051002673</t>
  </si>
  <si>
    <t>KS-2018051002683</t>
  </si>
  <si>
    <t>トヨタカローラ広島株式会社</t>
  </si>
  <si>
    <t>KS-2018051102702</t>
  </si>
  <si>
    <t>犬山市役所</t>
  </si>
  <si>
    <t>KS-2018051102711</t>
  </si>
  <si>
    <t>株式会社赤阪鉄工所</t>
  </si>
  <si>
    <t>KS-2018051202723</t>
  </si>
  <si>
    <t>医療法人社団三医会</t>
  </si>
  <si>
    <t>KS-2018051302727</t>
  </si>
  <si>
    <t>株式会社マルエー</t>
  </si>
  <si>
    <t>KS-2018051402739</t>
  </si>
  <si>
    <t>公益財団法人弘仁会</t>
  </si>
  <si>
    <t>KS-2018051402743</t>
  </si>
  <si>
    <t>写測エンジニアリング株式会社</t>
  </si>
  <si>
    <t>KS-2018051402744</t>
  </si>
  <si>
    <t>KS-2018051402751</t>
  </si>
  <si>
    <t>中央精工株式会社</t>
  </si>
  <si>
    <t>KS-2018051402759</t>
  </si>
  <si>
    <t>株式会社モリワン</t>
  </si>
  <si>
    <t>KS-2018051402764</t>
  </si>
  <si>
    <t>社会福祉法人天摂会</t>
  </si>
  <si>
    <t>KS-2018051502772</t>
  </si>
  <si>
    <t>KS-2018051502774</t>
  </si>
  <si>
    <t>有限会社加藤酒造店</t>
  </si>
  <si>
    <t>KS-2018051502797</t>
  </si>
  <si>
    <t>サトーホールディングス株式会社</t>
  </si>
  <si>
    <t>KS-2018051502810</t>
  </si>
  <si>
    <t>冨士自動車株式会社</t>
  </si>
  <si>
    <t>KS-2018051502813</t>
  </si>
  <si>
    <t>エスエスオート株式会社</t>
  </si>
  <si>
    <t>KS-2018051502815</t>
  </si>
  <si>
    <t>有限会社舶来フード</t>
  </si>
  <si>
    <t>KS-2018051502823</t>
  </si>
  <si>
    <t>富山医療生活協同組合</t>
  </si>
  <si>
    <t>KS-2018051602844</t>
  </si>
  <si>
    <t>岩手県自動車整備商工組合</t>
  </si>
  <si>
    <t>KS-2018051602856</t>
  </si>
  <si>
    <t>KS-2018051602860</t>
  </si>
  <si>
    <t>株式会社高文商店</t>
  </si>
  <si>
    <t>KS-2018051602863</t>
  </si>
  <si>
    <t>社会福祉法人正勇会</t>
  </si>
  <si>
    <t>KS-2018051702882</t>
  </si>
  <si>
    <t>協同組合福井ショッピングモール</t>
  </si>
  <si>
    <t>KS-2018051702904</t>
  </si>
  <si>
    <t>KS-2018051802920</t>
  </si>
  <si>
    <t>KS-2018051802927</t>
  </si>
  <si>
    <t>KS-2018051802928</t>
  </si>
  <si>
    <t>公益社団法人新潟県トラック協会</t>
  </si>
  <si>
    <t>KS-2018051802933</t>
  </si>
  <si>
    <t>株式会社須藤機械</t>
  </si>
  <si>
    <t>KS-2018051902938</t>
  </si>
  <si>
    <t>米子信用金庫</t>
  </si>
  <si>
    <t>KS-2018051902949</t>
  </si>
  <si>
    <t>有限会社内山家具店</t>
  </si>
  <si>
    <t>KS-2018052002957</t>
  </si>
  <si>
    <t>ヨシワ工業株式会社</t>
  </si>
  <si>
    <t>KS-2018052202987</t>
  </si>
  <si>
    <t>大日メタックス株式会社</t>
  </si>
  <si>
    <t>KS-2018052303008</t>
  </si>
  <si>
    <t>株式会社カーロード山陰</t>
  </si>
  <si>
    <t>KS-2018052303011</t>
  </si>
  <si>
    <t>KS-2018052303012</t>
  </si>
  <si>
    <t>有限会社片口屋</t>
  </si>
  <si>
    <t>KS-2018052303013</t>
  </si>
  <si>
    <t>株式会社リベラ・リアル・エステート・マネジメント</t>
  </si>
  <si>
    <t>KS-2018052403021</t>
  </si>
  <si>
    <t>アリックス株式会社</t>
  </si>
  <si>
    <t>KS-2018032000001</t>
  </si>
  <si>
    <t>株式会社テルミック</t>
  </si>
  <si>
    <t>KS-2018032000028</t>
  </si>
  <si>
    <t>KS-2018032000033</t>
  </si>
  <si>
    <t>KS-2018032000052</t>
  </si>
  <si>
    <t>株式会社三洋商事</t>
  </si>
  <si>
    <t>KS-2018032000053</t>
  </si>
  <si>
    <t>株式会社平野紙器</t>
  </si>
  <si>
    <t>KS-2018032000055</t>
  </si>
  <si>
    <t>三光産業株式会社</t>
  </si>
  <si>
    <t>KS-2018032000057</t>
  </si>
  <si>
    <t>セイキ販売株式会社</t>
  </si>
  <si>
    <t>KS-2018032000076</t>
  </si>
  <si>
    <t>北信地域材加工事業協同組合</t>
  </si>
  <si>
    <t>KS-2018032000079</t>
  </si>
  <si>
    <t>KS-2018032000083</t>
  </si>
  <si>
    <t>KS-2018032000085</t>
  </si>
  <si>
    <t>株式会社オークワ</t>
  </si>
  <si>
    <t>KS-2018032000087</t>
  </si>
  <si>
    <t>KS-2018032000101</t>
  </si>
  <si>
    <t>株式会社古橋製作所</t>
  </si>
  <si>
    <t>KS-2018032000104</t>
  </si>
  <si>
    <t>社会福祉法人静和会</t>
  </si>
  <si>
    <t>KS-2018032000111</t>
  </si>
  <si>
    <t>国際観光株式会社</t>
  </si>
  <si>
    <t>KS-2018032000133</t>
  </si>
  <si>
    <t>株式会社イシワリ</t>
  </si>
  <si>
    <t>KS-2018032100137</t>
  </si>
  <si>
    <t>三菱ロジスネクスト株式会社</t>
  </si>
  <si>
    <t>KS-2018032100149</t>
  </si>
  <si>
    <t>サイボー株式会社</t>
  </si>
  <si>
    <t>KS-2018032100155</t>
  </si>
  <si>
    <t>KS-2018032100159</t>
  </si>
  <si>
    <t>株式会社新南愛知</t>
  </si>
  <si>
    <t>KS-2018032200167</t>
  </si>
  <si>
    <t>KS-2018032200237</t>
  </si>
  <si>
    <t>有限会社福栄館</t>
  </si>
  <si>
    <t>KS-2018032300242</t>
  </si>
  <si>
    <t>KS-2018032300268</t>
  </si>
  <si>
    <t>株式会社中萬学院</t>
  </si>
  <si>
    <t>KS-2018032300276</t>
  </si>
  <si>
    <t>株式会社サム電子機械</t>
  </si>
  <si>
    <t>KS-2018032300277</t>
  </si>
  <si>
    <t>KS-2018032300279</t>
  </si>
  <si>
    <t>株式会社野川食肉食品センター</t>
  </si>
  <si>
    <t>KS-2018032300282</t>
  </si>
  <si>
    <t>社会福祉法人ひよし福祉会</t>
  </si>
  <si>
    <t>KS-2018032300283</t>
  </si>
  <si>
    <t>KS-2018032300290</t>
  </si>
  <si>
    <t>トクデン株式会社</t>
  </si>
  <si>
    <t>KS-2018032300296</t>
  </si>
  <si>
    <t>株式会社倉本産業</t>
  </si>
  <si>
    <t>KS-2018032300298</t>
  </si>
  <si>
    <t>学校法人稲積学園</t>
  </si>
  <si>
    <t>KS-2018032400313</t>
  </si>
  <si>
    <t>株式会社ナカヨ</t>
  </si>
  <si>
    <t>KS-2018032600335</t>
  </si>
  <si>
    <t>藤岡生コン株式会社</t>
  </si>
  <si>
    <t>KS-2018032600358</t>
  </si>
  <si>
    <t>コロン株式会社</t>
  </si>
  <si>
    <t>KS-2018032600363</t>
  </si>
  <si>
    <t>株式会社サンメディカルサービス</t>
  </si>
  <si>
    <t>KS-2018032600372</t>
  </si>
  <si>
    <t>株式会社カケン</t>
  </si>
  <si>
    <t>KS-2018032600379</t>
  </si>
  <si>
    <t>社会福祉法人日輪会</t>
  </si>
  <si>
    <t>KS-2018032600385</t>
  </si>
  <si>
    <t>KS-2018032700397</t>
  </si>
  <si>
    <t>有限会社パレドール渡辺</t>
  </si>
  <si>
    <t>KS-2018032700409</t>
  </si>
  <si>
    <t>株式会社第一住宅</t>
  </si>
  <si>
    <t>KS-2018032700411</t>
  </si>
  <si>
    <t>藤枝製紙株式会社</t>
  </si>
  <si>
    <t>KS-2018032700433</t>
  </si>
  <si>
    <t>甲信越エア･ウォーター株式会社</t>
  </si>
  <si>
    <t>KS-2018032700434</t>
  </si>
  <si>
    <t>ＩＤＥＣ株式会社</t>
  </si>
  <si>
    <t>KS-2018032700447</t>
  </si>
  <si>
    <t>KS-2018032800451</t>
  </si>
  <si>
    <t>不二精工株式会社</t>
  </si>
  <si>
    <t>KS-2018032800463</t>
  </si>
  <si>
    <t>菊川シール工業株式会社</t>
  </si>
  <si>
    <t>KS-2018032800483</t>
  </si>
  <si>
    <t>KS-2018032800497</t>
  </si>
  <si>
    <t>鈴木美彦</t>
  </si>
  <si>
    <t>KS-2018032800500</t>
  </si>
  <si>
    <t>神和アルミ工業株式会社</t>
  </si>
  <si>
    <t>KS-2018032800513</t>
  </si>
  <si>
    <t>株式会社フジ</t>
  </si>
  <si>
    <t>KS-2018032800522</t>
  </si>
  <si>
    <t>KS-2018032800533</t>
  </si>
  <si>
    <t>KS-2018032800538</t>
  </si>
  <si>
    <t>KS-2018032800545</t>
  </si>
  <si>
    <t>KS-2018032800564</t>
  </si>
  <si>
    <t>KS-2018032800570</t>
  </si>
  <si>
    <t>KS-2018032800576</t>
  </si>
  <si>
    <t>KS-2018032800577</t>
  </si>
  <si>
    <t>KS-2018032800582</t>
  </si>
  <si>
    <t>KS-2018032800584</t>
  </si>
  <si>
    <t>KS-2018032800586</t>
  </si>
  <si>
    <t>KS-2018032800598</t>
  </si>
  <si>
    <t>北東北福山通運株式会社</t>
  </si>
  <si>
    <t>KS-2018032800608</t>
  </si>
  <si>
    <t>KS-2018032800610</t>
  </si>
  <si>
    <t>KS-2018032800625</t>
  </si>
  <si>
    <t>王子運送株式会社</t>
  </si>
  <si>
    <t>KS-2018032800626</t>
  </si>
  <si>
    <t>KS-2018032800631</t>
  </si>
  <si>
    <t>KS-2018032800636</t>
  </si>
  <si>
    <t>タカノ機械株式会社</t>
  </si>
  <si>
    <t>KS-2018032800637</t>
  </si>
  <si>
    <t>フジフーズ株式会社</t>
  </si>
  <si>
    <t>KS-2018032900655</t>
  </si>
  <si>
    <t>株式会社オヤマ</t>
  </si>
  <si>
    <t>KS-2018032900663</t>
  </si>
  <si>
    <t>株式会社日興建材商行</t>
  </si>
  <si>
    <t>KS-2018032900672</t>
  </si>
  <si>
    <t>大日本倉庫株式会社</t>
  </si>
  <si>
    <t>KS-2018032900684</t>
  </si>
  <si>
    <t>KS-2018032900685</t>
  </si>
  <si>
    <t>KS-2018032900688</t>
  </si>
  <si>
    <t>KS-2018032900694</t>
  </si>
  <si>
    <t>KS-2018032900696</t>
  </si>
  <si>
    <t>KS-2018032900699</t>
  </si>
  <si>
    <t>株式会社伊藤段ボール関東</t>
  </si>
  <si>
    <t>KS-2018033000728</t>
  </si>
  <si>
    <t>石橋工業株式会社</t>
  </si>
  <si>
    <t>KS-2018033000733</t>
  </si>
  <si>
    <t>社会福祉法人城南会</t>
  </si>
  <si>
    <t>KS-2018033000759</t>
  </si>
  <si>
    <t>KS-2018033000762</t>
  </si>
  <si>
    <t>KS-2018033000763</t>
  </si>
  <si>
    <t>株式会社毎日新聞九州センター</t>
  </si>
  <si>
    <t>KS-2018033100800</t>
  </si>
  <si>
    <t>師岡青果株式会社</t>
  </si>
  <si>
    <t>KS-2018040100811</t>
  </si>
  <si>
    <t>KS-2018040200861</t>
  </si>
  <si>
    <t>株式会社カワセプレス</t>
  </si>
  <si>
    <t>KS-2018040200867</t>
  </si>
  <si>
    <t>小倉鉄工株式会社</t>
  </si>
  <si>
    <t>KS-2018040200876</t>
  </si>
  <si>
    <t>株式会社国土都市開発</t>
  </si>
  <si>
    <t>KS-2018040200893</t>
  </si>
  <si>
    <t>株式会社岐阜エコール</t>
  </si>
  <si>
    <t>KS-2018040200895</t>
  </si>
  <si>
    <t>ワイエム技研株式会社</t>
  </si>
  <si>
    <t>KS-2018040200896</t>
  </si>
  <si>
    <t>学校法人立教学院</t>
  </si>
  <si>
    <t>KS-2018040200902</t>
  </si>
  <si>
    <t>株式会社雄琴荘</t>
  </si>
  <si>
    <t>KS-2018040200909</t>
  </si>
  <si>
    <t>株式会社技秀堂</t>
  </si>
  <si>
    <t>KS-2018040300919</t>
  </si>
  <si>
    <t>社会福祉法人和光会</t>
  </si>
  <si>
    <t>KS-2018040300931</t>
  </si>
  <si>
    <t>王子製袋株式会社</t>
  </si>
  <si>
    <t>KS-2018040300962</t>
  </si>
  <si>
    <t>日野電子株式会社</t>
  </si>
  <si>
    <t>KS-2018040300975</t>
  </si>
  <si>
    <t>有限会社岩国メディカルサポート</t>
  </si>
  <si>
    <t>KS-2018040300977</t>
  </si>
  <si>
    <t>ブレーンバンク株式会社</t>
  </si>
  <si>
    <t>KS-2018040300981</t>
  </si>
  <si>
    <t>KS-2018040300995</t>
  </si>
  <si>
    <t>ホンダキャラックス株式会社</t>
  </si>
  <si>
    <t>KS-2018040401004</t>
  </si>
  <si>
    <t>KS-2018040401009</t>
  </si>
  <si>
    <t>KS-2018040401014</t>
  </si>
  <si>
    <t>株式会社星野製茶園</t>
  </si>
  <si>
    <t>KS-2018040401032</t>
  </si>
  <si>
    <t>医療法人精光会</t>
  </si>
  <si>
    <t>KS-2018040401046</t>
  </si>
  <si>
    <t>本城硝子建材商事株式会社</t>
  </si>
  <si>
    <t>KS-2018040401053</t>
  </si>
  <si>
    <t>KS-2018040401055</t>
  </si>
  <si>
    <t>株式会社八百半フードセンター</t>
  </si>
  <si>
    <t>KS-2018040401072</t>
  </si>
  <si>
    <t>エフピコダックス株式会社</t>
  </si>
  <si>
    <t>KS-2018040401076</t>
  </si>
  <si>
    <t>KS-2018040401084</t>
  </si>
  <si>
    <t>サンエイテクノ株式会社</t>
  </si>
  <si>
    <t>KS-2018040401088</t>
  </si>
  <si>
    <t>株式会社ＫＭＣ南日本</t>
  </si>
  <si>
    <t>KS-2018040401092</t>
  </si>
  <si>
    <t>荒川工業株式会社</t>
  </si>
  <si>
    <t>KS-2018040401099</t>
  </si>
  <si>
    <t>KS-2018040501122</t>
  </si>
  <si>
    <t>株式会社建友</t>
  </si>
  <si>
    <t>KS-2018040501123</t>
  </si>
  <si>
    <t>産和産業株式会社</t>
  </si>
  <si>
    <t>KS-2018040501127</t>
  </si>
  <si>
    <t>有限会社東正</t>
  </si>
  <si>
    <t>KS-2018040501147</t>
  </si>
  <si>
    <t>株式会社皆生グランドホテル</t>
  </si>
  <si>
    <t>KS-2018040501148</t>
  </si>
  <si>
    <t>岩﨑倉庫株式会社</t>
  </si>
  <si>
    <t>KS-2018040501156</t>
  </si>
  <si>
    <t>株式会社ウインドーセンター奈良</t>
  </si>
  <si>
    <t>KS-2018040501158</t>
  </si>
  <si>
    <t>KS-2018040501160</t>
  </si>
  <si>
    <t>豊田邦裕</t>
  </si>
  <si>
    <t>KS-2018040501171</t>
  </si>
  <si>
    <t>大清興業株式会社</t>
  </si>
  <si>
    <t>KS-2018040501181</t>
  </si>
  <si>
    <t>本願寺神戸別院</t>
  </si>
  <si>
    <t>KS-2018040501186</t>
  </si>
  <si>
    <t>KS-2018040501187</t>
  </si>
  <si>
    <t>株式会社蔦木</t>
  </si>
  <si>
    <t>KS-2018040501191</t>
  </si>
  <si>
    <t>KS-2018040501193</t>
  </si>
  <si>
    <t>KS-2018040501195</t>
  </si>
  <si>
    <t>KS-2018040501207</t>
  </si>
  <si>
    <t>KS-2018040501212</t>
  </si>
  <si>
    <t>有限会社上沢屋</t>
  </si>
  <si>
    <t>KS-2018040501213</t>
  </si>
  <si>
    <t>学校法人山野学苑</t>
  </si>
  <si>
    <t>KS-2018040501217</t>
  </si>
  <si>
    <t>KS-2018040501218</t>
  </si>
  <si>
    <t>KS-2018040501222</t>
  </si>
  <si>
    <t>株式会社大場鋳造所</t>
  </si>
  <si>
    <t>KS-2018040501225</t>
  </si>
  <si>
    <t>株式会社コスメック</t>
  </si>
  <si>
    <t>KS-2018040501227</t>
  </si>
  <si>
    <t>KS-2018040601241</t>
  </si>
  <si>
    <t>株式会社ベックカワムラ</t>
  </si>
  <si>
    <t>KS-2018040601268</t>
  </si>
  <si>
    <t>株式会社高橋製作所</t>
  </si>
  <si>
    <t>KS-2018040601271</t>
  </si>
  <si>
    <t>株式会社岡常歯車製作所</t>
  </si>
  <si>
    <t>KS-2018040601275</t>
  </si>
  <si>
    <t>日東化工株式会社</t>
  </si>
  <si>
    <t>KS-2018040601282</t>
  </si>
  <si>
    <t>KS-2018040601286</t>
  </si>
  <si>
    <t>株式会社奄美大島開運酒造</t>
  </si>
  <si>
    <t>KS-2018040601291</t>
  </si>
  <si>
    <t>KS-2018040601300</t>
  </si>
  <si>
    <t>ロマン産業株式会社</t>
  </si>
  <si>
    <t>KS-2018040601317</t>
  </si>
  <si>
    <t>ＭＰＰＫＯＭＡＴＳＵ株式会社</t>
  </si>
  <si>
    <t>KS-2018040601321</t>
  </si>
  <si>
    <t>株式会社あけぼの</t>
  </si>
  <si>
    <t>KS-2018040601340</t>
  </si>
  <si>
    <t>KS-2018040601349</t>
  </si>
  <si>
    <t>北浜興産株式会社</t>
  </si>
  <si>
    <t>KS-2018040601350</t>
  </si>
  <si>
    <t>株式会社くらコーポレーション</t>
  </si>
  <si>
    <t>KS-2018040601352</t>
  </si>
  <si>
    <t>KS-2018040601353</t>
  </si>
  <si>
    <t>KS-2018040701368</t>
  </si>
  <si>
    <t>株式会社油屋本店</t>
  </si>
  <si>
    <t>KS-2018040701371</t>
  </si>
  <si>
    <t>東京応化工業株式会社</t>
  </si>
  <si>
    <t>KS-2018040701383</t>
  </si>
  <si>
    <t>KS-2018040701387</t>
  </si>
  <si>
    <t>株式会社カイセイ</t>
  </si>
  <si>
    <t>KS-2018040701402</t>
  </si>
  <si>
    <t>ネッツトヨタ東京株式会社</t>
  </si>
  <si>
    <t>KS-2018040701403</t>
  </si>
  <si>
    <t>株式会社日比野スポーツ</t>
  </si>
  <si>
    <t>KS-2018040901423</t>
  </si>
  <si>
    <t>都築コンクリート工業株式会社</t>
  </si>
  <si>
    <t>KS-2018040901426</t>
  </si>
  <si>
    <t>KS-2018040901428</t>
  </si>
  <si>
    <t>学校法人大覚寺学園</t>
  </si>
  <si>
    <t>KS-2018040901429</t>
  </si>
  <si>
    <t>日本赤十字社</t>
  </si>
  <si>
    <t>KS-2018040901434</t>
  </si>
  <si>
    <t>KS-2018040901435</t>
  </si>
  <si>
    <t>社会福祉法人鶴風会</t>
  </si>
  <si>
    <t>KS-2018040901437</t>
  </si>
  <si>
    <t>KS-2018040901440</t>
  </si>
  <si>
    <t>第一硝子株式会社</t>
  </si>
  <si>
    <t>KS-2018040901466</t>
  </si>
  <si>
    <t>株式会社アイランド</t>
  </si>
  <si>
    <t>KS-2018040901467</t>
  </si>
  <si>
    <t>株式会社日向中島鉄工所</t>
  </si>
  <si>
    <t>KS-2018040901481</t>
  </si>
  <si>
    <t>株式会社サン浦島</t>
  </si>
  <si>
    <t>KS-2018040901485</t>
  </si>
  <si>
    <t>KS-2018040901487</t>
  </si>
  <si>
    <t>株式会社茨城日商</t>
  </si>
  <si>
    <t>KS-2018040901488</t>
  </si>
  <si>
    <t>有限会社西米食品</t>
  </si>
  <si>
    <t>KS-2018040901501</t>
  </si>
  <si>
    <t>株式会社シンコー</t>
  </si>
  <si>
    <t>KS-2018040901513</t>
  </si>
  <si>
    <t>株式会社ヴィオーラ</t>
  </si>
  <si>
    <t>KS-2018040901519</t>
  </si>
  <si>
    <t>三桜工業株式会社</t>
  </si>
  <si>
    <t>KS-2018040901529</t>
  </si>
  <si>
    <t>株式会社高見澤</t>
  </si>
  <si>
    <t>KS-2018040901547</t>
  </si>
  <si>
    <t>KS-2018040901550</t>
  </si>
  <si>
    <t>株式会社新日本テック</t>
  </si>
  <si>
    <t>KS-2018040901551</t>
  </si>
  <si>
    <t>株式会社啓文社製作所</t>
  </si>
  <si>
    <t>KS-2018040901564</t>
  </si>
  <si>
    <t>株式会社山崎屋</t>
  </si>
  <si>
    <t>KS-2018041001590</t>
  </si>
  <si>
    <t>有限会社ホテルアーバンポート</t>
  </si>
  <si>
    <t>KS-2018041001591</t>
  </si>
  <si>
    <t>KS-2018041001592</t>
  </si>
  <si>
    <t>株式会社ナスタ</t>
  </si>
  <si>
    <t>KS-2018041001595</t>
  </si>
  <si>
    <t>株式会社郡上電気</t>
  </si>
  <si>
    <t>KS-2018041001608</t>
  </si>
  <si>
    <t>KS-2018041001611</t>
  </si>
  <si>
    <t>学校法人江戸川学園</t>
  </si>
  <si>
    <t>KS-2018041001623</t>
  </si>
  <si>
    <t>合資会社東洋メタル</t>
  </si>
  <si>
    <t>KS-2018041001644</t>
  </si>
  <si>
    <t>株式会社竹風堂</t>
  </si>
  <si>
    <t>KS-2018041001653</t>
  </si>
  <si>
    <t>KS-2018041001660</t>
  </si>
  <si>
    <t>医療法人名古屋北クリニック</t>
  </si>
  <si>
    <t>KS-2018041001673</t>
  </si>
  <si>
    <t>トーヨーマテラン株式会社</t>
  </si>
  <si>
    <t>KS-2018041001689</t>
  </si>
  <si>
    <t>KS-2018041001697</t>
  </si>
  <si>
    <t>学校法人田村学園</t>
  </si>
  <si>
    <t>KS-2018041001710</t>
  </si>
  <si>
    <t>KS-2018041001717</t>
  </si>
  <si>
    <t>武州製薬株式会社</t>
  </si>
  <si>
    <t>KS-2018041101754</t>
  </si>
  <si>
    <t>株式会社三静工業</t>
  </si>
  <si>
    <t>KS-2018041101763</t>
  </si>
  <si>
    <t>株式会社ばんば</t>
  </si>
  <si>
    <t>KS-2018041101772</t>
  </si>
  <si>
    <t>株式会社川島製作所</t>
  </si>
  <si>
    <t>KS-2018041101779</t>
  </si>
  <si>
    <t>戸隠松本製麺株式会社</t>
  </si>
  <si>
    <t>KS-2018041101782</t>
  </si>
  <si>
    <t>株式会社ヨシカワ</t>
  </si>
  <si>
    <t>KS-2018041101789</t>
  </si>
  <si>
    <t>社会福祉法人ケアネット</t>
  </si>
  <si>
    <t>KS-2018041101790</t>
  </si>
  <si>
    <t>タイユ株式会社</t>
  </si>
  <si>
    <t>KS-2018041101800</t>
  </si>
  <si>
    <t>公益財団法人東京ＹＷＣＡ</t>
  </si>
  <si>
    <t>KS-2018041101809</t>
  </si>
  <si>
    <t>株式会社ゴトウ</t>
  </si>
  <si>
    <t>KS-2018041101813</t>
  </si>
  <si>
    <t>ミック工業株式会社</t>
  </si>
  <si>
    <t>KS-2018041101835</t>
  </si>
  <si>
    <t>社会福祉法人旭壽会</t>
  </si>
  <si>
    <t>KS-2018041101861</t>
  </si>
  <si>
    <t>KS-2018041101871</t>
  </si>
  <si>
    <t>株式会社カマック</t>
  </si>
  <si>
    <t>KS-2018041101880</t>
  </si>
  <si>
    <t>KS-2018041201905</t>
  </si>
  <si>
    <t>株式会社ミロク</t>
  </si>
  <si>
    <t>KS-2018041201908</t>
  </si>
  <si>
    <t>KS-2018041201913</t>
  </si>
  <si>
    <t>旭硝子株式会社</t>
  </si>
  <si>
    <t>KS-2018041201917</t>
  </si>
  <si>
    <t>学校法人神明の杜</t>
  </si>
  <si>
    <t>KS-2018041201921</t>
  </si>
  <si>
    <t>株式会社ハットリマーキング</t>
  </si>
  <si>
    <t>KS-2018041201935</t>
  </si>
  <si>
    <t>株式会社マテックス</t>
  </si>
  <si>
    <t>KS-2018041201943</t>
  </si>
  <si>
    <t>株式会社リラィアブル</t>
  </si>
  <si>
    <t>KS-2018041201946</t>
  </si>
  <si>
    <t>泉合資会社</t>
  </si>
  <si>
    <t>KS-2018041201958</t>
  </si>
  <si>
    <t>KS-2018041201963</t>
  </si>
  <si>
    <t>KS-2018041201969</t>
  </si>
  <si>
    <t>株式会社太陽電気</t>
  </si>
  <si>
    <t>KS-2018041201970</t>
  </si>
  <si>
    <t>KS-2018041201976</t>
  </si>
  <si>
    <t>KS-2018041201978</t>
  </si>
  <si>
    <t>KS-2018041201980</t>
  </si>
  <si>
    <t>KS-2018041201982</t>
  </si>
  <si>
    <t>KS-2018041201983</t>
  </si>
  <si>
    <t>株式会社アビヅ</t>
  </si>
  <si>
    <t>KS-2018041201985</t>
  </si>
  <si>
    <t>株式会社ピュア</t>
  </si>
  <si>
    <t>KS-2018041201986</t>
  </si>
  <si>
    <t>医療法人けんこう</t>
  </si>
  <si>
    <t>KS-2018041201999</t>
  </si>
  <si>
    <t>株式会社タチエス</t>
  </si>
  <si>
    <t>KS-2018041202003</t>
  </si>
  <si>
    <t>KS-2018041202006</t>
  </si>
  <si>
    <t>第一興産株式会社</t>
  </si>
  <si>
    <t>KS-2018041202031</t>
  </si>
  <si>
    <t>KS-2018041202036</t>
  </si>
  <si>
    <t>有限会社斎藤技研</t>
  </si>
  <si>
    <t>KS-2018041302049</t>
  </si>
  <si>
    <t>KS-2018041302057</t>
  </si>
  <si>
    <t>KS-2018041302066</t>
  </si>
  <si>
    <t>加藤鉄工株式会社</t>
  </si>
  <si>
    <t>KS-2018041302071</t>
  </si>
  <si>
    <t>株式会社金沢化成</t>
  </si>
  <si>
    <t>KS-2018041302089</t>
  </si>
  <si>
    <t>学校法人北越高等学校</t>
  </si>
  <si>
    <t>KS-2018041302102</t>
  </si>
  <si>
    <t>小林クリエイト九州株式会社</t>
  </si>
  <si>
    <t>KS-2018041302112</t>
  </si>
  <si>
    <t>ヒラサワ機工株式会社</t>
  </si>
  <si>
    <t>KS-2018041302126</t>
  </si>
  <si>
    <t>株式会社常磐植物化学研究所</t>
  </si>
  <si>
    <t>KS-2018041302132</t>
  </si>
  <si>
    <t>医療法人社団相和会</t>
  </si>
  <si>
    <t>KS-2018041302135</t>
  </si>
  <si>
    <t>株式会社永田パン</t>
  </si>
  <si>
    <t>KS-2018041302144</t>
  </si>
  <si>
    <t>ヤマケイプレコン株式会社</t>
  </si>
  <si>
    <t>KS-2018041402181</t>
  </si>
  <si>
    <t>株式会社冨山</t>
  </si>
  <si>
    <t>KS-2018041402183</t>
  </si>
  <si>
    <t>株式会社平岩鉄工所</t>
  </si>
  <si>
    <t>KS-2018041402185</t>
  </si>
  <si>
    <t>株式会社荒木板金工場</t>
  </si>
  <si>
    <t>KS-2018041402188</t>
  </si>
  <si>
    <t>松原鉱油株式会社</t>
  </si>
  <si>
    <t>KS-2018041502207</t>
  </si>
  <si>
    <t>株式会社ハヤシテクノ</t>
  </si>
  <si>
    <t>KS-2018041502226</t>
  </si>
  <si>
    <t>錦産業株式会社</t>
  </si>
  <si>
    <t>KS-2018041602232</t>
  </si>
  <si>
    <t>KS-2018041602247</t>
  </si>
  <si>
    <t>株式会社タカヤナギ</t>
  </si>
  <si>
    <t>KS-2018041602250</t>
  </si>
  <si>
    <t>株式会社イニシ</t>
  </si>
  <si>
    <t>KS-2018041602251</t>
  </si>
  <si>
    <t>株式会社三共</t>
  </si>
  <si>
    <t>KS-2018041602254</t>
  </si>
  <si>
    <t>三菱ＵＦＪ信託銀行株式会社</t>
  </si>
  <si>
    <t>KS-2018041602275</t>
  </si>
  <si>
    <t>福北興業株式会社</t>
  </si>
  <si>
    <t>KS-2018041602280</t>
  </si>
  <si>
    <t>株式会社タバタ</t>
  </si>
  <si>
    <t>KS-2018041602304</t>
  </si>
  <si>
    <t>有限会社高橋利助商店</t>
  </si>
  <si>
    <t>KS-2018041602312</t>
  </si>
  <si>
    <t>関東通運株式会社</t>
  </si>
  <si>
    <t>KS-2018041602321</t>
  </si>
  <si>
    <t>有限会社アップライジング</t>
  </si>
  <si>
    <t>KS-2018041602324</t>
  </si>
  <si>
    <t>カワサキ機工株式会社</t>
  </si>
  <si>
    <t>KS-2018041602325</t>
  </si>
  <si>
    <t>株式会社オリエンタルベーカリー西大阪販売</t>
  </si>
  <si>
    <t>KS-2018041702345</t>
  </si>
  <si>
    <t>矢島工業株式会社</t>
  </si>
  <si>
    <t>KS-2018041702346</t>
  </si>
  <si>
    <t>白鷺ニット工業株式会社</t>
  </si>
  <si>
    <t>KS-2018041702347</t>
  </si>
  <si>
    <t>酪農王国株式会社</t>
  </si>
  <si>
    <t>KS-2018041702355</t>
  </si>
  <si>
    <t>石森株式会社</t>
  </si>
  <si>
    <t>KS-2018041702365</t>
  </si>
  <si>
    <t>株式会社ＮＡＩＴＯ</t>
  </si>
  <si>
    <t>KS-2018041702370</t>
  </si>
  <si>
    <t>株式会社吉田</t>
  </si>
  <si>
    <t>KS-2018041702377</t>
  </si>
  <si>
    <t>島田信用金庫</t>
  </si>
  <si>
    <t>KS-2018041702381</t>
  </si>
  <si>
    <t>株式会社コパン</t>
  </si>
  <si>
    <t>KS-2018041702386</t>
  </si>
  <si>
    <t>社会福祉法人一歩一歩福祉会</t>
  </si>
  <si>
    <t>KS-2018041702389</t>
  </si>
  <si>
    <t>株式会社リックコーポレーション</t>
  </si>
  <si>
    <t>KS-2018041702392</t>
  </si>
  <si>
    <t>井上機工株式会社</t>
  </si>
  <si>
    <t>KS-2018041802412</t>
  </si>
  <si>
    <t>株式会社アイレクスリテイル</t>
  </si>
  <si>
    <t>KS-2018041802427</t>
  </si>
  <si>
    <t>ウィザーズコンサルティング株式会社</t>
  </si>
  <si>
    <t>KS-2018041802429</t>
  </si>
  <si>
    <t>KS-2018041802431</t>
  </si>
  <si>
    <t>株式会社大波機械製作所</t>
  </si>
  <si>
    <t>KS-2018042402477</t>
  </si>
  <si>
    <t>丸文株式会社</t>
  </si>
  <si>
    <t>KS-2018042402480</t>
  </si>
  <si>
    <t>マコトロイ工業株式会社</t>
  </si>
  <si>
    <t>KS-2018042502494</t>
  </si>
  <si>
    <t>社会福祉法人直心会</t>
  </si>
  <si>
    <t>KS-2018042702514</t>
  </si>
  <si>
    <t>KS-2018050102542</t>
  </si>
  <si>
    <t>社会福祉法人信愛会</t>
  </si>
  <si>
    <t>KS-2018050102550</t>
  </si>
  <si>
    <t>株式会社杉岡織布</t>
  </si>
  <si>
    <t>KS-2018050202567</t>
  </si>
  <si>
    <t>株式会社オートセールス龍</t>
  </si>
  <si>
    <t>KS-2018050202568</t>
  </si>
  <si>
    <t>株式会社トキハインダストリー</t>
  </si>
  <si>
    <t>KS-2018050702594</t>
  </si>
  <si>
    <t>富士パン粉工業株式会社</t>
  </si>
  <si>
    <t>KS-2018050702603</t>
  </si>
  <si>
    <t>株式会社一丁</t>
  </si>
  <si>
    <t>KS-2018050902631</t>
  </si>
  <si>
    <t>KS-2018050902634</t>
  </si>
  <si>
    <t>KS-2018051002652</t>
  </si>
  <si>
    <t>KS-2018051002660</t>
  </si>
  <si>
    <t>株式会社ＴＢＭ</t>
  </si>
  <si>
    <t>KS-2018051002664</t>
  </si>
  <si>
    <t>学校法人リズム学園</t>
  </si>
  <si>
    <t>KS-2018051002672</t>
  </si>
  <si>
    <t>三井住友信託銀行株式会社</t>
  </si>
  <si>
    <t>KS-2018051102691</t>
  </si>
  <si>
    <t>株式会社吉田建設</t>
  </si>
  <si>
    <t>KS-2018051102692</t>
  </si>
  <si>
    <t>株式会社カネキュウインターナショナル</t>
  </si>
  <si>
    <t>KS-2018051102693</t>
  </si>
  <si>
    <t>KS-2018051102695</t>
  </si>
  <si>
    <t>KS-2018051102706</t>
  </si>
  <si>
    <t>社会福祉法人かたかご会</t>
  </si>
  <si>
    <t>KS-2018051102713</t>
  </si>
  <si>
    <t>株式会社本田</t>
  </si>
  <si>
    <t>KS-2018051102720</t>
  </si>
  <si>
    <t>碓氷製糸株式会社</t>
  </si>
  <si>
    <t>KS-2018051202724</t>
  </si>
  <si>
    <t>株式会社伊豆中</t>
  </si>
  <si>
    <t>KS-2018051302731</t>
  </si>
  <si>
    <t>株式会社風林</t>
  </si>
  <si>
    <t>KS-2018051402732</t>
  </si>
  <si>
    <t>KS-2018051402758</t>
  </si>
  <si>
    <t>KS-2018051402762</t>
  </si>
  <si>
    <t>法規書籍印刷株式会社</t>
  </si>
  <si>
    <t>KS-2018051402767</t>
  </si>
  <si>
    <t>巻信用組合</t>
  </si>
  <si>
    <t>KS-2018051502777</t>
  </si>
  <si>
    <t>KS-2018051502791</t>
  </si>
  <si>
    <t>株式会社マルエ－</t>
  </si>
  <si>
    <t>KS-2018051502819</t>
  </si>
  <si>
    <t>社会福祉法人啓生会</t>
  </si>
  <si>
    <t>KS-2018051502824</t>
  </si>
  <si>
    <t>株式会社ライトパブリシティ</t>
  </si>
  <si>
    <t>KS-2018051502831</t>
  </si>
  <si>
    <t>KS-2018051602837</t>
  </si>
  <si>
    <t>有限会社匠實</t>
  </si>
  <si>
    <t>KS-2018051602851</t>
  </si>
  <si>
    <t>医療生協さいたま生活協同組合</t>
  </si>
  <si>
    <t>KS-2018051602871</t>
  </si>
  <si>
    <t>KS-2018051602872</t>
  </si>
  <si>
    <t>医療法人社団仁慈会</t>
  </si>
  <si>
    <t>KS-2018051602873</t>
  </si>
  <si>
    <t>ムトー精工株式会社</t>
  </si>
  <si>
    <t>KS-2018051702893</t>
  </si>
  <si>
    <t>KS-2018051702895</t>
  </si>
  <si>
    <t>KS-2018051702897</t>
  </si>
  <si>
    <t>備後海運株式会社</t>
  </si>
  <si>
    <t>KS-2018051702903</t>
  </si>
  <si>
    <t>株式会社三光刃物製作所</t>
  </si>
  <si>
    <t>KS-2018051802917</t>
  </si>
  <si>
    <t>KS-2018051802926</t>
  </si>
  <si>
    <t>三菱電機ライフサ－ビス株式会社</t>
  </si>
  <si>
    <t>KS-2018051902940</t>
  </si>
  <si>
    <t>学校法人相模女子大学</t>
  </si>
  <si>
    <t>KS-2018051902941</t>
  </si>
  <si>
    <t>ヱスケー石鹸株式会社</t>
  </si>
  <si>
    <t>KS-2018051902944</t>
  </si>
  <si>
    <t>KS-2018051902952</t>
  </si>
  <si>
    <t>株式会社ケンゾー</t>
  </si>
  <si>
    <t>KS-2018052102958</t>
  </si>
  <si>
    <t>株式会社フォレスト</t>
  </si>
  <si>
    <t>KS-2018052102960</t>
  </si>
  <si>
    <t>KS-2018052102976</t>
  </si>
  <si>
    <t>大三紙業株式会社</t>
  </si>
  <si>
    <t>KS-2018052202994</t>
  </si>
  <si>
    <t>株式会社エンジェリーいのこ</t>
  </si>
  <si>
    <t>KS-2018052303004</t>
  </si>
  <si>
    <t>学校法人杏文学園</t>
  </si>
  <si>
    <t>KS-2018052303005</t>
  </si>
  <si>
    <t>三島産業有限会社</t>
  </si>
  <si>
    <t>KS-2018051602875</t>
    <phoneticPr fontId="2"/>
  </si>
  <si>
    <t>税理士法人向田会計</t>
    <phoneticPr fontId="2"/>
  </si>
  <si>
    <t>2018032000025</t>
  </si>
  <si>
    <t>2018032000027</t>
  </si>
  <si>
    <t>2018032000031</t>
  </si>
  <si>
    <t>2018032000077</t>
  </si>
  <si>
    <t>2018032000090</t>
  </si>
  <si>
    <t>2018032000096</t>
  </si>
  <si>
    <t>2018032000097</t>
  </si>
  <si>
    <t>2018032000110</t>
  </si>
  <si>
    <t>2018032000130</t>
  </si>
  <si>
    <t>2018032000134</t>
  </si>
  <si>
    <t>2018032100146</t>
  </si>
  <si>
    <t>2018032100156</t>
  </si>
  <si>
    <t>2018032100160</t>
  </si>
  <si>
    <t>2018032200166</t>
  </si>
  <si>
    <t>2018032200179</t>
  </si>
  <si>
    <t>2018032200182</t>
  </si>
  <si>
    <t>2018032200188</t>
  </si>
  <si>
    <t>2018032200189</t>
  </si>
  <si>
    <t>2018032200212</t>
  </si>
  <si>
    <t>2018032200218</t>
  </si>
  <si>
    <t>2018032200224</t>
  </si>
  <si>
    <t>2018032200229</t>
  </si>
  <si>
    <t>2018032200232</t>
  </si>
  <si>
    <t>2018032300241</t>
  </si>
  <si>
    <t>2018032300246</t>
  </si>
  <si>
    <t>2018032300254</t>
  </si>
  <si>
    <t>2018032300287</t>
  </si>
  <si>
    <t>2018032300295</t>
  </si>
  <si>
    <t>2018032300297</t>
  </si>
  <si>
    <t>2018032400300</t>
  </si>
  <si>
    <t>2018032500327</t>
  </si>
  <si>
    <t>2018032600347</t>
  </si>
  <si>
    <t>2018032600371</t>
  </si>
  <si>
    <t>2018032600390</t>
  </si>
  <si>
    <t>2018032700398</t>
  </si>
  <si>
    <t>2018032700403</t>
  </si>
  <si>
    <t>2018032700413</t>
  </si>
  <si>
    <t>2018032700426</t>
  </si>
  <si>
    <t>2018032700427</t>
  </si>
  <si>
    <t>2018032700428</t>
  </si>
  <si>
    <t>2018032700439</t>
  </si>
  <si>
    <t>2018032800466</t>
  </si>
  <si>
    <t>2018032800478</t>
  </si>
  <si>
    <t>2018032800484</t>
  </si>
  <si>
    <t>2018032800501</t>
  </si>
  <si>
    <t>2018032800506</t>
  </si>
  <si>
    <t>2018032800507</t>
  </si>
  <si>
    <t>2018032800518</t>
  </si>
  <si>
    <t>2018032800528</t>
  </si>
  <si>
    <t>2018032800569</t>
  </si>
  <si>
    <t>2018032800572</t>
  </si>
  <si>
    <t>2018032800574</t>
  </si>
  <si>
    <t>2018032800575</t>
  </si>
  <si>
    <t>2018032800591</t>
  </si>
  <si>
    <t>2018032800599</t>
  </si>
  <si>
    <t>2018032800613</t>
  </si>
  <si>
    <t>2018032900644</t>
  </si>
  <si>
    <t>2018032900667</t>
  </si>
  <si>
    <t>2018032900671</t>
  </si>
  <si>
    <t>2018032900678</t>
  </si>
  <si>
    <t>2018032900683</t>
  </si>
  <si>
    <t>2018032900693</t>
  </si>
  <si>
    <t>2018032900703</t>
  </si>
  <si>
    <t>2018032900704</t>
  </si>
  <si>
    <t>2018032900715</t>
  </si>
  <si>
    <t>2018032900717</t>
  </si>
  <si>
    <t>2018033000734</t>
  </si>
  <si>
    <t>2018033000737</t>
  </si>
  <si>
    <t>2018033000769</t>
  </si>
  <si>
    <t>2018033000779</t>
  </si>
  <si>
    <t>2018033000785</t>
  </si>
  <si>
    <t>2018033000786</t>
  </si>
  <si>
    <t>2018033000787</t>
  </si>
  <si>
    <t>2018040100814</t>
  </si>
  <si>
    <t>2018040100817</t>
  </si>
  <si>
    <t>2018040100818</t>
  </si>
  <si>
    <t>2018040100819</t>
  </si>
  <si>
    <t>2018040100822</t>
  </si>
  <si>
    <t>2018040200839</t>
  </si>
  <si>
    <t>2018040200849</t>
  </si>
  <si>
    <t>2018040200873</t>
  </si>
  <si>
    <t>2018040200878</t>
  </si>
  <si>
    <t>2018040200886</t>
  </si>
  <si>
    <t>2018040200892</t>
  </si>
  <si>
    <t>2018040200913</t>
  </si>
  <si>
    <t>2018040300933</t>
  </si>
  <si>
    <t>2018040300942</t>
  </si>
  <si>
    <t>2018040300950</t>
  </si>
  <si>
    <t>2018040300951</t>
  </si>
  <si>
    <t>2018040300952</t>
  </si>
  <si>
    <t>2018040300953</t>
  </si>
  <si>
    <t>2018040300955</t>
  </si>
  <si>
    <t>2018040300960</t>
  </si>
  <si>
    <t>2018040300965</t>
  </si>
  <si>
    <t>2018040300972</t>
  </si>
  <si>
    <t>2018040300985</t>
  </si>
  <si>
    <t>2018040300990</t>
  </si>
  <si>
    <t>2018040401006</t>
  </si>
  <si>
    <t>2018040401016</t>
  </si>
  <si>
    <t>2018040401038</t>
  </si>
  <si>
    <t>2018040401040</t>
  </si>
  <si>
    <t>2018040401045</t>
  </si>
  <si>
    <t>2018040401056</t>
  </si>
  <si>
    <t>2018040401071</t>
  </si>
  <si>
    <t>2018040401077</t>
  </si>
  <si>
    <t>2018040401086</t>
  </si>
  <si>
    <t>2018040401108</t>
  </si>
  <si>
    <t>2018040501112</t>
  </si>
  <si>
    <t>2018040501115</t>
  </si>
  <si>
    <t>2018040501118</t>
  </si>
  <si>
    <t>2018040501119</t>
  </si>
  <si>
    <t>2018040501124</t>
  </si>
  <si>
    <t>2018040501137</t>
  </si>
  <si>
    <t>2018040501152</t>
  </si>
  <si>
    <t>2018040501159</t>
  </si>
  <si>
    <t>2018040501164</t>
  </si>
  <si>
    <t>2018040501165</t>
  </si>
  <si>
    <t>2018040501174</t>
  </si>
  <si>
    <t>2018040501176</t>
  </si>
  <si>
    <t>2018040501183</t>
  </si>
  <si>
    <t>2018040501190</t>
  </si>
  <si>
    <t>2018040501192</t>
  </si>
  <si>
    <t>2018040501197</t>
  </si>
  <si>
    <t>2018040501205</t>
  </si>
  <si>
    <t>2018040501206</t>
  </si>
  <si>
    <t>2018040501223</t>
  </si>
  <si>
    <t>2018040501224</t>
  </si>
  <si>
    <t>2018040501231</t>
  </si>
  <si>
    <t>2018040501235</t>
  </si>
  <si>
    <t>2018040501237</t>
  </si>
  <si>
    <t>2018040601240</t>
  </si>
  <si>
    <t>2018040601242</t>
  </si>
  <si>
    <t>2018040601245</t>
  </si>
  <si>
    <t>2018040601246</t>
  </si>
  <si>
    <t>2018040601247</t>
  </si>
  <si>
    <t>2018040601270</t>
  </si>
  <si>
    <t>2018040601280</t>
  </si>
  <si>
    <t>2018040601293</t>
  </si>
  <si>
    <t>2018040601304</t>
  </si>
  <si>
    <t>2018040601320</t>
  </si>
  <si>
    <t>2018040601334</t>
  </si>
  <si>
    <t>2018040601342</t>
  </si>
  <si>
    <t>2018040601357</t>
  </si>
  <si>
    <t>2018040601362</t>
  </si>
  <si>
    <t>2018040701363</t>
  </si>
  <si>
    <t>2018040701376</t>
  </si>
  <si>
    <t>2018040701396</t>
  </si>
  <si>
    <t>2018040801415</t>
  </si>
  <si>
    <t>2018040901422</t>
  </si>
  <si>
    <t>2018040901453</t>
  </si>
  <si>
    <t>2018040901455</t>
  </si>
  <si>
    <t>2018040901469</t>
  </si>
  <si>
    <t>2018040901471</t>
  </si>
  <si>
    <t>2018040901476</t>
  </si>
  <si>
    <t>2018040901477</t>
  </si>
  <si>
    <t>2018040901480</t>
  </si>
  <si>
    <t>2018040901482</t>
  </si>
  <si>
    <t>2018040901493</t>
  </si>
  <si>
    <t>2018040901495</t>
  </si>
  <si>
    <t>2018040901511</t>
  </si>
  <si>
    <t>2018040901521</t>
  </si>
  <si>
    <t>2018040901548</t>
  </si>
  <si>
    <t>2018040901568</t>
  </si>
  <si>
    <t>2018040901570</t>
  </si>
  <si>
    <t>2018040901572</t>
  </si>
  <si>
    <t>2018041001584</t>
  </si>
  <si>
    <t>2018041001594</t>
  </si>
  <si>
    <t>2018041001598</t>
  </si>
  <si>
    <t>2018041001601</t>
  </si>
  <si>
    <t>2018041001616</t>
  </si>
  <si>
    <t>2018041001624</t>
  </si>
  <si>
    <t>2018041001635</t>
  </si>
  <si>
    <t>2018041001637</t>
  </si>
  <si>
    <t>2018041001643</t>
  </si>
  <si>
    <t>2018041001649</t>
  </si>
  <si>
    <t>2018041001650</t>
  </si>
  <si>
    <t>2018041001661</t>
  </si>
  <si>
    <t>2018041001669</t>
  </si>
  <si>
    <t>2018041001675</t>
  </si>
  <si>
    <t>2018041001677</t>
  </si>
  <si>
    <t>2018041001679</t>
  </si>
  <si>
    <t>2018041001681</t>
  </si>
  <si>
    <t>2018041001683</t>
  </si>
  <si>
    <t>2018041001687</t>
  </si>
  <si>
    <t>2018041001688</t>
  </si>
  <si>
    <t>2018041001698</t>
  </si>
  <si>
    <t>2018041001699</t>
  </si>
  <si>
    <t>2018041001700</t>
  </si>
  <si>
    <t>2018041001706</t>
  </si>
  <si>
    <t>2018041101729</t>
  </si>
  <si>
    <t>2018041101735</t>
  </si>
  <si>
    <t>2018041101743</t>
  </si>
  <si>
    <t>2018041101745</t>
  </si>
  <si>
    <t>2018041101757</t>
  </si>
  <si>
    <t>2018041101770</t>
  </si>
  <si>
    <t>2018041101771</t>
  </si>
  <si>
    <t>2018041101784</t>
  </si>
  <si>
    <t>2018041101796</t>
  </si>
  <si>
    <t>2018041101798</t>
  </si>
  <si>
    <t>2018041101806</t>
  </si>
  <si>
    <t>2018041101811</t>
  </si>
  <si>
    <t>2018041101812</t>
  </si>
  <si>
    <t>2018041101830</t>
  </si>
  <si>
    <t>2018041101832</t>
  </si>
  <si>
    <t>2018041101834</t>
  </si>
  <si>
    <t>2018041101836</t>
  </si>
  <si>
    <t>2018041101843</t>
  </si>
  <si>
    <t>2018041101847</t>
  </si>
  <si>
    <t>2018041101850</t>
  </si>
  <si>
    <t>2018041101851</t>
  </si>
  <si>
    <t>2018041101854</t>
  </si>
  <si>
    <t>2018041101865</t>
  </si>
  <si>
    <t>2018041101868</t>
  </si>
  <si>
    <t>2018041201892</t>
  </si>
  <si>
    <t>2018041201898</t>
  </si>
  <si>
    <t>2018041201916</t>
  </si>
  <si>
    <t>2018041201925</t>
  </si>
  <si>
    <t>2018041201933</t>
  </si>
  <si>
    <t>2018041201936</t>
  </si>
  <si>
    <t>2018041201944</t>
  </si>
  <si>
    <t>2018041201961</t>
  </si>
  <si>
    <t>2018041201992</t>
  </si>
  <si>
    <t>2018041201998</t>
  </si>
  <si>
    <t>2018041202005</t>
  </si>
  <si>
    <t>2018041202018</t>
  </si>
  <si>
    <t>2018041202020</t>
  </si>
  <si>
    <t>2018041202045</t>
  </si>
  <si>
    <t>2018041302050</t>
  </si>
  <si>
    <t>2018041302051</t>
  </si>
  <si>
    <t>2018041302064</t>
  </si>
  <si>
    <t>2018041302067</t>
  </si>
  <si>
    <t>2018041302069</t>
  </si>
  <si>
    <t>2018041302076</t>
  </si>
  <si>
    <t>2018041302082</t>
  </si>
  <si>
    <t>2018041302116</t>
  </si>
  <si>
    <t>2018041302122</t>
  </si>
  <si>
    <t>2018041302133</t>
  </si>
  <si>
    <t>2018041302137</t>
  </si>
  <si>
    <t>2018041302139</t>
  </si>
  <si>
    <t>2018041302142</t>
  </si>
  <si>
    <t>2018041302147</t>
  </si>
  <si>
    <t>2018041302162</t>
  </si>
  <si>
    <t>2018041302169</t>
  </si>
  <si>
    <t>2018041402174</t>
  </si>
  <si>
    <t>2018041402189</t>
  </si>
  <si>
    <t>2018041402190</t>
  </si>
  <si>
    <t>2018041502211</t>
  </si>
  <si>
    <t>2018041502216</t>
  </si>
  <si>
    <t>2018041502217</t>
  </si>
  <si>
    <t>2018041602249</t>
  </si>
  <si>
    <t>2018041602252</t>
  </si>
  <si>
    <t>2018041602255</t>
  </si>
  <si>
    <t>2018041602259</t>
  </si>
  <si>
    <t>2018041602268</t>
  </si>
  <si>
    <t>2018041602273</t>
  </si>
  <si>
    <t>2018041602274</t>
  </si>
  <si>
    <t>2018041602277</t>
  </si>
  <si>
    <t>2018041602279</t>
  </si>
  <si>
    <t>2018041602281</t>
  </si>
  <si>
    <t>2018041602288</t>
  </si>
  <si>
    <t>2018041602290</t>
  </si>
  <si>
    <t>2018041602300</t>
  </si>
  <si>
    <t>2018041602307</t>
  </si>
  <si>
    <t>2018041602315</t>
  </si>
  <si>
    <t>2018041602318</t>
  </si>
  <si>
    <t>2018041602319</t>
  </si>
  <si>
    <t>2018041602322</t>
  </si>
  <si>
    <t>2018041602336</t>
  </si>
  <si>
    <t>2018041702343</t>
  </si>
  <si>
    <t>2018041702375</t>
  </si>
  <si>
    <t>2018041702383</t>
  </si>
  <si>
    <t>2018041802407</t>
  </si>
  <si>
    <t>2018041802416</t>
  </si>
  <si>
    <t>2018041802420</t>
  </si>
  <si>
    <t>2018041802441</t>
  </si>
  <si>
    <t>2018050102539</t>
  </si>
  <si>
    <t>2018050102553</t>
  </si>
  <si>
    <t>2018050202565</t>
  </si>
  <si>
    <t>2018050502580</t>
  </si>
  <si>
    <t>2018050702595</t>
  </si>
  <si>
    <t>2018050802618</t>
  </si>
  <si>
    <t>2018051402761</t>
  </si>
  <si>
    <t>2018051502773</t>
  </si>
  <si>
    <t>2018051502794</t>
  </si>
  <si>
    <t>2018051502803</t>
  </si>
  <si>
    <t>2018051502806</t>
  </si>
  <si>
    <t>2018051502814</t>
  </si>
  <si>
    <t>2018051502817</t>
  </si>
  <si>
    <t>2018051502822</t>
  </si>
  <si>
    <t>2018051502827</t>
  </si>
  <si>
    <t>2018051602834</t>
  </si>
  <si>
    <t>2018051602839</t>
  </si>
  <si>
    <t>2018051602845</t>
  </si>
  <si>
    <t>2018051602852</t>
  </si>
  <si>
    <t>2018051602853</t>
  </si>
  <si>
    <t>2018051602864</t>
  </si>
  <si>
    <t>2018051602866</t>
  </si>
  <si>
    <t>2018051602869</t>
  </si>
  <si>
    <t>2018051702877</t>
  </si>
  <si>
    <t>2018051702878</t>
  </si>
  <si>
    <t>2018051702879</t>
  </si>
  <si>
    <t>2018051702880</t>
  </si>
  <si>
    <t>2018051702883</t>
  </si>
  <si>
    <t>2018051702884</t>
  </si>
  <si>
    <t>2018051702888</t>
  </si>
  <si>
    <t>2018051802906</t>
  </si>
  <si>
    <t>2018051802912</t>
  </si>
  <si>
    <t>2018051802914</t>
  </si>
  <si>
    <t>2018051802919</t>
  </si>
  <si>
    <t>2018051802929</t>
  </si>
  <si>
    <t>2018051802935</t>
  </si>
  <si>
    <t>2018052102963</t>
  </si>
  <si>
    <t>2018052102965</t>
  </si>
  <si>
    <t>2018052102966</t>
  </si>
  <si>
    <t>2018052102969</t>
  </si>
  <si>
    <t>2018052203001</t>
  </si>
  <si>
    <t>2018052303014</t>
  </si>
  <si>
    <t>2018052503024</t>
  </si>
  <si>
    <t>2018032000017</t>
  </si>
  <si>
    <t>2018032000051</t>
  </si>
  <si>
    <t>2018032000092</t>
  </si>
  <si>
    <t>2018032000102</t>
  </si>
  <si>
    <t>2018032000108</t>
  </si>
  <si>
    <t>2018032000109</t>
  </si>
  <si>
    <t>2018032000112</t>
  </si>
  <si>
    <t>2018032000126</t>
  </si>
  <si>
    <t>2018032100153</t>
  </si>
  <si>
    <t>2018032200168</t>
  </si>
  <si>
    <t>2018032200172</t>
  </si>
  <si>
    <t>2018032200186</t>
  </si>
  <si>
    <t>2018032200187</t>
  </si>
  <si>
    <t>2018032200191</t>
  </si>
  <si>
    <t>2018032200205</t>
  </si>
  <si>
    <t>2018032200207</t>
  </si>
  <si>
    <t>2018032200230</t>
  </si>
  <si>
    <t>2018032200231</t>
  </si>
  <si>
    <t>2018032300240</t>
  </si>
  <si>
    <t>2018032300247</t>
  </si>
  <si>
    <t>2018032300255</t>
  </si>
  <si>
    <t>2018032300256</t>
  </si>
  <si>
    <t>2018032300257</t>
  </si>
  <si>
    <t>2018032300286</t>
  </si>
  <si>
    <t>2018032400309</t>
  </si>
  <si>
    <t>2018032500325</t>
  </si>
  <si>
    <t>2018032600337</t>
  </si>
  <si>
    <t>2018032600356</t>
  </si>
  <si>
    <t>2018032600357</t>
  </si>
  <si>
    <t>2018032600362</t>
  </si>
  <si>
    <t>2018032600365</t>
  </si>
  <si>
    <t>2018032600386</t>
  </si>
  <si>
    <t>2018032700417</t>
  </si>
  <si>
    <t>2018032700420</t>
  </si>
  <si>
    <t>2018032700430</t>
  </si>
  <si>
    <t>2018032700438</t>
  </si>
  <si>
    <t>2018032700448</t>
  </si>
  <si>
    <t>2018032800452</t>
  </si>
  <si>
    <t>2018032800456</t>
  </si>
  <si>
    <t>2018032800458</t>
  </si>
  <si>
    <t>2018032800480</t>
  </si>
  <si>
    <t>2018032800504</t>
  </si>
  <si>
    <t>2018032800509</t>
  </si>
  <si>
    <t>2018032800510</t>
  </si>
  <si>
    <t>2018032800517</t>
  </si>
  <si>
    <t>2018032800520</t>
  </si>
  <si>
    <t>2018032800530</t>
  </si>
  <si>
    <t>2018032800549</t>
  </si>
  <si>
    <t>2018032800550</t>
  </si>
  <si>
    <t>2018032800551</t>
  </si>
  <si>
    <t>2018032800553</t>
  </si>
  <si>
    <t>2018032800568</t>
  </si>
  <si>
    <t>2018032800573</t>
  </si>
  <si>
    <t>2018032800622</t>
  </si>
  <si>
    <t>2018032900662</t>
  </si>
  <si>
    <t>2018032900669</t>
  </si>
  <si>
    <t>2018032900675</t>
  </si>
  <si>
    <t>2018032900686</t>
  </si>
  <si>
    <t>2018032900689</t>
  </si>
  <si>
    <t>2018032900692</t>
  </si>
  <si>
    <t>2018032900695</t>
  </si>
  <si>
    <t>2018032900701</t>
  </si>
  <si>
    <t>2018032900724</t>
  </si>
  <si>
    <t>2018032900725</t>
  </si>
  <si>
    <t>2018033000730</t>
  </si>
  <si>
    <t>2018033000742</t>
  </si>
  <si>
    <t>2018033000745</t>
  </si>
  <si>
    <t>2018033000748</t>
  </si>
  <si>
    <t>2018033000750</t>
  </si>
  <si>
    <t>2018033000752</t>
  </si>
  <si>
    <t>2018033000753</t>
  </si>
  <si>
    <t>2018033000760</t>
  </si>
  <si>
    <t>2018033000761</t>
  </si>
  <si>
    <t>2018033000764</t>
  </si>
  <si>
    <t>2018040100813</t>
  </si>
  <si>
    <t>2018040200828</t>
  </si>
  <si>
    <t>2018040200832</t>
  </si>
  <si>
    <t>2018040200843</t>
  </si>
  <si>
    <t>2018040200846</t>
  </si>
  <si>
    <t>2018040200855</t>
  </si>
  <si>
    <t>2018040200859</t>
  </si>
  <si>
    <t>2018040200869</t>
  </si>
  <si>
    <t>2018040200871</t>
  </si>
  <si>
    <t>2018040200872</t>
  </si>
  <si>
    <t>2018040200885</t>
  </si>
  <si>
    <t>2018040200903</t>
  </si>
  <si>
    <t>2018040300947</t>
  </si>
  <si>
    <t>2018040300949</t>
  </si>
  <si>
    <t>2018040300956</t>
  </si>
  <si>
    <t>2018040300968</t>
  </si>
  <si>
    <t>2018040300976</t>
  </si>
  <si>
    <t>2018040300997</t>
  </si>
  <si>
    <t>2018040400999</t>
  </si>
  <si>
    <t>2018040401012</t>
  </si>
  <si>
    <t>2018040401015</t>
  </si>
  <si>
    <t>2018040401020</t>
  </si>
  <si>
    <t>2018040401036</t>
  </si>
  <si>
    <t>2018040401039</t>
  </si>
  <si>
    <t>2018040401047</t>
  </si>
  <si>
    <t>2018040401059</t>
  </si>
  <si>
    <t>2018040401062</t>
  </si>
  <si>
    <t>2018040401085</t>
  </si>
  <si>
    <t>2018040401096</t>
  </si>
  <si>
    <t>2018040401097</t>
  </si>
  <si>
    <t>2018040401105</t>
  </si>
  <si>
    <t>2018040401110</t>
  </si>
  <si>
    <t>2018040501130</t>
  </si>
  <si>
    <t>2018040501141</t>
  </si>
  <si>
    <t>2018040501149</t>
  </si>
  <si>
    <t>2018040501151</t>
  </si>
  <si>
    <t>2018040501162</t>
  </si>
  <si>
    <t>2018040501163</t>
  </si>
  <si>
    <t>2018040501185</t>
  </si>
  <si>
    <t>2018040501189</t>
  </si>
  <si>
    <t>2018040501198</t>
  </si>
  <si>
    <t>2018040501203</t>
  </si>
  <si>
    <t>2018040501219</t>
  </si>
  <si>
    <t>2018040501230</t>
  </si>
  <si>
    <t>2018040501233</t>
  </si>
  <si>
    <t>2018040501234</t>
  </si>
  <si>
    <t>2018040601243</t>
  </si>
  <si>
    <t>2018040601256</t>
  </si>
  <si>
    <t>2018040601257</t>
  </si>
  <si>
    <t>2018040601262</t>
  </si>
  <si>
    <t>2018040601265</t>
  </si>
  <si>
    <t>2018040601266</t>
  </si>
  <si>
    <t>2018040601276</t>
  </si>
  <si>
    <t>2018040601284</t>
  </si>
  <si>
    <t>2018040601289</t>
  </si>
  <si>
    <t>2018040601302</t>
  </si>
  <si>
    <t>2018040601310</t>
  </si>
  <si>
    <t>2018040601327</t>
  </si>
  <si>
    <t>2018040601328</t>
  </si>
  <si>
    <t>2018040601336</t>
  </si>
  <si>
    <t>2018040601348</t>
  </si>
  <si>
    <t>2018040601351</t>
  </si>
  <si>
    <t>2018040701370</t>
  </si>
  <si>
    <t>2018040701399</t>
  </si>
  <si>
    <t>2018040801406</t>
  </si>
  <si>
    <t>2018040801414</t>
  </si>
  <si>
    <t>2018040801417</t>
  </si>
  <si>
    <t>2018040801420</t>
  </si>
  <si>
    <t>2018040901436</t>
  </si>
  <si>
    <t>2018040901445</t>
  </si>
  <si>
    <t>2018040901473</t>
  </si>
  <si>
    <t>2018040901479</t>
  </si>
  <si>
    <t>2018040901489</t>
  </si>
  <si>
    <t>2018040901498</t>
  </si>
  <si>
    <t>2018040901503</t>
  </si>
  <si>
    <t>2018040901527</t>
  </si>
  <si>
    <t>2018040901532</t>
  </si>
  <si>
    <t>2018040901541</t>
  </si>
  <si>
    <t>2018040901544</t>
  </si>
  <si>
    <t>2018040901549</t>
  </si>
  <si>
    <t>2018040901562</t>
  </si>
  <si>
    <t>2018040901566</t>
  </si>
  <si>
    <t>2018041001578</t>
  </si>
  <si>
    <t>2018041001579</t>
  </si>
  <si>
    <t>2018041001582</t>
  </si>
  <si>
    <t>2018041001586</t>
  </si>
  <si>
    <t>2018041001596</t>
  </si>
  <si>
    <t>2018041001605</t>
  </si>
  <si>
    <t>2018041001613</t>
  </si>
  <si>
    <t>2018041001630</t>
  </si>
  <si>
    <t>2018041001632</t>
  </si>
  <si>
    <t>2018041001656</t>
  </si>
  <si>
    <t>2018041001664</t>
  </si>
  <si>
    <t>2018041001672</t>
  </si>
  <si>
    <t>2018041001674</t>
  </si>
  <si>
    <t>2018041001678</t>
  </si>
  <si>
    <t>2018041001692</t>
  </si>
  <si>
    <t>2018041001695</t>
  </si>
  <si>
    <t>2018041001701</t>
  </si>
  <si>
    <t>2018041001705</t>
  </si>
  <si>
    <t>2018041001708</t>
  </si>
  <si>
    <t>2018041001719</t>
  </si>
  <si>
    <t>2018041101737</t>
  </si>
  <si>
    <t>2018041101756</t>
  </si>
  <si>
    <t>2018041101761</t>
  </si>
  <si>
    <t>2018041101769</t>
  </si>
  <si>
    <t>2018041101802</t>
  </si>
  <si>
    <t>2018041101820</t>
  </si>
  <si>
    <t>2018041101822</t>
  </si>
  <si>
    <t>2018041101827</t>
  </si>
  <si>
    <t>2018041101837</t>
  </si>
  <si>
    <t>2018041101841</t>
  </si>
  <si>
    <t>2018041101853</t>
  </si>
  <si>
    <t>2018041101860</t>
  </si>
  <si>
    <t>2018041101863</t>
  </si>
  <si>
    <t>2018041101864</t>
  </si>
  <si>
    <t>2018041101866</t>
  </si>
  <si>
    <t>2018041101872</t>
  </si>
  <si>
    <t>2018041101874</t>
  </si>
  <si>
    <t>2018041101875</t>
  </si>
  <si>
    <t>2018041201891</t>
  </si>
  <si>
    <t>2018041201896</t>
  </si>
  <si>
    <t>2018041201901</t>
  </si>
  <si>
    <t>2018041201906</t>
  </si>
  <si>
    <t>2018041201911</t>
  </si>
  <si>
    <t>2018041201914</t>
  </si>
  <si>
    <t>2018041201918</t>
  </si>
  <si>
    <t>2018041201924</t>
  </si>
  <si>
    <t>2018041201939</t>
  </si>
  <si>
    <t>2018041201948</t>
  </si>
  <si>
    <t>2018041201966</t>
  </si>
  <si>
    <t>2018041201988</t>
  </si>
  <si>
    <t>2018041202011</t>
  </si>
  <si>
    <t>2018041202028</t>
  </si>
  <si>
    <t>2018041202029</t>
  </si>
  <si>
    <t>2018041202030</t>
  </si>
  <si>
    <t>2018041202032</t>
  </si>
  <si>
    <t>2018041202033</t>
  </si>
  <si>
    <t>2018041202035</t>
  </si>
  <si>
    <t>2018041202043</t>
  </si>
  <si>
    <t>2018041302052</t>
  </si>
  <si>
    <t>2018041302053</t>
  </si>
  <si>
    <t>2018041302063</t>
  </si>
  <si>
    <t>2018041302068</t>
  </si>
  <si>
    <t>2018041302073</t>
  </si>
  <si>
    <t>2018041302087</t>
  </si>
  <si>
    <t>2018041302093</t>
  </si>
  <si>
    <t>2018041302098</t>
  </si>
  <si>
    <t>2018041302106</t>
  </si>
  <si>
    <t>2018041302109</t>
  </si>
  <si>
    <t>2018041302117</t>
  </si>
  <si>
    <t>2018041302127</t>
  </si>
  <si>
    <t>2018041302129</t>
  </si>
  <si>
    <t>2018041302138</t>
  </si>
  <si>
    <t>2018041302146</t>
  </si>
  <si>
    <t>2018041302148</t>
  </si>
  <si>
    <t>2018041302152</t>
  </si>
  <si>
    <t>2018041302155</t>
  </si>
  <si>
    <t>2018041302168</t>
  </si>
  <si>
    <t>2018041302170</t>
  </si>
  <si>
    <t>2018041402171</t>
  </si>
  <si>
    <t>2018041402175</t>
  </si>
  <si>
    <t>2018041402176</t>
  </si>
  <si>
    <t>2018041402177</t>
  </si>
  <si>
    <t>2018041402186</t>
  </si>
  <si>
    <t>2018041402193</t>
  </si>
  <si>
    <t>2018041402204</t>
  </si>
  <si>
    <t>2018041502213</t>
  </si>
  <si>
    <t>2018041502219</t>
  </si>
  <si>
    <t>2018041502220</t>
  </si>
  <si>
    <t>2018041502230</t>
  </si>
  <si>
    <t>2018041602244</t>
  </si>
  <si>
    <t>2018041602265</t>
  </si>
  <si>
    <t>2018041602276</t>
  </si>
  <si>
    <t>2018041602291</t>
  </si>
  <si>
    <t>2018041602297</t>
  </si>
  <si>
    <t>2018041602301</t>
  </si>
  <si>
    <t>2018041602305</t>
  </si>
  <si>
    <t>2018041602320</t>
  </si>
  <si>
    <t>2018041602333</t>
  </si>
  <si>
    <t>2018041702340</t>
  </si>
  <si>
    <t>2018041702364</t>
  </si>
  <si>
    <t>2018041702366</t>
  </si>
  <si>
    <t>2018041702367</t>
  </si>
  <si>
    <t>2018041702369</t>
  </si>
  <si>
    <t>2018041702391</t>
  </si>
  <si>
    <t>2018041702395</t>
  </si>
  <si>
    <t>2018041702398</t>
  </si>
  <si>
    <t>2018041802401</t>
  </si>
  <si>
    <t>2018041802402</t>
  </si>
  <si>
    <t>2018041802406</t>
  </si>
  <si>
    <t>2018041802426</t>
  </si>
  <si>
    <t>2018041802440</t>
  </si>
  <si>
    <t>2018041902453</t>
  </si>
  <si>
    <t>2018042602509</t>
  </si>
  <si>
    <t>2018042702511</t>
  </si>
  <si>
    <t>2018042702516</t>
  </si>
  <si>
    <t>2018050102545</t>
  </si>
  <si>
    <t>2018050202562</t>
  </si>
  <si>
    <t>2018050202563</t>
  </si>
  <si>
    <t>2018050202566</t>
  </si>
  <si>
    <t>2018050202569</t>
  </si>
  <si>
    <t>2018050202571</t>
  </si>
  <si>
    <t>2018050202574</t>
  </si>
  <si>
    <t>2018050602583</t>
  </si>
  <si>
    <t>2018050702588</t>
  </si>
  <si>
    <t>2018050702590</t>
  </si>
  <si>
    <t>2018050702597</t>
  </si>
  <si>
    <t>2018050702599</t>
  </si>
  <si>
    <t>2018050802605</t>
  </si>
  <si>
    <t>2018050802613</t>
  </si>
  <si>
    <t>2018050802616</t>
  </si>
  <si>
    <t>2018050802622</t>
  </si>
  <si>
    <t>2018050902642</t>
  </si>
  <si>
    <t>2018051002658</t>
  </si>
  <si>
    <t>2018051002674</t>
  </si>
  <si>
    <t>2018051002675</t>
  </si>
  <si>
    <t>2018051002679</t>
  </si>
  <si>
    <t>2018051102694</t>
  </si>
  <si>
    <t>2018051102704</t>
  </si>
  <si>
    <t>2018051102709</t>
  </si>
  <si>
    <t>2018051102710</t>
  </si>
  <si>
    <t>2018051102712</t>
  </si>
  <si>
    <t>2018051302728</t>
  </si>
  <si>
    <t>2018051402752</t>
  </si>
  <si>
    <t>2018051502802</t>
  </si>
  <si>
    <t>2018051502821</t>
  </si>
  <si>
    <t>2018051602835</t>
  </si>
  <si>
    <t>2018051602838</t>
  </si>
  <si>
    <t>2018051602842</t>
  </si>
  <si>
    <t>2018051602854</t>
  </si>
  <si>
    <t>2018051602857</t>
  </si>
  <si>
    <t>2018051602870</t>
  </si>
  <si>
    <t>2018051602874</t>
  </si>
  <si>
    <t>2018051702881</t>
  </si>
  <si>
    <t>2018051702890</t>
  </si>
  <si>
    <t>2018051702902</t>
  </si>
  <si>
    <t>2018051702905</t>
  </si>
  <si>
    <t>2018051802916</t>
  </si>
  <si>
    <t>2018051802930</t>
  </si>
  <si>
    <t>2018051802931</t>
  </si>
  <si>
    <t>2018051802934</t>
  </si>
  <si>
    <t>2018051902943</t>
  </si>
  <si>
    <t>2018051902946</t>
  </si>
  <si>
    <t>2018051902948</t>
  </si>
  <si>
    <t>2018052102967</t>
  </si>
  <si>
    <t>2018052102968</t>
  </si>
  <si>
    <t>2018052202979</t>
  </si>
  <si>
    <t>2018052202986</t>
  </si>
  <si>
    <t>2018052202988</t>
  </si>
  <si>
    <t>2018052202999</t>
  </si>
  <si>
    <t>2018052203000</t>
  </si>
  <si>
    <t>2018032000000</t>
  </si>
  <si>
    <t>2018032000006</t>
  </si>
  <si>
    <t>2018032000026</t>
  </si>
  <si>
    <t>2018032000049</t>
  </si>
  <si>
    <t>2018032000050</t>
  </si>
  <si>
    <t>2018032000058</t>
  </si>
  <si>
    <t>2018032000064</t>
  </si>
  <si>
    <t>2018032000068</t>
  </si>
  <si>
    <t>2018032000073</t>
  </si>
  <si>
    <t>2018032000084</t>
  </si>
  <si>
    <t>2018032000105</t>
  </si>
  <si>
    <t>2018032000107</t>
  </si>
  <si>
    <t>2018032000113</t>
  </si>
  <si>
    <t>2018032000131</t>
  </si>
  <si>
    <t>2018032200173</t>
  </si>
  <si>
    <t>2018032200174</t>
  </si>
  <si>
    <t>2018032200178</t>
  </si>
  <si>
    <t>2018032200190</t>
  </si>
  <si>
    <t>2018032200193</t>
  </si>
  <si>
    <t>2018032200199</t>
  </si>
  <si>
    <t>2018032200216</t>
  </si>
  <si>
    <t>2018032200222</t>
  </si>
  <si>
    <t>2018032200239</t>
  </si>
  <si>
    <t>2018032300244</t>
  </si>
  <si>
    <t>2018032300249</t>
  </si>
  <si>
    <t>2018032300253</t>
  </si>
  <si>
    <t>2018032300262</t>
  </si>
  <si>
    <t>2018032300269</t>
  </si>
  <si>
    <t>2018032400301</t>
  </si>
  <si>
    <t>2018032400307</t>
  </si>
  <si>
    <t>2018032600377</t>
  </si>
  <si>
    <t>2018032700395</t>
  </si>
  <si>
    <t>2018032700445</t>
  </si>
  <si>
    <t>2018032700446</t>
  </si>
  <si>
    <t>2018032800459</t>
  </si>
  <si>
    <t>2018032800464</t>
  </si>
  <si>
    <t>2018032800482</t>
  </si>
  <si>
    <t>2018032800495</t>
  </si>
  <si>
    <t>2018032800515</t>
  </si>
  <si>
    <t>2018032800519</t>
  </si>
  <si>
    <t>2018032800524</t>
  </si>
  <si>
    <t>2018032800527</t>
  </si>
  <si>
    <t>2018032800534</t>
  </si>
  <si>
    <t>2018032800536</t>
  </si>
  <si>
    <t>2018032800537</t>
  </si>
  <si>
    <t>2018032800540</t>
  </si>
  <si>
    <t>2018032800542</t>
  </si>
  <si>
    <t>2018032800547</t>
  </si>
  <si>
    <t>2018032800552</t>
  </si>
  <si>
    <t>2018032800571</t>
  </si>
  <si>
    <t>2018032800579</t>
  </si>
  <si>
    <t>2018032800581</t>
  </si>
  <si>
    <t>2018032800583</t>
  </si>
  <si>
    <t>2018032800587</t>
  </si>
  <si>
    <t>2018032800592</t>
  </si>
  <si>
    <t>2018032800593</t>
  </si>
  <si>
    <t>2018032800603</t>
  </si>
  <si>
    <t>2018032800614</t>
  </si>
  <si>
    <t>2018032800630</t>
  </si>
  <si>
    <t>2018032900643</t>
  </si>
  <si>
    <t>2018032900648</t>
  </si>
  <si>
    <t>2018032900652</t>
  </si>
  <si>
    <t>2018032900656</t>
  </si>
  <si>
    <t>2018032900660</t>
  </si>
  <si>
    <t>2018032900666</t>
  </si>
  <si>
    <t>2018032900670</t>
  </si>
  <si>
    <t>2018032900673</t>
  </si>
  <si>
    <t>2018032900681</t>
  </si>
  <si>
    <t>2018032900691</t>
  </si>
  <si>
    <t>2018032900706</t>
  </si>
  <si>
    <t>2018033000731</t>
  </si>
  <si>
    <t>2018033000738</t>
  </si>
  <si>
    <t>2018033000775</t>
  </si>
  <si>
    <t>2018033000781</t>
  </si>
  <si>
    <t>2018033000782</t>
  </si>
  <si>
    <t>2018033100790</t>
  </si>
  <si>
    <t>2018033100791</t>
  </si>
  <si>
    <t>2018033100801</t>
  </si>
  <si>
    <t>2018033100808</t>
  </si>
  <si>
    <t>2018040100809</t>
  </si>
  <si>
    <t>2018040100815</t>
  </si>
  <si>
    <t>2018040100820</t>
  </si>
  <si>
    <t>2018040200823</t>
  </si>
  <si>
    <t>2018040200834</t>
  </si>
  <si>
    <t>2018040200838</t>
  </si>
  <si>
    <t>2018040200847</t>
  </si>
  <si>
    <t>2018040200850</t>
  </si>
  <si>
    <t>2018040200862</t>
  </si>
  <si>
    <t>2018040200864</t>
  </si>
  <si>
    <t>2018040200865</t>
  </si>
  <si>
    <t>2018040200866</t>
  </si>
  <si>
    <t>2018040200870</t>
  </si>
  <si>
    <t>2018040200888</t>
  </si>
  <si>
    <t>2018040200890</t>
  </si>
  <si>
    <t>2018040200901</t>
  </si>
  <si>
    <t>2018040200904</t>
  </si>
  <si>
    <t>2018040200912</t>
  </si>
  <si>
    <t>2018040200915</t>
  </si>
  <si>
    <t>2018040300921</t>
  </si>
  <si>
    <t>2018040300928</t>
  </si>
  <si>
    <t>2018040300934</t>
  </si>
  <si>
    <t>2018040300944</t>
  </si>
  <si>
    <t>2018040300946</t>
  </si>
  <si>
    <t>2018040300966</t>
  </si>
  <si>
    <t>2018040300970</t>
  </si>
  <si>
    <t>2018040300979</t>
  </si>
  <si>
    <t>2018040300980</t>
  </si>
  <si>
    <t>2018040300992</t>
  </si>
  <si>
    <t>2018040300994</t>
  </si>
  <si>
    <t>2018040401010</t>
  </si>
  <si>
    <t>2018040401011</t>
  </si>
  <si>
    <t>2018040401026</t>
  </si>
  <si>
    <t>2018040401041</t>
  </si>
  <si>
    <t>2018040401050</t>
  </si>
  <si>
    <t>2018040401066</t>
  </si>
  <si>
    <t>2018040401089</t>
  </si>
  <si>
    <t>2018040401094</t>
  </si>
  <si>
    <t>2018040401102</t>
  </si>
  <si>
    <t>2018040401104</t>
  </si>
  <si>
    <t>2018040501114</t>
  </si>
  <si>
    <t>2018040501117</t>
  </si>
  <si>
    <t>2018040501139</t>
  </si>
  <si>
    <t>2018040501143</t>
  </si>
  <si>
    <t>2018040501145</t>
  </si>
  <si>
    <t>2018040501166</t>
  </si>
  <si>
    <t>2018040501182</t>
  </si>
  <si>
    <t>2018040501200</t>
  </si>
  <si>
    <t>2018040501208</t>
  </si>
  <si>
    <t>2018040501215</t>
  </si>
  <si>
    <t>2018040601239</t>
  </si>
  <si>
    <t>2018040601244</t>
  </si>
  <si>
    <t>2018040601254</t>
  </si>
  <si>
    <t>2018040601269</t>
  </si>
  <si>
    <t>2018040601299</t>
  </si>
  <si>
    <t>2018040601303</t>
  </si>
  <si>
    <t>2018040601312</t>
  </si>
  <si>
    <t>2018040601325</t>
  </si>
  <si>
    <t>2018040601338</t>
  </si>
  <si>
    <t>2018040601344</t>
  </si>
  <si>
    <t>2018040601346</t>
  </si>
  <si>
    <t>2018040701366</t>
  </si>
  <si>
    <t>2018040701378</t>
  </si>
  <si>
    <t>2018040701380</t>
  </si>
  <si>
    <t>2018040701386</t>
  </si>
  <si>
    <t>2018040701394</t>
  </si>
  <si>
    <t>2018040701398</t>
  </si>
  <si>
    <t>2018040801412</t>
  </si>
  <si>
    <t>2018040801416</t>
  </si>
  <si>
    <t>2018040901431</t>
  </si>
  <si>
    <t>2018040901451</t>
  </si>
  <si>
    <t>2018040901464</t>
  </si>
  <si>
    <t>2018040901470</t>
  </si>
  <si>
    <t>2018040901475</t>
  </si>
  <si>
    <t>2018040901509</t>
  </si>
  <si>
    <t>2018040901524</t>
  </si>
  <si>
    <t>2018040901530</t>
  </si>
  <si>
    <t>2018040901537</t>
  </si>
  <si>
    <t>2018040901546</t>
  </si>
  <si>
    <t>2018040901554</t>
  </si>
  <si>
    <t>2018040901558</t>
  </si>
  <si>
    <t>2018040901560</t>
  </si>
  <si>
    <t>2018040901569</t>
  </si>
  <si>
    <t>2018040901573</t>
  </si>
  <si>
    <t>2018041001577</t>
  </si>
  <si>
    <t>2018041001597</t>
  </si>
  <si>
    <t>2018041001599</t>
  </si>
  <si>
    <t>2018041001617</t>
  </si>
  <si>
    <t>2018041001619</t>
  </si>
  <si>
    <t>2018041001627</t>
  </si>
  <si>
    <t>2018041001638</t>
  </si>
  <si>
    <t>2018041001641</t>
  </si>
  <si>
    <t>2018041001682</t>
  </si>
  <si>
    <t>2018041001684</t>
  </si>
  <si>
    <t>2018041001686</t>
  </si>
  <si>
    <t>2018041001690</t>
  </si>
  <si>
    <t>2018041001691</t>
  </si>
  <si>
    <t>2018041001711</t>
  </si>
  <si>
    <t>2018041001713</t>
  </si>
  <si>
    <t>2018041001718</t>
  </si>
  <si>
    <t>2018041101728</t>
  </si>
  <si>
    <t>2018041101731</t>
  </si>
  <si>
    <t>2018041101734</t>
  </si>
  <si>
    <t>2018041101738</t>
  </si>
  <si>
    <t>2018041101739</t>
  </si>
  <si>
    <t>2018041101750</t>
  </si>
  <si>
    <t>2018041101758</t>
  </si>
  <si>
    <t>2018041101787</t>
  </si>
  <si>
    <t>2018041101794</t>
  </si>
  <si>
    <t>2018041101805</t>
  </si>
  <si>
    <t>2018041101810</t>
  </si>
  <si>
    <t>2018041101824</t>
  </si>
  <si>
    <t>2018041101828</t>
  </si>
  <si>
    <t>2018041101839</t>
  </si>
  <si>
    <t>2018041101840</t>
  </si>
  <si>
    <t>2018041101849</t>
  </si>
  <si>
    <t>2018041101856</t>
  </si>
  <si>
    <t>2018041101881</t>
  </si>
  <si>
    <t>2018041101884</t>
  </si>
  <si>
    <t>2018041101888</t>
  </si>
  <si>
    <t>2018041201890</t>
  </si>
  <si>
    <t>2018041201919</t>
  </si>
  <si>
    <t>2018041201929</t>
  </si>
  <si>
    <t>2018041201941</t>
  </si>
  <si>
    <t>2018041201942</t>
  </si>
  <si>
    <t>2018041201947</t>
  </si>
  <si>
    <t>2018041201949</t>
  </si>
  <si>
    <t>2018041201950</t>
  </si>
  <si>
    <t>2018041201960</t>
  </si>
  <si>
    <t>2018041201974</t>
  </si>
  <si>
    <t>2018041201977</t>
  </si>
  <si>
    <t>2018041202007</t>
  </si>
  <si>
    <t>2018041202014</t>
  </si>
  <si>
    <t>2018041202017</t>
  </si>
  <si>
    <t>2018041202022</t>
  </si>
  <si>
    <t>2018041202026</t>
  </si>
  <si>
    <t>2018041302054</t>
  </si>
  <si>
    <t>2018041302058</t>
  </si>
  <si>
    <t>2018041302059</t>
  </si>
  <si>
    <t>2018041302074</t>
  </si>
  <si>
    <t>2018041302104</t>
  </si>
  <si>
    <t>2018041302105</t>
  </si>
  <si>
    <t>2018041302108</t>
  </si>
  <si>
    <t>2018041302141</t>
  </si>
  <si>
    <t>2018041302150</t>
  </si>
  <si>
    <t>2018041302154</t>
  </si>
  <si>
    <t>2018041302156</t>
  </si>
  <si>
    <t>2018041302158</t>
  </si>
  <si>
    <t>2018041302160</t>
  </si>
  <si>
    <t>2018041402196</t>
  </si>
  <si>
    <t>2018041502209</t>
  </si>
  <si>
    <t>2018041502212</t>
  </si>
  <si>
    <t>2018041502214</t>
  </si>
  <si>
    <t>2018041502221</t>
  </si>
  <si>
    <t>2018041602246</t>
  </si>
  <si>
    <t>2018041602253</t>
  </si>
  <si>
    <t>2018041602257</t>
  </si>
  <si>
    <t>2018041602258</t>
  </si>
  <si>
    <t>2018041602264</t>
  </si>
  <si>
    <t>2018041602266</t>
  </si>
  <si>
    <t>2018041602267</t>
  </si>
  <si>
    <t>2018041602269</t>
  </si>
  <si>
    <t>2018041602282</t>
  </si>
  <si>
    <t>2018041602286</t>
  </si>
  <si>
    <t>2018041602287</t>
  </si>
  <si>
    <t>2018041602296</t>
  </si>
  <si>
    <t>2018041602308</t>
  </si>
  <si>
    <t>2018041602313</t>
  </si>
  <si>
    <t>2018041602329</t>
  </si>
  <si>
    <t>2018041702339</t>
  </si>
  <si>
    <t>2018041702344</t>
  </si>
  <si>
    <t>2018041702348</t>
  </si>
  <si>
    <t>2018041702349</t>
  </si>
  <si>
    <t>2018041702352</t>
  </si>
  <si>
    <t>2018041702357</t>
  </si>
  <si>
    <t>2018041702372</t>
  </si>
  <si>
    <t>2018041702376</t>
  </si>
  <si>
    <t>2018041702378</t>
  </si>
  <si>
    <t>2018041702387</t>
  </si>
  <si>
    <t>2018041802410</t>
  </si>
  <si>
    <t>2018041802411</t>
  </si>
  <si>
    <t>2018041802418</t>
  </si>
  <si>
    <t>2018041802425</t>
  </si>
  <si>
    <t>2018041802433</t>
  </si>
  <si>
    <t>2018041802439</t>
  </si>
  <si>
    <t>2018042402482</t>
  </si>
  <si>
    <t>2018042602506</t>
  </si>
  <si>
    <t>2018042702518</t>
  </si>
  <si>
    <t>2018042702522</t>
  </si>
  <si>
    <t>2018042702527</t>
  </si>
  <si>
    <t>2018043002534</t>
  </si>
  <si>
    <t>2018050102540</t>
  </si>
  <si>
    <t>2018050102541</t>
  </si>
  <si>
    <t>2018050402579</t>
  </si>
  <si>
    <t>2018050602582</t>
  </si>
  <si>
    <t>2018050702591</t>
  </si>
  <si>
    <t>2018050702596</t>
  </si>
  <si>
    <t>2018050802606</t>
  </si>
  <si>
    <t>2018050802619</t>
  </si>
  <si>
    <t>2018050802620</t>
  </si>
  <si>
    <t>2018050802621</t>
  </si>
  <si>
    <t>2018050802624</t>
  </si>
  <si>
    <t>2018050802627</t>
  </si>
  <si>
    <t>2018050902633</t>
  </si>
  <si>
    <t>2018050902641</t>
  </si>
  <si>
    <t>2018050902645</t>
  </si>
  <si>
    <t>2018050902649</t>
  </si>
  <si>
    <t>2018051002657</t>
  </si>
  <si>
    <t>2018051002667</t>
  </si>
  <si>
    <t>2018051002685</t>
  </si>
  <si>
    <t>2018051102686</t>
  </si>
  <si>
    <t>2018051102701</t>
  </si>
  <si>
    <t>2018051102715</t>
  </si>
  <si>
    <t>2018051102718</t>
  </si>
  <si>
    <t>2018051102721</t>
  </si>
  <si>
    <t>2018051202725</t>
  </si>
  <si>
    <t>2018051402736</t>
  </si>
  <si>
    <t>2018051402738</t>
  </si>
  <si>
    <t>2018051402742</t>
  </si>
  <si>
    <t>2018051402748</t>
  </si>
  <si>
    <t>2018051402756</t>
  </si>
  <si>
    <t>2018051402757</t>
  </si>
  <si>
    <t>2018051402765</t>
  </si>
  <si>
    <t>2018051402766</t>
  </si>
  <si>
    <t>2018051502769</t>
  </si>
  <si>
    <t>2018051502770</t>
  </si>
  <si>
    <t>2018051502771</t>
  </si>
  <si>
    <t>2018051502781</t>
  </si>
  <si>
    <t>2018051502782</t>
  </si>
  <si>
    <t>2018051502787</t>
  </si>
  <si>
    <t>2018051502798</t>
  </si>
  <si>
    <t>2018051502804</t>
  </si>
  <si>
    <t>2018051502811</t>
  </si>
  <si>
    <t>2018051602841</t>
  </si>
  <si>
    <t>2018051602846</t>
  </si>
  <si>
    <t>2018051602850</t>
  </si>
  <si>
    <t>2018051602855</t>
  </si>
  <si>
    <t>2018051602867</t>
  </si>
  <si>
    <t>2018051702896</t>
  </si>
  <si>
    <t>2018051802907</t>
  </si>
  <si>
    <t>2018051802913</t>
  </si>
  <si>
    <t>2018051802915</t>
  </si>
  <si>
    <t>2018051802923</t>
  </si>
  <si>
    <t>2018051902953</t>
  </si>
  <si>
    <t>2018052202989</t>
  </si>
  <si>
    <t>2018052202990</t>
  </si>
  <si>
    <t>2018052202996</t>
  </si>
  <si>
    <t>2018032000032</t>
  </si>
  <si>
    <t>2018032000044</t>
  </si>
  <si>
    <t>2018032000063</t>
  </si>
  <si>
    <t>2018032000065</t>
  </si>
  <si>
    <t>2018032000071</t>
  </si>
  <si>
    <t>2018032000132</t>
  </si>
  <si>
    <t>2018032100157</t>
  </si>
  <si>
    <t>2018032200170</t>
  </si>
  <si>
    <t>2018032200177</t>
  </si>
  <si>
    <t>2018032200180</t>
  </si>
  <si>
    <t>2018032200197</t>
  </si>
  <si>
    <t>2018032300273</t>
  </si>
  <si>
    <t>2018032300281</t>
  </si>
  <si>
    <t>2018032300293</t>
  </si>
  <si>
    <t>2018032300294</t>
  </si>
  <si>
    <t>2018032400303</t>
  </si>
  <si>
    <t>2018032500321</t>
  </si>
  <si>
    <t>2018032500322</t>
  </si>
  <si>
    <t>2018032500323</t>
  </si>
  <si>
    <t>2018032500324</t>
  </si>
  <si>
    <t>2018032500326</t>
  </si>
  <si>
    <t>2018032600338</t>
  </si>
  <si>
    <t>2018032600348</t>
  </si>
  <si>
    <t>2018032600354</t>
  </si>
  <si>
    <t>2018032600366</t>
  </si>
  <si>
    <t>2018032600387</t>
  </si>
  <si>
    <t>2018032600392</t>
  </si>
  <si>
    <t>2018032700406</t>
  </si>
  <si>
    <t>2018032700410</t>
  </si>
  <si>
    <t>2018032700422</t>
  </si>
  <si>
    <t>2018032700424</t>
  </si>
  <si>
    <t>2018032700441</t>
  </si>
  <si>
    <t>2018032700449</t>
  </si>
  <si>
    <t>2018032800454</t>
  </si>
  <si>
    <t>2018032800460</t>
  </si>
  <si>
    <t>2018032800461</t>
  </si>
  <si>
    <t>2018032800489</t>
  </si>
  <si>
    <t>2018032800516</t>
  </si>
  <si>
    <t>2018032800539</t>
  </si>
  <si>
    <t>2018032800557</t>
  </si>
  <si>
    <t>2018032800560</t>
  </si>
  <si>
    <t>2018032800567</t>
  </si>
  <si>
    <t>2018032800578</t>
  </si>
  <si>
    <t>2018032800585</t>
  </si>
  <si>
    <t>2018032800588</t>
  </si>
  <si>
    <t>2018032800589</t>
  </si>
  <si>
    <t>2018032800590</t>
  </si>
  <si>
    <t>2018032800596</t>
  </si>
  <si>
    <t>2018032800604</t>
  </si>
  <si>
    <t>2018032800609</t>
  </si>
  <si>
    <t>2018032800615</t>
  </si>
  <si>
    <t>2018032800616</t>
  </si>
  <si>
    <t>2018032800635</t>
  </si>
  <si>
    <t>2018032800642</t>
  </si>
  <si>
    <t>2018032900649</t>
  </si>
  <si>
    <t>2018032900661</t>
  </si>
  <si>
    <t>2018032900680</t>
  </si>
  <si>
    <t>2018032900682</t>
  </si>
  <si>
    <t>2018032900687</t>
  </si>
  <si>
    <t>2018032900702</t>
  </si>
  <si>
    <t>2018032900707</t>
  </si>
  <si>
    <t>2018032900708</t>
  </si>
  <si>
    <t>2018032900714</t>
  </si>
  <si>
    <t>2018032900716</t>
  </si>
  <si>
    <t>2018032900723</t>
  </si>
  <si>
    <t>2018033000729</t>
  </si>
  <si>
    <t>2018033000740</t>
  </si>
  <si>
    <t>2018033000754</t>
  </si>
  <si>
    <t>2018033000756</t>
  </si>
  <si>
    <t>2018033000757</t>
  </si>
  <si>
    <t>2018033000765</t>
  </si>
  <si>
    <t>2018033000770</t>
  </si>
  <si>
    <t>2018033000783</t>
  </si>
  <si>
    <t>2018033000784</t>
  </si>
  <si>
    <t>2018033100805</t>
  </si>
  <si>
    <t>2018033100806</t>
  </si>
  <si>
    <t>2018040100810</t>
  </si>
  <si>
    <t>2018040100821</t>
  </si>
  <si>
    <t>2018040200825</t>
  </si>
  <si>
    <t>2018040200841</t>
  </si>
  <si>
    <t>2018040200842</t>
  </si>
  <si>
    <t>2018040200851</t>
  </si>
  <si>
    <t>2018040200854</t>
  </si>
  <si>
    <t>2018040200856</t>
  </si>
  <si>
    <t>2018040200860</t>
  </si>
  <si>
    <t>2018040200877</t>
  </si>
  <si>
    <t>2018040200880</t>
  </si>
  <si>
    <t>2018040200884</t>
  </si>
  <si>
    <t>2018040200889</t>
  </si>
  <si>
    <t>2018040200907</t>
  </si>
  <si>
    <t>2018040200910</t>
  </si>
  <si>
    <t>2018040300925</t>
  </si>
  <si>
    <t>2018040300926</t>
  </si>
  <si>
    <t>2018040300930</t>
  </si>
  <si>
    <t>2018040300974</t>
  </si>
  <si>
    <t>2018040300984</t>
  </si>
  <si>
    <t>2018040300987</t>
  </si>
  <si>
    <t>2018040300996</t>
  </si>
  <si>
    <t>2018040300998</t>
  </si>
  <si>
    <t>2018040401003</t>
  </si>
  <si>
    <t>2018040401008</t>
  </si>
  <si>
    <t>2018040401051</t>
  </si>
  <si>
    <t>2018040401052</t>
  </si>
  <si>
    <t>2018040401064</t>
  </si>
  <si>
    <t>2018040401065</t>
  </si>
  <si>
    <t>2018040401068</t>
  </si>
  <si>
    <t>2018040401081</t>
  </si>
  <si>
    <t>2018040401082</t>
  </si>
  <si>
    <t>2018040401083</t>
  </si>
  <si>
    <t>2018040401087</t>
  </si>
  <si>
    <t>2018040401093</t>
  </si>
  <si>
    <t>2018040401100</t>
  </si>
  <si>
    <t>2018040401101</t>
  </si>
  <si>
    <t>2018040501126</t>
  </si>
  <si>
    <t>2018040501136</t>
  </si>
  <si>
    <t>2018040501138</t>
  </si>
  <si>
    <t>2018040501153</t>
  </si>
  <si>
    <t>2018040501157</t>
  </si>
  <si>
    <t>2018040501170</t>
  </si>
  <si>
    <t>2018040501179</t>
  </si>
  <si>
    <t>2018040501194</t>
  </si>
  <si>
    <t>2018040501199</t>
  </si>
  <si>
    <t>2018040501204</t>
  </si>
  <si>
    <t>2018040501216</t>
  </si>
  <si>
    <t>2018040501220</t>
  </si>
  <si>
    <t>2018040501228</t>
  </si>
  <si>
    <t>2018040501229</t>
  </si>
  <si>
    <t>2018040501232</t>
  </si>
  <si>
    <t>2018040601258</t>
  </si>
  <si>
    <t>2018040601267</t>
  </si>
  <si>
    <t>2018040601279</t>
  </si>
  <si>
    <t>2018040601281</t>
  </si>
  <si>
    <t>2018040601294</t>
  </si>
  <si>
    <t>2018040601296</t>
  </si>
  <si>
    <t>2018040601306</t>
  </si>
  <si>
    <t>2018040601307</t>
  </si>
  <si>
    <t>2018040601311</t>
  </si>
  <si>
    <t>2018040601313</t>
  </si>
  <si>
    <t>2018040601322</t>
  </si>
  <si>
    <t>2018040601323</t>
  </si>
  <si>
    <t>2018040601337</t>
  </si>
  <si>
    <t>2018040601355</t>
  </si>
  <si>
    <t>2018040601359</t>
  </si>
  <si>
    <t>2018040601361</t>
  </si>
  <si>
    <t>2018040701364</t>
  </si>
  <si>
    <t>2018040701365</t>
  </si>
  <si>
    <t>2018040701377</t>
  </si>
  <si>
    <t>2018040701391</t>
  </si>
  <si>
    <t>2018040701397</t>
  </si>
  <si>
    <t>2018040701404</t>
  </si>
  <si>
    <t>2018040801407</t>
  </si>
  <si>
    <t>2018040801408</t>
  </si>
  <si>
    <t>2018040801409</t>
  </si>
  <si>
    <t>2018040801410</t>
  </si>
  <si>
    <t>2018040901421</t>
  </si>
  <si>
    <t>2018040901425</t>
  </si>
  <si>
    <t>2018040901427</t>
  </si>
  <si>
    <t>2018040901430</t>
  </si>
  <si>
    <t>2018040901432</t>
  </si>
  <si>
    <t>2018040901433</t>
  </si>
  <si>
    <t>2018040901441</t>
  </si>
  <si>
    <t>2018040901444</t>
  </si>
  <si>
    <t>2018040901450</t>
  </si>
  <si>
    <t>2018040901457</t>
  </si>
  <si>
    <t>2018040901461</t>
  </si>
  <si>
    <t>2018040901463</t>
  </si>
  <si>
    <t>2018040901504</t>
  </si>
  <si>
    <t>2018040901514</t>
  </si>
  <si>
    <t>2018040901516</t>
  </si>
  <si>
    <t>2018040901520</t>
  </si>
  <si>
    <t>2018040901525</t>
  </si>
  <si>
    <t>2018040901526</t>
  </si>
  <si>
    <t>2018040901528</t>
  </si>
  <si>
    <t>2018040901531</t>
  </si>
  <si>
    <t>2018040901535</t>
  </si>
  <si>
    <t>2018040901538</t>
  </si>
  <si>
    <t>2018040901543</t>
  </si>
  <si>
    <t>2018040901552</t>
  </si>
  <si>
    <t>2018040901559</t>
  </si>
  <si>
    <t>2018040901561</t>
  </si>
  <si>
    <t>2018040901571</t>
  </si>
  <si>
    <t>2018041001603</t>
  </si>
  <si>
    <t>2018041001610</t>
  </si>
  <si>
    <t>2018041001615</t>
  </si>
  <si>
    <t>2018041001620</t>
  </si>
  <si>
    <t>2018041001625</t>
  </si>
  <si>
    <t>2018041001626</t>
  </si>
  <si>
    <t>2018041001633</t>
  </si>
  <si>
    <t>2018041001646</t>
  </si>
  <si>
    <t>2018041001666</t>
  </si>
  <si>
    <t>2018041001671</t>
  </si>
  <si>
    <t>2018041001680</t>
  </si>
  <si>
    <t>2018041001693</t>
  </si>
  <si>
    <t>2018041001696</t>
  </si>
  <si>
    <t>2018041001703</t>
  </si>
  <si>
    <t>2018041001714</t>
  </si>
  <si>
    <t>2018041001715</t>
  </si>
  <si>
    <t>2018041001721</t>
  </si>
  <si>
    <t>2018041001722</t>
  </si>
  <si>
    <t>2018041001724</t>
  </si>
  <si>
    <t>2018041101730</t>
  </si>
  <si>
    <t>2018041101732</t>
  </si>
  <si>
    <t>2018041101740</t>
  </si>
  <si>
    <t>2018041101746</t>
  </si>
  <si>
    <t>2018041101747</t>
  </si>
  <si>
    <t>2018041101760</t>
  </si>
  <si>
    <t>2018041101766</t>
  </si>
  <si>
    <t>2018041101767</t>
  </si>
  <si>
    <t>2018041101774</t>
  </si>
  <si>
    <t>2018041101777</t>
  </si>
  <si>
    <t>2018041101795</t>
  </si>
  <si>
    <t>2018041101797</t>
  </si>
  <si>
    <t>2018041101815</t>
  </si>
  <si>
    <t>2018041101816</t>
  </si>
  <si>
    <t>2018041101817</t>
  </si>
  <si>
    <t>2018041101821</t>
  </si>
  <si>
    <t>2018041101848</t>
  </si>
  <si>
    <t>2018041101862</t>
  </si>
  <si>
    <t>2018041101873</t>
  </si>
  <si>
    <t>2018041101876</t>
  </si>
  <si>
    <t>2018041101885</t>
  </si>
  <si>
    <t>2018041201894</t>
  </si>
  <si>
    <t>2018041201899</t>
  </si>
  <si>
    <t>2018041201900</t>
  </si>
  <si>
    <t>2018041201902</t>
  </si>
  <si>
    <t>2018041201910</t>
  </si>
  <si>
    <t>2018041201928</t>
  </si>
  <si>
    <t>2018041201930</t>
  </si>
  <si>
    <t>2018041201934</t>
  </si>
  <si>
    <t>2018041201937</t>
  </si>
  <si>
    <t>2018041201968</t>
  </si>
  <si>
    <t>2018041201972</t>
  </si>
  <si>
    <t>2018041202012</t>
  </si>
  <si>
    <t>2018041202016</t>
  </si>
  <si>
    <t>2018041202019</t>
  </si>
  <si>
    <t>2018041202027</t>
  </si>
  <si>
    <t>2018041202042</t>
  </si>
  <si>
    <t>2018041302062</t>
  </si>
  <si>
    <t>2018041302065</t>
  </si>
  <si>
    <t>2018041302070</t>
  </si>
  <si>
    <t>2018041302080</t>
  </si>
  <si>
    <t>2018041302083</t>
  </si>
  <si>
    <t>2018041302092</t>
  </si>
  <si>
    <t>2018041302111</t>
  </si>
  <si>
    <t>2018041302115</t>
  </si>
  <si>
    <t>2018041302120</t>
  </si>
  <si>
    <t>2018041302166</t>
  </si>
  <si>
    <t>2018041302167</t>
  </si>
  <si>
    <t>2018041402173</t>
  </si>
  <si>
    <t>2018041402178</t>
  </si>
  <si>
    <t>2018041402184</t>
  </si>
  <si>
    <t>2018041402192</t>
  </si>
  <si>
    <t>2018041502208</t>
  </si>
  <si>
    <t>2018041502224</t>
  </si>
  <si>
    <t>2018041602235</t>
  </si>
  <si>
    <t>2018041602240</t>
  </si>
  <si>
    <t>2018041602256</t>
  </si>
  <si>
    <t>2018041602261</t>
  </si>
  <si>
    <t>2018041602263</t>
  </si>
  <si>
    <t>2018041602272</t>
  </si>
  <si>
    <t>2018041602284</t>
  </si>
  <si>
    <t>2018041602285</t>
  </si>
  <si>
    <t>2018041602323</t>
  </si>
  <si>
    <t>2018041602327</t>
  </si>
  <si>
    <t>2018041602331</t>
  </si>
  <si>
    <t>2018041602332</t>
  </si>
  <si>
    <t>2018041702342</t>
  </si>
  <si>
    <t>2018041702359</t>
  </si>
  <si>
    <t>2018041702361</t>
  </si>
  <si>
    <t>2018041702374</t>
  </si>
  <si>
    <t>2018041702384</t>
  </si>
  <si>
    <t>2018041702396</t>
  </si>
  <si>
    <t>2018041702399</t>
  </si>
  <si>
    <t>2018041702400</t>
  </si>
  <si>
    <t>2018041802403</t>
  </si>
  <si>
    <t>2018041802417</t>
  </si>
  <si>
    <t>2018041802430</t>
  </si>
  <si>
    <t>2018041902446</t>
  </si>
  <si>
    <t>2018041902458</t>
  </si>
  <si>
    <t>2018042502488</t>
  </si>
  <si>
    <t>2018042602507</t>
  </si>
  <si>
    <t>2018042702510</t>
  </si>
  <si>
    <t>2018050202555</t>
  </si>
  <si>
    <t>2018050702585</t>
  </si>
  <si>
    <t>2018050902638</t>
  </si>
  <si>
    <t>2018050902643</t>
  </si>
  <si>
    <t>2018051002662</t>
  </si>
  <si>
    <t>2018051002665</t>
  </si>
  <si>
    <t>2018051002669</t>
  </si>
  <si>
    <t>2018051002670</t>
  </si>
  <si>
    <t>2018051002673</t>
  </si>
  <si>
    <t>2018051002683</t>
  </si>
  <si>
    <t>2018051102702</t>
  </si>
  <si>
    <t>2018051102711</t>
  </si>
  <si>
    <t>2018051202723</t>
  </si>
  <si>
    <t>2018051302727</t>
  </si>
  <si>
    <t>2018051402739</t>
  </si>
  <si>
    <t>2018051402743</t>
  </si>
  <si>
    <t>2018051402744</t>
  </si>
  <si>
    <t>2018051402751</t>
  </si>
  <si>
    <t>2018051402759</t>
  </si>
  <si>
    <t>2018051402764</t>
  </si>
  <si>
    <t>2018051502772</t>
  </si>
  <si>
    <t>2018051502774</t>
  </si>
  <si>
    <t>2018051502797</t>
  </si>
  <si>
    <t>2018051502810</t>
  </si>
  <si>
    <t>2018051502813</t>
  </si>
  <si>
    <t>2018051502815</t>
  </si>
  <si>
    <t>2018051502823</t>
  </si>
  <si>
    <t>2018051602844</t>
  </si>
  <si>
    <t>2018051602856</t>
  </si>
  <si>
    <t>2018051602860</t>
  </si>
  <si>
    <t>2018051602863</t>
  </si>
  <si>
    <t>2018051702882</t>
  </si>
  <si>
    <t>2018051702904</t>
  </si>
  <si>
    <t>2018051802920</t>
  </si>
  <si>
    <t>2018051802927</t>
  </si>
  <si>
    <t>2018051802928</t>
  </si>
  <si>
    <t>2018051802933</t>
  </si>
  <si>
    <t>2018051902938</t>
  </si>
  <si>
    <t>2018051902949</t>
  </si>
  <si>
    <t>2018052002957</t>
  </si>
  <si>
    <t>2018052202987</t>
  </si>
  <si>
    <t>2018052303008</t>
  </si>
  <si>
    <t>2018052303011</t>
  </si>
  <si>
    <t>2018052303012</t>
  </si>
  <si>
    <t>2018052303013</t>
  </si>
  <si>
    <t>2018052403021</t>
  </si>
  <si>
    <t>2018032000001</t>
  </si>
  <si>
    <t>2018032000028</t>
  </si>
  <si>
    <t>2018032000033</t>
  </si>
  <si>
    <t>2018032000052</t>
  </si>
  <si>
    <t>2018032000053</t>
  </si>
  <si>
    <t>2018032000055</t>
  </si>
  <si>
    <t>2018032000057</t>
  </si>
  <si>
    <t>2018032000076</t>
  </si>
  <si>
    <t>2018032000079</t>
  </si>
  <si>
    <t>2018032000083</t>
  </si>
  <si>
    <t>2018032000085</t>
  </si>
  <si>
    <t>2018032000087</t>
  </si>
  <si>
    <t>2018032000101</t>
  </si>
  <si>
    <t>2018032000104</t>
  </si>
  <si>
    <t>2018032000111</t>
  </si>
  <si>
    <t>2018032000133</t>
  </si>
  <si>
    <t>2018032100137</t>
  </si>
  <si>
    <t>2018032100149</t>
  </si>
  <si>
    <t>2018032100155</t>
  </si>
  <si>
    <t>2018032100159</t>
  </si>
  <si>
    <t>2018032200167</t>
  </si>
  <si>
    <t>2018032200237</t>
  </si>
  <si>
    <t>2018032300242</t>
  </si>
  <si>
    <t>2018032300268</t>
  </si>
  <si>
    <t>2018032300276</t>
  </si>
  <si>
    <t>2018032300277</t>
  </si>
  <si>
    <t>2018032300279</t>
  </si>
  <si>
    <t>2018032300282</t>
  </si>
  <si>
    <t>2018032300283</t>
  </si>
  <si>
    <t>2018032300290</t>
  </si>
  <si>
    <t>2018032300296</t>
  </si>
  <si>
    <t>2018032300298</t>
  </si>
  <si>
    <t>2018032400313</t>
  </si>
  <si>
    <t>2018032600335</t>
  </si>
  <si>
    <t>2018032600358</t>
  </si>
  <si>
    <t>2018032600363</t>
  </si>
  <si>
    <t>2018032600372</t>
  </si>
  <si>
    <t>2018032600379</t>
  </si>
  <si>
    <t>2018032600385</t>
  </si>
  <si>
    <t>2018032700397</t>
  </si>
  <si>
    <t>2018032700409</t>
  </si>
  <si>
    <t>2018032700411</t>
  </si>
  <si>
    <t>2018032700433</t>
  </si>
  <si>
    <t>2018032700434</t>
  </si>
  <si>
    <t>2018032700447</t>
  </si>
  <si>
    <t>2018032800451</t>
  </si>
  <si>
    <t>2018032800463</t>
  </si>
  <si>
    <t>2018032800483</t>
  </si>
  <si>
    <t>2018032800497</t>
  </si>
  <si>
    <t>2018032800500</t>
  </si>
  <si>
    <t>2018032800513</t>
  </si>
  <si>
    <t>2018032800522</t>
  </si>
  <si>
    <t>2018032800533</t>
  </si>
  <si>
    <t>2018032800538</t>
  </si>
  <si>
    <t>2018032800545</t>
  </si>
  <si>
    <t>2018032800564</t>
  </si>
  <si>
    <t>2018032800570</t>
  </si>
  <si>
    <t>2018032800576</t>
  </si>
  <si>
    <t>2018032800577</t>
  </si>
  <si>
    <t>2018032800582</t>
  </si>
  <si>
    <t>2018032800584</t>
  </si>
  <si>
    <t>2018032800586</t>
  </si>
  <si>
    <t>2018032800598</t>
  </si>
  <si>
    <t>2018032800608</t>
  </si>
  <si>
    <t>2018032800610</t>
  </si>
  <si>
    <t>2018032800625</t>
  </si>
  <si>
    <t>2018032800626</t>
  </si>
  <si>
    <t>2018032800631</t>
  </si>
  <si>
    <t>2018032800636</t>
  </si>
  <si>
    <t>2018032800637</t>
  </si>
  <si>
    <t>2018032900655</t>
  </si>
  <si>
    <t>2018032900663</t>
  </si>
  <si>
    <t>2018032900672</t>
  </si>
  <si>
    <t>2018032900684</t>
  </si>
  <si>
    <t>2018032900685</t>
  </si>
  <si>
    <t>2018032900688</t>
  </si>
  <si>
    <t>2018032900694</t>
  </si>
  <si>
    <t>2018032900696</t>
  </si>
  <si>
    <t>2018032900699</t>
  </si>
  <si>
    <t>2018033000728</t>
  </si>
  <si>
    <t>2018033000733</t>
  </si>
  <si>
    <t>2018033000759</t>
  </si>
  <si>
    <t>2018033000762</t>
  </si>
  <si>
    <t>2018033000763</t>
  </si>
  <si>
    <t>2018033100800</t>
  </si>
  <si>
    <t>2018040100811</t>
  </si>
  <si>
    <t>2018040200861</t>
  </si>
  <si>
    <t>2018040200867</t>
  </si>
  <si>
    <t>2018040200876</t>
  </si>
  <si>
    <t>2018040200893</t>
  </si>
  <si>
    <t>2018040200895</t>
  </si>
  <si>
    <t>2018040200896</t>
  </si>
  <si>
    <t>2018040200902</t>
  </si>
  <si>
    <t>2018040200909</t>
  </si>
  <si>
    <t>2018040300919</t>
  </si>
  <si>
    <t>2018040300931</t>
  </si>
  <si>
    <t>2018040300962</t>
  </si>
  <si>
    <t>2018040300975</t>
  </si>
  <si>
    <t>2018040300977</t>
  </si>
  <si>
    <t>2018040300981</t>
  </si>
  <si>
    <t>2018040300995</t>
  </si>
  <si>
    <t>2018040401004</t>
  </si>
  <si>
    <t>2018040401009</t>
  </si>
  <si>
    <t>2018040401014</t>
  </si>
  <si>
    <t>2018040401032</t>
  </si>
  <si>
    <t>2018040401046</t>
  </si>
  <si>
    <t>2018040401053</t>
  </si>
  <si>
    <t>2018040401055</t>
  </si>
  <si>
    <t>2018040401072</t>
  </si>
  <si>
    <t>2018040401076</t>
  </si>
  <si>
    <t>2018040401084</t>
  </si>
  <si>
    <t>2018040401088</t>
  </si>
  <si>
    <t>2018040401092</t>
  </si>
  <si>
    <t>2018040401099</t>
  </si>
  <si>
    <t>2018040501122</t>
  </si>
  <si>
    <t>2018040501123</t>
  </si>
  <si>
    <t>2018040501127</t>
  </si>
  <si>
    <t>2018040501147</t>
  </si>
  <si>
    <t>2018040501148</t>
  </si>
  <si>
    <t>2018040501156</t>
  </si>
  <si>
    <t>2018040501158</t>
  </si>
  <si>
    <t>2018040501160</t>
  </si>
  <si>
    <t>2018040501171</t>
  </si>
  <si>
    <t>2018040501181</t>
  </si>
  <si>
    <t>2018040501186</t>
  </si>
  <si>
    <t>2018040501187</t>
  </si>
  <si>
    <t>2018040501191</t>
  </si>
  <si>
    <t>2018040501193</t>
  </si>
  <si>
    <t>2018040501195</t>
  </si>
  <si>
    <t>2018040501207</t>
  </si>
  <si>
    <t>2018040501212</t>
  </si>
  <si>
    <t>2018040501213</t>
  </si>
  <si>
    <t>2018040501217</t>
  </si>
  <si>
    <t>2018040501218</t>
  </si>
  <si>
    <t>2018040501222</t>
  </si>
  <si>
    <t>2018040501225</t>
  </si>
  <si>
    <t>2018040501227</t>
  </si>
  <si>
    <t>2018040601241</t>
  </si>
  <si>
    <t>2018040601268</t>
  </si>
  <si>
    <t>2018040601271</t>
  </si>
  <si>
    <t>2018040601275</t>
  </si>
  <si>
    <t>2018040601282</t>
  </si>
  <si>
    <t>2018040601286</t>
  </si>
  <si>
    <t>2018040601291</t>
  </si>
  <si>
    <t>2018040601300</t>
  </si>
  <si>
    <t>2018040601317</t>
  </si>
  <si>
    <t>2018040601321</t>
  </si>
  <si>
    <t>2018040601340</t>
  </si>
  <si>
    <t>2018040601349</t>
  </si>
  <si>
    <t>2018040601350</t>
  </si>
  <si>
    <t>2018040601352</t>
  </si>
  <si>
    <t>2018040601353</t>
  </si>
  <si>
    <t>2018040701368</t>
  </si>
  <si>
    <t>2018040701371</t>
  </si>
  <si>
    <t>2018040701383</t>
  </si>
  <si>
    <t>2018040701387</t>
  </si>
  <si>
    <t>2018040701402</t>
  </si>
  <si>
    <t>2018040701403</t>
  </si>
  <si>
    <t>2018040901423</t>
  </si>
  <si>
    <t>2018040901426</t>
  </si>
  <si>
    <t>2018040901428</t>
  </si>
  <si>
    <t>2018040901429</t>
  </si>
  <si>
    <t>2018040901434</t>
  </si>
  <si>
    <t>2018040901435</t>
  </si>
  <si>
    <t>2018040901437</t>
  </si>
  <si>
    <t>2018040901440</t>
  </si>
  <si>
    <t>2018040901466</t>
  </si>
  <si>
    <t>2018040901467</t>
  </si>
  <si>
    <t>2018040901481</t>
  </si>
  <si>
    <t>2018040901485</t>
  </si>
  <si>
    <t>2018040901487</t>
  </si>
  <si>
    <t>2018040901488</t>
  </si>
  <si>
    <t>2018040901501</t>
  </si>
  <si>
    <t>2018040901513</t>
  </si>
  <si>
    <t>2018040901519</t>
  </si>
  <si>
    <t>2018040901529</t>
  </si>
  <si>
    <t>2018040901547</t>
  </si>
  <si>
    <t>2018040901550</t>
  </si>
  <si>
    <t>2018040901551</t>
  </si>
  <si>
    <t>2018040901564</t>
  </si>
  <si>
    <t>2018041001590</t>
  </si>
  <si>
    <t>2018041001591</t>
  </si>
  <si>
    <t>2018041001592</t>
  </si>
  <si>
    <t>2018041001595</t>
  </si>
  <si>
    <t>2018041001608</t>
  </si>
  <si>
    <t>2018041001611</t>
  </si>
  <si>
    <t>2018041001623</t>
  </si>
  <si>
    <t>2018041001644</t>
  </si>
  <si>
    <t>2018041001653</t>
  </si>
  <si>
    <t>2018041001660</t>
  </si>
  <si>
    <t>2018041001673</t>
  </si>
  <si>
    <t>2018041001689</t>
  </si>
  <si>
    <t>2018041001697</t>
  </si>
  <si>
    <t>2018041001710</t>
  </si>
  <si>
    <t>2018041001717</t>
  </si>
  <si>
    <t>2018041101754</t>
  </si>
  <si>
    <t>2018041101763</t>
  </si>
  <si>
    <t>2018041101772</t>
  </si>
  <si>
    <t>2018041101779</t>
  </si>
  <si>
    <t>2018041101782</t>
  </si>
  <si>
    <t>2018041101789</t>
  </si>
  <si>
    <t>2018041101790</t>
  </si>
  <si>
    <t>2018041101800</t>
  </si>
  <si>
    <t>2018041101809</t>
  </si>
  <si>
    <t>2018041101813</t>
  </si>
  <si>
    <t>2018041101835</t>
  </si>
  <si>
    <t>2018041101861</t>
  </si>
  <si>
    <t>2018041101871</t>
  </si>
  <si>
    <t>2018041101880</t>
  </si>
  <si>
    <t>2018041201905</t>
  </si>
  <si>
    <t>2018041201908</t>
  </si>
  <si>
    <t>2018041201913</t>
  </si>
  <si>
    <t>2018041201917</t>
  </si>
  <si>
    <t>2018041201921</t>
  </si>
  <si>
    <t>2018041201935</t>
  </si>
  <si>
    <t>2018041201943</t>
  </si>
  <si>
    <t>2018041201946</t>
  </si>
  <si>
    <t>2018041201958</t>
  </si>
  <si>
    <t>2018041201963</t>
  </si>
  <si>
    <t>2018041201969</t>
  </si>
  <si>
    <t>2018041201970</t>
  </si>
  <si>
    <t>2018041201976</t>
  </si>
  <si>
    <t>2018041201978</t>
  </si>
  <si>
    <t>2018041201980</t>
  </si>
  <si>
    <t>2018041201982</t>
  </si>
  <si>
    <t>2018041201983</t>
  </si>
  <si>
    <t>2018041201985</t>
  </si>
  <si>
    <t>2018041201986</t>
  </si>
  <si>
    <t>2018041201999</t>
  </si>
  <si>
    <t>2018041202003</t>
  </si>
  <si>
    <t>2018041202006</t>
  </si>
  <si>
    <t>2018041202031</t>
  </si>
  <si>
    <t>2018041202036</t>
  </si>
  <si>
    <t>2018041302049</t>
  </si>
  <si>
    <t>2018041302057</t>
  </si>
  <si>
    <t>2018041302066</t>
  </si>
  <si>
    <t>2018041302071</t>
  </si>
  <si>
    <t>2018041302089</t>
  </si>
  <si>
    <t>2018041302102</t>
  </si>
  <si>
    <t>2018041302112</t>
  </si>
  <si>
    <t>2018041302126</t>
  </si>
  <si>
    <t>2018041302132</t>
  </si>
  <si>
    <t>2018041302135</t>
  </si>
  <si>
    <t>2018041302144</t>
  </si>
  <si>
    <t>2018041402181</t>
  </si>
  <si>
    <t>2018041402183</t>
  </si>
  <si>
    <t>2018041402185</t>
  </si>
  <si>
    <t>2018041402188</t>
  </si>
  <si>
    <t>2018041502207</t>
  </si>
  <si>
    <t>2018041502226</t>
  </si>
  <si>
    <t>2018041602232</t>
  </si>
  <si>
    <t>2018041602247</t>
  </si>
  <si>
    <t>2018041602250</t>
  </si>
  <si>
    <t>2018041602251</t>
  </si>
  <si>
    <t>2018041602254</t>
  </si>
  <si>
    <t>2018041602275</t>
  </si>
  <si>
    <t>2018041602280</t>
  </si>
  <si>
    <t>2018041602304</t>
  </si>
  <si>
    <t>2018041602312</t>
  </si>
  <si>
    <t>2018041602321</t>
  </si>
  <si>
    <t>2018041602324</t>
  </si>
  <si>
    <t>2018041602325</t>
  </si>
  <si>
    <t>2018041702345</t>
  </si>
  <si>
    <t>2018041702346</t>
  </si>
  <si>
    <t>2018041702347</t>
  </si>
  <si>
    <t>2018041702355</t>
  </si>
  <si>
    <t>2018041702365</t>
  </si>
  <si>
    <t>2018041702370</t>
  </si>
  <si>
    <t>2018041702377</t>
  </si>
  <si>
    <t>2018041702381</t>
  </si>
  <si>
    <t>2018041702386</t>
  </si>
  <si>
    <t>2018041702389</t>
  </si>
  <si>
    <t>2018041702392</t>
  </si>
  <si>
    <t>2018041802412</t>
  </si>
  <si>
    <t>2018041802427</t>
  </si>
  <si>
    <t>2018041802429</t>
  </si>
  <si>
    <t>2018041802431</t>
  </si>
  <si>
    <t>2018042402477</t>
  </si>
  <si>
    <t>2018042402480</t>
  </si>
  <si>
    <t>2018042502494</t>
  </si>
  <si>
    <t>2018042702514</t>
  </si>
  <si>
    <t>2018050102542</t>
  </si>
  <si>
    <t>2018050102550</t>
  </si>
  <si>
    <t>2018050202567</t>
  </si>
  <si>
    <t>2018050202568</t>
  </si>
  <si>
    <t>2018050702594</t>
  </si>
  <si>
    <t>2018050702603</t>
  </si>
  <si>
    <t>2018050902631</t>
  </si>
  <si>
    <t>2018050902634</t>
  </si>
  <si>
    <t>2018051002652</t>
  </si>
  <si>
    <t>2018051002660</t>
  </si>
  <si>
    <t>2018051002664</t>
  </si>
  <si>
    <t>2018051002672</t>
  </si>
  <si>
    <t>2018051102691</t>
  </si>
  <si>
    <t>2018051102692</t>
  </si>
  <si>
    <t>2018051102693</t>
  </si>
  <si>
    <t>2018051102695</t>
  </si>
  <si>
    <t>2018051102706</t>
  </si>
  <si>
    <t>2018051102713</t>
  </si>
  <si>
    <t>2018051102720</t>
  </si>
  <si>
    <t>2018051202724</t>
  </si>
  <si>
    <t>2018051302731</t>
  </si>
  <si>
    <t>2018051402732</t>
  </si>
  <si>
    <t>2018051402758</t>
  </si>
  <si>
    <t>2018051402762</t>
  </si>
  <si>
    <t>2018051402767</t>
  </si>
  <si>
    <t>2018051502777</t>
  </si>
  <si>
    <t>2018051502791</t>
  </si>
  <si>
    <t>2018051502819</t>
  </si>
  <si>
    <t>2018051502824</t>
  </si>
  <si>
    <t>2018051502831</t>
  </si>
  <si>
    <t>2018051602837</t>
  </si>
  <si>
    <t>2018051602851</t>
  </si>
  <si>
    <t>2018051602871</t>
  </si>
  <si>
    <t>2018051602872</t>
  </si>
  <si>
    <t>2018051602873</t>
  </si>
  <si>
    <t>2018051702893</t>
  </si>
  <si>
    <t>2018051702895</t>
  </si>
  <si>
    <t>2018051702897</t>
  </si>
  <si>
    <t>2018051702903</t>
  </si>
  <si>
    <t>2018051802917</t>
  </si>
  <si>
    <t>2018051802926</t>
  </si>
  <si>
    <t>2018051902940</t>
  </si>
  <si>
    <t>2018051902941</t>
  </si>
  <si>
    <t>2018051902944</t>
  </si>
  <si>
    <t>2018051902952</t>
  </si>
  <si>
    <t>2018052102958</t>
  </si>
  <si>
    <t>2018052102960</t>
  </si>
  <si>
    <t>2018052102976</t>
  </si>
  <si>
    <t>2018052202994</t>
  </si>
  <si>
    <t>2018052303004</t>
  </si>
  <si>
    <t>2018052303005</t>
  </si>
  <si>
    <t>2018051602875</t>
  </si>
  <si>
    <t>2018032000014</t>
    <phoneticPr fontId="2"/>
  </si>
  <si>
    <t>事業所住所</t>
    <rPh sb="0" eb="3">
      <t>ジギョウショ</t>
    </rPh>
    <rPh sb="3" eb="5">
      <t>ジュウショ</t>
    </rPh>
    <phoneticPr fontId="2"/>
  </si>
  <si>
    <t>都道府県</t>
    <rPh sb="0" eb="4">
      <t>トドウフケン</t>
    </rPh>
    <phoneticPr fontId="2"/>
  </si>
  <si>
    <t>市区町村</t>
    <rPh sb="0" eb="2">
      <t>シク</t>
    </rPh>
    <rPh sb="2" eb="4">
      <t>チョウソン</t>
    </rPh>
    <phoneticPr fontId="2"/>
  </si>
  <si>
    <t>2018032000034</t>
    <phoneticPr fontId="2"/>
  </si>
  <si>
    <t>東京都</t>
    <rPh sb="0" eb="3">
      <t>トウキョウト</t>
    </rPh>
    <phoneticPr fontId="2"/>
  </si>
  <si>
    <t>中央区</t>
    <rPh sb="0" eb="3">
      <t>チュウオウク</t>
    </rPh>
    <phoneticPr fontId="2"/>
  </si>
  <si>
    <t>丁目・番地</t>
    <phoneticPr fontId="2"/>
  </si>
  <si>
    <t>丁目・番地</t>
    <rPh sb="0" eb="1">
      <t>チョウ</t>
    </rPh>
    <rPh sb="1" eb="2">
      <t>メ</t>
    </rPh>
    <rPh sb="3" eb="5">
      <t>バンチ</t>
    </rPh>
    <phoneticPr fontId="2"/>
  </si>
  <si>
    <r>
      <t>※3　名称ルールは必ず守るようにしてください。</t>
    </r>
    <r>
      <rPr>
        <sz val="10"/>
        <color rgb="FFFF0000"/>
        <rFont val="Meiryo UI"/>
        <family val="3"/>
        <charset val="128"/>
      </rPr>
      <t>申請書番号（半角数字）・書類名称・診断機関コード（半角英数字）の間の記号は全角スラッシュ（／）で統一</t>
    </r>
    <r>
      <rPr>
        <sz val="10"/>
        <color theme="1"/>
        <rFont val="Meiryo UI"/>
        <family val="3"/>
        <charset val="128"/>
      </rPr>
      <t>してください。</t>
    </r>
    <rPh sb="3" eb="5">
      <t>メイショウ</t>
    </rPh>
    <rPh sb="9" eb="10">
      <t>カナラ</t>
    </rPh>
    <rPh sb="11" eb="12">
      <t>マモ</t>
    </rPh>
    <rPh sb="23" eb="26">
      <t>シンセイショ</t>
    </rPh>
    <rPh sb="26" eb="28">
      <t>バンゴウ</t>
    </rPh>
    <rPh sb="29" eb="31">
      <t>ハンカク</t>
    </rPh>
    <rPh sb="31" eb="33">
      <t>スウジ</t>
    </rPh>
    <rPh sb="35" eb="37">
      <t>ショルイ</t>
    </rPh>
    <rPh sb="37" eb="39">
      <t>メイショウ</t>
    </rPh>
    <rPh sb="40" eb="42">
      <t>シンダン</t>
    </rPh>
    <rPh sb="42" eb="44">
      <t>キカン</t>
    </rPh>
    <rPh sb="48" eb="50">
      <t>ハンカク</t>
    </rPh>
    <rPh sb="50" eb="53">
      <t>エイスウジ</t>
    </rPh>
    <rPh sb="55" eb="56">
      <t>アイダ</t>
    </rPh>
    <rPh sb="57" eb="59">
      <t>キゴウ</t>
    </rPh>
    <rPh sb="60" eb="62">
      <t>ゼンカク</t>
    </rPh>
    <rPh sb="71" eb="73">
      <t>トウイツ</t>
    </rPh>
    <phoneticPr fontId="2"/>
  </si>
  <si>
    <r>
      <t>５．旅程および旅費計算</t>
    </r>
    <r>
      <rPr>
        <sz val="11"/>
        <color rgb="FFFF0000"/>
        <rFont val="ＭＳ Ｐ明朝"/>
        <family val="1"/>
        <charset val="128"/>
      </rPr>
      <t>（ＳＩＩへ請求する予定のもののみを記載）</t>
    </r>
    <rPh sb="2" eb="4">
      <t>リョテイ</t>
    </rPh>
    <rPh sb="7" eb="9">
      <t>リョヒ</t>
    </rPh>
    <rPh sb="9" eb="11">
      <t>ケイサン</t>
    </rPh>
    <rPh sb="16" eb="18">
      <t>セイキュウ</t>
    </rPh>
    <rPh sb="20" eb="22">
      <t>ヨテイ</t>
    </rPh>
    <rPh sb="28" eb="30">
      <t>キサイ</t>
    </rPh>
    <phoneticPr fontId="2"/>
  </si>
  <si>
    <t xml:space="preserve">銀座2-16-7 </t>
    <phoneticPr fontId="2"/>
  </si>
  <si>
    <t>②診断当日の診断先事業所までの旅程</t>
    <rPh sb="1" eb="3">
      <t>シンダン</t>
    </rPh>
    <rPh sb="3" eb="5">
      <t>トウジツ</t>
    </rPh>
    <rPh sb="6" eb="8">
      <t>シンダン</t>
    </rPh>
    <rPh sb="8" eb="9">
      <t>サキ</t>
    </rPh>
    <rPh sb="9" eb="12">
      <t>ジギョウショ</t>
    </rPh>
    <rPh sb="15" eb="17">
      <t>リョテイ</t>
    </rPh>
    <phoneticPr fontId="2"/>
  </si>
  <si>
    <t>帰着先</t>
    <rPh sb="0" eb="2">
      <t>キチャク</t>
    </rPh>
    <rPh sb="2" eb="3">
      <t>サキ</t>
    </rPh>
    <phoneticPr fontId="2"/>
  </si>
  <si>
    <t>④帰着先までの旅程</t>
    <rPh sb="1" eb="3">
      <t>キチャク</t>
    </rPh>
    <rPh sb="3" eb="4">
      <t>サキ</t>
    </rPh>
    <rPh sb="7" eb="9">
      <t>リョテイ</t>
    </rPh>
    <phoneticPr fontId="2"/>
  </si>
  <si>
    <t>②現地説明日の診断先事業所までの旅程</t>
    <rPh sb="1" eb="3">
      <t>ゲンチ</t>
    </rPh>
    <rPh sb="3" eb="5">
      <t>セツメイ</t>
    </rPh>
    <rPh sb="5" eb="6">
      <t>ビ</t>
    </rPh>
    <rPh sb="6" eb="7">
      <t>ホウニチ</t>
    </rPh>
    <rPh sb="7" eb="9">
      <t>シンダン</t>
    </rPh>
    <rPh sb="9" eb="10">
      <t>サキ</t>
    </rPh>
    <rPh sb="10" eb="13">
      <t>ジギョウショ</t>
    </rPh>
    <rPh sb="16" eb="18">
      <t>リョテイ</t>
    </rPh>
    <phoneticPr fontId="2"/>
  </si>
  <si>
    <t>７．日当計算</t>
    <rPh sb="2" eb="4">
      <t>ニットウ</t>
    </rPh>
    <rPh sb="4" eb="6">
      <t>ケイサン</t>
    </rPh>
    <phoneticPr fontId="2"/>
  </si>
  <si>
    <t>出発基点および帰着先の確認</t>
    <rPh sb="0" eb="2">
      <t>シュッパツ</t>
    </rPh>
    <rPh sb="2" eb="4">
      <t>キテン</t>
    </rPh>
    <rPh sb="7" eb="9">
      <t>キチャク</t>
    </rPh>
    <rPh sb="9" eb="10">
      <t>サキ</t>
    </rPh>
    <rPh sb="11" eb="13">
      <t>カクニン</t>
    </rPh>
    <phoneticPr fontId="2"/>
  </si>
  <si>
    <t>出発基点および帰着先の確認</t>
    <rPh sb="0" eb="2">
      <t>シュッパツ</t>
    </rPh>
    <rPh sb="7" eb="9">
      <t>キチャク</t>
    </rPh>
    <rPh sb="9" eb="10">
      <t>サキ</t>
    </rPh>
    <rPh sb="11" eb="13">
      <t>カクニン</t>
    </rPh>
    <phoneticPr fontId="2"/>
  </si>
  <si>
    <t>13.（連続訪問有の場合）移動日のため日当なし</t>
    <rPh sb="4" eb="6">
      <t>レンゾク</t>
    </rPh>
    <rPh sb="6" eb="8">
      <t>ホウモン</t>
    </rPh>
    <rPh sb="8" eb="9">
      <t>アリ</t>
    </rPh>
    <rPh sb="10" eb="12">
      <t>バアイ</t>
    </rPh>
    <rPh sb="13" eb="16">
      <t>イドウビ</t>
    </rPh>
    <rPh sb="19" eb="21">
      <t>ニットウ</t>
    </rPh>
    <phoneticPr fontId="2"/>
  </si>
  <si>
    <t>現地説明を行った場合は以下に記載</t>
    <rPh sb="0" eb="2">
      <t>ゲンチ</t>
    </rPh>
    <rPh sb="2" eb="4">
      <t>セツメイ</t>
    </rPh>
    <rPh sb="5" eb="6">
      <t>オコナ</t>
    </rPh>
    <rPh sb="8" eb="10">
      <t>バアイ</t>
    </rPh>
    <rPh sb="11" eb="13">
      <t>イカ</t>
    </rPh>
    <rPh sb="14" eb="16">
      <t>キサイ</t>
    </rPh>
    <phoneticPr fontId="2"/>
  </si>
  <si>
    <t>証憑
書類</t>
    <phoneticPr fontId="2"/>
  </si>
  <si>
    <t>証憑
書類</t>
    <phoneticPr fontId="2"/>
  </si>
  <si>
    <t>証憑
書類</t>
    <phoneticPr fontId="2"/>
  </si>
  <si>
    <t>証憑
書類</t>
    <phoneticPr fontId="2"/>
  </si>
  <si>
    <t>証憑
書類</t>
    <rPh sb="0" eb="2">
      <t>ショウヒョウ</t>
    </rPh>
    <rPh sb="3" eb="5">
      <t>ショルイ</t>
    </rPh>
    <phoneticPr fontId="2"/>
  </si>
  <si>
    <t>イニシアチブホテル</t>
    <phoneticPr fontId="2"/>
  </si>
  <si>
    <t>東京都中央区八重洲1-1-10</t>
    <phoneticPr fontId="2"/>
  </si>
  <si>
    <t>※実績報告はSIIに提出する</t>
    <rPh sb="1" eb="3">
      <t>ジッセキ</t>
    </rPh>
    <rPh sb="3" eb="5">
      <t>ホウコク</t>
    </rPh>
    <rPh sb="10" eb="12">
      <t>テイシュツ</t>
    </rPh>
    <phoneticPr fontId="2"/>
  </si>
  <si>
    <t>実績報告提出日</t>
    <rPh sb="0" eb="2">
      <t>ジッセキ</t>
    </rPh>
    <rPh sb="2" eb="4">
      <t>ホウコク</t>
    </rPh>
    <rPh sb="4" eb="6">
      <t>テイシュツ</t>
    </rPh>
    <rPh sb="6" eb="7">
      <t>ビ</t>
    </rPh>
    <phoneticPr fontId="2"/>
  </si>
  <si>
    <t>事業完了日</t>
    <rPh sb="0" eb="2">
      <t>ジギョウ</t>
    </rPh>
    <rPh sb="2" eb="4">
      <t>カンリョウ</t>
    </rPh>
    <rPh sb="4" eb="5">
      <t>ビ</t>
    </rPh>
    <phoneticPr fontId="2"/>
  </si>
  <si>
    <t>別訪問①（申請書番号）</t>
    <rPh sb="0" eb="1">
      <t>ベツ</t>
    </rPh>
    <rPh sb="1" eb="3">
      <t>ホウモン</t>
    </rPh>
    <rPh sb="5" eb="8">
      <t>シンセイショ</t>
    </rPh>
    <rPh sb="8" eb="10">
      <t>バンゴウ</t>
    </rPh>
    <phoneticPr fontId="2"/>
  </si>
  <si>
    <t>別訪問②（申請書番号）</t>
    <rPh sb="0" eb="1">
      <t>ベツ</t>
    </rPh>
    <rPh sb="1" eb="3">
      <t>ホウモン</t>
    </rPh>
    <rPh sb="5" eb="8">
      <t>シンセイショ</t>
    </rPh>
    <rPh sb="8" eb="10">
      <t>バンゴウ</t>
    </rPh>
    <phoneticPr fontId="2"/>
  </si>
  <si>
    <t>別訪問①（申請書番号）</t>
    <rPh sb="0" eb="1">
      <t>ベツ</t>
    </rPh>
    <rPh sb="5" eb="8">
      <t>シンセイショ</t>
    </rPh>
    <rPh sb="8" eb="10">
      <t>バンゴウ</t>
    </rPh>
    <phoneticPr fontId="2"/>
  </si>
  <si>
    <t>別訪問②（申請書番号）</t>
    <rPh sb="0" eb="1">
      <t>ベツ</t>
    </rPh>
    <rPh sb="5" eb="8">
      <t>シンセイショ</t>
    </rPh>
    <rPh sb="8" eb="10">
      <t>バンゴウ</t>
    </rPh>
    <phoneticPr fontId="2"/>
  </si>
  <si>
    <t>出発基点</t>
    <rPh sb="2" eb="4">
      <t>キテン</t>
    </rPh>
    <phoneticPr fontId="2"/>
  </si>
  <si>
    <t>出発基点</t>
    <rPh sb="0" eb="2">
      <t>シュッパツ</t>
    </rPh>
    <rPh sb="2" eb="4">
      <t>キテン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</si>
</sst>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0%"/>
    <numFmt numFmtId="177" formatCode="&quot;¥&quot;#,##0_);[Red]\(&quot;¥&quot;#,##0\)"/>
    <numFmt numFmtId="178" formatCode="m/d"/>
    <numFmt numFmtId="179" formatCode="h:mm;@"/>
    <numFmt numFmtId="180" formatCode="[$-411]ggge&quot;年&quot;m&quot;月&quot;d&quot;日&quot;;@"/>
    <numFmt numFmtId="181" formatCode="0_ "/>
    <numFmt numFmtId="182" formatCode="0_);[Red]\(0\)"/>
  </numFmts>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u/>
      <sz val="12"/>
      <color indexed="12"/>
      <name val="Osaka"/>
      <family val="1"/>
      <charset val="128"/>
    </font>
    <font>
      <sz val="11"/>
      <color indexed="8"/>
      <name val="ＭＳ Ｐゴシック"/>
      <family val="3"/>
      <charset val="128"/>
    </font>
    <font>
      <sz val="12"/>
      <name val="ＭＳ Ｐゴシック"/>
      <family val="3"/>
      <charset val="128"/>
    </font>
    <font>
      <sz val="12"/>
      <name val="Osaka"/>
      <family val="1"/>
      <charset val="128"/>
    </font>
    <font>
      <sz val="10"/>
      <name val="ＭＳ ゴシック"/>
      <family val="3"/>
      <charset val="128"/>
    </font>
    <font>
      <sz val="11"/>
      <color theme="1"/>
      <name val="ＭＳ Ｐゴシック"/>
      <family val="2"/>
      <scheme val="minor"/>
    </font>
    <font>
      <sz val="11"/>
      <color theme="1"/>
      <name val="ＭＳ Ｐゴシック"/>
      <family val="2"/>
      <charset val="128"/>
    </font>
    <font>
      <u/>
      <sz val="11"/>
      <color theme="10"/>
      <name val="ＭＳ Ｐゴシック"/>
      <family val="3"/>
      <charset val="128"/>
      <scheme val="minor"/>
    </font>
    <font>
      <sz val="11"/>
      <color rgb="FF9C0006"/>
      <name val="ＭＳ Ｐゴシック"/>
      <family val="2"/>
      <charset val="128"/>
    </font>
    <font>
      <sz val="11"/>
      <color theme="1"/>
      <name val="ＭＳ Ｐ明朝"/>
      <family val="1"/>
      <charset val="128"/>
    </font>
    <font>
      <sz val="10"/>
      <color theme="1"/>
      <name val="ＭＳ Ｐ明朝"/>
      <family val="1"/>
      <charset val="128"/>
    </font>
    <font>
      <sz val="18"/>
      <color theme="1"/>
      <name val="ＭＳ Ｐ明朝"/>
      <family val="1"/>
      <charset val="128"/>
    </font>
    <font>
      <sz val="10"/>
      <color theme="1"/>
      <name val="Meiryo UI"/>
      <family val="3"/>
      <charset val="128"/>
    </font>
    <font>
      <sz val="9"/>
      <color theme="1"/>
      <name val="ＭＳ Ｐ明朝"/>
      <family val="1"/>
      <charset val="128"/>
    </font>
    <font>
      <sz val="11"/>
      <color theme="0" tint="-0.34998626667073579"/>
      <name val="ＭＳ Ｐ明朝"/>
      <family val="1"/>
      <charset val="128"/>
    </font>
    <font>
      <vertAlign val="superscript"/>
      <sz val="10"/>
      <color theme="1"/>
      <name val="Meiryo UI"/>
      <family val="3"/>
      <charset val="128"/>
    </font>
    <font>
      <b/>
      <sz val="10"/>
      <color theme="0" tint="-4.9989318521683403E-2"/>
      <name val="Meiryo UI"/>
      <family val="3"/>
      <charset val="128"/>
    </font>
    <font>
      <b/>
      <sz val="12"/>
      <color theme="1"/>
      <name val="Meiryo UI"/>
      <family val="3"/>
      <charset val="128"/>
    </font>
    <font>
      <b/>
      <sz val="10"/>
      <color theme="1"/>
      <name val="Meiryo UI"/>
      <family val="3"/>
      <charset val="128"/>
    </font>
    <font>
      <sz val="10"/>
      <color rgb="FFFF0000"/>
      <name val="Meiryo UI"/>
      <family val="3"/>
      <charset val="128"/>
    </font>
    <font>
      <u/>
      <sz val="10"/>
      <color theme="1"/>
      <name val="Meiryo UI"/>
      <family val="3"/>
      <charset val="128"/>
    </font>
    <font>
      <sz val="8"/>
      <color theme="1"/>
      <name val="Meiryo UI"/>
      <family val="3"/>
      <charset val="128"/>
    </font>
    <font>
      <sz val="10"/>
      <name val="Meiryo UI"/>
      <family val="3"/>
      <charset val="128"/>
    </font>
    <font>
      <sz val="11"/>
      <color rgb="FFFF0000"/>
      <name val="ＭＳ Ｐ明朝"/>
      <family val="1"/>
      <charset val="128"/>
    </font>
    <font>
      <sz val="18"/>
      <color theme="0" tint="-0.34998626667073579"/>
      <name val="ＭＳ Ｐ明朝"/>
      <family val="1"/>
      <charset val="128"/>
    </font>
    <font>
      <sz val="11"/>
      <color theme="0" tint="-0.34998626667073579"/>
      <name val="ＭＳ Ｐゴシック"/>
      <family val="2"/>
      <charset val="128"/>
      <scheme val="minor"/>
    </font>
  </fonts>
  <fills count="9">
    <fill>
      <patternFill patternType="none"/>
    </fill>
    <fill>
      <patternFill patternType="gray125"/>
    </fill>
    <fill>
      <patternFill patternType="solid">
        <fgColor rgb="FFFFC7CE"/>
      </patternFill>
    </fill>
    <fill>
      <patternFill patternType="solid">
        <fgColor rgb="FFFFFFCC"/>
      </patternFill>
    </fill>
    <fill>
      <patternFill patternType="solid">
        <fgColor theme="4" tint="0.79998168889431442"/>
        <bgColor indexed="65"/>
      </patternFill>
    </fill>
    <fill>
      <patternFill patternType="solid">
        <fgColor theme="0" tint="-0.499984740745262"/>
        <bgColor indexed="64"/>
      </patternFill>
    </fill>
    <fill>
      <patternFill patternType="solid">
        <fgColor rgb="FFCCFFFF"/>
        <bgColor indexed="64"/>
      </patternFill>
    </fill>
    <fill>
      <patternFill patternType="solid">
        <fgColor theme="6" tint="0.79998168889431442"/>
        <bgColor indexed="64"/>
      </patternFill>
    </fill>
    <fill>
      <patternFill patternType="solid">
        <fgColor theme="0" tint="-0.34998626667073579"/>
        <bgColor indexed="64"/>
      </patternFill>
    </fill>
  </fills>
  <borders count="6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hair">
        <color auto="1"/>
      </left>
      <right style="hair">
        <color auto="1"/>
      </right>
      <top style="hair">
        <color auto="1"/>
      </top>
      <bottom style="hair">
        <color auto="1"/>
      </bottom>
      <diagonal/>
    </border>
  </borders>
  <cellStyleXfs count="155">
    <xf numFmtId="0" fontId="0" fillId="0" borderId="0">
      <alignment vertical="center"/>
    </xf>
    <xf numFmtId="0" fontId="3" fillId="0" borderId="0">
      <alignment vertical="center"/>
    </xf>
    <xf numFmtId="0" fontId="5" fillId="0" borderId="0">
      <alignment vertical="center"/>
    </xf>
    <xf numFmtId="38" fontId="4" fillId="0" borderId="0"/>
    <xf numFmtId="176"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1" fillId="3" borderId="1" applyNumberFormat="0" applyFont="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4" fillId="0" borderId="0"/>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5" fillId="0" borderId="0">
      <alignment vertical="center"/>
    </xf>
    <xf numFmtId="0" fontId="4" fillId="0" borderId="0"/>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6" fontId="7" fillId="0" borderId="0" applyFont="0" applyFill="0" applyBorder="0" applyAlignment="0" applyProtection="0">
      <alignment vertical="center"/>
    </xf>
    <xf numFmtId="6" fontId="4"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11" fillId="0" borderId="0"/>
    <xf numFmtId="0" fontId="11" fillId="0" borderId="0"/>
    <xf numFmtId="0" fontId="1" fillId="0" borderId="0">
      <alignment vertical="center"/>
    </xf>
    <xf numFmtId="0" fontId="3" fillId="0" borderId="0">
      <alignment vertical="center"/>
    </xf>
  </cellStyleXfs>
  <cellXfs count="806">
    <xf numFmtId="0" fontId="0" fillId="0" borderId="0" xfId="0">
      <alignment vertical="center"/>
    </xf>
    <xf numFmtId="0" fontId="15" fillId="0" borderId="0" xfId="0" applyFont="1">
      <alignment vertical="center"/>
    </xf>
    <xf numFmtId="14" fontId="15" fillId="0" borderId="0" xfId="0" applyNumberFormat="1" applyFont="1" applyBorder="1" applyAlignment="1">
      <alignment horizontal="left" vertical="center"/>
    </xf>
    <xf numFmtId="0" fontId="15" fillId="0" borderId="0" xfId="0" applyFont="1" applyBorder="1">
      <alignment vertical="center"/>
    </xf>
    <xf numFmtId="0" fontId="15" fillId="0" borderId="0" xfId="0" applyFont="1">
      <alignment vertical="center"/>
    </xf>
    <xf numFmtId="0" fontId="15" fillId="0" borderId="0" xfId="0" applyFont="1" applyAlignment="1">
      <alignment vertical="center"/>
    </xf>
    <xf numFmtId="20"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7" fillId="0" borderId="0" xfId="0" applyFont="1" applyAlignment="1">
      <alignment vertical="center"/>
    </xf>
    <xf numFmtId="14" fontId="15" fillId="0" borderId="0" xfId="0" applyNumberFormat="1" applyFont="1" applyBorder="1" applyAlignment="1">
      <alignment vertical="center" wrapText="1"/>
    </xf>
    <xf numFmtId="14" fontId="15" fillId="0" borderId="0" xfId="0" applyNumberFormat="1" applyFont="1" applyBorder="1" applyAlignment="1">
      <alignment horizontal="center" vertical="center"/>
    </xf>
    <xf numFmtId="0" fontId="15" fillId="0" borderId="27" xfId="0" applyFont="1" applyBorder="1" applyAlignment="1">
      <alignment vertical="center"/>
    </xf>
    <xf numFmtId="0" fontId="15" fillId="0" borderId="31" xfId="0" applyFont="1" applyBorder="1" applyAlignment="1">
      <alignment vertical="center"/>
    </xf>
    <xf numFmtId="0" fontId="18" fillId="0" borderId="14" xfId="0" applyFont="1" applyBorder="1" applyAlignment="1">
      <alignment horizontal="center" vertical="center"/>
    </xf>
    <xf numFmtId="0" fontId="18" fillId="0" borderId="14" xfId="0" applyFont="1" applyBorder="1" applyAlignment="1">
      <alignment horizontal="left" vertical="center"/>
    </xf>
    <xf numFmtId="0" fontId="15" fillId="0" borderId="0" xfId="0" applyFont="1">
      <alignment vertical="center"/>
    </xf>
    <xf numFmtId="0" fontId="15" fillId="0" borderId="0" xfId="0" applyFont="1" applyAlignment="1">
      <alignment vertical="center"/>
    </xf>
    <xf numFmtId="0" fontId="16" fillId="0" borderId="0" xfId="0" applyFont="1">
      <alignment vertical="center"/>
    </xf>
    <xf numFmtId="0" fontId="15" fillId="0" borderId="0" xfId="0" applyFont="1" applyBorder="1" applyAlignment="1">
      <alignment vertical="center" wrapText="1"/>
    </xf>
    <xf numFmtId="0" fontId="3" fillId="0" borderId="0" xfId="1">
      <alignment vertical="center"/>
    </xf>
    <xf numFmtId="14" fontId="15" fillId="0" borderId="0" xfId="0" applyNumberFormat="1" applyFont="1" applyBorder="1" applyAlignment="1">
      <alignment vertical="center"/>
    </xf>
    <xf numFmtId="0" fontId="0" fillId="0" borderId="0" xfId="0">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Border="1">
      <alignment vertical="center"/>
    </xf>
    <xf numFmtId="0" fontId="15" fillId="0" borderId="29" xfId="0" applyFont="1" applyBorder="1" applyAlignment="1">
      <alignment vertical="center"/>
    </xf>
    <xf numFmtId="0" fontId="15" fillId="0" borderId="32" xfId="0" applyFont="1" applyBorder="1">
      <alignment vertical="center"/>
    </xf>
    <xf numFmtId="0" fontId="15" fillId="0" borderId="27" xfId="0" applyFont="1" applyBorder="1">
      <alignment vertical="center"/>
    </xf>
    <xf numFmtId="14" fontId="15" fillId="0" borderId="30" xfId="0" applyNumberFormat="1" applyFont="1" applyBorder="1" applyAlignment="1">
      <alignment vertical="center"/>
    </xf>
    <xf numFmtId="0" fontId="15" fillId="0" borderId="30" xfId="0" applyFont="1" applyBorder="1">
      <alignment vertical="center"/>
    </xf>
    <xf numFmtId="178" fontId="15" fillId="0" borderId="27" xfId="0" applyNumberFormat="1" applyFont="1" applyBorder="1" applyAlignment="1">
      <alignment horizontal="left" vertical="center"/>
    </xf>
    <xf numFmtId="177" fontId="15" fillId="0" borderId="37" xfId="0" applyNumberFormat="1" applyFont="1" applyBorder="1" applyAlignment="1">
      <alignment horizontal="center" vertical="center"/>
    </xf>
    <xf numFmtId="178" fontId="15" fillId="0" borderId="37" xfId="0" applyNumberFormat="1" applyFont="1" applyBorder="1" applyAlignment="1">
      <alignment horizontal="center" vertical="center"/>
    </xf>
    <xf numFmtId="177" fontId="15" fillId="0" borderId="37" xfId="0" applyNumberFormat="1" applyFont="1" applyBorder="1" applyAlignment="1">
      <alignment horizontal="right" vertical="center"/>
    </xf>
    <xf numFmtId="181" fontId="15" fillId="0" borderId="0" xfId="0" applyNumberFormat="1" applyFont="1">
      <alignment vertical="center"/>
    </xf>
    <xf numFmtId="0" fontId="15" fillId="0" borderId="37" xfId="0" applyFont="1" applyBorder="1" applyAlignment="1">
      <alignment horizontal="center" vertical="center"/>
    </xf>
    <xf numFmtId="0" fontId="15" fillId="0" borderId="21"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vertical="center"/>
    </xf>
    <xf numFmtId="0" fontId="15" fillId="0" borderId="30" xfId="0" applyFont="1" applyBorder="1" applyAlignment="1">
      <alignment horizontal="left" vertical="center"/>
    </xf>
    <xf numFmtId="0" fontId="15" fillId="0" borderId="30" xfId="0" applyFont="1" applyBorder="1" applyAlignment="1">
      <alignment vertical="center"/>
    </xf>
    <xf numFmtId="177" fontId="15" fillId="0" borderId="0" xfId="0" applyNumberFormat="1"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178" fontId="15" fillId="0" borderId="0" xfId="0" applyNumberFormat="1" applyFont="1" applyBorder="1" applyAlignment="1">
      <alignment horizontal="center" vertical="center"/>
    </xf>
    <xf numFmtId="0" fontId="15" fillId="0" borderId="27" xfId="0" applyFont="1" applyBorder="1" applyAlignment="1">
      <alignment horizontal="center" vertical="center"/>
    </xf>
    <xf numFmtId="177" fontId="15" fillId="0" borderId="27" xfId="0" applyNumberFormat="1" applyFont="1" applyBorder="1" applyAlignment="1">
      <alignment horizontal="right" vertical="center"/>
    </xf>
    <xf numFmtId="178" fontId="15" fillId="0" borderId="27" xfId="0" applyNumberFormat="1" applyFont="1" applyBorder="1" applyAlignment="1">
      <alignment horizontal="center" vertical="center"/>
    </xf>
    <xf numFmtId="0" fontId="20" fillId="0" borderId="0" xfId="0" applyFont="1">
      <alignment vertical="center"/>
    </xf>
    <xf numFmtId="0" fontId="3" fillId="0" borderId="0" xfId="1" applyFill="1">
      <alignment vertical="center"/>
    </xf>
    <xf numFmtId="0" fontId="17" fillId="0" borderId="0" xfId="0" applyFont="1" applyAlignment="1" applyProtection="1">
      <alignment vertical="center"/>
    </xf>
    <xf numFmtId="0" fontId="15" fillId="0" borderId="0" xfId="0" applyFont="1" applyProtection="1">
      <alignment vertical="center"/>
    </xf>
    <xf numFmtId="0" fontId="15" fillId="0" borderId="0" xfId="0" applyFont="1" applyBorder="1" applyAlignment="1" applyProtection="1">
      <alignment horizontal="center" vertical="center"/>
    </xf>
    <xf numFmtId="14" fontId="15" fillId="0" borderId="0" xfId="0" applyNumberFormat="1" applyFont="1" applyBorder="1" applyAlignment="1" applyProtection="1">
      <alignment horizontal="center" vertical="center"/>
    </xf>
    <xf numFmtId="0" fontId="15" fillId="0" borderId="31" xfId="0" applyFont="1" applyBorder="1" applyAlignment="1" applyProtection="1">
      <alignment vertical="center"/>
    </xf>
    <xf numFmtId="0" fontId="15" fillId="0" borderId="27" xfId="0" applyFont="1" applyBorder="1" applyAlignment="1" applyProtection="1">
      <alignment vertical="center"/>
    </xf>
    <xf numFmtId="0" fontId="15" fillId="0" borderId="27" xfId="0" applyFont="1" applyBorder="1" applyProtection="1">
      <alignment vertical="center"/>
    </xf>
    <xf numFmtId="0" fontId="15" fillId="0" borderId="32" xfId="0" applyFont="1" applyBorder="1" applyProtection="1">
      <alignment vertical="center"/>
    </xf>
    <xf numFmtId="0" fontId="15" fillId="0" borderId="30" xfId="0" applyFont="1" applyBorder="1" applyProtection="1">
      <alignment vertical="center"/>
    </xf>
    <xf numFmtId="0" fontId="15" fillId="0" borderId="30"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0" fillId="0" borderId="0" xfId="0" applyProtection="1">
      <alignment vertical="center"/>
    </xf>
    <xf numFmtId="0" fontId="15" fillId="0" borderId="0" xfId="0" applyFont="1" applyBorder="1" applyProtection="1">
      <alignment vertical="center"/>
    </xf>
    <xf numFmtId="0" fontId="15" fillId="0" borderId="21" xfId="0" applyFont="1" applyBorder="1" applyAlignment="1" applyProtection="1">
      <alignment vertical="center"/>
    </xf>
    <xf numFmtId="0" fontId="15" fillId="0" borderId="27" xfId="0" applyFont="1" applyBorder="1" applyAlignment="1" applyProtection="1">
      <alignment horizontal="center" vertical="center"/>
    </xf>
    <xf numFmtId="0" fontId="15" fillId="0" borderId="0" xfId="0" applyFont="1" applyAlignment="1" applyProtection="1">
      <alignment horizontal="center" vertical="center"/>
    </xf>
    <xf numFmtId="0" fontId="15" fillId="0" borderId="29" xfId="0" applyFont="1" applyBorder="1" applyAlignment="1" applyProtection="1">
      <alignment vertical="center"/>
    </xf>
    <xf numFmtId="0" fontId="15" fillId="0" borderId="30" xfId="0" applyFont="1" applyBorder="1" applyAlignment="1" applyProtection="1">
      <alignment vertical="center"/>
    </xf>
    <xf numFmtId="14" fontId="15" fillId="0" borderId="30" xfId="0" applyNumberFormat="1" applyFont="1" applyBorder="1" applyAlignment="1" applyProtection="1">
      <alignment vertical="center"/>
    </xf>
    <xf numFmtId="0" fontId="15" fillId="0" borderId="30" xfId="0" applyFont="1" applyBorder="1" applyAlignment="1" applyProtection="1">
      <alignment horizontal="center" vertical="center"/>
    </xf>
    <xf numFmtId="14" fontId="15" fillId="0" borderId="0" xfId="0" applyNumberFormat="1" applyFont="1" applyBorder="1" applyAlignment="1" applyProtection="1">
      <alignment vertical="center"/>
    </xf>
    <xf numFmtId="0" fontId="15" fillId="0" borderId="0" xfId="0" applyFont="1" applyAlignment="1" applyProtection="1">
      <alignment vertical="center"/>
    </xf>
    <xf numFmtId="0" fontId="16" fillId="0" borderId="0" xfId="0" applyFont="1" applyProtection="1">
      <alignment vertical="center"/>
    </xf>
    <xf numFmtId="14" fontId="15" fillId="0" borderId="0" xfId="0" applyNumberFormat="1" applyFont="1" applyBorder="1" applyAlignment="1" applyProtection="1">
      <alignment vertical="center" wrapText="1"/>
    </xf>
    <xf numFmtId="0" fontId="15" fillId="0" borderId="0" xfId="0" applyFont="1" applyBorder="1" applyAlignment="1" applyProtection="1">
      <alignment vertical="center" wrapText="1"/>
    </xf>
    <xf numFmtId="14" fontId="15" fillId="0" borderId="0" xfId="0" applyNumberFormat="1" applyFont="1" applyBorder="1" applyAlignment="1" applyProtection="1">
      <alignment horizontal="left" vertical="center"/>
    </xf>
    <xf numFmtId="178" fontId="15" fillId="0" borderId="27" xfId="0" applyNumberFormat="1" applyFont="1" applyBorder="1" applyAlignment="1" applyProtection="1">
      <alignment horizontal="left" vertical="center"/>
    </xf>
    <xf numFmtId="178" fontId="15" fillId="0" borderId="27" xfId="0" applyNumberFormat="1" applyFont="1" applyBorder="1" applyAlignment="1" applyProtection="1">
      <alignment horizontal="center" vertical="center"/>
    </xf>
    <xf numFmtId="177" fontId="15" fillId="0" borderId="27" xfId="0" applyNumberFormat="1" applyFont="1" applyBorder="1" applyAlignment="1" applyProtection="1">
      <alignment horizontal="right" vertical="center"/>
    </xf>
    <xf numFmtId="0" fontId="15" fillId="0" borderId="37" xfId="0" applyFont="1" applyBorder="1" applyAlignment="1" applyProtection="1">
      <alignment horizontal="center" vertical="center"/>
    </xf>
    <xf numFmtId="177" fontId="15" fillId="0" borderId="37" xfId="0" applyNumberFormat="1" applyFont="1" applyBorder="1" applyAlignment="1" applyProtection="1">
      <alignment horizontal="center" vertical="center"/>
    </xf>
    <xf numFmtId="177" fontId="15" fillId="0" borderId="0" xfId="0" applyNumberFormat="1" applyFont="1" applyBorder="1" applyAlignment="1" applyProtection="1">
      <alignment horizontal="center" vertical="center"/>
    </xf>
    <xf numFmtId="178" fontId="15" fillId="0" borderId="37" xfId="0" applyNumberFormat="1" applyFont="1" applyBorder="1" applyAlignment="1" applyProtection="1">
      <alignment horizontal="center" vertical="center"/>
    </xf>
    <xf numFmtId="177" fontId="15" fillId="0" borderId="37" xfId="0" applyNumberFormat="1" applyFont="1" applyBorder="1" applyAlignment="1" applyProtection="1">
      <alignment horizontal="right" vertical="center"/>
    </xf>
    <xf numFmtId="178" fontId="15" fillId="0" borderId="0" xfId="0" applyNumberFormat="1" applyFont="1" applyBorder="1" applyAlignment="1" applyProtection="1">
      <alignment horizontal="center" vertical="center"/>
    </xf>
    <xf numFmtId="20" fontId="15" fillId="0" borderId="0" xfId="0" applyNumberFormat="1" applyFont="1" applyBorder="1" applyAlignment="1" applyProtection="1">
      <alignment horizontal="center" vertical="center"/>
    </xf>
    <xf numFmtId="0" fontId="15" fillId="0" borderId="0" xfId="0" applyFont="1" applyAlignment="1" applyProtection="1">
      <alignment horizontal="left" vertical="center"/>
    </xf>
    <xf numFmtId="0" fontId="18" fillId="0" borderId="0" xfId="0" applyFont="1">
      <alignment vertical="center"/>
    </xf>
    <xf numFmtId="0" fontId="18" fillId="0" borderId="2" xfId="0" applyFont="1" applyBorder="1">
      <alignment vertical="center"/>
    </xf>
    <xf numFmtId="0" fontId="18" fillId="0" borderId="2" xfId="0" applyFont="1" applyBorder="1" applyAlignment="1">
      <alignment vertical="center" wrapText="1"/>
    </xf>
    <xf numFmtId="0" fontId="22" fillId="5" borderId="2" xfId="0" applyFont="1" applyFill="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18" fillId="0" borderId="0" xfId="0" applyFont="1" applyProtection="1">
      <alignment vertical="center"/>
      <protection locked="0"/>
    </xf>
    <xf numFmtId="0" fontId="27" fillId="7" borderId="62" xfId="0" applyFont="1" applyFill="1" applyBorder="1">
      <alignment vertical="center"/>
    </xf>
    <xf numFmtId="0" fontId="27" fillId="8" borderId="62" xfId="0" applyFont="1" applyFill="1" applyBorder="1">
      <alignment vertical="center"/>
    </xf>
    <xf numFmtId="49" fontId="27" fillId="7" borderId="62" xfId="0" applyNumberFormat="1" applyFont="1" applyFill="1" applyBorder="1">
      <alignment vertical="center"/>
    </xf>
    <xf numFmtId="49" fontId="0" fillId="0" borderId="0" xfId="0" applyNumberFormat="1">
      <alignment vertical="center"/>
    </xf>
    <xf numFmtId="0" fontId="28" fillId="0" borderId="0" xfId="0" applyFont="1">
      <alignment vertical="center"/>
    </xf>
    <xf numFmtId="177" fontId="15" fillId="0" borderId="27" xfId="0" applyNumberFormat="1" applyFont="1" applyBorder="1" applyAlignment="1" applyProtection="1">
      <alignment horizontal="center" vertical="center"/>
    </xf>
    <xf numFmtId="177" fontId="15" fillId="0" borderId="27" xfId="0" applyNumberFormat="1" applyFont="1" applyBorder="1" applyAlignment="1">
      <alignment horizontal="center"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22" fillId="5" borderId="2" xfId="0" applyFont="1" applyFill="1" applyBorder="1" applyAlignment="1">
      <alignment horizontal="left"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24" xfId="0" applyFont="1" applyFill="1" applyBorder="1" applyAlignment="1">
      <alignment horizontal="center" vertical="center"/>
    </xf>
    <xf numFmtId="0" fontId="15" fillId="6" borderId="20"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9"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20" fontId="15" fillId="0" borderId="3" xfId="0" applyNumberFormat="1" applyFont="1" applyBorder="1" applyAlignment="1" applyProtection="1">
      <alignment horizontal="center" vertical="center"/>
    </xf>
    <xf numFmtId="20" fontId="15" fillId="0" borderId="4" xfId="0" applyNumberFormat="1" applyFont="1" applyBorder="1" applyAlignment="1" applyProtection="1">
      <alignment horizontal="center" vertical="center"/>
    </xf>
    <xf numFmtId="20" fontId="15" fillId="0" borderId="25" xfId="0" applyNumberFormat="1" applyFont="1" applyBorder="1" applyAlignment="1" applyProtection="1">
      <alignment horizontal="center" vertical="center"/>
    </xf>
    <xf numFmtId="0" fontId="16" fillId="0" borderId="3" xfId="0" applyFont="1" applyBorder="1" applyAlignment="1" applyProtection="1">
      <alignment horizontal="left" vertical="center"/>
    </xf>
    <xf numFmtId="0" fontId="16" fillId="0" borderId="4" xfId="0" applyFont="1" applyBorder="1" applyAlignment="1" applyProtection="1">
      <alignment horizontal="left" vertical="center"/>
    </xf>
    <xf numFmtId="0" fontId="15" fillId="0" borderId="4" xfId="0" applyFont="1" applyBorder="1" applyAlignment="1" applyProtection="1">
      <alignment horizontal="center" vertical="center"/>
    </xf>
    <xf numFmtId="0" fontId="16" fillId="0" borderId="5"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5" xfId="0" applyFont="1" applyBorder="1" applyAlignment="1" applyProtection="1">
      <alignment horizontal="left" vertical="center"/>
    </xf>
    <xf numFmtId="20" fontId="15" fillId="0" borderId="5" xfId="0" applyNumberFormat="1" applyFont="1" applyBorder="1" applyAlignment="1" applyProtection="1">
      <alignment horizontal="center" vertical="center"/>
    </xf>
    <xf numFmtId="20" fontId="15" fillId="0" borderId="15" xfId="0" applyNumberFormat="1" applyFont="1" applyBorder="1" applyAlignment="1" applyProtection="1">
      <alignment horizontal="center" vertical="center"/>
    </xf>
    <xf numFmtId="0" fontId="15" fillId="0" borderId="18" xfId="0" applyFont="1" applyBorder="1" applyAlignment="1" applyProtection="1">
      <alignment horizontal="center" vertical="center"/>
      <protection locked="0"/>
    </xf>
    <xf numFmtId="0" fontId="15" fillId="6" borderId="21" xfId="0" applyFont="1" applyFill="1" applyBorder="1" applyAlignment="1">
      <alignment horizontal="center" vertical="center" wrapText="1"/>
    </xf>
    <xf numFmtId="20" fontId="15" fillId="5" borderId="3" xfId="0" applyNumberFormat="1" applyFont="1" applyFill="1" applyBorder="1" applyAlignment="1" applyProtection="1">
      <alignment horizontal="center" vertical="center"/>
    </xf>
    <xf numFmtId="20" fontId="15" fillId="5" borderId="4" xfId="0" applyNumberFormat="1" applyFont="1" applyFill="1" applyBorder="1" applyAlignment="1" applyProtection="1">
      <alignment horizontal="center" vertical="center"/>
    </xf>
    <xf numFmtId="20" fontId="15" fillId="5" borderId="5" xfId="0" applyNumberFormat="1" applyFont="1" applyFill="1" applyBorder="1" applyAlignment="1" applyProtection="1">
      <alignment horizontal="center" vertical="center"/>
    </xf>
    <xf numFmtId="20" fontId="15" fillId="5" borderId="25" xfId="0" applyNumberFormat="1" applyFont="1" applyFill="1" applyBorder="1" applyAlignment="1" applyProtection="1">
      <alignment horizontal="center" vertical="center"/>
    </xf>
    <xf numFmtId="178" fontId="15" fillId="6" borderId="19" xfId="0" applyNumberFormat="1" applyFont="1" applyFill="1" applyBorder="1" applyAlignment="1" applyProtection="1">
      <alignment horizontal="center" vertical="center"/>
    </xf>
    <xf numFmtId="178" fontId="15" fillId="6" borderId="17" xfId="0" applyNumberFormat="1" applyFont="1" applyFill="1" applyBorder="1" applyAlignment="1" applyProtection="1">
      <alignment horizontal="center" vertical="center"/>
    </xf>
    <xf numFmtId="178" fontId="15" fillId="6" borderId="18" xfId="0" applyNumberFormat="1" applyFont="1" applyFill="1" applyBorder="1" applyAlignment="1" applyProtection="1">
      <alignment horizontal="center" vertical="center"/>
    </xf>
    <xf numFmtId="0" fontId="15" fillId="6" borderId="20" xfId="0" applyFont="1" applyFill="1" applyBorder="1" applyAlignment="1" applyProtection="1">
      <alignment horizontal="center" vertical="center"/>
    </xf>
    <xf numFmtId="0" fontId="15" fillId="6" borderId="21" xfId="0" applyFont="1" applyFill="1" applyBorder="1" applyAlignment="1" applyProtection="1">
      <alignment horizontal="center" vertical="center"/>
    </xf>
    <xf numFmtId="0" fontId="15" fillId="6" borderId="22" xfId="0" applyFont="1" applyFill="1" applyBorder="1" applyAlignment="1" applyProtection="1">
      <alignment horizontal="center" vertical="center"/>
    </xf>
    <xf numFmtId="0" fontId="15" fillId="6" borderId="23" xfId="0" applyFont="1" applyFill="1" applyBorder="1" applyAlignment="1" applyProtection="1">
      <alignment horizontal="center" vertical="center"/>
    </xf>
    <xf numFmtId="0" fontId="15" fillId="0" borderId="40"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32"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31" xfId="0" applyFont="1" applyBorder="1" applyAlignment="1" applyProtection="1">
      <alignment horizontal="left" vertical="center"/>
    </xf>
    <xf numFmtId="0" fontId="15" fillId="0" borderId="27" xfId="0" applyFont="1" applyBorder="1" applyAlignment="1" applyProtection="1">
      <alignment horizontal="left" vertical="center"/>
    </xf>
    <xf numFmtId="0" fontId="15" fillId="0" borderId="35" xfId="0" applyFont="1" applyBorder="1" applyAlignment="1" applyProtection="1">
      <alignment horizontal="left" vertical="center"/>
    </xf>
    <xf numFmtId="178" fontId="15" fillId="6" borderId="3" xfId="0" applyNumberFormat="1" applyFont="1" applyFill="1" applyBorder="1" applyAlignment="1" applyProtection="1">
      <alignment horizontal="center" vertical="center"/>
    </xf>
    <xf numFmtId="178" fontId="15" fillId="6" borderId="4" xfId="0" applyNumberFormat="1" applyFont="1" applyFill="1" applyBorder="1" applyAlignment="1" applyProtection="1">
      <alignment horizontal="center" vertical="center"/>
    </xf>
    <xf numFmtId="178" fontId="15" fillId="6" borderId="5" xfId="0" applyNumberFormat="1" applyFont="1" applyFill="1" applyBorder="1" applyAlignment="1" applyProtection="1">
      <alignment horizontal="center" vertical="center"/>
    </xf>
    <xf numFmtId="177" fontId="15" fillId="0" borderId="51" xfId="0" applyNumberFormat="1" applyFont="1" applyFill="1" applyBorder="1" applyAlignment="1" applyProtection="1">
      <alignment horizontal="right" vertical="center"/>
    </xf>
    <xf numFmtId="177" fontId="15" fillId="0" borderId="52" xfId="0" applyNumberFormat="1" applyFont="1" applyFill="1" applyBorder="1" applyAlignment="1" applyProtection="1">
      <alignment horizontal="right" vertical="center"/>
    </xf>
    <xf numFmtId="177" fontId="15" fillId="0" borderId="61" xfId="0" applyNumberFormat="1" applyFont="1" applyFill="1" applyBorder="1" applyAlignment="1" applyProtection="1">
      <alignment horizontal="right" vertical="center"/>
    </xf>
    <xf numFmtId="177" fontId="15" fillId="0" borderId="60" xfId="0" applyNumberFormat="1" applyFont="1" applyFill="1" applyBorder="1" applyAlignment="1" applyProtection="1">
      <alignment horizontal="right"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23" xfId="0" applyFill="1" applyBorder="1" applyAlignment="1" applyProtection="1">
      <alignment horizontal="center" vertical="center"/>
    </xf>
    <xf numFmtId="0" fontId="15" fillId="0" borderId="50" xfId="0" applyFont="1" applyFill="1" applyBorder="1" applyAlignment="1" applyProtection="1">
      <alignment horizontal="center" vertical="center"/>
    </xf>
    <xf numFmtId="0" fontId="15" fillId="0" borderId="46"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15" fillId="6" borderId="24" xfId="0" applyFont="1" applyFill="1" applyBorder="1" applyAlignment="1" applyProtection="1">
      <alignment horizontal="center" vertical="center"/>
    </xf>
    <xf numFmtId="0" fontId="15" fillId="0" borderId="56"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5" fillId="0" borderId="57" xfId="0"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177" fontId="15" fillId="0" borderId="53" xfId="0" applyNumberFormat="1" applyFont="1" applyFill="1" applyBorder="1" applyAlignment="1" applyProtection="1">
      <alignment horizontal="right" vertical="center"/>
    </xf>
    <xf numFmtId="0" fontId="15" fillId="0" borderId="25" xfId="0" applyFont="1" applyBorder="1" applyAlignment="1" applyProtection="1">
      <alignment horizontal="left" vertical="center"/>
    </xf>
    <xf numFmtId="177" fontId="15" fillId="0" borderId="15" xfId="0" applyNumberFormat="1" applyFont="1" applyBorder="1" applyAlignment="1" applyProtection="1">
      <alignment horizontal="right" vertical="center"/>
    </xf>
    <xf numFmtId="177" fontId="15" fillId="0" borderId="4" xfId="0" applyNumberFormat="1" applyFont="1" applyBorder="1" applyAlignment="1" applyProtection="1">
      <alignment horizontal="right" vertical="center"/>
    </xf>
    <xf numFmtId="177" fontId="15" fillId="0" borderId="25" xfId="0" applyNumberFormat="1" applyFont="1" applyBorder="1" applyAlignment="1" applyProtection="1">
      <alignment horizontal="right" vertical="center"/>
    </xf>
    <xf numFmtId="20" fontId="15" fillId="0" borderId="50" xfId="0" applyNumberFormat="1" applyFont="1" applyBorder="1" applyAlignment="1" applyProtection="1">
      <alignment horizontal="center" vertical="center"/>
    </xf>
    <xf numFmtId="20" fontId="15" fillId="0" borderId="49" xfId="0" applyNumberFormat="1" applyFont="1" applyBorder="1" applyAlignment="1" applyProtection="1">
      <alignment horizontal="center" vertical="center"/>
    </xf>
    <xf numFmtId="177" fontId="15" fillId="0" borderId="50" xfId="0" applyNumberFormat="1" applyFont="1" applyBorder="1" applyAlignment="1" applyProtection="1">
      <alignment horizontal="right" vertical="center"/>
    </xf>
    <xf numFmtId="177" fontId="15" fillId="0" borderId="46" xfId="0" applyNumberFormat="1" applyFont="1" applyBorder="1" applyAlignment="1" applyProtection="1">
      <alignment horizontal="right" vertical="center"/>
    </xf>
    <xf numFmtId="177" fontId="15" fillId="0" borderId="49" xfId="0" applyNumberFormat="1" applyFont="1" applyBorder="1" applyAlignment="1" applyProtection="1">
      <alignment horizontal="right" vertical="center"/>
    </xf>
    <xf numFmtId="178" fontId="15" fillId="6" borderId="51" xfId="0" applyNumberFormat="1" applyFont="1" applyFill="1" applyBorder="1" applyAlignment="1" applyProtection="1">
      <alignment horizontal="center" vertical="center"/>
    </xf>
    <xf numFmtId="178" fontId="15" fillId="6" borderId="52" xfId="0" applyNumberFormat="1" applyFont="1" applyFill="1" applyBorder="1" applyAlignment="1" applyProtection="1">
      <alignment horizontal="center" vertical="center"/>
    </xf>
    <xf numFmtId="178" fontId="15" fillId="6" borderId="61" xfId="0" applyNumberFormat="1" applyFont="1" applyFill="1" applyBorder="1" applyAlignment="1" applyProtection="1">
      <alignment horizontal="center" vertical="center"/>
    </xf>
    <xf numFmtId="177" fontId="15" fillId="6" borderId="60" xfId="0" applyNumberFormat="1" applyFont="1" applyFill="1" applyBorder="1" applyAlignment="1" applyProtection="1">
      <alignment horizontal="right" vertical="center"/>
    </xf>
    <xf numFmtId="177" fontId="15" fillId="6" borderId="52" xfId="0" applyNumberFormat="1" applyFont="1" applyFill="1" applyBorder="1" applyAlignment="1" applyProtection="1">
      <alignment horizontal="right" vertical="center"/>
    </xf>
    <xf numFmtId="177" fontId="15" fillId="6" borderId="53" xfId="0" applyNumberFormat="1" applyFont="1" applyFill="1" applyBorder="1" applyAlignment="1" applyProtection="1">
      <alignment horizontal="right" vertical="center"/>
    </xf>
    <xf numFmtId="0" fontId="16" fillId="0" borderId="47" xfId="0" applyFont="1" applyBorder="1" applyAlignment="1" applyProtection="1">
      <alignment horizontal="left" vertical="center"/>
    </xf>
    <xf numFmtId="0" fontId="16" fillId="0" borderId="46" xfId="0" applyFont="1" applyBorder="1" applyAlignment="1" applyProtection="1">
      <alignment horizontal="left" vertical="center"/>
    </xf>
    <xf numFmtId="0" fontId="15" fillId="0" borderId="46" xfId="0" applyFont="1" applyBorder="1" applyAlignment="1" applyProtection="1">
      <alignment horizontal="center" vertical="center"/>
    </xf>
    <xf numFmtId="0" fontId="16" fillId="0" borderId="48" xfId="0" applyFont="1" applyBorder="1" applyAlignment="1" applyProtection="1">
      <alignment horizontal="left" vertical="center"/>
    </xf>
    <xf numFmtId="0" fontId="15" fillId="0" borderId="47" xfId="0" applyFont="1" applyBorder="1" applyAlignment="1" applyProtection="1">
      <alignment horizontal="left" vertical="center"/>
    </xf>
    <xf numFmtId="0" fontId="15" fillId="0" borderId="46" xfId="0" applyFont="1" applyBorder="1" applyAlignment="1" applyProtection="1">
      <alignment horizontal="left" vertical="center"/>
    </xf>
    <xf numFmtId="0" fontId="15" fillId="0" borderId="48" xfId="0" applyFont="1" applyBorder="1" applyAlignment="1" applyProtection="1">
      <alignment horizontal="left" vertical="center"/>
    </xf>
    <xf numFmtId="20" fontId="15" fillId="0" borderId="47" xfId="0" applyNumberFormat="1" applyFont="1" applyBorder="1" applyAlignment="1" applyProtection="1">
      <alignment horizontal="center" vertical="center"/>
    </xf>
    <xf numFmtId="20" fontId="15" fillId="0" borderId="46" xfId="0" applyNumberFormat="1" applyFont="1" applyBorder="1" applyAlignment="1" applyProtection="1">
      <alignment horizontal="center" vertical="center"/>
    </xf>
    <xf numFmtId="20" fontId="15" fillId="0" borderId="48" xfId="0" applyNumberFormat="1" applyFont="1" applyBorder="1" applyAlignment="1" applyProtection="1">
      <alignment horizontal="center" vertical="center"/>
    </xf>
    <xf numFmtId="0" fontId="15" fillId="0" borderId="19" xfId="0" applyFont="1" applyBorder="1" applyAlignment="1" applyProtection="1">
      <alignment horizontal="left" vertical="center"/>
    </xf>
    <xf numFmtId="0" fontId="15" fillId="0" borderId="17" xfId="0" applyFont="1" applyBorder="1" applyAlignment="1" applyProtection="1">
      <alignment horizontal="left" vertical="center"/>
    </xf>
    <xf numFmtId="0" fontId="15" fillId="0" borderId="26" xfId="0" applyFont="1" applyBorder="1" applyAlignment="1" applyProtection="1">
      <alignment horizontal="left" vertical="center"/>
    </xf>
    <xf numFmtId="177" fontId="15" fillId="0" borderId="16" xfId="0" applyNumberFormat="1" applyFont="1" applyBorder="1" applyAlignment="1" applyProtection="1">
      <alignment horizontal="right" vertical="center"/>
    </xf>
    <xf numFmtId="177" fontId="15" fillId="0" borderId="17" xfId="0" applyNumberFormat="1" applyFont="1" applyBorder="1" applyAlignment="1" applyProtection="1">
      <alignment horizontal="right" vertical="center"/>
    </xf>
    <xf numFmtId="177" fontId="15" fillId="0" borderId="26" xfId="0" applyNumberFormat="1" applyFont="1" applyBorder="1" applyAlignment="1" applyProtection="1">
      <alignment horizontal="right" vertical="center"/>
    </xf>
    <xf numFmtId="178" fontId="15" fillId="0" borderId="40" xfId="0" applyNumberFormat="1" applyFont="1" applyBorder="1" applyAlignment="1" applyProtection="1">
      <alignment horizontal="center" vertical="center"/>
    </xf>
    <xf numFmtId="178" fontId="15" fillId="0" borderId="7" xfId="0" applyNumberFormat="1" applyFont="1" applyBorder="1" applyAlignment="1" applyProtection="1">
      <alignment horizontal="center" vertical="center"/>
    </xf>
    <xf numFmtId="178" fontId="15" fillId="0" borderId="8" xfId="0" applyNumberFormat="1" applyFont="1" applyBorder="1" applyAlignment="1" applyProtection="1">
      <alignment horizontal="center" vertical="center"/>
    </xf>
    <xf numFmtId="178" fontId="15" fillId="0" borderId="32" xfId="0" applyNumberFormat="1" applyFont="1" applyBorder="1" applyAlignment="1" applyProtection="1">
      <alignment horizontal="center" vertical="center"/>
    </xf>
    <xf numFmtId="178" fontId="15" fillId="0" borderId="0" xfId="0" applyNumberFormat="1" applyFont="1" applyBorder="1" applyAlignment="1" applyProtection="1">
      <alignment horizontal="center" vertical="center"/>
    </xf>
    <xf numFmtId="178" fontId="15" fillId="0" borderId="10" xfId="0" applyNumberFormat="1" applyFont="1" applyBorder="1" applyAlignment="1" applyProtection="1">
      <alignment horizontal="center" vertical="center"/>
    </xf>
    <xf numFmtId="178" fontId="15" fillId="0" borderId="58" xfId="0" applyNumberFormat="1" applyFont="1" applyBorder="1" applyAlignment="1" applyProtection="1">
      <alignment horizontal="center" vertical="center"/>
    </xf>
    <xf numFmtId="178" fontId="15" fillId="0" borderId="44" xfId="0" applyNumberFormat="1" applyFont="1" applyBorder="1" applyAlignment="1" applyProtection="1">
      <alignment horizontal="center" vertical="center"/>
    </xf>
    <xf numFmtId="178" fontId="15" fillId="0" borderId="45" xfId="0" applyNumberFormat="1" applyFont="1" applyBorder="1" applyAlignment="1" applyProtection="1">
      <alignment horizontal="center" vertical="center"/>
    </xf>
    <xf numFmtId="177" fontId="15" fillId="0" borderId="6" xfId="0" applyNumberFormat="1" applyFont="1" applyBorder="1" applyAlignment="1" applyProtection="1">
      <alignment horizontal="center" vertical="center"/>
    </xf>
    <xf numFmtId="177" fontId="15" fillId="0" borderId="7" xfId="0" applyNumberFormat="1" applyFont="1" applyBorder="1" applyAlignment="1" applyProtection="1">
      <alignment horizontal="center" vertical="center"/>
    </xf>
    <xf numFmtId="177" fontId="15" fillId="0" borderId="8" xfId="0" applyNumberFormat="1" applyFont="1" applyBorder="1" applyAlignment="1" applyProtection="1">
      <alignment horizontal="center" vertical="center"/>
    </xf>
    <xf numFmtId="177" fontId="15" fillId="0" borderId="9" xfId="0" applyNumberFormat="1" applyFont="1" applyBorder="1" applyAlignment="1" applyProtection="1">
      <alignment horizontal="center" vertical="center"/>
    </xf>
    <xf numFmtId="177" fontId="15" fillId="0" borderId="0"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7" fontId="15" fillId="0" borderId="43" xfId="0" applyNumberFormat="1" applyFont="1" applyBorder="1" applyAlignment="1" applyProtection="1">
      <alignment horizontal="center" vertical="center"/>
    </xf>
    <xf numFmtId="177" fontId="15" fillId="0" borderId="44" xfId="0" applyNumberFormat="1" applyFont="1" applyBorder="1" applyAlignment="1" applyProtection="1">
      <alignment horizontal="center" vertical="center"/>
    </xf>
    <xf numFmtId="177" fontId="15" fillId="0" borderId="45" xfId="0" applyNumberFormat="1" applyFont="1" applyBorder="1" applyAlignment="1" applyProtection="1">
      <alignment horizontal="center" vertical="center"/>
    </xf>
    <xf numFmtId="0" fontId="15" fillId="6" borderId="6" xfId="0" applyFont="1" applyFill="1" applyBorder="1" applyAlignment="1" applyProtection="1">
      <alignment horizontal="center" vertical="center"/>
    </xf>
    <xf numFmtId="0" fontId="15" fillId="6" borderId="7" xfId="0" applyFont="1" applyFill="1" applyBorder="1" applyAlignment="1" applyProtection="1">
      <alignment horizontal="center" vertical="center"/>
    </xf>
    <xf numFmtId="0" fontId="15" fillId="6" borderId="8" xfId="0" applyFont="1" applyFill="1" applyBorder="1" applyAlignment="1" applyProtection="1">
      <alignment horizontal="center" vertical="center"/>
    </xf>
    <xf numFmtId="0" fontId="15" fillId="6" borderId="11" xfId="0" applyFont="1" applyFill="1" applyBorder="1" applyAlignment="1" applyProtection="1">
      <alignment horizontal="center" vertical="center"/>
    </xf>
    <xf numFmtId="0" fontId="15" fillId="6" borderId="12" xfId="0" applyFont="1" applyFill="1" applyBorder="1" applyAlignment="1" applyProtection="1">
      <alignment horizontal="center" vertical="center"/>
    </xf>
    <xf numFmtId="0" fontId="15" fillId="6" borderId="13" xfId="0" applyFont="1" applyFill="1" applyBorder="1" applyAlignment="1" applyProtection="1">
      <alignment horizontal="center" vertical="center"/>
    </xf>
    <xf numFmtId="0" fontId="15" fillId="5" borderId="3" xfId="0" applyFont="1" applyFill="1" applyBorder="1" applyAlignment="1" applyProtection="1">
      <alignment horizontal="left" vertical="center"/>
    </xf>
    <xf numFmtId="0" fontId="15" fillId="5" borderId="4" xfId="0" applyFont="1" applyFill="1" applyBorder="1" applyAlignment="1" applyProtection="1">
      <alignment horizontal="left" vertical="center"/>
    </xf>
    <xf numFmtId="0" fontId="15" fillId="5" borderId="5" xfId="0" applyFont="1" applyFill="1" applyBorder="1" applyAlignment="1" applyProtection="1">
      <alignment horizontal="left" vertical="center"/>
    </xf>
    <xf numFmtId="20" fontId="16" fillId="0" borderId="3" xfId="0" applyNumberFormat="1" applyFont="1" applyBorder="1" applyAlignment="1" applyProtection="1">
      <alignment horizontal="left" vertical="center"/>
    </xf>
    <xf numFmtId="20" fontId="16" fillId="0" borderId="4" xfId="0" applyNumberFormat="1" applyFont="1" applyBorder="1" applyAlignment="1" applyProtection="1">
      <alignment horizontal="left" vertical="center"/>
    </xf>
    <xf numFmtId="0" fontId="16" fillId="5" borderId="3" xfId="0" applyFont="1" applyFill="1" applyBorder="1" applyAlignment="1" applyProtection="1">
      <alignment horizontal="left" vertical="center"/>
    </xf>
    <xf numFmtId="0" fontId="16" fillId="5" borderId="4" xfId="0" applyFont="1" applyFill="1" applyBorder="1" applyAlignment="1" applyProtection="1">
      <alignment horizontal="left" vertical="center"/>
    </xf>
    <xf numFmtId="0" fontId="15" fillId="5" borderId="4" xfId="0" applyFont="1" applyFill="1" applyBorder="1" applyAlignment="1" applyProtection="1">
      <alignment horizontal="center" vertical="center"/>
    </xf>
    <xf numFmtId="20" fontId="15" fillId="5" borderId="47" xfId="0" applyNumberFormat="1" applyFont="1" applyFill="1" applyBorder="1" applyAlignment="1" applyProtection="1">
      <alignment horizontal="center" vertical="center"/>
    </xf>
    <xf numFmtId="20" fontId="15" fillId="5" borderId="46" xfId="0" applyNumberFormat="1" applyFont="1" applyFill="1" applyBorder="1" applyAlignment="1" applyProtection="1">
      <alignment horizontal="center" vertical="center"/>
    </xf>
    <xf numFmtId="20" fontId="15" fillId="5" borderId="49" xfId="0" applyNumberFormat="1" applyFont="1" applyFill="1" applyBorder="1" applyAlignment="1" applyProtection="1">
      <alignment horizontal="center" vertical="center"/>
    </xf>
    <xf numFmtId="0" fontId="16" fillId="5" borderId="5" xfId="0" applyFont="1" applyFill="1" applyBorder="1" applyAlignment="1" applyProtection="1">
      <alignment horizontal="left" vertical="center"/>
    </xf>
    <xf numFmtId="0" fontId="15" fillId="6" borderId="29" xfId="0" applyFont="1" applyFill="1" applyBorder="1" applyAlignment="1" applyProtection="1">
      <alignment horizontal="center" vertical="center"/>
    </xf>
    <xf numFmtId="0" fontId="15" fillId="6" borderId="30" xfId="0" applyFont="1" applyFill="1" applyBorder="1" applyAlignment="1" applyProtection="1">
      <alignment horizontal="center" vertical="center"/>
    </xf>
    <xf numFmtId="0" fontId="15" fillId="6" borderId="55" xfId="0" applyFont="1" applyFill="1" applyBorder="1" applyAlignment="1" applyProtection="1">
      <alignment horizontal="center" vertical="center"/>
    </xf>
    <xf numFmtId="0" fontId="15" fillId="6" borderId="32" xfId="0" applyFont="1" applyFill="1" applyBorder="1" applyAlignment="1" applyProtection="1">
      <alignment horizontal="center" vertical="center"/>
    </xf>
    <xf numFmtId="0" fontId="15" fillId="6" borderId="0" xfId="0" applyFont="1" applyFill="1" applyBorder="1" applyAlignment="1" applyProtection="1">
      <alignment horizontal="center" vertical="center"/>
    </xf>
    <xf numFmtId="0" fontId="15" fillId="6" borderId="10" xfId="0" applyFont="1" applyFill="1" applyBorder="1" applyAlignment="1" applyProtection="1">
      <alignment horizontal="center" vertical="center"/>
    </xf>
    <xf numFmtId="0" fontId="15" fillId="6" borderId="39" xfId="0" applyFont="1" applyFill="1" applyBorder="1" applyAlignment="1" applyProtection="1">
      <alignment horizontal="center" vertical="center"/>
    </xf>
    <xf numFmtId="0" fontId="15" fillId="6" borderId="56" xfId="0" applyFont="1" applyFill="1" applyBorder="1" applyAlignment="1" applyProtection="1">
      <alignment horizontal="center" vertical="center" wrapText="1"/>
    </xf>
    <xf numFmtId="0" fontId="15" fillId="6" borderId="30" xfId="0" applyFont="1" applyFill="1" applyBorder="1" applyAlignment="1" applyProtection="1">
      <alignment horizontal="center" vertical="center" wrapText="1"/>
    </xf>
    <xf numFmtId="0" fontId="15" fillId="6" borderId="55" xfId="0" applyFont="1" applyFill="1" applyBorder="1" applyAlignment="1" applyProtection="1">
      <alignment horizontal="center" vertical="center" wrapText="1"/>
    </xf>
    <xf numFmtId="0" fontId="15" fillId="6" borderId="9"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0" fontId="15" fillId="6" borderId="11" xfId="0" applyFont="1" applyFill="1" applyBorder="1" applyAlignment="1" applyProtection="1">
      <alignment horizontal="center" vertical="center" wrapText="1"/>
    </xf>
    <xf numFmtId="0" fontId="15" fillId="6" borderId="12" xfId="0" applyFont="1" applyFill="1" applyBorder="1" applyAlignment="1" applyProtection="1">
      <alignment horizontal="center" vertical="center" wrapText="1"/>
    </xf>
    <xf numFmtId="0" fontId="15" fillId="6" borderId="13"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xf>
    <xf numFmtId="0" fontId="15" fillId="6" borderId="33" xfId="0" applyFont="1" applyFill="1" applyBorder="1" applyAlignment="1" applyProtection="1">
      <alignment horizontal="center" vertical="center"/>
    </xf>
    <xf numFmtId="0" fontId="16" fillId="5" borderId="47" xfId="0" applyFont="1" applyFill="1" applyBorder="1" applyAlignment="1" applyProtection="1">
      <alignment horizontal="left" vertical="center"/>
    </xf>
    <xf numFmtId="0" fontId="16" fillId="5" borderId="46" xfId="0" applyFont="1" applyFill="1" applyBorder="1" applyAlignment="1" applyProtection="1">
      <alignment horizontal="left" vertical="center"/>
    </xf>
    <xf numFmtId="0" fontId="15" fillId="5" borderId="46" xfId="0" applyFont="1" applyFill="1" applyBorder="1" applyAlignment="1" applyProtection="1">
      <alignment horizontal="center" vertical="center"/>
    </xf>
    <xf numFmtId="0" fontId="16" fillId="5" borderId="48" xfId="0" applyFont="1" applyFill="1" applyBorder="1" applyAlignment="1" applyProtection="1">
      <alignment horizontal="left" vertical="center"/>
    </xf>
    <xf numFmtId="0" fontId="15" fillId="5" borderId="47" xfId="0" applyFont="1" applyFill="1" applyBorder="1" applyAlignment="1" applyProtection="1">
      <alignment horizontal="left" vertical="center"/>
    </xf>
    <xf numFmtId="0" fontId="15" fillId="5" borderId="46" xfId="0" applyFont="1" applyFill="1" applyBorder="1" applyAlignment="1" applyProtection="1">
      <alignment horizontal="left" vertical="center"/>
    </xf>
    <xf numFmtId="0" fontId="15" fillId="5" borderId="48" xfId="0" applyFont="1" applyFill="1" applyBorder="1" applyAlignment="1" applyProtection="1">
      <alignment horizontal="left" vertical="center"/>
    </xf>
    <xf numFmtId="20" fontId="15" fillId="5" borderId="48" xfId="0" applyNumberFormat="1" applyFont="1" applyFill="1" applyBorder="1" applyAlignment="1" applyProtection="1">
      <alignment horizontal="center" vertical="center"/>
    </xf>
    <xf numFmtId="0" fontId="15" fillId="5" borderId="29" xfId="0" applyFont="1" applyFill="1" applyBorder="1" applyAlignment="1" applyProtection="1">
      <alignment horizontal="center" vertical="center"/>
    </xf>
    <xf numFmtId="0" fontId="15" fillId="5" borderId="30" xfId="0" applyFont="1" applyFill="1" applyBorder="1" applyAlignment="1" applyProtection="1">
      <alignment horizontal="center" vertical="center"/>
    </xf>
    <xf numFmtId="0" fontId="15" fillId="5" borderId="55" xfId="0" applyFont="1" applyFill="1" applyBorder="1" applyAlignment="1" applyProtection="1">
      <alignment horizontal="center" vertical="center"/>
    </xf>
    <xf numFmtId="0" fontId="15" fillId="5" borderId="32" xfId="0" applyFont="1" applyFill="1" applyBorder="1" applyAlignment="1" applyProtection="1">
      <alignment horizontal="center" vertical="center"/>
    </xf>
    <xf numFmtId="0" fontId="15" fillId="5" borderId="0" xfId="0" applyFont="1" applyFill="1" applyBorder="1" applyAlignment="1" applyProtection="1">
      <alignment horizontal="center" vertical="center"/>
    </xf>
    <xf numFmtId="0" fontId="15" fillId="5" borderId="10" xfId="0" applyFont="1" applyFill="1" applyBorder="1" applyAlignment="1" applyProtection="1">
      <alignment horizontal="center" vertical="center"/>
    </xf>
    <xf numFmtId="0" fontId="15" fillId="5" borderId="39" xfId="0" applyFont="1" applyFill="1" applyBorder="1" applyAlignment="1" applyProtection="1">
      <alignment horizontal="center" vertical="center"/>
    </xf>
    <xf numFmtId="0" fontId="15" fillId="5" borderId="12" xfId="0" applyFont="1" applyFill="1" applyBorder="1" applyAlignment="1" applyProtection="1">
      <alignment horizontal="center" vertical="center"/>
    </xf>
    <xf numFmtId="0" fontId="15" fillId="5" borderId="13" xfId="0" applyFont="1" applyFill="1" applyBorder="1" applyAlignment="1" applyProtection="1">
      <alignment horizontal="center" vertical="center"/>
    </xf>
    <xf numFmtId="0" fontId="15" fillId="5" borderId="56" xfId="0" applyFont="1" applyFill="1" applyBorder="1" applyAlignment="1" applyProtection="1">
      <alignment horizontal="center" vertical="center" wrapText="1"/>
    </xf>
    <xf numFmtId="0" fontId="15" fillId="5" borderId="30" xfId="0" applyFont="1" applyFill="1" applyBorder="1" applyAlignment="1" applyProtection="1">
      <alignment horizontal="center" vertical="center" wrapText="1"/>
    </xf>
    <xf numFmtId="0" fontId="15" fillId="5" borderId="55"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5" fillId="5" borderId="23" xfId="0" applyFont="1" applyFill="1" applyBorder="1" applyAlignment="1" applyProtection="1">
      <alignment horizontal="center" vertical="center"/>
    </xf>
    <xf numFmtId="0" fontId="15" fillId="5" borderId="21" xfId="0" applyFont="1" applyFill="1" applyBorder="1" applyAlignment="1" applyProtection="1">
      <alignment horizontal="center" vertical="center"/>
    </xf>
    <xf numFmtId="0" fontId="15" fillId="5" borderId="24"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15" fillId="5" borderId="7" xfId="0" applyFont="1" applyFill="1" applyBorder="1" applyAlignment="1" applyProtection="1">
      <alignment horizontal="center" vertical="center"/>
    </xf>
    <xf numFmtId="0" fontId="15" fillId="5" borderId="8" xfId="0" applyFont="1" applyFill="1" applyBorder="1" applyAlignment="1" applyProtection="1">
      <alignment horizontal="center" vertical="center"/>
    </xf>
    <xf numFmtId="0" fontId="15" fillId="5" borderId="11" xfId="0" applyFont="1" applyFill="1" applyBorder="1" applyAlignment="1" applyProtection="1">
      <alignment horizontal="center" vertical="center"/>
    </xf>
    <xf numFmtId="0" fontId="15" fillId="5" borderId="28" xfId="0" applyFont="1" applyFill="1" applyBorder="1" applyAlignment="1" applyProtection="1">
      <alignment horizontal="center" vertical="center"/>
    </xf>
    <xf numFmtId="0" fontId="15" fillId="5" borderId="33" xfId="0" applyFont="1" applyFill="1" applyBorder="1" applyAlignment="1" applyProtection="1">
      <alignment horizontal="center" vertical="center"/>
    </xf>
    <xf numFmtId="0" fontId="15" fillId="5" borderId="29" xfId="0" applyFont="1" applyFill="1" applyBorder="1" applyAlignment="1" applyProtection="1">
      <alignment horizontal="center" vertical="center" wrapText="1"/>
    </xf>
    <xf numFmtId="0" fontId="15" fillId="5" borderId="57" xfId="0" applyFont="1" applyFill="1" applyBorder="1" applyAlignment="1" applyProtection="1">
      <alignment horizontal="center" vertical="center" wrapText="1"/>
    </xf>
    <xf numFmtId="0" fontId="15" fillId="5" borderId="32" xfId="0" applyFont="1" applyFill="1" applyBorder="1" applyAlignment="1" applyProtection="1">
      <alignment horizontal="center" vertical="center" wrapText="1"/>
    </xf>
    <xf numFmtId="0" fontId="15" fillId="5" borderId="54" xfId="0" applyFont="1" applyFill="1" applyBorder="1" applyAlignment="1" applyProtection="1">
      <alignment horizontal="center" vertical="center" wrapText="1"/>
    </xf>
    <xf numFmtId="0" fontId="15" fillId="5" borderId="39" xfId="0" applyFont="1" applyFill="1" applyBorder="1" applyAlignment="1" applyProtection="1">
      <alignment horizontal="center" vertical="center" wrapText="1"/>
    </xf>
    <xf numFmtId="0" fontId="15" fillId="5" borderId="33"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wrapText="1"/>
    </xf>
    <xf numFmtId="0" fontId="15" fillId="6" borderId="57" xfId="0" applyFont="1" applyFill="1" applyBorder="1" applyAlignment="1" applyProtection="1">
      <alignment horizontal="center" vertical="center" wrapText="1"/>
    </xf>
    <xf numFmtId="0" fontId="15" fillId="6" borderId="32" xfId="0" applyFont="1" applyFill="1" applyBorder="1" applyAlignment="1" applyProtection="1">
      <alignment horizontal="center" vertical="center" wrapText="1"/>
    </xf>
    <xf numFmtId="0" fontId="15" fillId="6" borderId="54" xfId="0" applyFont="1" applyFill="1" applyBorder="1" applyAlignment="1" applyProtection="1">
      <alignment horizontal="center" vertical="center" wrapText="1"/>
    </xf>
    <xf numFmtId="0" fontId="15" fillId="6" borderId="39" xfId="0" applyFont="1" applyFill="1" applyBorder="1" applyAlignment="1" applyProtection="1">
      <alignment horizontal="center" vertical="center" wrapText="1"/>
    </xf>
    <xf numFmtId="0" fontId="15" fillId="6" borderId="33" xfId="0" applyFont="1" applyFill="1" applyBorder="1" applyAlignment="1" applyProtection="1">
      <alignment horizontal="center" vertical="center" wrapText="1"/>
    </xf>
    <xf numFmtId="177" fontId="15" fillId="6" borderId="20" xfId="0" applyNumberFormat="1" applyFont="1" applyFill="1" applyBorder="1" applyAlignment="1">
      <alignment horizontal="center" vertical="center"/>
    </xf>
    <xf numFmtId="177" fontId="15" fillId="6" borderId="21" xfId="0" applyNumberFormat="1" applyFont="1" applyFill="1" applyBorder="1" applyAlignment="1">
      <alignment horizontal="center" vertical="center"/>
    </xf>
    <xf numFmtId="177" fontId="15" fillId="6" borderId="24" xfId="0" applyNumberFormat="1" applyFont="1" applyFill="1" applyBorder="1" applyAlignment="1">
      <alignment horizontal="center" vertical="center"/>
    </xf>
    <xf numFmtId="177" fontId="15" fillId="0" borderId="16" xfId="0" applyNumberFormat="1" applyFont="1" applyBorder="1" applyAlignment="1" applyProtection="1">
      <alignment horizontal="right" vertical="center"/>
      <protection locked="0"/>
    </xf>
    <xf numFmtId="177" fontId="15" fillId="0" borderId="17" xfId="0" applyNumberFormat="1" applyFont="1" applyBorder="1" applyAlignment="1" applyProtection="1">
      <alignment horizontal="right" vertical="center"/>
      <protection locked="0"/>
    </xf>
    <xf numFmtId="177" fontId="15" fillId="0" borderId="26" xfId="0" applyNumberFormat="1" applyFont="1" applyBorder="1" applyAlignment="1" applyProtection="1">
      <alignment horizontal="right" vertical="center"/>
      <protection locked="0"/>
    </xf>
    <xf numFmtId="0" fontId="15" fillId="6" borderId="20" xfId="0" applyFont="1" applyFill="1" applyBorder="1" applyAlignment="1" applyProtection="1">
      <alignment horizontal="center" vertical="center" wrapText="1"/>
    </xf>
    <xf numFmtId="0" fontId="15" fillId="6" borderId="21" xfId="0" applyFont="1" applyFill="1" applyBorder="1" applyAlignment="1" applyProtection="1">
      <alignment horizontal="center" vertical="center" wrapText="1"/>
    </xf>
    <xf numFmtId="0" fontId="15" fillId="6" borderId="24" xfId="0" applyFont="1" applyFill="1" applyBorder="1" applyAlignment="1" applyProtection="1">
      <alignment horizontal="center" vertical="center" wrapText="1"/>
    </xf>
    <xf numFmtId="0" fontId="15" fillId="6" borderId="40"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177" fontId="15" fillId="0" borderId="15" xfId="0" applyNumberFormat="1" applyFont="1" applyBorder="1" applyAlignment="1" applyProtection="1">
      <alignment vertical="center"/>
    </xf>
    <xf numFmtId="177" fontId="15" fillId="0" borderId="4" xfId="0" applyNumberFormat="1" applyFont="1" applyBorder="1" applyAlignment="1" applyProtection="1">
      <alignment vertical="center"/>
    </xf>
    <xf numFmtId="177" fontId="15" fillId="0" borderId="25" xfId="0" applyNumberFormat="1" applyFont="1" applyBorder="1" applyAlignment="1" applyProtection="1">
      <alignment vertical="center"/>
    </xf>
    <xf numFmtId="20" fontId="15" fillId="0" borderId="15" xfId="0" applyNumberFormat="1" applyFont="1" applyBorder="1" applyAlignment="1" applyProtection="1">
      <alignment horizontal="left" vertical="center"/>
    </xf>
    <xf numFmtId="20" fontId="15" fillId="0" borderId="25" xfId="0" applyNumberFormat="1" applyFont="1" applyBorder="1" applyAlignment="1" applyProtection="1">
      <alignment horizontal="left" vertical="center"/>
    </xf>
    <xf numFmtId="0" fontId="15" fillId="6" borderId="16" xfId="0" applyFont="1" applyFill="1" applyBorder="1" applyAlignment="1" applyProtection="1">
      <alignment vertical="center" wrapText="1"/>
    </xf>
    <xf numFmtId="0" fontId="15" fillId="6" borderId="17" xfId="0" applyFont="1" applyFill="1" applyBorder="1" applyAlignment="1" applyProtection="1">
      <alignment vertical="center" wrapText="1"/>
    </xf>
    <xf numFmtId="0" fontId="15" fillId="6" borderId="18" xfId="0" applyFont="1" applyFill="1" applyBorder="1" applyAlignment="1" applyProtection="1">
      <alignment vertical="center" wrapText="1"/>
    </xf>
    <xf numFmtId="180" fontId="15" fillId="0" borderId="19" xfId="0" applyNumberFormat="1" applyFont="1" applyBorder="1" applyAlignment="1" applyProtection="1">
      <alignment horizontal="left" vertical="center"/>
    </xf>
    <xf numFmtId="180" fontId="15" fillId="0" borderId="17" xfId="0" applyNumberFormat="1" applyFont="1" applyBorder="1" applyAlignment="1" applyProtection="1">
      <alignment horizontal="left" vertical="center"/>
    </xf>
    <xf numFmtId="180" fontId="15" fillId="0" borderId="26" xfId="0" applyNumberFormat="1" applyFont="1" applyBorder="1" applyAlignment="1" applyProtection="1">
      <alignment horizontal="left" vertical="center"/>
    </xf>
    <xf numFmtId="0" fontId="15" fillId="6" borderId="15" xfId="0" applyFont="1" applyFill="1" applyBorder="1" applyAlignment="1" applyProtection="1">
      <alignment vertical="center" wrapText="1"/>
    </xf>
    <xf numFmtId="0" fontId="15" fillId="6" borderId="4" xfId="0" applyFont="1" applyFill="1" applyBorder="1" applyAlignment="1" applyProtection="1">
      <alignment vertical="center" wrapText="1"/>
    </xf>
    <xf numFmtId="0" fontId="15" fillId="6" borderId="5" xfId="0" applyFont="1" applyFill="1" applyBorder="1" applyAlignment="1" applyProtection="1">
      <alignment vertical="center" wrapText="1"/>
    </xf>
    <xf numFmtId="180" fontId="15" fillId="0" borderId="3" xfId="0" applyNumberFormat="1" applyFont="1" applyBorder="1" applyAlignment="1" applyProtection="1">
      <alignment horizontal="left" vertical="center"/>
    </xf>
    <xf numFmtId="180" fontId="15" fillId="0" borderId="4" xfId="0" applyNumberFormat="1" applyFont="1" applyBorder="1" applyAlignment="1" applyProtection="1">
      <alignment horizontal="left" vertical="center"/>
    </xf>
    <xf numFmtId="180" fontId="15" fillId="0" borderId="25" xfId="0" applyNumberFormat="1" applyFont="1" applyBorder="1" applyAlignment="1" applyProtection="1">
      <alignment horizontal="left" vertical="center"/>
    </xf>
    <xf numFmtId="0" fontId="15" fillId="6" borderId="15" xfId="0" applyFont="1" applyFill="1" applyBorder="1" applyAlignment="1" applyProtection="1">
      <alignment horizontal="left" vertical="center"/>
    </xf>
    <xf numFmtId="0" fontId="15" fillId="6" borderId="4" xfId="0" applyFont="1" applyFill="1" applyBorder="1" applyAlignment="1" applyProtection="1">
      <alignment horizontal="left" vertical="center"/>
    </xf>
    <xf numFmtId="0" fontId="15" fillId="6" borderId="5" xfId="0" applyFont="1" applyFill="1" applyBorder="1" applyAlignment="1" applyProtection="1">
      <alignment horizontal="left" vertical="center"/>
    </xf>
    <xf numFmtId="179" fontId="15" fillId="0" borderId="3" xfId="0" applyNumberFormat="1" applyFont="1" applyBorder="1" applyAlignment="1" applyProtection="1">
      <alignment horizontal="left" vertical="center"/>
    </xf>
    <xf numFmtId="179" fontId="15" fillId="0" borderId="4" xfId="0" applyNumberFormat="1" applyFont="1" applyBorder="1" applyAlignment="1" applyProtection="1">
      <alignment horizontal="left" vertical="center"/>
    </xf>
    <xf numFmtId="179" fontId="15" fillId="0" borderId="25" xfId="0" applyNumberFormat="1" applyFont="1" applyBorder="1" applyAlignment="1" applyProtection="1">
      <alignment horizontal="left" vertical="center"/>
    </xf>
    <xf numFmtId="0" fontId="15" fillId="6" borderId="3" xfId="0" applyFont="1" applyFill="1" applyBorder="1" applyAlignment="1" applyProtection="1">
      <alignment horizontal="left" vertical="center"/>
    </xf>
    <xf numFmtId="0" fontId="15" fillId="6" borderId="19" xfId="0" applyFont="1" applyFill="1" applyBorder="1" applyAlignment="1" applyProtection="1">
      <alignment horizontal="left" vertical="center"/>
    </xf>
    <xf numFmtId="0" fontId="15" fillId="6" borderId="17" xfId="0" applyFont="1" applyFill="1" applyBorder="1" applyAlignment="1" applyProtection="1">
      <alignment horizontal="left" vertical="center"/>
    </xf>
    <xf numFmtId="0" fontId="15" fillId="6" borderId="18" xfId="0" applyFont="1" applyFill="1" applyBorder="1" applyAlignment="1" applyProtection="1">
      <alignment horizontal="left" vertical="center"/>
    </xf>
    <xf numFmtId="0" fontId="15" fillId="6" borderId="20" xfId="0" applyFont="1" applyFill="1" applyBorder="1" applyAlignment="1" applyProtection="1">
      <alignment horizontal="left" vertical="center"/>
    </xf>
    <xf numFmtId="0" fontId="15" fillId="6" borderId="21" xfId="0" applyFont="1" applyFill="1" applyBorder="1" applyAlignment="1" applyProtection="1">
      <alignment horizontal="left" vertical="center"/>
    </xf>
    <xf numFmtId="0" fontId="15" fillId="6" borderId="22" xfId="0" applyFont="1" applyFill="1" applyBorder="1" applyAlignment="1" applyProtection="1">
      <alignment horizontal="left" vertical="center"/>
    </xf>
    <xf numFmtId="180" fontId="15" fillId="0" borderId="23" xfId="0" applyNumberFormat="1" applyFont="1" applyBorder="1" applyAlignment="1" applyProtection="1">
      <alignment horizontal="left" vertical="center"/>
    </xf>
    <xf numFmtId="180" fontId="15" fillId="0" borderId="21" xfId="0" applyNumberFormat="1" applyFont="1" applyBorder="1" applyAlignment="1" applyProtection="1">
      <alignment horizontal="left" vertical="center"/>
    </xf>
    <xf numFmtId="180" fontId="15" fillId="0" borderId="24" xfId="0" applyNumberFormat="1" applyFont="1" applyBorder="1" applyAlignment="1" applyProtection="1">
      <alignment horizontal="left" vertical="center"/>
    </xf>
    <xf numFmtId="0" fontId="15" fillId="6" borderId="40" xfId="0" applyFont="1" applyFill="1" applyBorder="1" applyAlignment="1" applyProtection="1">
      <alignment horizontal="left" vertical="center"/>
    </xf>
    <xf numFmtId="0" fontId="15" fillId="6" borderId="7" xfId="0" applyFont="1" applyFill="1" applyBorder="1" applyAlignment="1" applyProtection="1">
      <alignment horizontal="left" vertical="center"/>
    </xf>
    <xf numFmtId="0" fontId="15" fillId="6" borderId="8" xfId="0" applyFont="1" applyFill="1" applyBorder="1" applyAlignment="1" applyProtection="1">
      <alignment horizontal="left" vertical="center"/>
    </xf>
    <xf numFmtId="0" fontId="15" fillId="6" borderId="32" xfId="0" applyFont="1" applyFill="1" applyBorder="1" applyAlignment="1" applyProtection="1">
      <alignment horizontal="left" vertical="center"/>
    </xf>
    <xf numFmtId="0" fontId="15" fillId="6" borderId="0" xfId="0" applyFont="1" applyFill="1" applyBorder="1" applyAlignment="1" applyProtection="1">
      <alignment horizontal="left" vertical="center"/>
    </xf>
    <xf numFmtId="0" fontId="15" fillId="6" borderId="10" xfId="0" applyFont="1" applyFill="1" applyBorder="1" applyAlignment="1" applyProtection="1">
      <alignment horizontal="left" vertical="center"/>
    </xf>
    <xf numFmtId="0" fontId="15" fillId="6" borderId="31" xfId="0" applyFont="1" applyFill="1" applyBorder="1" applyAlignment="1" applyProtection="1">
      <alignment horizontal="left" vertical="center"/>
    </xf>
    <xf numFmtId="0" fontId="15" fillId="6" borderId="27" xfId="0" applyFont="1" applyFill="1" applyBorder="1" applyAlignment="1" applyProtection="1">
      <alignment horizontal="left" vertical="center"/>
    </xf>
    <xf numFmtId="0" fontId="15" fillId="6" borderId="35" xfId="0" applyFont="1" applyFill="1" applyBorder="1" applyAlignment="1" applyProtection="1">
      <alignment horizontal="left" vertical="center"/>
    </xf>
    <xf numFmtId="0" fontId="15" fillId="6" borderId="6" xfId="0" applyFont="1" applyFill="1" applyBorder="1" applyAlignment="1" applyProtection="1">
      <alignment horizontal="left" vertical="center"/>
    </xf>
    <xf numFmtId="0" fontId="15" fillId="6" borderId="9" xfId="0" applyFont="1" applyFill="1" applyBorder="1" applyAlignment="1" applyProtection="1">
      <alignment horizontal="left" vertical="center"/>
    </xf>
    <xf numFmtId="0" fontId="15" fillId="6" borderId="11" xfId="0" applyFont="1" applyFill="1" applyBorder="1" applyAlignment="1" applyProtection="1">
      <alignment horizontal="left" vertical="center"/>
    </xf>
    <xf numFmtId="0" fontId="15" fillId="6" borderId="12" xfId="0" applyFont="1" applyFill="1" applyBorder="1" applyAlignment="1" applyProtection="1">
      <alignment horizontal="left" vertical="center"/>
    </xf>
    <xf numFmtId="0" fontId="15" fillId="6" borderId="13" xfId="0" applyFont="1" applyFill="1" applyBorder="1" applyAlignment="1" applyProtection="1">
      <alignment horizontal="left" vertical="center"/>
    </xf>
    <xf numFmtId="0" fontId="15" fillId="6" borderId="6" xfId="0" applyFont="1" applyFill="1" applyBorder="1" applyAlignment="1">
      <alignment horizontal="left" vertical="center" wrapText="1"/>
    </xf>
    <xf numFmtId="0" fontId="15" fillId="6" borderId="7" xfId="0" applyFont="1" applyFill="1" applyBorder="1" applyAlignment="1">
      <alignment horizontal="left" vertical="center"/>
    </xf>
    <xf numFmtId="0" fontId="15" fillId="6" borderId="8" xfId="0" applyFont="1" applyFill="1" applyBorder="1" applyAlignment="1">
      <alignment horizontal="left" vertical="center"/>
    </xf>
    <xf numFmtId="0" fontId="15" fillId="6" borderId="9" xfId="0" applyFont="1" applyFill="1" applyBorder="1" applyAlignment="1">
      <alignment horizontal="left" vertical="center"/>
    </xf>
    <xf numFmtId="0" fontId="15" fillId="6" borderId="0" xfId="0" applyFont="1" applyFill="1" applyBorder="1" applyAlignment="1">
      <alignment horizontal="left" vertical="center"/>
    </xf>
    <xf numFmtId="0" fontId="15" fillId="6" borderId="10" xfId="0" applyFont="1" applyFill="1" applyBorder="1" applyAlignment="1">
      <alignment horizontal="left" vertical="center"/>
    </xf>
    <xf numFmtId="0" fontId="15" fillId="6" borderId="34" xfId="0" applyFont="1" applyFill="1" applyBorder="1" applyAlignment="1">
      <alignment horizontal="left" vertical="center"/>
    </xf>
    <xf numFmtId="0" fontId="15" fillId="6" borderId="27" xfId="0" applyFont="1" applyFill="1" applyBorder="1" applyAlignment="1">
      <alignment horizontal="left" vertical="center"/>
    </xf>
    <xf numFmtId="0" fontId="15" fillId="6" borderId="35" xfId="0" applyFont="1" applyFill="1" applyBorder="1" applyAlignment="1">
      <alignment horizontal="left" vertical="center"/>
    </xf>
    <xf numFmtId="0" fontId="15" fillId="6" borderId="11"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13" xfId="0" applyFont="1" applyFill="1" applyBorder="1" applyAlignment="1">
      <alignment horizontal="left" vertical="center"/>
    </xf>
    <xf numFmtId="0" fontId="15" fillId="6" borderId="39" xfId="0" applyFont="1" applyFill="1" applyBorder="1" applyAlignment="1" applyProtection="1">
      <alignment horizontal="left" vertical="center"/>
    </xf>
    <xf numFmtId="0" fontId="15" fillId="6" borderId="29" xfId="0" applyFont="1" applyFill="1" applyBorder="1" applyAlignment="1" applyProtection="1">
      <alignment horizontal="left" vertical="center"/>
    </xf>
    <xf numFmtId="0" fontId="15" fillId="6" borderId="30" xfId="0" applyFont="1" applyFill="1" applyBorder="1" applyAlignment="1" applyProtection="1">
      <alignment horizontal="left" vertical="center"/>
    </xf>
    <xf numFmtId="0" fontId="15" fillId="6" borderId="55" xfId="0" applyFont="1" applyFill="1" applyBorder="1" applyAlignment="1" applyProtection="1">
      <alignment horizontal="left" vertical="center"/>
    </xf>
    <xf numFmtId="0" fontId="15" fillId="6" borderId="56" xfId="0" applyFont="1" applyFill="1" applyBorder="1" applyAlignment="1" applyProtection="1">
      <alignment horizontal="left" vertical="center"/>
    </xf>
    <xf numFmtId="0" fontId="15" fillId="6" borderId="23" xfId="0" applyFont="1" applyFill="1" applyBorder="1" applyAlignment="1" applyProtection="1">
      <alignment horizontal="left" vertical="center"/>
    </xf>
    <xf numFmtId="0" fontId="15" fillId="0" borderId="23" xfId="0" applyFont="1" applyBorder="1" applyAlignment="1" applyProtection="1">
      <alignment horizontal="left" vertical="center"/>
    </xf>
    <xf numFmtId="0" fontId="15" fillId="0" borderId="21" xfId="0" applyFont="1" applyBorder="1" applyAlignment="1" applyProtection="1">
      <alignment horizontal="left" vertical="center"/>
    </xf>
    <xf numFmtId="0" fontId="15" fillId="0" borderId="24" xfId="0" applyFont="1" applyBorder="1" applyAlignment="1" applyProtection="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5" fillId="6" borderId="5" xfId="0" applyFont="1" applyFill="1" applyBorder="1" applyAlignment="1">
      <alignment horizontal="left"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181" fontId="15" fillId="0" borderId="4" xfId="0" applyNumberFormat="1" applyFont="1" applyFill="1" applyBorder="1" applyAlignment="1" applyProtection="1">
      <alignment horizontal="left" vertical="center"/>
    </xf>
    <xf numFmtId="181" fontId="15" fillId="0" borderId="5" xfId="0" applyNumberFormat="1" applyFont="1" applyFill="1" applyBorder="1" applyAlignment="1" applyProtection="1">
      <alignment horizontal="left" vertical="center"/>
    </xf>
    <xf numFmtId="0" fontId="15" fillId="0" borderId="23" xfId="0" applyFont="1" applyFill="1" applyBorder="1" applyAlignment="1" applyProtection="1">
      <alignment horizontal="left" vertical="center"/>
    </xf>
    <xf numFmtId="0" fontId="15" fillId="0" borderId="21" xfId="0" applyFont="1" applyFill="1" applyBorder="1" applyAlignment="1" applyProtection="1">
      <alignment horizontal="left" vertical="center"/>
    </xf>
    <xf numFmtId="0" fontId="15" fillId="0" borderId="24" xfId="0" applyFont="1" applyFill="1" applyBorder="1" applyAlignment="1" applyProtection="1">
      <alignment horizontal="left" vertical="center"/>
    </xf>
    <xf numFmtId="0" fontId="15" fillId="0" borderId="19" xfId="0" applyFont="1" applyFill="1" applyBorder="1" applyAlignment="1" applyProtection="1">
      <alignment horizontal="left" vertical="center"/>
    </xf>
    <xf numFmtId="0" fontId="15" fillId="0" borderId="17" xfId="0" applyFont="1" applyFill="1" applyBorder="1" applyAlignment="1" applyProtection="1">
      <alignment horizontal="left" vertical="center"/>
    </xf>
    <xf numFmtId="0" fontId="15" fillId="0" borderId="26" xfId="0" applyFont="1" applyFill="1" applyBorder="1" applyAlignment="1" applyProtection="1">
      <alignment horizontal="left" vertical="center"/>
    </xf>
    <xf numFmtId="0" fontId="15" fillId="6" borderId="40" xfId="0" applyFont="1" applyFill="1" applyBorder="1" applyAlignment="1" applyProtection="1">
      <alignment horizontal="left" vertical="center" wrapText="1"/>
    </xf>
    <xf numFmtId="0" fontId="15" fillId="6" borderId="7" xfId="0" applyFont="1" applyFill="1" applyBorder="1" applyAlignment="1" applyProtection="1">
      <alignment horizontal="left" vertical="center" wrapText="1"/>
    </xf>
    <xf numFmtId="0" fontId="15" fillId="6" borderId="8" xfId="0" applyFont="1" applyFill="1" applyBorder="1" applyAlignment="1" applyProtection="1">
      <alignment horizontal="left" vertical="center" wrapText="1"/>
    </xf>
    <xf numFmtId="0" fontId="15" fillId="6" borderId="32" xfId="0" applyFont="1" applyFill="1" applyBorder="1" applyAlignment="1" applyProtection="1">
      <alignment horizontal="left" vertical="center" wrapText="1"/>
    </xf>
    <xf numFmtId="0" fontId="15" fillId="6" borderId="0" xfId="0" applyFont="1" applyFill="1" applyBorder="1" applyAlignment="1" applyProtection="1">
      <alignment horizontal="left" vertical="center" wrapText="1"/>
    </xf>
    <xf numFmtId="0" fontId="15" fillId="6" borderId="10" xfId="0" applyFont="1" applyFill="1" applyBorder="1" applyAlignment="1" applyProtection="1">
      <alignment horizontal="left" vertical="center" wrapText="1"/>
    </xf>
    <xf numFmtId="0" fontId="15" fillId="6" borderId="31" xfId="0" applyFont="1" applyFill="1" applyBorder="1" applyAlignment="1" applyProtection="1">
      <alignment horizontal="left" vertical="center" wrapText="1"/>
    </xf>
    <xf numFmtId="0" fontId="15" fillId="6" borderId="27" xfId="0" applyFont="1" applyFill="1" applyBorder="1" applyAlignment="1" applyProtection="1">
      <alignment horizontal="left" vertical="center" wrapText="1"/>
    </xf>
    <xf numFmtId="0" fontId="15" fillId="6" borderId="35" xfId="0" applyFont="1" applyFill="1" applyBorder="1" applyAlignment="1" applyProtection="1">
      <alignment horizontal="left" vertical="center" wrapText="1"/>
    </xf>
    <xf numFmtId="0" fontId="15" fillId="6" borderId="7"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6" borderId="13" xfId="0" applyFont="1" applyFill="1" applyBorder="1" applyAlignment="1">
      <alignment horizontal="left" vertical="center" wrapText="1"/>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7" xfId="0" applyFont="1" applyBorder="1" applyAlignment="1" applyProtection="1">
      <alignment vertical="center"/>
    </xf>
    <xf numFmtId="0" fontId="15" fillId="0" borderId="12" xfId="0" applyFont="1" applyBorder="1" applyAlignment="1" applyProtection="1">
      <alignment vertical="center"/>
    </xf>
    <xf numFmtId="49" fontId="15" fillId="0" borderId="7" xfId="0" applyNumberFormat="1" applyFont="1" applyBorder="1" applyAlignment="1" applyProtection="1">
      <alignment horizontal="left" vertical="center"/>
    </xf>
    <xf numFmtId="49" fontId="15" fillId="0" borderId="28" xfId="0" applyNumberFormat="1" applyFont="1" applyBorder="1" applyAlignment="1" applyProtection="1">
      <alignment horizontal="left" vertical="center"/>
    </xf>
    <xf numFmtId="49" fontId="15" fillId="0" borderId="12" xfId="0" applyNumberFormat="1" applyFont="1" applyBorder="1" applyAlignment="1" applyProtection="1">
      <alignment horizontal="left" vertical="center"/>
    </xf>
    <xf numFmtId="49" fontId="15" fillId="0" borderId="33" xfId="0" applyNumberFormat="1" applyFont="1" applyBorder="1" applyAlignment="1" applyProtection="1">
      <alignment horizontal="left" vertical="center"/>
    </xf>
    <xf numFmtId="0" fontId="19" fillId="0" borderId="3"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25" xfId="0" applyFont="1" applyBorder="1" applyAlignment="1" applyProtection="1">
      <alignment horizontal="center" vertical="center"/>
    </xf>
    <xf numFmtId="49" fontId="15" fillId="0" borderId="7" xfId="0" applyNumberFormat="1" applyFont="1" applyBorder="1" applyAlignment="1" applyProtection="1">
      <alignment vertical="center"/>
    </xf>
    <xf numFmtId="49" fontId="15" fillId="0" borderId="28" xfId="0" applyNumberFormat="1" applyFont="1" applyBorder="1" applyAlignment="1" applyProtection="1">
      <alignment vertical="center"/>
    </xf>
    <xf numFmtId="49" fontId="15" fillId="0" borderId="12" xfId="0" applyNumberFormat="1" applyFont="1" applyBorder="1" applyAlignment="1" applyProtection="1">
      <alignment vertical="center"/>
    </xf>
    <xf numFmtId="49" fontId="15" fillId="0" borderId="33" xfId="0" applyNumberFormat="1" applyFont="1" applyBorder="1" applyAlignment="1" applyProtection="1">
      <alignment vertical="center"/>
    </xf>
    <xf numFmtId="0" fontId="15" fillId="0" borderId="3"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6" borderId="19"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18" xfId="0" applyFont="1" applyFill="1" applyBorder="1" applyAlignment="1">
      <alignment horizontal="left" vertical="center"/>
    </xf>
    <xf numFmtId="0" fontId="15" fillId="0" borderId="19"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181" fontId="15" fillId="0" borderId="17" xfId="0" applyNumberFormat="1" applyFont="1" applyFill="1" applyBorder="1" applyAlignment="1" applyProtection="1">
      <alignment horizontal="left" vertical="center"/>
    </xf>
    <xf numFmtId="181" fontId="15" fillId="0" borderId="18" xfId="0" applyNumberFormat="1" applyFont="1" applyFill="1" applyBorder="1" applyAlignment="1" applyProtection="1">
      <alignment horizontal="left" vertical="center"/>
    </xf>
    <xf numFmtId="0" fontId="15" fillId="6" borderId="36" xfId="0" applyFont="1" applyFill="1" applyBorder="1" applyAlignment="1" applyProtection="1">
      <alignment horizontal="center" vertical="center"/>
    </xf>
    <xf numFmtId="0" fontId="15" fillId="6" borderId="37" xfId="0" applyFont="1" applyFill="1" applyBorder="1" applyAlignment="1" applyProtection="1">
      <alignment horizontal="center" vertical="center"/>
    </xf>
    <xf numFmtId="0" fontId="15" fillId="6" borderId="42" xfId="0" applyFont="1" applyFill="1" applyBorder="1" applyAlignment="1" applyProtection="1">
      <alignment horizontal="center" vertical="center"/>
    </xf>
    <xf numFmtId="0" fontId="15" fillId="6" borderId="20" xfId="0" applyFont="1" applyFill="1" applyBorder="1" applyAlignment="1" applyProtection="1">
      <alignment vertical="center"/>
    </xf>
    <xf numFmtId="0" fontId="15" fillId="6" borderId="21" xfId="0" applyFont="1" applyFill="1" applyBorder="1" applyAlignment="1" applyProtection="1">
      <alignment vertical="center"/>
    </xf>
    <xf numFmtId="0" fontId="15" fillId="6" borderId="22" xfId="0" applyFont="1" applyFill="1" applyBorder="1" applyAlignment="1" applyProtection="1">
      <alignment vertical="center"/>
    </xf>
    <xf numFmtId="0" fontId="15" fillId="0" borderId="23"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6" borderId="19" xfId="0" applyFont="1" applyFill="1" applyBorder="1" applyAlignment="1" applyProtection="1">
      <alignment horizontal="center" vertical="center"/>
    </xf>
    <xf numFmtId="0" fontId="15" fillId="6" borderId="17" xfId="0" applyFont="1" applyFill="1" applyBorder="1" applyAlignment="1" applyProtection="1">
      <alignment horizontal="center" vertical="center"/>
    </xf>
    <xf numFmtId="0" fontId="15" fillId="6" borderId="18" xfId="0" applyFont="1" applyFill="1" applyBorder="1" applyAlignment="1" applyProtection="1">
      <alignment horizontal="center" vertical="center"/>
    </xf>
    <xf numFmtId="0" fontId="15" fillId="6" borderId="19" xfId="0" applyFont="1" applyFill="1" applyBorder="1" applyAlignment="1" applyProtection="1">
      <alignment vertical="center"/>
    </xf>
    <xf numFmtId="0" fontId="15" fillId="6" borderId="17" xfId="0" applyFont="1" applyFill="1" applyBorder="1" applyAlignment="1" applyProtection="1">
      <alignment vertical="center"/>
    </xf>
    <xf numFmtId="0" fontId="15" fillId="6" borderId="18" xfId="0" applyFont="1" applyFill="1" applyBorder="1" applyAlignment="1" applyProtection="1">
      <alignment vertical="center"/>
    </xf>
    <xf numFmtId="0" fontId="15" fillId="0" borderId="19"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6" borderId="15" xfId="0" applyFont="1" applyFill="1" applyBorder="1" applyAlignment="1" applyProtection="1">
      <alignment vertical="center"/>
    </xf>
    <xf numFmtId="0" fontId="15" fillId="6" borderId="4" xfId="0" applyFont="1" applyFill="1" applyBorder="1" applyAlignment="1" applyProtection="1">
      <alignment vertical="center"/>
    </xf>
    <xf numFmtId="0" fontId="15" fillId="6" borderId="5" xfId="0" applyFont="1" applyFill="1" applyBorder="1" applyAlignment="1" applyProtection="1">
      <alignment vertical="center"/>
    </xf>
    <xf numFmtId="0" fontId="15" fillId="6" borderId="40" xfId="0" applyFont="1" applyFill="1" applyBorder="1" applyAlignment="1" applyProtection="1">
      <alignment vertical="center"/>
    </xf>
    <xf numFmtId="0" fontId="15" fillId="6" borderId="7" xfId="0" applyFont="1" applyFill="1" applyBorder="1" applyAlignment="1" applyProtection="1">
      <alignment vertical="center"/>
    </xf>
    <xf numFmtId="0" fontId="15" fillId="6" borderId="8" xfId="0" applyFont="1" applyFill="1" applyBorder="1" applyAlignment="1" applyProtection="1">
      <alignment vertical="center"/>
    </xf>
    <xf numFmtId="0" fontId="15" fillId="6" borderId="32" xfId="0" applyFont="1" applyFill="1" applyBorder="1" applyAlignment="1" applyProtection="1">
      <alignment vertical="center"/>
    </xf>
    <xf numFmtId="0" fontId="15" fillId="6" borderId="0" xfId="0" applyFont="1" applyFill="1" applyBorder="1" applyAlignment="1" applyProtection="1">
      <alignment vertical="center"/>
    </xf>
    <xf numFmtId="0" fontId="15" fillId="6" borderId="10" xfId="0" applyFont="1" applyFill="1" applyBorder="1" applyAlignment="1" applyProtection="1">
      <alignment vertical="center"/>
    </xf>
    <xf numFmtId="0" fontId="15" fillId="6" borderId="39" xfId="0" applyFont="1" applyFill="1" applyBorder="1" applyAlignment="1" applyProtection="1">
      <alignment vertical="center"/>
    </xf>
    <xf numFmtId="0" fontId="15" fillId="6" borderId="12" xfId="0" applyFont="1" applyFill="1" applyBorder="1" applyAlignment="1" applyProtection="1">
      <alignment vertical="center"/>
    </xf>
    <xf numFmtId="0" fontId="15" fillId="6" borderId="13" xfId="0" applyFont="1" applyFill="1" applyBorder="1" applyAlignment="1" applyProtection="1">
      <alignment vertical="center"/>
    </xf>
    <xf numFmtId="0" fontId="15" fillId="6" borderId="6" xfId="0" applyFont="1" applyFill="1" applyBorder="1" applyAlignment="1" applyProtection="1">
      <alignment horizontal="left" vertical="center" wrapText="1"/>
    </xf>
    <xf numFmtId="0" fontId="15" fillId="6" borderId="11" xfId="0" applyFont="1" applyFill="1" applyBorder="1" applyAlignment="1" applyProtection="1">
      <alignment horizontal="left" vertical="center" wrapText="1"/>
    </xf>
    <xf numFmtId="0" fontId="15" fillId="6" borderId="12" xfId="0" applyFont="1" applyFill="1" applyBorder="1" applyAlignment="1" applyProtection="1">
      <alignment horizontal="left" vertical="center" wrapText="1"/>
    </xf>
    <xf numFmtId="0" fontId="15" fillId="6" borderId="13" xfId="0" applyFont="1" applyFill="1" applyBorder="1" applyAlignment="1" applyProtection="1">
      <alignment horizontal="left" vertical="center" wrapText="1"/>
    </xf>
    <xf numFmtId="49" fontId="15" fillId="0" borderId="7" xfId="0" applyNumberFormat="1" applyFont="1" applyBorder="1" applyAlignment="1" applyProtection="1">
      <alignment horizontal="center" vertical="center"/>
    </xf>
    <xf numFmtId="49" fontId="15" fillId="0" borderId="28" xfId="0" applyNumberFormat="1" applyFont="1" applyBorder="1" applyAlignment="1" applyProtection="1">
      <alignment horizontal="center" vertical="center"/>
    </xf>
    <xf numFmtId="49" fontId="15" fillId="0" borderId="12" xfId="0" applyNumberFormat="1" applyFont="1" applyBorder="1" applyAlignment="1" applyProtection="1">
      <alignment horizontal="center" vertical="center"/>
    </xf>
    <xf numFmtId="49" fontId="15" fillId="0" borderId="33" xfId="0" applyNumberFormat="1" applyFont="1" applyBorder="1" applyAlignment="1" applyProtection="1">
      <alignment horizontal="center" vertical="center"/>
    </xf>
    <xf numFmtId="0" fontId="15" fillId="6" borderId="16" xfId="0" applyFont="1" applyFill="1" applyBorder="1" applyAlignment="1" applyProtection="1">
      <alignment horizontal="left" vertical="center"/>
    </xf>
    <xf numFmtId="0" fontId="15" fillId="6" borderId="56" xfId="0" applyFont="1" applyFill="1" applyBorder="1" applyAlignment="1">
      <alignment horizontal="left" vertical="center" wrapText="1"/>
    </xf>
    <xf numFmtId="0" fontId="15" fillId="6" borderId="30" xfId="0" applyFont="1" applyFill="1" applyBorder="1" applyAlignment="1">
      <alignment horizontal="left" vertical="center" wrapText="1"/>
    </xf>
    <xf numFmtId="0" fontId="15" fillId="6" borderId="55" xfId="0" applyFont="1" applyFill="1" applyBorder="1" applyAlignment="1">
      <alignment horizontal="left" vertical="center" wrapText="1"/>
    </xf>
    <xf numFmtId="0" fontId="15" fillId="0" borderId="56" xfId="0" applyFont="1" applyBorder="1" applyAlignment="1" applyProtection="1">
      <alignment horizontal="center" vertical="center"/>
    </xf>
    <xf numFmtId="0" fontId="15" fillId="0" borderId="30" xfId="0" applyFont="1" applyBorder="1" applyAlignment="1" applyProtection="1">
      <alignment horizontal="center" vertical="center"/>
    </xf>
    <xf numFmtId="0" fontId="15" fillId="0" borderId="30" xfId="0" applyFont="1" applyBorder="1" applyAlignment="1" applyProtection="1">
      <alignment vertical="center"/>
    </xf>
    <xf numFmtId="49" fontId="15" fillId="0" borderId="30" xfId="0" applyNumberFormat="1" applyFont="1" applyBorder="1" applyAlignment="1" applyProtection="1">
      <alignment horizontal="left" vertical="center"/>
    </xf>
    <xf numFmtId="49" fontId="15" fillId="0" borderId="57" xfId="0" applyNumberFormat="1" applyFont="1" applyBorder="1" applyAlignment="1" applyProtection="1">
      <alignment horizontal="left" vertical="center"/>
    </xf>
    <xf numFmtId="0" fontId="17" fillId="0" borderId="0" xfId="0" applyFont="1" applyAlignment="1" applyProtection="1">
      <alignment horizontal="center" vertical="center"/>
    </xf>
    <xf numFmtId="180" fontId="15" fillId="0" borderId="41" xfId="0" applyNumberFormat="1" applyFont="1" applyBorder="1" applyAlignment="1" applyProtection="1">
      <alignment horizontal="center" vertical="center"/>
    </xf>
    <xf numFmtId="180" fontId="15" fillId="0" borderId="37" xfId="0" applyNumberFormat="1" applyFont="1" applyBorder="1" applyAlignment="1" applyProtection="1">
      <alignment horizontal="center" vertical="center"/>
    </xf>
    <xf numFmtId="180" fontId="15" fillId="0" borderId="38" xfId="0" applyNumberFormat="1" applyFont="1" applyBorder="1" applyAlignment="1" applyProtection="1">
      <alignment horizontal="center" vertical="center"/>
    </xf>
    <xf numFmtId="0" fontId="15" fillId="0" borderId="9" xfId="0" applyFont="1" applyBorder="1" applyAlignment="1" applyProtection="1">
      <alignment horizontal="left" vertical="center"/>
    </xf>
    <xf numFmtId="0" fontId="15" fillId="0" borderId="54" xfId="0" applyFont="1" applyBorder="1" applyAlignment="1" applyProtection="1">
      <alignment horizontal="left" vertic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15" fillId="0" borderId="33" xfId="0" applyFont="1" applyBorder="1" applyAlignment="1" applyProtection="1">
      <alignment horizontal="left" vertical="center"/>
    </xf>
    <xf numFmtId="49" fontId="15" fillId="0" borderId="21" xfId="0" applyNumberFormat="1" applyFont="1" applyBorder="1" applyAlignment="1" applyProtection="1">
      <alignment horizontal="left" vertical="center"/>
    </xf>
    <xf numFmtId="49" fontId="15" fillId="0" borderId="24" xfId="0" applyNumberFormat="1" applyFont="1" applyBorder="1" applyAlignment="1" applyProtection="1">
      <alignment horizontal="left" vertical="center"/>
    </xf>
    <xf numFmtId="0" fontId="15" fillId="6" borderId="15" xfId="0" applyFont="1" applyFill="1" applyBorder="1" applyAlignment="1">
      <alignment horizontal="left" vertical="center"/>
    </xf>
    <xf numFmtId="20" fontId="15" fillId="0" borderId="50" xfId="0" applyNumberFormat="1" applyFont="1" applyBorder="1" applyAlignment="1" applyProtection="1">
      <alignment horizontal="left" vertical="center"/>
    </xf>
    <xf numFmtId="20" fontId="15" fillId="0" borderId="49" xfId="0" applyNumberFormat="1" applyFont="1" applyBorder="1" applyAlignment="1" applyProtection="1">
      <alignment horizontal="left" vertical="center"/>
    </xf>
    <xf numFmtId="177" fontId="15" fillId="0" borderId="50" xfId="0" applyNumberFormat="1" applyFont="1" applyBorder="1" applyAlignment="1" applyProtection="1">
      <alignment vertical="center"/>
    </xf>
    <xf numFmtId="177" fontId="15" fillId="0" borderId="46" xfId="0" applyNumberFormat="1" applyFont="1" applyBorder="1" applyAlignment="1" applyProtection="1">
      <alignment vertical="center"/>
    </xf>
    <xf numFmtId="177" fontId="15" fillId="0" borderId="49" xfId="0" applyNumberFormat="1" applyFont="1" applyBorder="1" applyAlignment="1" applyProtection="1">
      <alignment vertical="center"/>
    </xf>
    <xf numFmtId="0" fontId="15" fillId="5" borderId="20" xfId="0" applyFont="1" applyFill="1" applyBorder="1" applyAlignment="1" applyProtection="1">
      <alignment horizontal="center" vertical="center" wrapText="1"/>
    </xf>
    <xf numFmtId="0" fontId="15" fillId="5" borderId="21" xfId="0" applyFont="1" applyFill="1" applyBorder="1" applyAlignment="1" applyProtection="1">
      <alignment horizontal="center" vertical="center" wrapText="1"/>
    </xf>
    <xf numFmtId="0" fontId="15" fillId="5" borderId="24"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5" fillId="5" borderId="28" xfId="0" applyFont="1" applyFill="1" applyBorder="1" applyAlignment="1" applyProtection="1">
      <alignment horizontal="center" vertical="center" wrapText="1"/>
    </xf>
    <xf numFmtId="20" fontId="15" fillId="5" borderId="15" xfId="0" applyNumberFormat="1" applyFont="1" applyFill="1" applyBorder="1" applyAlignment="1" applyProtection="1">
      <alignment horizontal="center" vertical="center"/>
    </xf>
    <xf numFmtId="177" fontId="15" fillId="5" borderId="15" xfId="0" applyNumberFormat="1" applyFont="1" applyFill="1" applyBorder="1" applyAlignment="1" applyProtection="1">
      <alignment horizontal="right" vertical="center"/>
    </xf>
    <xf numFmtId="177" fontId="15" fillId="5" borderId="4" xfId="0" applyNumberFormat="1" applyFont="1" applyFill="1" applyBorder="1" applyAlignment="1" applyProtection="1">
      <alignment horizontal="right" vertical="center"/>
    </xf>
    <xf numFmtId="177" fontId="15" fillId="5" borderId="25" xfId="0" applyNumberFormat="1" applyFont="1" applyFill="1" applyBorder="1" applyAlignment="1" applyProtection="1">
      <alignment horizontal="right" vertical="center"/>
    </xf>
    <xf numFmtId="178" fontId="15" fillId="5" borderId="40" xfId="0" applyNumberFormat="1" applyFont="1" applyFill="1" applyBorder="1" applyAlignment="1" applyProtection="1">
      <alignment horizontal="center" vertical="center"/>
    </xf>
    <xf numFmtId="178" fontId="15" fillId="5" borderId="7" xfId="0" applyNumberFormat="1" applyFont="1" applyFill="1" applyBorder="1" applyAlignment="1" applyProtection="1">
      <alignment horizontal="center" vertical="center"/>
    </xf>
    <xf numFmtId="178" fontId="15" fillId="5" borderId="8" xfId="0" applyNumberFormat="1" applyFont="1" applyFill="1" applyBorder="1" applyAlignment="1" applyProtection="1">
      <alignment horizontal="center" vertical="center"/>
    </xf>
    <xf numFmtId="178" fontId="15" fillId="5" borderId="32" xfId="0" applyNumberFormat="1" applyFont="1" applyFill="1" applyBorder="1" applyAlignment="1" applyProtection="1">
      <alignment horizontal="center" vertical="center"/>
    </xf>
    <xf numFmtId="178" fontId="15" fillId="5" borderId="0" xfId="0" applyNumberFormat="1" applyFont="1" applyFill="1" applyBorder="1" applyAlignment="1" applyProtection="1">
      <alignment horizontal="center" vertical="center"/>
    </xf>
    <xf numFmtId="178" fontId="15" fillId="5" borderId="10" xfId="0" applyNumberFormat="1" applyFont="1" applyFill="1" applyBorder="1" applyAlignment="1" applyProtection="1">
      <alignment horizontal="center" vertical="center"/>
    </xf>
    <xf numFmtId="178" fontId="15" fillId="5" borderId="58" xfId="0" applyNumberFormat="1" applyFont="1" applyFill="1" applyBorder="1" applyAlignment="1" applyProtection="1">
      <alignment horizontal="center" vertical="center"/>
    </xf>
    <xf numFmtId="178" fontId="15" fillId="5" borderId="44" xfId="0" applyNumberFormat="1" applyFont="1" applyFill="1" applyBorder="1" applyAlignment="1" applyProtection="1">
      <alignment horizontal="center" vertical="center"/>
    </xf>
    <xf numFmtId="178" fontId="15" fillId="5" borderId="45" xfId="0" applyNumberFormat="1" applyFont="1" applyFill="1" applyBorder="1" applyAlignment="1" applyProtection="1">
      <alignment horizontal="center" vertical="center"/>
    </xf>
    <xf numFmtId="177" fontId="15" fillId="5" borderId="6" xfId="0" applyNumberFormat="1" applyFont="1" applyFill="1" applyBorder="1" applyAlignment="1" applyProtection="1">
      <alignment horizontal="center" vertical="center"/>
    </xf>
    <xf numFmtId="177" fontId="15" fillId="5" borderId="7" xfId="0" applyNumberFormat="1" applyFont="1" applyFill="1" applyBorder="1" applyAlignment="1" applyProtection="1">
      <alignment horizontal="center" vertical="center"/>
    </xf>
    <xf numFmtId="177" fontId="15" fillId="5" borderId="8" xfId="0" applyNumberFormat="1" applyFont="1" applyFill="1" applyBorder="1" applyAlignment="1" applyProtection="1">
      <alignment horizontal="center" vertical="center"/>
    </xf>
    <xf numFmtId="177" fontId="15" fillId="5" borderId="9" xfId="0" applyNumberFormat="1" applyFont="1" applyFill="1" applyBorder="1" applyAlignment="1" applyProtection="1">
      <alignment horizontal="center" vertical="center"/>
    </xf>
    <xf numFmtId="177" fontId="15" fillId="5" borderId="0" xfId="0" applyNumberFormat="1" applyFont="1" applyFill="1" applyBorder="1" applyAlignment="1" applyProtection="1">
      <alignment horizontal="center" vertical="center"/>
    </xf>
    <xf numFmtId="177" fontId="15" fillId="5" borderId="10" xfId="0" applyNumberFormat="1" applyFont="1" applyFill="1" applyBorder="1" applyAlignment="1" applyProtection="1">
      <alignment horizontal="center" vertical="center"/>
    </xf>
    <xf numFmtId="177" fontId="15" fillId="5" borderId="43" xfId="0" applyNumberFormat="1" applyFont="1" applyFill="1" applyBorder="1" applyAlignment="1" applyProtection="1">
      <alignment horizontal="center" vertical="center"/>
    </xf>
    <xf numFmtId="177" fontId="15" fillId="5" borderId="44" xfId="0" applyNumberFormat="1" applyFont="1" applyFill="1" applyBorder="1" applyAlignment="1" applyProtection="1">
      <alignment horizontal="center" vertical="center"/>
    </xf>
    <xf numFmtId="177" fontId="15" fillId="5" borderId="45" xfId="0" applyNumberFormat="1" applyFont="1" applyFill="1" applyBorder="1" applyAlignment="1" applyProtection="1">
      <alignment horizontal="center" vertical="center"/>
    </xf>
    <xf numFmtId="20" fontId="15" fillId="5" borderId="50" xfId="0" applyNumberFormat="1" applyFont="1" applyFill="1" applyBorder="1" applyAlignment="1" applyProtection="1">
      <alignment horizontal="center" vertical="center"/>
    </xf>
    <xf numFmtId="177" fontId="15" fillId="5" borderId="50" xfId="0" applyNumberFormat="1" applyFont="1" applyFill="1" applyBorder="1" applyAlignment="1" applyProtection="1">
      <alignment horizontal="right" vertical="center"/>
    </xf>
    <xf numFmtId="177" fontId="15" fillId="5" borderId="46" xfId="0" applyNumberFormat="1" applyFont="1" applyFill="1" applyBorder="1" applyAlignment="1" applyProtection="1">
      <alignment horizontal="right" vertical="center"/>
    </xf>
    <xf numFmtId="177" fontId="15" fillId="5" borderId="49" xfId="0" applyNumberFormat="1" applyFont="1" applyFill="1" applyBorder="1" applyAlignment="1" applyProtection="1">
      <alignment horizontal="right" vertical="center"/>
    </xf>
    <xf numFmtId="178" fontId="15" fillId="5" borderId="51" xfId="0" applyNumberFormat="1" applyFont="1" applyFill="1" applyBorder="1" applyAlignment="1" applyProtection="1">
      <alignment horizontal="center" vertical="center"/>
    </xf>
    <xf numFmtId="178" fontId="15" fillId="5" borderId="52" xfId="0" applyNumberFormat="1" applyFont="1" applyFill="1" applyBorder="1" applyAlignment="1" applyProtection="1">
      <alignment horizontal="center" vertical="center"/>
    </xf>
    <xf numFmtId="178" fontId="15" fillId="5" borderId="61" xfId="0" applyNumberFormat="1" applyFont="1" applyFill="1" applyBorder="1" applyAlignment="1" applyProtection="1">
      <alignment horizontal="center" vertical="center"/>
    </xf>
    <xf numFmtId="177" fontId="15" fillId="5" borderId="60" xfId="0" applyNumberFormat="1" applyFont="1" applyFill="1" applyBorder="1" applyAlignment="1" applyProtection="1">
      <alignment horizontal="right" vertical="center"/>
    </xf>
    <xf numFmtId="177" fontId="15" fillId="5" borderId="52" xfId="0" applyNumberFormat="1" applyFont="1" applyFill="1" applyBorder="1" applyAlignment="1" applyProtection="1">
      <alignment horizontal="right" vertical="center"/>
    </xf>
    <xf numFmtId="177" fontId="15" fillId="5" borderId="53" xfId="0" applyNumberFormat="1" applyFont="1" applyFill="1" applyBorder="1" applyAlignment="1" applyProtection="1">
      <alignment horizontal="right" vertical="center"/>
    </xf>
    <xf numFmtId="0" fontId="15" fillId="6" borderId="3"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5" fillId="6" borderId="5" xfId="0" applyFont="1" applyFill="1" applyBorder="1" applyAlignment="1" applyProtection="1">
      <alignment horizontal="center"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6" borderId="19" xfId="0" applyFont="1" applyFill="1" applyBorder="1" applyAlignment="1" applyProtection="1">
      <alignment horizontal="center" vertical="center"/>
      <protection locked="0"/>
    </xf>
    <xf numFmtId="0" fontId="15" fillId="6" borderId="17" xfId="0" applyFont="1" applyFill="1" applyBorder="1" applyAlignment="1" applyProtection="1">
      <alignment horizontal="center" vertical="center"/>
      <protection locked="0"/>
    </xf>
    <xf numFmtId="0" fontId="15" fillId="6" borderId="18" xfId="0" applyFont="1" applyFill="1" applyBorder="1" applyAlignment="1" applyProtection="1">
      <alignment horizontal="center" vertical="center"/>
      <protection locked="0"/>
    </xf>
    <xf numFmtId="0" fontId="15" fillId="6" borderId="40" xfId="0" applyFont="1" applyFill="1" applyBorder="1" applyAlignment="1">
      <alignment horizontal="left" vertical="center" wrapText="1"/>
    </xf>
    <xf numFmtId="0" fontId="15" fillId="6" borderId="3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31"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15" fillId="6" borderId="35" xfId="0" applyFont="1" applyFill="1" applyBorder="1" applyAlignment="1">
      <alignment horizontal="left"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vertical="center"/>
    </xf>
    <xf numFmtId="0" fontId="15" fillId="0" borderId="12" xfId="0" applyFont="1" applyBorder="1" applyAlignment="1">
      <alignment vertical="center"/>
    </xf>
    <xf numFmtId="49" fontId="15" fillId="0" borderId="7"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49" fontId="15" fillId="0" borderId="33" xfId="0" applyNumberFormat="1" applyFont="1" applyBorder="1" applyAlignment="1" applyProtection="1">
      <alignment horizontal="left"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181" fontId="15" fillId="0" borderId="4" xfId="0" applyNumberFormat="1" applyFont="1" applyFill="1" applyBorder="1" applyAlignment="1" applyProtection="1">
      <alignment horizontal="left" vertical="center"/>
      <protection locked="0"/>
    </xf>
    <xf numFmtId="181" fontId="15" fillId="0" borderId="5" xfId="0" applyNumberFormat="1" applyFont="1" applyFill="1" applyBorder="1" applyAlignment="1" applyProtection="1">
      <alignment horizontal="left" vertical="center"/>
      <protection locked="0"/>
    </xf>
    <xf numFmtId="178" fontId="15" fillId="0" borderId="40" xfId="0" applyNumberFormat="1" applyFont="1" applyBorder="1" applyAlignment="1">
      <alignment horizontal="center" vertical="center"/>
    </xf>
    <xf numFmtId="178" fontId="15" fillId="0" borderId="7" xfId="0" applyNumberFormat="1" applyFont="1" applyBorder="1" applyAlignment="1">
      <alignment horizontal="center" vertical="center"/>
    </xf>
    <xf numFmtId="178" fontId="15" fillId="0" borderId="8" xfId="0" applyNumberFormat="1" applyFont="1" applyBorder="1" applyAlignment="1">
      <alignment horizontal="center" vertical="center"/>
    </xf>
    <xf numFmtId="178" fontId="15" fillId="0" borderId="32" xfId="0" applyNumberFormat="1" applyFont="1" applyBorder="1" applyAlignment="1">
      <alignment horizontal="center" vertical="center"/>
    </xf>
    <xf numFmtId="178" fontId="15" fillId="0" borderId="0" xfId="0" applyNumberFormat="1" applyFont="1" applyBorder="1" applyAlignment="1">
      <alignment horizontal="center" vertical="center"/>
    </xf>
    <xf numFmtId="178" fontId="15" fillId="0" borderId="10" xfId="0" applyNumberFormat="1" applyFont="1" applyBorder="1" applyAlignment="1">
      <alignment horizontal="center" vertical="center"/>
    </xf>
    <xf numFmtId="178" fontId="15" fillId="0" borderId="58" xfId="0" applyNumberFormat="1" applyFont="1" applyBorder="1" applyAlignment="1">
      <alignment horizontal="center" vertical="center"/>
    </xf>
    <xf numFmtId="178" fontId="15" fillId="0" borderId="44" xfId="0" applyNumberFormat="1" applyFont="1" applyBorder="1" applyAlignment="1">
      <alignment horizontal="center" vertical="center"/>
    </xf>
    <xf numFmtId="178" fontId="15" fillId="0" borderId="45" xfId="0" applyNumberFormat="1" applyFont="1" applyBorder="1" applyAlignment="1">
      <alignment horizontal="center" vertical="center"/>
    </xf>
    <xf numFmtId="0" fontId="15" fillId="0" borderId="4" xfId="0" applyFont="1" applyBorder="1" applyAlignment="1">
      <alignment horizontal="center" vertical="center"/>
    </xf>
    <xf numFmtId="0" fontId="16" fillId="0" borderId="46"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46" xfId="0" applyFont="1" applyBorder="1" applyAlignment="1" applyProtection="1">
      <alignment horizontal="left" vertical="center"/>
      <protection locked="0"/>
    </xf>
    <xf numFmtId="0" fontId="15" fillId="0" borderId="48"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5" fillId="6" borderId="29"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39"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56"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177" fontId="15" fillId="0" borderId="15" xfId="0" applyNumberFormat="1" applyFont="1" applyBorder="1" applyAlignment="1" applyProtection="1">
      <alignment horizontal="right" vertical="center"/>
      <protection locked="0"/>
    </xf>
    <xf numFmtId="177" fontId="15" fillId="0" borderId="4" xfId="0" applyNumberFormat="1" applyFont="1" applyBorder="1" applyAlignment="1" applyProtection="1">
      <alignment horizontal="right" vertical="center"/>
      <protection locked="0"/>
    </xf>
    <xf numFmtId="177" fontId="15" fillId="0" borderId="25" xfId="0" applyNumberFormat="1" applyFont="1" applyBorder="1" applyAlignment="1" applyProtection="1">
      <alignment horizontal="right" vertical="center"/>
      <protection locked="0"/>
    </xf>
    <xf numFmtId="20" fontId="15" fillId="0" borderId="3" xfId="0" applyNumberFormat="1" applyFont="1" applyBorder="1" applyAlignment="1" applyProtection="1">
      <alignment horizontal="center" vertical="center"/>
      <protection locked="0"/>
    </xf>
    <xf numFmtId="20" fontId="15" fillId="0" borderId="4" xfId="0" applyNumberFormat="1" applyFont="1" applyBorder="1" applyAlignment="1" applyProtection="1">
      <alignment horizontal="center" vertical="center"/>
      <protection locked="0"/>
    </xf>
    <xf numFmtId="20" fontId="15" fillId="0" borderId="5" xfId="0" applyNumberFormat="1" applyFont="1" applyBorder="1" applyAlignment="1" applyProtection="1">
      <alignment horizontal="center" vertical="center"/>
      <protection locked="0"/>
    </xf>
    <xf numFmtId="0" fontId="15" fillId="6" borderId="29" xfId="0" applyFont="1" applyFill="1" applyBorder="1" applyAlignment="1">
      <alignment horizontal="left" vertical="center"/>
    </xf>
    <xf numFmtId="0" fontId="15" fillId="6" borderId="30" xfId="0" applyFont="1" applyFill="1" applyBorder="1" applyAlignment="1">
      <alignment horizontal="left" vertical="center"/>
    </xf>
    <xf numFmtId="0" fontId="15" fillId="6" borderId="55" xfId="0" applyFont="1" applyFill="1" applyBorder="1" applyAlignment="1">
      <alignment horizontal="left" vertical="center"/>
    </xf>
    <xf numFmtId="0" fontId="15" fillId="6" borderId="32" xfId="0" applyFont="1" applyFill="1" applyBorder="1" applyAlignment="1">
      <alignment horizontal="left" vertical="center"/>
    </xf>
    <xf numFmtId="0" fontId="15" fillId="6" borderId="39" xfId="0" applyFont="1" applyFill="1" applyBorder="1" applyAlignment="1">
      <alignment horizontal="left" vertical="center"/>
    </xf>
    <xf numFmtId="20" fontId="15" fillId="0" borderId="25" xfId="0" applyNumberFormat="1" applyFont="1" applyBorder="1" applyAlignment="1" applyProtection="1">
      <alignment horizontal="center" vertical="center"/>
      <protection locked="0"/>
    </xf>
    <xf numFmtId="180" fontId="15" fillId="0" borderId="19" xfId="0" applyNumberFormat="1" applyFont="1" applyBorder="1" applyAlignment="1" applyProtection="1">
      <alignment horizontal="left" vertical="center"/>
      <protection locked="0"/>
    </xf>
    <xf numFmtId="180" fontId="15" fillId="0" borderId="17" xfId="0" applyNumberFormat="1" applyFont="1" applyBorder="1" applyAlignment="1" applyProtection="1">
      <alignment horizontal="left" vertical="center"/>
      <protection locked="0"/>
    </xf>
    <xf numFmtId="180" fontId="15" fillId="0" borderId="26" xfId="0" applyNumberFormat="1" applyFont="1" applyBorder="1" applyAlignment="1" applyProtection="1">
      <alignment horizontal="left" vertical="center"/>
      <protection locked="0"/>
    </xf>
    <xf numFmtId="177" fontId="15" fillId="6" borderId="60" xfId="0" applyNumberFormat="1" applyFont="1" applyFill="1" applyBorder="1" applyAlignment="1">
      <alignment horizontal="right" vertical="center"/>
    </xf>
    <xf numFmtId="177" fontId="15" fillId="6" borderId="52" xfId="0" applyNumberFormat="1" applyFont="1" applyFill="1" applyBorder="1" applyAlignment="1">
      <alignment horizontal="right" vertical="center"/>
    </xf>
    <xf numFmtId="177" fontId="15" fillId="6" borderId="53" xfId="0" applyNumberFormat="1" applyFont="1" applyFill="1" applyBorder="1" applyAlignment="1">
      <alignment horizontal="right"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177" fontId="15" fillId="0" borderId="8" xfId="0" applyNumberFormat="1" applyFont="1" applyBorder="1" applyAlignment="1">
      <alignment horizontal="center" vertical="center"/>
    </xf>
    <xf numFmtId="177" fontId="15" fillId="0" borderId="9" xfId="0" applyNumberFormat="1" applyFont="1" applyBorder="1" applyAlignment="1">
      <alignment horizontal="center" vertical="center"/>
    </xf>
    <xf numFmtId="177" fontId="15" fillId="0" borderId="0" xfId="0" applyNumberFormat="1" applyFont="1" applyBorder="1" applyAlignment="1">
      <alignment horizontal="center" vertical="center"/>
    </xf>
    <xf numFmtId="177" fontId="15" fillId="0" borderId="10" xfId="0" applyNumberFormat="1" applyFont="1" applyBorder="1" applyAlignment="1">
      <alignment horizontal="center" vertical="center"/>
    </xf>
    <xf numFmtId="177" fontId="15" fillId="0" borderId="43" xfId="0" applyNumberFormat="1" applyFont="1" applyBorder="1" applyAlignment="1">
      <alignment horizontal="center" vertical="center"/>
    </xf>
    <xf numFmtId="177" fontId="15" fillId="0" borderId="44" xfId="0" applyNumberFormat="1" applyFont="1" applyBorder="1" applyAlignment="1">
      <alignment horizontal="center" vertical="center"/>
    </xf>
    <xf numFmtId="177" fontId="15" fillId="0" borderId="45" xfId="0" applyNumberFormat="1" applyFont="1" applyBorder="1" applyAlignment="1">
      <alignment horizontal="center" vertical="center"/>
    </xf>
    <xf numFmtId="0" fontId="16" fillId="0" borderId="3" xfId="0" applyFont="1" applyBorder="1" applyAlignment="1" applyProtection="1">
      <alignment horizontal="left" vertical="center"/>
      <protection locked="0"/>
    </xf>
    <xf numFmtId="0" fontId="16" fillId="0" borderId="47" xfId="0" applyFont="1" applyBorder="1" applyAlignment="1" applyProtection="1">
      <alignment horizontal="left" vertical="center"/>
      <protection locked="0"/>
    </xf>
    <xf numFmtId="177" fontId="15" fillId="0" borderId="51" xfId="0" applyNumberFormat="1" applyFont="1" applyFill="1" applyBorder="1" applyAlignment="1">
      <alignment horizontal="right" vertical="center"/>
    </xf>
    <xf numFmtId="177" fontId="15" fillId="0" borderId="52" xfId="0" applyNumberFormat="1" applyFont="1" applyFill="1" applyBorder="1" applyAlignment="1">
      <alignment horizontal="right" vertical="center"/>
    </xf>
    <xf numFmtId="177" fontId="15" fillId="0" borderId="61" xfId="0" applyNumberFormat="1" applyFont="1" applyFill="1" applyBorder="1" applyAlignment="1">
      <alignment horizontal="right" vertical="center"/>
    </xf>
    <xf numFmtId="177" fontId="15" fillId="0" borderId="60" xfId="0" applyNumberFormat="1" applyFont="1" applyFill="1" applyBorder="1" applyAlignment="1">
      <alignment horizontal="right" vertical="center"/>
    </xf>
    <xf numFmtId="0" fontId="15" fillId="0" borderId="46" xfId="0" applyFont="1" applyBorder="1" applyAlignment="1">
      <alignment horizontal="center" vertical="center"/>
    </xf>
    <xf numFmtId="20" fontId="15" fillId="0" borderId="47" xfId="0" applyNumberFormat="1" applyFont="1" applyBorder="1" applyAlignment="1" applyProtection="1">
      <alignment horizontal="center" vertical="center"/>
      <protection locked="0"/>
    </xf>
    <xf numFmtId="20" fontId="15" fillId="0" borderId="46" xfId="0" applyNumberFormat="1" applyFont="1" applyBorder="1" applyAlignment="1" applyProtection="1">
      <alignment horizontal="center" vertical="center"/>
      <protection locked="0"/>
    </xf>
    <xf numFmtId="20" fontId="15" fillId="0" borderId="48" xfId="0" applyNumberFormat="1" applyFont="1" applyBorder="1" applyAlignment="1" applyProtection="1">
      <alignment horizontal="center" vertical="center"/>
      <protection locked="0"/>
    </xf>
    <xf numFmtId="20" fontId="15" fillId="0" borderId="49" xfId="0" applyNumberFormat="1" applyFont="1" applyBorder="1" applyAlignment="1" applyProtection="1">
      <alignment horizontal="center" vertical="center"/>
      <protection locked="0"/>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15" fillId="0" borderId="50"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7"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40"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6" borderId="33" xfId="0" applyFont="1" applyFill="1" applyBorder="1" applyAlignment="1">
      <alignment horizontal="center" vertical="center" wrapText="1"/>
    </xf>
    <xf numFmtId="182" fontId="15" fillId="0" borderId="15" xfId="0" applyNumberFormat="1" applyFont="1" applyBorder="1" applyAlignment="1" applyProtection="1">
      <alignment horizontal="center" vertical="center"/>
      <protection locked="0"/>
    </xf>
    <xf numFmtId="182" fontId="15" fillId="0" borderId="25" xfId="0" applyNumberFormat="1" applyFont="1" applyBorder="1" applyAlignment="1" applyProtection="1">
      <alignment horizontal="center" vertical="center"/>
      <protection locked="0"/>
    </xf>
    <xf numFmtId="177" fontId="15" fillId="0" borderId="50" xfId="0" applyNumberFormat="1" applyFont="1" applyBorder="1" applyAlignment="1" applyProtection="1">
      <alignment horizontal="right" vertical="center"/>
      <protection locked="0"/>
    </xf>
    <xf numFmtId="177" fontId="15" fillId="0" borderId="46" xfId="0" applyNumberFormat="1" applyFont="1" applyBorder="1" applyAlignment="1" applyProtection="1">
      <alignment horizontal="right" vertical="center"/>
      <protection locked="0"/>
    </xf>
    <xf numFmtId="177" fontId="15" fillId="0" borderId="49" xfId="0" applyNumberFormat="1" applyFont="1" applyBorder="1" applyAlignment="1" applyProtection="1">
      <alignment horizontal="right" vertical="center"/>
      <protection locked="0"/>
    </xf>
    <xf numFmtId="182" fontId="15" fillId="0" borderId="50" xfId="0" applyNumberFormat="1" applyFont="1" applyBorder="1" applyAlignment="1" applyProtection="1">
      <alignment horizontal="center" vertical="center"/>
      <protection locked="0"/>
    </xf>
    <xf numFmtId="182" fontId="15" fillId="0" borderId="49" xfId="0" applyNumberFormat="1" applyFont="1" applyBorder="1" applyAlignment="1" applyProtection="1">
      <alignment horizontal="center" vertical="center"/>
      <protection locked="0"/>
    </xf>
    <xf numFmtId="178" fontId="15" fillId="6" borderId="51" xfId="0" applyNumberFormat="1" applyFont="1" applyFill="1" applyBorder="1" applyAlignment="1">
      <alignment horizontal="center" vertical="center"/>
    </xf>
    <xf numFmtId="178" fontId="15" fillId="6" borderId="52" xfId="0" applyNumberFormat="1" applyFont="1" applyFill="1" applyBorder="1" applyAlignment="1">
      <alignment horizontal="center" vertical="center"/>
    </xf>
    <xf numFmtId="178" fontId="15" fillId="6" borderId="61" xfId="0" applyNumberFormat="1" applyFont="1" applyFill="1" applyBorder="1" applyAlignment="1">
      <alignment horizontal="center" vertical="center"/>
    </xf>
    <xf numFmtId="0" fontId="15" fillId="6" borderId="29" xfId="0" applyFont="1" applyFill="1" applyBorder="1" applyAlignment="1">
      <alignment horizontal="center" vertical="center" wrapText="1"/>
    </xf>
    <xf numFmtId="0" fontId="15" fillId="6" borderId="57"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5" fillId="6" borderId="54" xfId="0" applyFont="1" applyFill="1" applyBorder="1" applyAlignment="1">
      <alignment horizontal="center" vertical="center" wrapText="1"/>
    </xf>
    <xf numFmtId="177" fontId="15" fillId="0" borderId="50" xfId="0" applyNumberFormat="1" applyFont="1" applyBorder="1" applyAlignment="1" applyProtection="1">
      <alignment vertical="center"/>
      <protection locked="0"/>
    </xf>
    <xf numFmtId="177" fontId="15" fillId="0" borderId="46" xfId="0" applyNumberFormat="1" applyFont="1" applyBorder="1" applyAlignment="1" applyProtection="1">
      <alignment vertical="center"/>
      <protection locked="0"/>
    </xf>
    <xf numFmtId="177" fontId="15" fillId="0" borderId="49" xfId="0" applyNumberFormat="1" applyFont="1" applyBorder="1" applyAlignment="1" applyProtection="1">
      <alignment vertical="center"/>
      <protection locked="0"/>
    </xf>
    <xf numFmtId="182" fontId="15" fillId="0" borderId="50" xfId="0" applyNumberFormat="1" applyFont="1" applyBorder="1" applyAlignment="1" applyProtection="1">
      <alignment horizontal="left" vertical="center"/>
      <protection locked="0"/>
    </xf>
    <xf numFmtId="182" fontId="15" fillId="0" borderId="49" xfId="0" applyNumberFormat="1" applyFont="1" applyBorder="1" applyAlignment="1" applyProtection="1">
      <alignment horizontal="left" vertical="center"/>
      <protection locked="0"/>
    </xf>
    <xf numFmtId="177" fontId="15" fillId="0" borderId="15" xfId="0" applyNumberFormat="1" applyFont="1" applyBorder="1" applyAlignment="1" applyProtection="1">
      <alignment vertical="center"/>
      <protection locked="0"/>
    </xf>
    <xf numFmtId="177" fontId="15" fillId="0" borderId="4" xfId="0" applyNumberFormat="1" applyFont="1" applyBorder="1" applyAlignment="1" applyProtection="1">
      <alignment vertical="center"/>
      <protection locked="0"/>
    </xf>
    <xf numFmtId="177" fontId="15" fillId="0" borderId="25" xfId="0" applyNumberFormat="1" applyFont="1" applyBorder="1" applyAlignment="1" applyProtection="1">
      <alignment vertical="center"/>
      <protection locked="0"/>
    </xf>
    <xf numFmtId="182" fontId="15" fillId="0" borderId="15" xfId="0" applyNumberFormat="1" applyFont="1" applyBorder="1" applyAlignment="1" applyProtection="1">
      <alignment horizontal="left" vertical="center"/>
      <protection locked="0"/>
    </xf>
    <xf numFmtId="182" fontId="15" fillId="0" borderId="25" xfId="0" applyNumberFormat="1"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179" fontId="15" fillId="0" borderId="3" xfId="0" applyNumberFormat="1" applyFont="1" applyBorder="1" applyAlignment="1" applyProtection="1">
      <alignment horizontal="left" vertical="center"/>
      <protection locked="0"/>
    </xf>
    <xf numFmtId="179" fontId="15" fillId="0" borderId="4" xfId="0" applyNumberFormat="1" applyFont="1" applyBorder="1" applyAlignment="1" applyProtection="1">
      <alignment horizontal="left" vertical="center"/>
      <protection locked="0"/>
    </xf>
    <xf numFmtId="179" fontId="15" fillId="0" borderId="25" xfId="0" applyNumberFormat="1" applyFont="1" applyBorder="1" applyAlignment="1" applyProtection="1">
      <alignment horizontal="left" vertical="center"/>
      <protection locked="0"/>
    </xf>
    <xf numFmtId="0" fontId="15" fillId="0" borderId="19" xfId="0" applyFont="1" applyFill="1" applyBorder="1" applyAlignment="1" applyProtection="1">
      <alignment horizontal="left" vertical="center"/>
      <protection locked="0"/>
    </xf>
    <xf numFmtId="0" fontId="15" fillId="0" borderId="17" xfId="0" applyFont="1" applyFill="1" applyBorder="1" applyAlignment="1" applyProtection="1">
      <alignment horizontal="left" vertical="center"/>
      <protection locked="0"/>
    </xf>
    <xf numFmtId="0" fontId="15" fillId="0" borderId="26" xfId="0" applyFont="1" applyFill="1" applyBorder="1" applyAlignment="1" applyProtection="1">
      <alignment horizontal="left" vertical="center"/>
      <protection locked="0"/>
    </xf>
    <xf numFmtId="0" fontId="15" fillId="0" borderId="23" xfId="0" applyFont="1" applyFill="1" applyBorder="1" applyAlignment="1" applyProtection="1">
      <alignment horizontal="left" vertical="center"/>
      <protection locked="0"/>
    </xf>
    <xf numFmtId="0" fontId="15" fillId="0" borderId="21" xfId="0" applyFont="1" applyFill="1" applyBorder="1" applyAlignment="1" applyProtection="1">
      <alignment horizontal="left" vertical="center"/>
      <protection locked="0"/>
    </xf>
    <xf numFmtId="0" fontId="15" fillId="0" borderId="24" xfId="0" applyFont="1" applyFill="1" applyBorder="1" applyAlignment="1" applyProtection="1">
      <alignment horizontal="left" vertical="center"/>
      <protection locked="0"/>
    </xf>
    <xf numFmtId="0" fontId="15" fillId="6" borderId="36" xfId="0" applyFont="1" applyFill="1" applyBorder="1" applyAlignment="1">
      <alignment horizontal="center" vertical="center"/>
    </xf>
    <xf numFmtId="0" fontId="15" fillId="6" borderId="37" xfId="0" applyFont="1" applyFill="1" applyBorder="1" applyAlignment="1">
      <alignment horizontal="center" vertical="center"/>
    </xf>
    <xf numFmtId="0" fontId="15" fillId="6" borderId="42" xfId="0" applyFont="1" applyFill="1" applyBorder="1" applyAlignment="1">
      <alignment horizontal="center" vertical="center"/>
    </xf>
    <xf numFmtId="0" fontId="15" fillId="6" borderId="15" xfId="0" applyFont="1" applyFill="1" applyBorder="1" applyAlignment="1">
      <alignment vertical="center" wrapText="1"/>
    </xf>
    <xf numFmtId="0" fontId="15" fillId="6" borderId="4" xfId="0" applyFont="1" applyFill="1" applyBorder="1" applyAlignment="1">
      <alignment vertical="center" wrapText="1"/>
    </xf>
    <xf numFmtId="0" fontId="15" fillId="6" borderId="5" xfId="0" applyFont="1" applyFill="1" applyBorder="1" applyAlignment="1">
      <alignment vertical="center" wrapText="1"/>
    </xf>
    <xf numFmtId="0" fontId="15" fillId="6" borderId="16" xfId="0" applyFont="1" applyFill="1" applyBorder="1" applyAlignment="1">
      <alignment vertical="center" wrapText="1"/>
    </xf>
    <xf numFmtId="0" fontId="15" fillId="6" borderId="17" xfId="0" applyFont="1" applyFill="1" applyBorder="1" applyAlignment="1">
      <alignment vertical="center" wrapText="1"/>
    </xf>
    <xf numFmtId="0" fontId="15" fillId="6" borderId="18" xfId="0" applyFont="1" applyFill="1" applyBorder="1" applyAlignment="1">
      <alignment vertical="center" wrapText="1"/>
    </xf>
    <xf numFmtId="180" fontId="15" fillId="0" borderId="3" xfId="0" applyNumberFormat="1" applyFont="1" applyBorder="1" applyAlignment="1" applyProtection="1">
      <alignment horizontal="left" vertical="center"/>
      <protection locked="0"/>
    </xf>
    <xf numFmtId="180" fontId="15" fillId="0" borderId="4" xfId="0" applyNumberFormat="1" applyFont="1" applyBorder="1" applyAlignment="1" applyProtection="1">
      <alignment horizontal="left" vertical="center"/>
      <protection locked="0"/>
    </xf>
    <xf numFmtId="180" fontId="15" fillId="0" borderId="25" xfId="0" applyNumberFormat="1" applyFont="1" applyBorder="1" applyAlignment="1" applyProtection="1">
      <alignment horizontal="left" vertical="center"/>
      <protection locked="0"/>
    </xf>
    <xf numFmtId="0" fontId="15" fillId="6" borderId="20" xfId="0" applyFont="1" applyFill="1" applyBorder="1" applyAlignment="1">
      <alignment horizontal="left" vertical="center"/>
    </xf>
    <xf numFmtId="0" fontId="15" fillId="6" borderId="21" xfId="0" applyFont="1" applyFill="1" applyBorder="1" applyAlignment="1">
      <alignment horizontal="left" vertical="center"/>
    </xf>
    <xf numFmtId="0" fontId="15" fillId="6" borderId="22" xfId="0" applyFont="1" applyFill="1" applyBorder="1" applyAlignment="1">
      <alignment horizontal="left" vertical="center"/>
    </xf>
    <xf numFmtId="0" fontId="15" fillId="6" borderId="56" xfId="0" applyFont="1" applyFill="1" applyBorder="1" applyAlignment="1">
      <alignment horizontal="left" vertical="center"/>
    </xf>
    <xf numFmtId="0" fontId="15" fillId="6" borderId="23" xfId="0" applyFont="1" applyFill="1" applyBorder="1" applyAlignment="1">
      <alignment horizontal="left" vertical="center"/>
    </xf>
    <xf numFmtId="0" fontId="15" fillId="0" borderId="56" xfId="0" applyFont="1" applyBorder="1" applyAlignment="1">
      <alignment horizontal="center" vertical="center"/>
    </xf>
    <xf numFmtId="0" fontId="15" fillId="0" borderId="30" xfId="0" applyFont="1" applyBorder="1" applyAlignment="1">
      <alignment horizontal="center" vertical="center"/>
    </xf>
    <xf numFmtId="0" fontId="15" fillId="0" borderId="30" xfId="0" applyFont="1" applyBorder="1" applyAlignment="1">
      <alignment vertical="center"/>
    </xf>
    <xf numFmtId="49" fontId="15" fillId="0" borderId="30" xfId="0" applyNumberFormat="1" applyFont="1" applyBorder="1" applyAlignment="1" applyProtection="1">
      <alignment horizontal="left" vertical="center"/>
      <protection locked="0"/>
    </xf>
    <xf numFmtId="49" fontId="15" fillId="0" borderId="57" xfId="0" applyNumberFormat="1" applyFont="1" applyBorder="1" applyAlignment="1" applyProtection="1">
      <alignment horizontal="left"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6" borderId="40" xfId="0" applyFont="1" applyFill="1" applyBorder="1" applyAlignment="1">
      <alignment horizontal="left" vertical="center"/>
    </xf>
    <xf numFmtId="0" fontId="15" fillId="0" borderId="40"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32" xfId="0" applyFont="1" applyBorder="1" applyAlignment="1">
      <alignment horizontal="left" vertical="center"/>
    </xf>
    <xf numFmtId="0" fontId="15" fillId="0" borderId="0" xfId="0" applyFont="1" applyBorder="1" applyAlignment="1">
      <alignment horizontal="left" vertical="center"/>
    </xf>
    <xf numFmtId="0" fontId="15" fillId="0" borderId="10" xfId="0" applyFont="1" applyBorder="1" applyAlignment="1">
      <alignment horizontal="left" vertical="center"/>
    </xf>
    <xf numFmtId="0" fontId="15" fillId="0" borderId="31" xfId="0" applyFont="1" applyBorder="1" applyAlignment="1">
      <alignment horizontal="left" vertical="center"/>
    </xf>
    <xf numFmtId="0" fontId="15" fillId="0" borderId="27" xfId="0" applyFont="1" applyBorder="1" applyAlignment="1">
      <alignment horizontal="left" vertical="center"/>
    </xf>
    <xf numFmtId="0" fontId="15" fillId="0" borderId="35" xfId="0" applyFont="1" applyBorder="1" applyAlignment="1">
      <alignment horizontal="left" vertical="center"/>
    </xf>
    <xf numFmtId="178" fontId="15" fillId="6" borderId="3" xfId="0" applyNumberFormat="1" applyFont="1" applyFill="1" applyBorder="1" applyAlignment="1">
      <alignment horizontal="center" vertical="center"/>
    </xf>
    <xf numFmtId="178" fontId="15" fillId="6" borderId="4" xfId="0" applyNumberFormat="1" applyFont="1" applyFill="1" applyBorder="1" applyAlignment="1">
      <alignment horizontal="center" vertical="center"/>
    </xf>
    <xf numFmtId="178" fontId="15" fillId="6" borderId="5" xfId="0" applyNumberFormat="1" applyFont="1" applyFill="1" applyBorder="1" applyAlignment="1">
      <alignment horizontal="center" vertical="center"/>
    </xf>
    <xf numFmtId="178" fontId="15" fillId="6" borderId="19" xfId="0" applyNumberFormat="1" applyFont="1" applyFill="1" applyBorder="1" applyAlignment="1">
      <alignment horizontal="center" vertical="center"/>
    </xf>
    <xf numFmtId="178" fontId="15" fillId="6" borderId="17" xfId="0" applyNumberFormat="1" applyFont="1" applyFill="1" applyBorder="1" applyAlignment="1">
      <alignment horizontal="center" vertical="center"/>
    </xf>
    <xf numFmtId="178" fontId="15" fillId="6" borderId="18" xfId="0" applyNumberFormat="1" applyFont="1" applyFill="1" applyBorder="1" applyAlignment="1">
      <alignment horizontal="center" vertical="center"/>
    </xf>
    <xf numFmtId="0" fontId="15" fillId="6" borderId="20" xfId="0" applyFont="1" applyFill="1" applyBorder="1" applyAlignment="1">
      <alignment vertical="center"/>
    </xf>
    <xf numFmtId="0" fontId="15" fillId="6" borderId="21" xfId="0" applyFont="1" applyFill="1" applyBorder="1" applyAlignment="1">
      <alignment vertical="center"/>
    </xf>
    <xf numFmtId="0" fontId="15" fillId="6" borderId="22" xfId="0" applyFont="1" applyFill="1" applyBorder="1" applyAlignment="1">
      <alignment vertical="center"/>
    </xf>
    <xf numFmtId="0" fontId="15" fillId="6" borderId="15" xfId="0" applyFont="1" applyFill="1" applyBorder="1" applyAlignment="1">
      <alignment vertical="center"/>
    </xf>
    <xf numFmtId="0" fontId="15" fillId="6" borderId="4" xfId="0" applyFont="1" applyFill="1" applyBorder="1" applyAlignment="1">
      <alignment vertical="center"/>
    </xf>
    <xf numFmtId="0" fontId="15" fillId="6" borderId="5" xfId="0" applyFont="1" applyFill="1" applyBorder="1" applyAlignment="1">
      <alignment vertical="center"/>
    </xf>
    <xf numFmtId="0" fontId="15" fillId="6" borderId="40" xfId="0" applyFont="1" applyFill="1" applyBorder="1" applyAlignment="1">
      <alignment vertical="center"/>
    </xf>
    <xf numFmtId="0" fontId="15" fillId="6" borderId="7" xfId="0" applyFont="1" applyFill="1" applyBorder="1" applyAlignment="1">
      <alignment vertical="center"/>
    </xf>
    <xf numFmtId="0" fontId="15" fillId="6" borderId="8" xfId="0" applyFont="1" applyFill="1" applyBorder="1" applyAlignment="1">
      <alignment vertical="center"/>
    </xf>
    <xf numFmtId="0" fontId="15" fillId="6" borderId="32" xfId="0" applyFont="1" applyFill="1" applyBorder="1" applyAlignment="1">
      <alignment vertical="center"/>
    </xf>
    <xf numFmtId="0" fontId="15" fillId="6" borderId="0" xfId="0" applyFont="1" applyFill="1" applyBorder="1" applyAlignment="1">
      <alignment vertical="center"/>
    </xf>
    <xf numFmtId="0" fontId="15" fillId="6" borderId="10" xfId="0" applyFont="1" applyFill="1" applyBorder="1" applyAlignment="1">
      <alignment vertical="center"/>
    </xf>
    <xf numFmtId="0" fontId="15" fillId="6" borderId="39" xfId="0" applyFont="1" applyFill="1" applyBorder="1" applyAlignment="1">
      <alignment vertical="center"/>
    </xf>
    <xf numFmtId="0" fontId="15" fillId="6" borderId="12" xfId="0" applyFont="1" applyFill="1" applyBorder="1" applyAlignment="1">
      <alignment vertical="center"/>
    </xf>
    <xf numFmtId="0" fontId="15" fillId="6" borderId="13" xfId="0" applyFont="1" applyFill="1" applyBorder="1" applyAlignment="1">
      <alignment vertical="center"/>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6" borderId="31" xfId="0" applyFont="1" applyFill="1" applyBorder="1" applyAlignment="1">
      <alignment horizontal="left" vertical="center"/>
    </xf>
    <xf numFmtId="0" fontId="15" fillId="6" borderId="19" xfId="0" applyFont="1" applyFill="1" applyBorder="1" applyAlignment="1">
      <alignment vertical="center"/>
    </xf>
    <xf numFmtId="0" fontId="15" fillId="6" borderId="17" xfId="0" applyFont="1" applyFill="1" applyBorder="1" applyAlignment="1">
      <alignment vertical="center"/>
    </xf>
    <xf numFmtId="0" fontId="15" fillId="6" borderId="18" xfId="0" applyFont="1" applyFill="1" applyBorder="1" applyAlignment="1">
      <alignment vertical="center"/>
    </xf>
    <xf numFmtId="0" fontId="15" fillId="6" borderId="16" xfId="0" applyFont="1" applyFill="1" applyBorder="1" applyAlignment="1">
      <alignment horizontal="left" vertical="center"/>
    </xf>
    <xf numFmtId="49" fontId="15" fillId="0" borderId="21" xfId="0" applyNumberFormat="1" applyFont="1" applyBorder="1" applyAlignment="1" applyProtection="1">
      <alignment horizontal="left" vertical="center"/>
      <protection locked="0"/>
    </xf>
    <xf numFmtId="49" fontId="15" fillId="0" borderId="24" xfId="0" applyNumberFormat="1" applyFont="1" applyBorder="1" applyAlignment="1" applyProtection="1">
      <alignment horizontal="left" vertical="center"/>
      <protection locked="0"/>
    </xf>
    <xf numFmtId="49" fontId="15" fillId="0" borderId="7" xfId="0" applyNumberFormat="1" applyFont="1" applyBorder="1" applyAlignment="1" applyProtection="1">
      <alignment vertical="center"/>
      <protection locked="0"/>
    </xf>
    <xf numFmtId="49" fontId="15" fillId="0" borderId="28" xfId="0" applyNumberFormat="1" applyFont="1" applyBorder="1" applyAlignment="1" applyProtection="1">
      <alignment vertical="center"/>
      <protection locked="0"/>
    </xf>
    <xf numFmtId="49" fontId="15" fillId="0" borderId="12" xfId="0" applyNumberFormat="1" applyFont="1" applyBorder="1" applyAlignment="1" applyProtection="1">
      <alignment vertical="center"/>
      <protection locked="0"/>
    </xf>
    <xf numFmtId="49" fontId="15" fillId="0" borderId="33" xfId="0" applyNumberFormat="1" applyFont="1" applyBorder="1" applyAlignment="1" applyProtection="1">
      <alignment vertical="center"/>
      <protection locked="0"/>
    </xf>
    <xf numFmtId="0" fontId="15" fillId="6" borderId="6" xfId="0" applyFont="1" applyFill="1" applyBorder="1" applyAlignment="1">
      <alignment horizontal="left" vertical="center"/>
    </xf>
    <xf numFmtId="180" fontId="15" fillId="0" borderId="23" xfId="0" applyNumberFormat="1" applyFont="1" applyBorder="1" applyAlignment="1" applyProtection="1">
      <alignment horizontal="left" vertical="center"/>
      <protection locked="0"/>
    </xf>
    <xf numFmtId="180" fontId="15" fillId="0" borderId="21" xfId="0" applyNumberFormat="1" applyFont="1" applyBorder="1" applyAlignment="1" applyProtection="1">
      <alignment horizontal="left" vertical="center"/>
      <protection locked="0"/>
    </xf>
    <xf numFmtId="180" fontId="15" fillId="0" borderId="24" xfId="0" applyNumberFormat="1" applyFont="1" applyBorder="1" applyAlignment="1" applyProtection="1">
      <alignment horizontal="left" vertical="center"/>
      <protection locked="0"/>
    </xf>
    <xf numFmtId="0" fontId="15" fillId="6" borderId="3" xfId="0" applyFont="1" applyFill="1" applyBorder="1" applyAlignment="1" applyProtection="1">
      <alignment vertical="center"/>
    </xf>
    <xf numFmtId="0" fontId="15" fillId="0" borderId="19" xfId="0" applyFont="1" applyFill="1" applyBorder="1" applyAlignment="1">
      <alignment horizontal="center" vertical="center"/>
    </xf>
    <xf numFmtId="0" fontId="15" fillId="0" borderId="17" xfId="0" applyFont="1" applyFill="1" applyBorder="1" applyAlignment="1">
      <alignment horizontal="center" vertical="center"/>
    </xf>
    <xf numFmtId="181" fontId="15" fillId="0" borderId="17" xfId="0" applyNumberFormat="1" applyFont="1" applyFill="1" applyBorder="1" applyAlignment="1" applyProtection="1">
      <alignment horizontal="left" vertical="center"/>
      <protection locked="0"/>
    </xf>
    <xf numFmtId="181" fontId="15" fillId="0" borderId="18" xfId="0" applyNumberFormat="1" applyFont="1" applyFill="1" applyBorder="1" applyAlignment="1" applyProtection="1">
      <alignment horizontal="left" vertical="center"/>
      <protection locked="0"/>
    </xf>
    <xf numFmtId="0" fontId="17" fillId="0" borderId="0" xfId="0" applyFont="1" applyAlignment="1" applyProtection="1">
      <alignment horizontal="center" vertical="center"/>
      <protection locked="0"/>
    </xf>
    <xf numFmtId="0" fontId="15" fillId="0" borderId="56"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59" xfId="0" applyFont="1" applyFill="1" applyBorder="1" applyAlignment="1">
      <alignment horizontal="center" vertical="center"/>
    </xf>
    <xf numFmtId="177" fontId="15" fillId="0" borderId="53" xfId="0" applyNumberFormat="1" applyFont="1" applyFill="1" applyBorder="1" applyAlignment="1">
      <alignment horizontal="right" vertical="center"/>
    </xf>
    <xf numFmtId="180" fontId="15" fillId="0" borderId="41" xfId="0" applyNumberFormat="1" applyFont="1" applyBorder="1" applyAlignment="1" applyProtection="1">
      <alignment horizontal="center" vertical="center"/>
      <protection locked="0"/>
    </xf>
    <xf numFmtId="180" fontId="15" fillId="0" borderId="37" xfId="0" applyNumberFormat="1" applyFont="1" applyBorder="1" applyAlignment="1" applyProtection="1">
      <alignment horizontal="center" vertical="center"/>
      <protection locked="0"/>
    </xf>
    <xf numFmtId="180" fontId="15" fillId="0" borderId="38" xfId="0" applyNumberFormat="1" applyFont="1" applyBorder="1" applyAlignment="1" applyProtection="1">
      <alignment horizontal="center" vertical="center"/>
      <protection locked="0"/>
    </xf>
    <xf numFmtId="0" fontId="15" fillId="0" borderId="9" xfId="0" applyFont="1" applyBorder="1" applyAlignment="1">
      <alignment horizontal="left" vertical="center"/>
    </xf>
    <xf numFmtId="0" fontId="15" fillId="0" borderId="54" xfId="0" applyFont="1" applyBorder="1" applyAlignment="1">
      <alignment horizontal="left" vertical="center"/>
    </xf>
    <xf numFmtId="0" fontId="30" fillId="0" borderId="0" xfId="0" applyFont="1" applyAlignment="1">
      <alignment vertical="center"/>
    </xf>
    <xf numFmtId="0" fontId="31" fillId="0" borderId="0" xfId="0" applyFont="1">
      <alignment vertical="center"/>
    </xf>
    <xf numFmtId="0" fontId="20" fillId="0" borderId="0" xfId="0" applyFont="1" applyAlignment="1">
      <alignment horizontal="center" vertical="center"/>
    </xf>
    <xf numFmtId="0" fontId="20" fillId="0" borderId="0" xfId="0" applyFont="1" applyBorder="1">
      <alignment vertical="center"/>
    </xf>
    <xf numFmtId="0" fontId="20" fillId="0" borderId="0" xfId="0" applyFont="1" applyBorder="1" applyAlignment="1">
      <alignment vertical="center" wrapText="1"/>
    </xf>
    <xf numFmtId="0" fontId="20" fillId="0" borderId="0" xfId="0" applyFont="1" applyBorder="1" applyAlignment="1">
      <alignment horizontal="left" vertical="center"/>
    </xf>
    <xf numFmtId="0" fontId="20" fillId="0" borderId="0" xfId="0" applyFont="1" applyAlignment="1">
      <alignment vertical="center"/>
    </xf>
  </cellXfs>
  <cellStyles count="155">
    <cellStyle name="20% - アクセント 1 2" xfId="142"/>
    <cellStyle name="Excel Built-in Comma [0] 1" xfId="3"/>
    <cellStyle name="Excel Built-in Currency [0] 1" xfId="4"/>
    <cellStyle name="Excel Built-in Normal" xfId="5"/>
    <cellStyle name="Excel Built-in Normal 1" xfId="6"/>
    <cellStyle name="Excel Built-in Normal 1 2" xfId="7"/>
    <cellStyle name="Excel Built-in Normal 2" xfId="8"/>
    <cellStyle name="パーセント 2" xfId="9"/>
    <cellStyle name="パーセント 3" xfId="10"/>
    <cellStyle name="パーセント 3 2" xfId="11"/>
    <cellStyle name="パーセント 3 2 2" xfId="12"/>
    <cellStyle name="パーセント 3 3" xfId="13"/>
    <cellStyle name="パーセント 4" xfId="14"/>
    <cellStyle name="パーセント 4 2" xfId="15"/>
    <cellStyle name="パーセント 4 2 2" xfId="16"/>
    <cellStyle name="パーセント 4 3" xfId="17"/>
    <cellStyle name="パーセント 5" xfId="18"/>
    <cellStyle name="パーセント 5 2" xfId="19"/>
    <cellStyle name="パーセント 5 2 2" xfId="20"/>
    <cellStyle name="パーセント 5 3" xfId="21"/>
    <cellStyle name="パーセント 6" xfId="22"/>
    <cellStyle name="ハイパーリンク 2" xfId="23"/>
    <cellStyle name="ハイパーリンク 3" xfId="143"/>
    <cellStyle name="メモ 2" xfId="24"/>
    <cellStyle name="悪い 2" xfId="144"/>
    <cellStyle name="桁区切り 2" xfId="25"/>
    <cellStyle name="桁区切り 2 2" xfId="26"/>
    <cellStyle name="桁区切り 2 2 2" xfId="27"/>
    <cellStyle name="桁区切り 2 3" xfId="28"/>
    <cellStyle name="桁区切り 3" xfId="29"/>
    <cellStyle name="桁区切り 3 2" xfId="30"/>
    <cellStyle name="桁区切り 3 2 2" xfId="31"/>
    <cellStyle name="桁区切り 3 3" xfId="32"/>
    <cellStyle name="桁区切り 4" xfId="33"/>
    <cellStyle name="桁区切り 4 2" xfId="34"/>
    <cellStyle name="桁区切り 4 2 2" xfId="35"/>
    <cellStyle name="桁区切り 4 3" xfId="36"/>
    <cellStyle name="桁区切り 5" xfId="37"/>
    <cellStyle name="桁区切り 6" xfId="38"/>
    <cellStyle name="桁区切り 6 2" xfId="39"/>
    <cellStyle name="桁区切り 6 2 2" xfId="40"/>
    <cellStyle name="桁区切り 6 3" xfId="41"/>
    <cellStyle name="桁区切り 7" xfId="42"/>
    <cellStyle name="桁区切り 8" xfId="43"/>
    <cellStyle name="桁区切り 8 2" xfId="44"/>
    <cellStyle name="桁区切り 8 2 2" xfId="45"/>
    <cellStyle name="桁区切り 9" xfId="141"/>
    <cellStyle name="通貨 2" xfId="46"/>
    <cellStyle name="通貨 2 2" xfId="47"/>
    <cellStyle name="通貨 2 2 2" xfId="48"/>
    <cellStyle name="通貨 2 3" xfId="49"/>
    <cellStyle name="通貨 3" xfId="145"/>
    <cellStyle name="通貨 4" xfId="146"/>
    <cellStyle name="標準" xfId="0" builtinId="0"/>
    <cellStyle name="標準 10" xfId="50"/>
    <cellStyle name="標準 10 2" xfId="51"/>
    <cellStyle name="標準 10 2 2" xfId="52"/>
    <cellStyle name="標準 10 3" xfId="53"/>
    <cellStyle name="標準 11" xfId="54"/>
    <cellStyle name="標準 11 2" xfId="55"/>
    <cellStyle name="標準 11 2 2" xfId="56"/>
    <cellStyle name="標準 11 3" xfId="57"/>
    <cellStyle name="標準 12" xfId="58"/>
    <cellStyle name="標準 12 2" xfId="59"/>
    <cellStyle name="標準 12 2 2" xfId="60"/>
    <cellStyle name="標準 12 3" xfId="61"/>
    <cellStyle name="標準 13" xfId="62"/>
    <cellStyle name="標準 14" xfId="63"/>
    <cellStyle name="標準 14 2" xfId="64"/>
    <cellStyle name="標準 15" xfId="65"/>
    <cellStyle name="標準 15 2" xfId="66"/>
    <cellStyle name="標準 15 2 2" xfId="67"/>
    <cellStyle name="標準 15 2 2 2" xfId="68"/>
    <cellStyle name="標準 16" xfId="140"/>
    <cellStyle name="標準 17" xfId="1"/>
    <cellStyle name="標準 18" xfId="152"/>
    <cellStyle name="標準 2" xfId="69"/>
    <cellStyle name="標準 2 2" xfId="70"/>
    <cellStyle name="標準 2 2 2" xfId="2"/>
    <cellStyle name="標準 2 2_130418_MEMS交付申請（篠崎記入）" xfId="147"/>
    <cellStyle name="標準 2 3" xfId="71"/>
    <cellStyle name="標準 2 3 2" xfId="72"/>
    <cellStyle name="標準 2 3 2 2" xfId="73"/>
    <cellStyle name="標準 2 3_130418_MEMS交付申請（篠崎記入）" xfId="148"/>
    <cellStyle name="標準 2 4" xfId="74"/>
    <cellStyle name="標準 2 5" xfId="75"/>
    <cellStyle name="標準 2 6" xfId="76"/>
    <cellStyle name="標準 2 6 2" xfId="77"/>
    <cellStyle name="標準 2 7" xfId="151"/>
    <cellStyle name="標準 2_130418_MEMS交付申請（篠崎記入）" xfId="149"/>
    <cellStyle name="標準 3" xfId="78"/>
    <cellStyle name="標準 3 2" xfId="79"/>
    <cellStyle name="標準 3 3" xfId="150"/>
    <cellStyle name="標準 3 4" xfId="153"/>
    <cellStyle name="標準 4" xfId="80"/>
    <cellStyle name="標準 4 2" xfId="81"/>
    <cellStyle name="標準 4 3" xfId="154"/>
    <cellStyle name="標準 5" xfId="82"/>
    <cellStyle name="標準 6" xfId="83"/>
    <cellStyle name="標準 6 2" xfId="84"/>
    <cellStyle name="標準 6 2 2" xfId="85"/>
    <cellStyle name="標準 6 2 2 2" xfId="86"/>
    <cellStyle name="標準 6 2 3" xfId="87"/>
    <cellStyle name="標準 6 2 3 2" xfId="88"/>
    <cellStyle name="標準 6 2 4" xfId="89"/>
    <cellStyle name="標準 6 2 5" xfId="90"/>
    <cellStyle name="標準 6 3" xfId="91"/>
    <cellStyle name="標準 6 3 2" xfId="92"/>
    <cellStyle name="標準 6 4" xfId="93"/>
    <cellStyle name="標準 6 4 2" xfId="94"/>
    <cellStyle name="標準 6 5" xfId="95"/>
    <cellStyle name="標準 6 5 2" xfId="96"/>
    <cellStyle name="標準 6 6" xfId="97"/>
    <cellStyle name="標準 6 6 2" xfId="98"/>
    <cellStyle name="標準 6 7" xfId="99"/>
    <cellStyle name="標準 6 7 2" xfId="100"/>
    <cellStyle name="標準 6 8" xfId="101"/>
    <cellStyle name="標準 6 9" xfId="102"/>
    <cellStyle name="標準 63" xfId="103"/>
    <cellStyle name="標準 7" xfId="104"/>
    <cellStyle name="標準 7 2" xfId="105"/>
    <cellStyle name="標準 7 2 2" xfId="106"/>
    <cellStyle name="標準 7 3" xfId="107"/>
    <cellStyle name="標準 7 3 2" xfId="108"/>
    <cellStyle name="標準 7 4" xfId="109"/>
    <cellStyle name="標準 7 4 2" xfId="110"/>
    <cellStyle name="標準 7 5" xfId="111"/>
    <cellStyle name="標準 8" xfId="112"/>
    <cellStyle name="標準 8 2" xfId="113"/>
    <cellStyle name="標準 8 2 2" xfId="114"/>
    <cellStyle name="標準 8 2 3" xfId="115"/>
    <cellStyle name="標準 8 3" xfId="116"/>
    <cellStyle name="標準 8 4" xfId="117"/>
    <cellStyle name="標準 9" xfId="118"/>
    <cellStyle name="標準 9 2" xfId="119"/>
    <cellStyle name="標準 9 2 2" xfId="120"/>
    <cellStyle name="標準 9 2 2 2" xfId="121"/>
    <cellStyle name="標準 9 2 3" xfId="122"/>
    <cellStyle name="標準 9 3" xfId="123"/>
    <cellStyle name="標準 9 3 2" xfId="124"/>
    <cellStyle name="標準 9 3 2 2" xfId="125"/>
    <cellStyle name="標準 9 3 3" xfId="126"/>
    <cellStyle name="標準 9 4" xfId="127"/>
    <cellStyle name="標準 9 4 2" xfId="128"/>
    <cellStyle name="標準 9 4 2 2" xfId="129"/>
    <cellStyle name="標準 9 4 3" xfId="130"/>
    <cellStyle name="標準 9 5" xfId="131"/>
    <cellStyle name="標準 9 5 2" xfId="132"/>
    <cellStyle name="標準 9 5 2 2" xfId="133"/>
    <cellStyle name="標準 9 5 3" xfId="134"/>
    <cellStyle name="標準 9 6" xfId="135"/>
    <cellStyle name="標準 9 6 2" xfId="136"/>
    <cellStyle name="標準 9 7" xfId="137"/>
    <cellStyle name="標準 9 7 2" xfId="138"/>
    <cellStyle name="標準 9 8" xfId="139"/>
  </cellStyles>
  <dxfs count="227">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134470</xdr:colOff>
      <xdr:row>1</xdr:row>
      <xdr:rowOff>156882</xdr:rowOff>
    </xdr:from>
    <xdr:to>
      <xdr:col>21</xdr:col>
      <xdr:colOff>56029</xdr:colOff>
      <xdr:row>3</xdr:row>
      <xdr:rowOff>112057</xdr:rowOff>
    </xdr:to>
    <xdr:sp macro="" textlink="">
      <xdr:nvSpPr>
        <xdr:cNvPr id="2" name="四角形吹き出し 1"/>
        <xdr:cNvSpPr/>
      </xdr:nvSpPr>
      <xdr:spPr>
        <a:xfrm>
          <a:off x="134470" y="313764"/>
          <a:ext cx="3922059" cy="268940"/>
        </a:xfrm>
        <a:prstGeom prst="wedgeRectCallout">
          <a:avLst>
            <a:gd name="adj1" fmla="val 31775"/>
            <a:gd name="adj2" fmla="val -65883"/>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省エネ診断実施計画書か、診断費用計算書かどちらかを選択</a:t>
          </a:r>
        </a:p>
      </xdr:txBody>
    </xdr:sp>
    <xdr:clientData/>
  </xdr:twoCellAnchor>
  <xdr:twoCellAnchor>
    <xdr:from>
      <xdr:col>22</xdr:col>
      <xdr:colOff>78441</xdr:colOff>
      <xdr:row>4</xdr:row>
      <xdr:rowOff>17928</xdr:rowOff>
    </xdr:from>
    <xdr:to>
      <xdr:col>39</xdr:col>
      <xdr:colOff>145676</xdr:colOff>
      <xdr:row>7</xdr:row>
      <xdr:rowOff>73958</xdr:rowOff>
    </xdr:to>
    <xdr:sp macro="" textlink="">
      <xdr:nvSpPr>
        <xdr:cNvPr id="3" name="四角形吹き出し 2"/>
        <xdr:cNvSpPr/>
      </xdr:nvSpPr>
      <xdr:spPr>
        <a:xfrm>
          <a:off x="4269441" y="645457"/>
          <a:ext cx="3316941" cy="526677"/>
        </a:xfrm>
        <a:prstGeom prst="wedgeRectCallout">
          <a:avLst>
            <a:gd name="adj1" fmla="val 8806"/>
            <a:gd name="adj2" fmla="val -85830"/>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診断費用計算書作成時に日付を変更し忘れないように注意</a:t>
          </a:r>
        </a:p>
      </xdr:txBody>
    </xdr:sp>
    <xdr:clientData/>
  </xdr:twoCellAnchor>
  <xdr:twoCellAnchor>
    <xdr:from>
      <xdr:col>26</xdr:col>
      <xdr:colOff>69476</xdr:colOff>
      <xdr:row>10</xdr:row>
      <xdr:rowOff>24651</xdr:rowOff>
    </xdr:from>
    <xdr:to>
      <xdr:col>39</xdr:col>
      <xdr:colOff>145676</xdr:colOff>
      <xdr:row>14</xdr:row>
      <xdr:rowOff>56029</xdr:rowOff>
    </xdr:to>
    <xdr:sp macro="" textlink="">
      <xdr:nvSpPr>
        <xdr:cNvPr id="5" name="四角形吹き出し 4"/>
        <xdr:cNvSpPr/>
      </xdr:nvSpPr>
      <xdr:spPr>
        <a:xfrm>
          <a:off x="5022476" y="1593475"/>
          <a:ext cx="2563906" cy="658907"/>
        </a:xfrm>
        <a:prstGeom prst="wedgeRectCallout">
          <a:avLst>
            <a:gd name="adj1" fmla="val -92676"/>
            <a:gd name="adj2" fmla="val -29024"/>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プルダウンで診断のパターンを選択</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（入力不要な項目はグレーアウトされます）</a:t>
          </a:r>
        </a:p>
      </xdr:txBody>
    </xdr:sp>
    <xdr:clientData/>
  </xdr:twoCellAnchor>
  <xdr:twoCellAnchor>
    <xdr:from>
      <xdr:col>23</xdr:col>
      <xdr:colOff>31376</xdr:colOff>
      <xdr:row>24</xdr:row>
      <xdr:rowOff>53787</xdr:rowOff>
    </xdr:from>
    <xdr:to>
      <xdr:col>39</xdr:col>
      <xdr:colOff>145676</xdr:colOff>
      <xdr:row>30</xdr:row>
      <xdr:rowOff>156881</xdr:rowOff>
    </xdr:to>
    <xdr:sp macro="" textlink="">
      <xdr:nvSpPr>
        <xdr:cNvPr id="6" name="四角形吹き出し 5"/>
        <xdr:cNvSpPr/>
      </xdr:nvSpPr>
      <xdr:spPr>
        <a:xfrm>
          <a:off x="4412876" y="3818963"/>
          <a:ext cx="3173506" cy="1044389"/>
        </a:xfrm>
        <a:prstGeom prst="wedgeRectCallout">
          <a:avLst>
            <a:gd name="adj1" fmla="val -69927"/>
            <a:gd name="adj2" fmla="val -40519"/>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宿泊及び連続した訪問（診断又は現地説明）があるかをプルダウンで選択。</a:t>
          </a:r>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（入力不要な項目はグレーアウトされます）</a:t>
          </a:r>
          <a:endPar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78442</xdr:colOff>
      <xdr:row>103</xdr:row>
      <xdr:rowOff>1</xdr:rowOff>
    </xdr:from>
    <xdr:to>
      <xdr:col>25</xdr:col>
      <xdr:colOff>89648</xdr:colOff>
      <xdr:row>109</xdr:row>
      <xdr:rowOff>123265</xdr:rowOff>
    </xdr:to>
    <xdr:sp macro="" textlink="">
      <xdr:nvSpPr>
        <xdr:cNvPr id="9" name="四角形吹き出し 8"/>
        <xdr:cNvSpPr/>
      </xdr:nvSpPr>
      <xdr:spPr>
        <a:xfrm>
          <a:off x="1602442" y="16158883"/>
          <a:ext cx="3249706" cy="1064558"/>
        </a:xfrm>
        <a:prstGeom prst="wedgeRectCallout">
          <a:avLst>
            <a:gd name="adj1" fmla="val -36887"/>
            <a:gd name="adj2" fmla="val -82185"/>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SII</a:t>
          </a:r>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へ請求する旅程のみ、記載</a:t>
          </a:r>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ただし、複数の交通機関に跨るチケットを使用する場合には、該当のルートをすべて記載してください。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駅の「駅」は記載しないでください。</a:t>
          </a:r>
        </a:p>
      </xdr:txBody>
    </xdr:sp>
    <xdr:clientData/>
  </xdr:twoCellAnchor>
  <xdr:twoCellAnchor>
    <xdr:from>
      <xdr:col>8</xdr:col>
      <xdr:colOff>78442</xdr:colOff>
      <xdr:row>116</xdr:row>
      <xdr:rowOff>96370</xdr:rowOff>
    </xdr:from>
    <xdr:to>
      <xdr:col>33</xdr:col>
      <xdr:colOff>22411</xdr:colOff>
      <xdr:row>121</xdr:row>
      <xdr:rowOff>85163</xdr:rowOff>
    </xdr:to>
    <xdr:sp macro="" textlink="">
      <xdr:nvSpPr>
        <xdr:cNvPr id="10" name="四角形吹き出し 9"/>
        <xdr:cNvSpPr/>
      </xdr:nvSpPr>
      <xdr:spPr>
        <a:xfrm>
          <a:off x="1602442" y="18294723"/>
          <a:ext cx="4706469" cy="773205"/>
        </a:xfrm>
        <a:prstGeom prst="wedgeRectCallout">
          <a:avLst>
            <a:gd name="adj1" fmla="val 60232"/>
            <a:gd name="adj2" fmla="val -134066"/>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宿泊費は</a:t>
          </a:r>
          <a:r>
            <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11,000</a:t>
          </a:r>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円が支給上限額となっています。</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11,000</a:t>
          </a:r>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円を超える場合には超えた分の金額は自己負担となります。</a:t>
          </a:r>
        </a:p>
      </xdr:txBody>
    </xdr:sp>
    <xdr:clientData/>
  </xdr:twoCellAnchor>
  <xdr:twoCellAnchor>
    <xdr:from>
      <xdr:col>8</xdr:col>
      <xdr:colOff>78442</xdr:colOff>
      <xdr:row>278</xdr:row>
      <xdr:rowOff>22411</xdr:rowOff>
    </xdr:from>
    <xdr:to>
      <xdr:col>33</xdr:col>
      <xdr:colOff>11206</xdr:colOff>
      <xdr:row>282</xdr:row>
      <xdr:rowOff>44822</xdr:rowOff>
    </xdr:to>
    <xdr:sp macro="" textlink="">
      <xdr:nvSpPr>
        <xdr:cNvPr id="11" name="四角形吹き出し 10"/>
        <xdr:cNvSpPr/>
      </xdr:nvSpPr>
      <xdr:spPr>
        <a:xfrm>
          <a:off x="1602442" y="43635705"/>
          <a:ext cx="4695264" cy="649941"/>
        </a:xfrm>
        <a:prstGeom prst="wedgeRectCallout">
          <a:avLst>
            <a:gd name="adj1" fmla="val -45328"/>
            <a:gd name="adj2" fmla="val 214760"/>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プルダウンを選択すると日当額が自動表示されます。該当するパターンを選択してください。</a:t>
          </a:r>
        </a:p>
      </xdr:txBody>
    </xdr:sp>
    <xdr:clientData/>
  </xdr:twoCellAnchor>
  <xdr:twoCellAnchor>
    <xdr:from>
      <xdr:col>19</xdr:col>
      <xdr:colOff>6722</xdr:colOff>
      <xdr:row>35</xdr:row>
      <xdr:rowOff>107576</xdr:rowOff>
    </xdr:from>
    <xdr:to>
      <xdr:col>39</xdr:col>
      <xdr:colOff>145676</xdr:colOff>
      <xdr:row>39</xdr:row>
      <xdr:rowOff>134470</xdr:rowOff>
    </xdr:to>
    <xdr:sp macro="" textlink="">
      <xdr:nvSpPr>
        <xdr:cNvPr id="13" name="四角形吹き出し 12"/>
        <xdr:cNvSpPr/>
      </xdr:nvSpPr>
      <xdr:spPr>
        <a:xfrm>
          <a:off x="3626222" y="5598458"/>
          <a:ext cx="3960160" cy="654424"/>
        </a:xfrm>
        <a:prstGeom prst="wedgeRectCallout">
          <a:avLst>
            <a:gd name="adj1" fmla="val -36468"/>
            <a:gd name="adj2" fmla="val -82186"/>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自機関において</a:t>
          </a:r>
          <a:r>
            <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SII</a:t>
          </a:r>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から依頼している診断（又は現地説明）を連続して行う場合には、連続して診断する診断先の情報を記載してください。</a:t>
          </a:r>
        </a:p>
      </xdr:txBody>
    </xdr:sp>
    <xdr:clientData/>
  </xdr:twoCellAnchor>
  <xdr:twoCellAnchor>
    <xdr:from>
      <xdr:col>26</xdr:col>
      <xdr:colOff>69476</xdr:colOff>
      <xdr:row>17</xdr:row>
      <xdr:rowOff>42581</xdr:rowOff>
    </xdr:from>
    <xdr:to>
      <xdr:col>39</xdr:col>
      <xdr:colOff>145676</xdr:colOff>
      <xdr:row>21</xdr:row>
      <xdr:rowOff>73959</xdr:rowOff>
    </xdr:to>
    <xdr:sp macro="" textlink="">
      <xdr:nvSpPr>
        <xdr:cNvPr id="12" name="四角形吹き出し 11"/>
        <xdr:cNvSpPr/>
      </xdr:nvSpPr>
      <xdr:spPr>
        <a:xfrm>
          <a:off x="5022476" y="2709581"/>
          <a:ext cx="2563906" cy="658907"/>
        </a:xfrm>
        <a:prstGeom prst="wedgeRectCallout">
          <a:avLst>
            <a:gd name="adj1" fmla="val -135508"/>
            <a:gd name="adj2" fmla="val -56235"/>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住所は診断リストに記載された住所通りに記載してください。</a:t>
          </a:r>
        </a:p>
      </xdr:txBody>
    </xdr:sp>
    <xdr:clientData/>
  </xdr:twoCellAnchor>
  <xdr:twoCellAnchor>
    <xdr:from>
      <xdr:col>24</xdr:col>
      <xdr:colOff>33618</xdr:colOff>
      <xdr:row>48</xdr:row>
      <xdr:rowOff>134470</xdr:rowOff>
    </xdr:from>
    <xdr:to>
      <xdr:col>39</xdr:col>
      <xdr:colOff>145676</xdr:colOff>
      <xdr:row>60</xdr:row>
      <xdr:rowOff>33618</xdr:rowOff>
    </xdr:to>
    <xdr:sp macro="" textlink="">
      <xdr:nvSpPr>
        <xdr:cNvPr id="14" name="四角形吹き出し 13"/>
        <xdr:cNvSpPr/>
      </xdr:nvSpPr>
      <xdr:spPr>
        <a:xfrm>
          <a:off x="4605618" y="7664823"/>
          <a:ext cx="2980764" cy="1781736"/>
        </a:xfrm>
        <a:prstGeom prst="wedgeRectCallout">
          <a:avLst>
            <a:gd name="adj1" fmla="val -66744"/>
            <a:gd name="adj2" fmla="val -38694"/>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帰着先は「帰任先までの旅程」の最終的な移動区間となる「駅（バス停）名」を記載してください。なお、～駅の「駅」は記載しないでください。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＜今回の場合＞</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専門家①は品川</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専門家②は大阪</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78442</xdr:colOff>
      <xdr:row>189</xdr:row>
      <xdr:rowOff>123265</xdr:rowOff>
    </xdr:from>
    <xdr:to>
      <xdr:col>33</xdr:col>
      <xdr:colOff>22411</xdr:colOff>
      <xdr:row>194</xdr:row>
      <xdr:rowOff>112059</xdr:rowOff>
    </xdr:to>
    <xdr:sp macro="" textlink="">
      <xdr:nvSpPr>
        <xdr:cNvPr id="15" name="四角形吹き出し 14"/>
        <xdr:cNvSpPr/>
      </xdr:nvSpPr>
      <xdr:spPr>
        <a:xfrm>
          <a:off x="1602442" y="29774030"/>
          <a:ext cx="4706469" cy="773205"/>
        </a:xfrm>
        <a:prstGeom prst="wedgeRectCallout">
          <a:avLst>
            <a:gd name="adj1" fmla="val -24054"/>
            <a:gd name="adj2" fmla="val -81892"/>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後泊する場合は後泊先から帰着先までの旅程を記載してください。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cs typeface="Meiryo UI" panose="020B0604030504040204" pitchFamily="50" charset="-128"/>
            </a:rPr>
            <a:t>訪問先までのルートと同じ場合でも必ず帰着先までの旅程と金額を記載してください。</a:t>
          </a:r>
        </a:p>
      </xdr:txBody>
    </xdr:sp>
    <xdr:clientData/>
  </xdr:twoCellAnchor>
  <xdr:twoCellAnchor>
    <xdr:from>
      <xdr:col>22</xdr:col>
      <xdr:colOff>145676</xdr:colOff>
      <xdr:row>65</xdr:row>
      <xdr:rowOff>67235</xdr:rowOff>
    </xdr:from>
    <xdr:to>
      <xdr:col>39</xdr:col>
      <xdr:colOff>145676</xdr:colOff>
      <xdr:row>68</xdr:row>
      <xdr:rowOff>11206</xdr:rowOff>
    </xdr:to>
    <xdr:sp macro="" textlink="">
      <xdr:nvSpPr>
        <xdr:cNvPr id="16" name="四角形吹き出し 15"/>
        <xdr:cNvSpPr/>
      </xdr:nvSpPr>
      <xdr:spPr>
        <a:xfrm>
          <a:off x="4336676" y="10264588"/>
          <a:ext cx="3249706" cy="414618"/>
        </a:xfrm>
        <a:prstGeom prst="wedgeRectCallout">
          <a:avLst>
            <a:gd name="adj1" fmla="val -59991"/>
            <a:gd name="adj2" fmla="val -8054"/>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事業完了予定日以降の日付を記載してください。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29308</xdr:colOff>
      <xdr:row>1</xdr:row>
      <xdr:rowOff>43962</xdr:rowOff>
    </xdr:from>
    <xdr:to>
      <xdr:col>42</xdr:col>
      <xdr:colOff>190499</xdr:colOff>
      <xdr:row>1</xdr:row>
      <xdr:rowOff>54595</xdr:rowOff>
    </xdr:to>
    <xdr:cxnSp macro="">
      <xdr:nvCxnSpPr>
        <xdr:cNvPr id="3" name="直線矢印コネクタ 2"/>
        <xdr:cNvCxnSpPr>
          <a:stCxn id="7" idx="1"/>
        </xdr:cNvCxnSpPr>
      </xdr:nvCxnSpPr>
      <xdr:spPr>
        <a:xfrm flipH="1" flipV="1">
          <a:off x="7663962" y="205154"/>
          <a:ext cx="849922" cy="10633"/>
        </a:xfrm>
        <a:prstGeom prst="straightConnector1">
          <a:avLst/>
        </a:prstGeom>
        <a:ln w="381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190499</xdr:colOff>
      <xdr:row>0</xdr:row>
      <xdr:rowOff>13939</xdr:rowOff>
    </xdr:from>
    <xdr:to>
      <xdr:col>54</xdr:col>
      <xdr:colOff>117230</xdr:colOff>
      <xdr:row>2</xdr:row>
      <xdr:rowOff>95250</xdr:rowOff>
    </xdr:to>
    <xdr:sp macro="" textlink="">
      <xdr:nvSpPr>
        <xdr:cNvPr id="7" name="正方形/長方形 6"/>
        <xdr:cNvSpPr/>
      </xdr:nvSpPr>
      <xdr:spPr>
        <a:xfrm>
          <a:off x="8513884" y="13939"/>
          <a:ext cx="2212731" cy="4036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実施計画書・計算書の名称の切り替え忘れに注意してください。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33"/>
  <sheetViews>
    <sheetView topLeftCell="A40" workbookViewId="0">
      <selection activeCell="B5" sqref="B5"/>
    </sheetView>
  </sheetViews>
  <sheetFormatPr defaultRowHeight="13.5"/>
  <cols>
    <col min="1" max="1" width="15.875" bestFit="1" customWidth="1"/>
    <col min="2" max="2" width="15.875" style="100" customWidth="1"/>
    <col min="3" max="3" width="29.625" bestFit="1" customWidth="1"/>
  </cols>
  <sheetData>
    <row r="1" spans="1:3">
      <c r="A1" s="97" t="s">
        <v>347</v>
      </c>
      <c r="B1" s="99" t="s">
        <v>4934</v>
      </c>
      <c r="C1" s="97" t="s">
        <v>348</v>
      </c>
    </row>
    <row r="2" spans="1:3">
      <c r="A2" s="97" t="s">
        <v>349</v>
      </c>
      <c r="B2" s="99" t="s">
        <v>3303</v>
      </c>
      <c r="C2" s="97" t="s">
        <v>350</v>
      </c>
    </row>
    <row r="3" spans="1:3">
      <c r="A3" s="97" t="s">
        <v>351</v>
      </c>
      <c r="B3" s="99" t="s">
        <v>3304</v>
      </c>
      <c r="C3" s="97" t="s">
        <v>352</v>
      </c>
    </row>
    <row r="4" spans="1:3">
      <c r="A4" s="97" t="s">
        <v>353</v>
      </c>
      <c r="B4" s="99" t="s">
        <v>3305</v>
      </c>
      <c r="C4" s="97" t="s">
        <v>354</v>
      </c>
    </row>
    <row r="5" spans="1:3">
      <c r="A5" s="97" t="s">
        <v>355</v>
      </c>
      <c r="B5" s="99" t="s">
        <v>4938</v>
      </c>
      <c r="C5" s="97" t="s">
        <v>356</v>
      </c>
    </row>
    <row r="6" spans="1:3">
      <c r="A6" s="97" t="s">
        <v>357</v>
      </c>
      <c r="B6" s="99" t="s">
        <v>3306</v>
      </c>
      <c r="C6" s="97" t="s">
        <v>358</v>
      </c>
    </row>
    <row r="7" spans="1:3">
      <c r="A7" s="97" t="s">
        <v>359</v>
      </c>
      <c r="B7" s="99" t="s">
        <v>3307</v>
      </c>
      <c r="C7" s="97" t="s">
        <v>360</v>
      </c>
    </row>
    <row r="8" spans="1:3">
      <c r="A8" s="97" t="s">
        <v>361</v>
      </c>
      <c r="B8" s="99" t="s">
        <v>3308</v>
      </c>
      <c r="C8" s="97" t="s">
        <v>362</v>
      </c>
    </row>
    <row r="9" spans="1:3">
      <c r="A9" s="97" t="s">
        <v>363</v>
      </c>
      <c r="B9" s="99" t="s">
        <v>3309</v>
      </c>
      <c r="C9" s="97" t="s">
        <v>364</v>
      </c>
    </row>
    <row r="10" spans="1:3">
      <c r="A10" s="97" t="s">
        <v>365</v>
      </c>
      <c r="B10" s="99" t="s">
        <v>3310</v>
      </c>
      <c r="C10" s="97" t="s">
        <v>366</v>
      </c>
    </row>
    <row r="11" spans="1:3">
      <c r="A11" s="97" t="s">
        <v>367</v>
      </c>
      <c r="B11" s="99" t="s">
        <v>3311</v>
      </c>
      <c r="C11" s="97" t="s">
        <v>368</v>
      </c>
    </row>
    <row r="12" spans="1:3">
      <c r="A12" s="97" t="s">
        <v>369</v>
      </c>
      <c r="B12" s="99" t="s">
        <v>3312</v>
      </c>
      <c r="C12" s="97" t="s">
        <v>370</v>
      </c>
    </row>
    <row r="13" spans="1:3">
      <c r="A13" s="97" t="s">
        <v>371</v>
      </c>
      <c r="B13" s="99" t="s">
        <v>3313</v>
      </c>
      <c r="C13" s="97" t="s">
        <v>372</v>
      </c>
    </row>
    <row r="14" spans="1:3">
      <c r="A14" s="97" t="s">
        <v>373</v>
      </c>
      <c r="B14" s="99" t="s">
        <v>3314</v>
      </c>
      <c r="C14" s="97" t="s">
        <v>374</v>
      </c>
    </row>
    <row r="15" spans="1:3">
      <c r="A15" s="97" t="s">
        <v>375</v>
      </c>
      <c r="B15" s="99" t="s">
        <v>3315</v>
      </c>
      <c r="C15" s="97" t="s">
        <v>376</v>
      </c>
    </row>
    <row r="16" spans="1:3">
      <c r="A16" s="97" t="s">
        <v>377</v>
      </c>
      <c r="B16" s="99" t="s">
        <v>3316</v>
      </c>
      <c r="C16" s="97" t="s">
        <v>378</v>
      </c>
    </row>
    <row r="17" spans="1:3">
      <c r="A17" s="97" t="s">
        <v>379</v>
      </c>
      <c r="B17" s="99" t="s">
        <v>3317</v>
      </c>
      <c r="C17" s="97" t="s">
        <v>380</v>
      </c>
    </row>
    <row r="18" spans="1:3">
      <c r="A18" s="97" t="s">
        <v>381</v>
      </c>
      <c r="B18" s="99" t="s">
        <v>3318</v>
      </c>
      <c r="C18" s="97" t="s">
        <v>382</v>
      </c>
    </row>
    <row r="19" spans="1:3">
      <c r="A19" s="97" t="s">
        <v>383</v>
      </c>
      <c r="B19" s="99" t="s">
        <v>3319</v>
      </c>
      <c r="C19" s="97" t="s">
        <v>384</v>
      </c>
    </row>
    <row r="20" spans="1:3">
      <c r="A20" s="97" t="s">
        <v>385</v>
      </c>
      <c r="B20" s="99" t="s">
        <v>3320</v>
      </c>
      <c r="C20" s="97" t="s">
        <v>386</v>
      </c>
    </row>
    <row r="21" spans="1:3">
      <c r="A21" s="97" t="s">
        <v>387</v>
      </c>
      <c r="B21" s="99" t="s">
        <v>3321</v>
      </c>
      <c r="C21" s="97" t="s">
        <v>388</v>
      </c>
    </row>
    <row r="22" spans="1:3">
      <c r="A22" s="97" t="s">
        <v>389</v>
      </c>
      <c r="B22" s="99" t="s">
        <v>3322</v>
      </c>
      <c r="C22" s="97" t="s">
        <v>390</v>
      </c>
    </row>
    <row r="23" spans="1:3">
      <c r="A23" s="97" t="s">
        <v>391</v>
      </c>
      <c r="B23" s="99" t="s">
        <v>3323</v>
      </c>
      <c r="C23" s="97" t="s">
        <v>392</v>
      </c>
    </row>
    <row r="24" spans="1:3">
      <c r="A24" s="97" t="s">
        <v>393</v>
      </c>
      <c r="B24" s="99" t="s">
        <v>3324</v>
      </c>
      <c r="C24" s="97" t="s">
        <v>394</v>
      </c>
    </row>
    <row r="25" spans="1:3">
      <c r="A25" s="97" t="s">
        <v>395</v>
      </c>
      <c r="B25" s="99" t="s">
        <v>3325</v>
      </c>
      <c r="C25" s="97" t="s">
        <v>396</v>
      </c>
    </row>
    <row r="26" spans="1:3">
      <c r="A26" s="97" t="s">
        <v>397</v>
      </c>
      <c r="B26" s="99" t="s">
        <v>3326</v>
      </c>
      <c r="C26" s="97" t="s">
        <v>398</v>
      </c>
    </row>
    <row r="27" spans="1:3">
      <c r="A27" s="97" t="s">
        <v>399</v>
      </c>
      <c r="B27" s="99" t="s">
        <v>3327</v>
      </c>
      <c r="C27" s="97" t="s">
        <v>400</v>
      </c>
    </row>
    <row r="28" spans="1:3">
      <c r="A28" s="97" t="s">
        <v>401</v>
      </c>
      <c r="B28" s="99" t="s">
        <v>3328</v>
      </c>
      <c r="C28" s="97" t="s">
        <v>402</v>
      </c>
    </row>
    <row r="29" spans="1:3">
      <c r="A29" s="97" t="s">
        <v>403</v>
      </c>
      <c r="B29" s="99" t="s">
        <v>3329</v>
      </c>
      <c r="C29" s="97" t="s">
        <v>404</v>
      </c>
    </row>
    <row r="30" spans="1:3">
      <c r="A30" s="97" t="s">
        <v>405</v>
      </c>
      <c r="B30" s="99" t="s">
        <v>3330</v>
      </c>
      <c r="C30" s="97" t="s">
        <v>406</v>
      </c>
    </row>
    <row r="31" spans="1:3">
      <c r="A31" s="97" t="s">
        <v>407</v>
      </c>
      <c r="B31" s="99" t="s">
        <v>3331</v>
      </c>
      <c r="C31" s="97" t="s">
        <v>408</v>
      </c>
    </row>
    <row r="32" spans="1:3">
      <c r="A32" s="97" t="s">
        <v>409</v>
      </c>
      <c r="B32" s="99" t="s">
        <v>3332</v>
      </c>
      <c r="C32" s="97" t="s">
        <v>410</v>
      </c>
    </row>
    <row r="33" spans="1:3">
      <c r="A33" s="97" t="s">
        <v>411</v>
      </c>
      <c r="B33" s="99" t="s">
        <v>3333</v>
      </c>
      <c r="C33" s="97" t="s">
        <v>412</v>
      </c>
    </row>
    <row r="34" spans="1:3">
      <c r="A34" s="97" t="s">
        <v>413</v>
      </c>
      <c r="B34" s="99" t="s">
        <v>3334</v>
      </c>
      <c r="C34" s="97" t="s">
        <v>414</v>
      </c>
    </row>
    <row r="35" spans="1:3">
      <c r="A35" s="97" t="s">
        <v>415</v>
      </c>
      <c r="B35" s="99" t="s">
        <v>3335</v>
      </c>
      <c r="C35" s="97" t="s">
        <v>416</v>
      </c>
    </row>
    <row r="36" spans="1:3">
      <c r="A36" s="97" t="s">
        <v>417</v>
      </c>
      <c r="B36" s="99" t="s">
        <v>3336</v>
      </c>
      <c r="C36" s="97" t="s">
        <v>418</v>
      </c>
    </row>
    <row r="37" spans="1:3">
      <c r="A37" s="97" t="s">
        <v>419</v>
      </c>
      <c r="B37" s="99" t="s">
        <v>3337</v>
      </c>
      <c r="C37" s="97" t="s">
        <v>420</v>
      </c>
    </row>
    <row r="38" spans="1:3">
      <c r="A38" s="97" t="s">
        <v>421</v>
      </c>
      <c r="B38" s="99" t="s">
        <v>3338</v>
      </c>
      <c r="C38" s="97" t="s">
        <v>422</v>
      </c>
    </row>
    <row r="39" spans="1:3">
      <c r="A39" s="97" t="s">
        <v>423</v>
      </c>
      <c r="B39" s="99" t="s">
        <v>3339</v>
      </c>
      <c r="C39" s="97" t="s">
        <v>424</v>
      </c>
    </row>
    <row r="40" spans="1:3">
      <c r="A40" s="97" t="s">
        <v>425</v>
      </c>
      <c r="B40" s="99" t="s">
        <v>3340</v>
      </c>
      <c r="C40" s="97" t="s">
        <v>426</v>
      </c>
    </row>
    <row r="41" spans="1:3">
      <c r="A41" s="97" t="s">
        <v>427</v>
      </c>
      <c r="B41" s="99" t="s">
        <v>3341</v>
      </c>
      <c r="C41" s="97" t="s">
        <v>428</v>
      </c>
    </row>
    <row r="42" spans="1:3">
      <c r="A42" s="97" t="s">
        <v>429</v>
      </c>
      <c r="B42" s="99" t="s">
        <v>3342</v>
      </c>
      <c r="C42" s="97" t="s">
        <v>430</v>
      </c>
    </row>
    <row r="43" spans="1:3">
      <c r="A43" s="97" t="s">
        <v>431</v>
      </c>
      <c r="B43" s="99" t="s">
        <v>3343</v>
      </c>
      <c r="C43" s="97" t="s">
        <v>432</v>
      </c>
    </row>
    <row r="44" spans="1:3">
      <c r="A44" s="97" t="s">
        <v>433</v>
      </c>
      <c r="B44" s="99" t="s">
        <v>3344</v>
      </c>
      <c r="C44" s="97" t="s">
        <v>434</v>
      </c>
    </row>
    <row r="45" spans="1:3">
      <c r="A45" s="97" t="s">
        <v>435</v>
      </c>
      <c r="B45" s="99" t="s">
        <v>3345</v>
      </c>
      <c r="C45" s="97" t="s">
        <v>436</v>
      </c>
    </row>
    <row r="46" spans="1:3">
      <c r="A46" s="97" t="s">
        <v>437</v>
      </c>
      <c r="B46" s="99" t="s">
        <v>3346</v>
      </c>
      <c r="C46" s="97" t="s">
        <v>438</v>
      </c>
    </row>
    <row r="47" spans="1:3">
      <c r="A47" s="97" t="s">
        <v>439</v>
      </c>
      <c r="B47" s="99" t="s">
        <v>3347</v>
      </c>
      <c r="C47" s="97" t="s">
        <v>440</v>
      </c>
    </row>
    <row r="48" spans="1:3">
      <c r="A48" s="97" t="s">
        <v>441</v>
      </c>
      <c r="B48" s="99" t="s">
        <v>3348</v>
      </c>
      <c r="C48" s="97" t="s">
        <v>442</v>
      </c>
    </row>
    <row r="49" spans="1:3">
      <c r="A49" s="97" t="s">
        <v>443</v>
      </c>
      <c r="B49" s="99" t="s">
        <v>3349</v>
      </c>
      <c r="C49" s="97" t="s">
        <v>444</v>
      </c>
    </row>
    <row r="50" spans="1:3">
      <c r="A50" s="97" t="s">
        <v>445</v>
      </c>
      <c r="B50" s="99" t="s">
        <v>3350</v>
      </c>
      <c r="C50" s="97" t="s">
        <v>436</v>
      </c>
    </row>
    <row r="51" spans="1:3">
      <c r="A51" s="97" t="s">
        <v>446</v>
      </c>
      <c r="B51" s="99" t="s">
        <v>3351</v>
      </c>
      <c r="C51" s="97" t="s">
        <v>447</v>
      </c>
    </row>
    <row r="52" spans="1:3">
      <c r="A52" s="97" t="s">
        <v>448</v>
      </c>
      <c r="B52" s="99" t="s">
        <v>3352</v>
      </c>
      <c r="C52" s="97" t="s">
        <v>436</v>
      </c>
    </row>
    <row r="53" spans="1:3">
      <c r="A53" s="97" t="s">
        <v>449</v>
      </c>
      <c r="B53" s="99" t="s">
        <v>3353</v>
      </c>
      <c r="C53" s="97" t="s">
        <v>436</v>
      </c>
    </row>
    <row r="54" spans="1:3">
      <c r="A54" s="97" t="s">
        <v>450</v>
      </c>
      <c r="B54" s="99" t="s">
        <v>3354</v>
      </c>
      <c r="C54" s="97" t="s">
        <v>436</v>
      </c>
    </row>
    <row r="55" spans="1:3">
      <c r="A55" s="97" t="s">
        <v>451</v>
      </c>
      <c r="B55" s="99" t="s">
        <v>3355</v>
      </c>
      <c r="C55" s="97" t="s">
        <v>436</v>
      </c>
    </row>
    <row r="56" spans="1:3">
      <c r="A56" s="97" t="s">
        <v>452</v>
      </c>
      <c r="B56" s="99" t="s">
        <v>3356</v>
      </c>
      <c r="C56" s="97" t="s">
        <v>436</v>
      </c>
    </row>
    <row r="57" spans="1:3">
      <c r="A57" s="97" t="s">
        <v>453</v>
      </c>
      <c r="B57" s="99" t="s">
        <v>3357</v>
      </c>
      <c r="C57" s="97" t="s">
        <v>454</v>
      </c>
    </row>
    <row r="58" spans="1:3">
      <c r="A58" s="97" t="s">
        <v>455</v>
      </c>
      <c r="B58" s="99" t="s">
        <v>3358</v>
      </c>
      <c r="C58" s="97" t="s">
        <v>456</v>
      </c>
    </row>
    <row r="59" spans="1:3">
      <c r="A59" s="97" t="s">
        <v>457</v>
      </c>
      <c r="B59" s="99" t="s">
        <v>3359</v>
      </c>
      <c r="C59" s="97" t="s">
        <v>458</v>
      </c>
    </row>
    <row r="60" spans="1:3">
      <c r="A60" s="97" t="s">
        <v>459</v>
      </c>
      <c r="B60" s="99" t="s">
        <v>3360</v>
      </c>
      <c r="C60" s="97" t="s">
        <v>460</v>
      </c>
    </row>
    <row r="61" spans="1:3">
      <c r="A61" s="97" t="s">
        <v>461</v>
      </c>
      <c r="B61" s="99" t="s">
        <v>3361</v>
      </c>
      <c r="C61" s="97" t="s">
        <v>462</v>
      </c>
    </row>
    <row r="62" spans="1:3">
      <c r="A62" s="97" t="s">
        <v>463</v>
      </c>
      <c r="B62" s="99" t="s">
        <v>3362</v>
      </c>
      <c r="C62" s="97" t="s">
        <v>464</v>
      </c>
    </row>
    <row r="63" spans="1:3">
      <c r="A63" s="97" t="s">
        <v>465</v>
      </c>
      <c r="B63" s="99" t="s">
        <v>3363</v>
      </c>
      <c r="C63" s="97" t="s">
        <v>466</v>
      </c>
    </row>
    <row r="64" spans="1:3">
      <c r="A64" s="97" t="s">
        <v>467</v>
      </c>
      <c r="B64" s="99" t="s">
        <v>3364</v>
      </c>
      <c r="C64" s="97" t="s">
        <v>468</v>
      </c>
    </row>
    <row r="65" spans="1:3">
      <c r="A65" s="97" t="s">
        <v>469</v>
      </c>
      <c r="B65" s="99" t="s">
        <v>3365</v>
      </c>
      <c r="C65" s="97" t="s">
        <v>470</v>
      </c>
    </row>
    <row r="66" spans="1:3">
      <c r="A66" s="97" t="s">
        <v>471</v>
      </c>
      <c r="B66" s="99" t="s">
        <v>3366</v>
      </c>
      <c r="C66" s="97" t="s">
        <v>472</v>
      </c>
    </row>
    <row r="67" spans="1:3">
      <c r="A67" s="97" t="s">
        <v>473</v>
      </c>
      <c r="B67" s="99" t="s">
        <v>3367</v>
      </c>
      <c r="C67" s="97" t="s">
        <v>470</v>
      </c>
    </row>
    <row r="68" spans="1:3">
      <c r="A68" s="97" t="s">
        <v>474</v>
      </c>
      <c r="B68" s="99" t="s">
        <v>3368</v>
      </c>
      <c r="C68" s="97" t="s">
        <v>472</v>
      </c>
    </row>
    <row r="69" spans="1:3">
      <c r="A69" s="97" t="s">
        <v>475</v>
      </c>
      <c r="B69" s="99" t="s">
        <v>3369</v>
      </c>
      <c r="C69" s="97" t="s">
        <v>476</v>
      </c>
    </row>
    <row r="70" spans="1:3">
      <c r="A70" s="97" t="s">
        <v>477</v>
      </c>
      <c r="B70" s="99" t="s">
        <v>3370</v>
      </c>
      <c r="C70" s="97" t="s">
        <v>478</v>
      </c>
    </row>
    <row r="71" spans="1:3">
      <c r="A71" s="97" t="s">
        <v>479</v>
      </c>
      <c r="B71" s="99" t="s">
        <v>3371</v>
      </c>
      <c r="C71" s="97" t="s">
        <v>480</v>
      </c>
    </row>
    <row r="72" spans="1:3">
      <c r="A72" s="97" t="s">
        <v>481</v>
      </c>
      <c r="B72" s="99" t="s">
        <v>3372</v>
      </c>
      <c r="C72" s="97" t="s">
        <v>482</v>
      </c>
    </row>
    <row r="73" spans="1:3">
      <c r="A73" s="97" t="s">
        <v>483</v>
      </c>
      <c r="B73" s="99" t="s">
        <v>3373</v>
      </c>
      <c r="C73" s="97" t="s">
        <v>484</v>
      </c>
    </row>
    <row r="74" spans="1:3">
      <c r="A74" s="97" t="s">
        <v>485</v>
      </c>
      <c r="B74" s="99" t="s">
        <v>3374</v>
      </c>
      <c r="C74" s="97" t="s">
        <v>486</v>
      </c>
    </row>
    <row r="75" spans="1:3">
      <c r="A75" s="97" t="s">
        <v>487</v>
      </c>
      <c r="B75" s="99" t="s">
        <v>3375</v>
      </c>
      <c r="C75" s="97" t="s">
        <v>488</v>
      </c>
    </row>
    <row r="76" spans="1:3">
      <c r="A76" s="97" t="s">
        <v>489</v>
      </c>
      <c r="B76" s="99" t="s">
        <v>3376</v>
      </c>
      <c r="C76" s="97" t="s">
        <v>490</v>
      </c>
    </row>
    <row r="77" spans="1:3">
      <c r="A77" s="97" t="s">
        <v>491</v>
      </c>
      <c r="B77" s="99" t="s">
        <v>3377</v>
      </c>
      <c r="C77" s="97" t="s">
        <v>492</v>
      </c>
    </row>
    <row r="78" spans="1:3">
      <c r="A78" s="97" t="s">
        <v>493</v>
      </c>
      <c r="B78" s="99" t="s">
        <v>3378</v>
      </c>
      <c r="C78" s="97" t="s">
        <v>494</v>
      </c>
    </row>
    <row r="79" spans="1:3">
      <c r="A79" s="97" t="s">
        <v>495</v>
      </c>
      <c r="B79" s="99" t="s">
        <v>3379</v>
      </c>
      <c r="C79" s="97" t="s">
        <v>496</v>
      </c>
    </row>
    <row r="80" spans="1:3">
      <c r="A80" s="97" t="s">
        <v>497</v>
      </c>
      <c r="B80" s="99" t="s">
        <v>3380</v>
      </c>
      <c r="C80" s="97" t="s">
        <v>498</v>
      </c>
    </row>
    <row r="81" spans="1:3">
      <c r="A81" s="97" t="s">
        <v>499</v>
      </c>
      <c r="B81" s="99" t="s">
        <v>3381</v>
      </c>
      <c r="C81" s="97" t="s">
        <v>500</v>
      </c>
    </row>
    <row r="82" spans="1:3">
      <c r="A82" s="97" t="s">
        <v>501</v>
      </c>
      <c r="B82" s="99" t="s">
        <v>3382</v>
      </c>
      <c r="C82" s="97" t="s">
        <v>440</v>
      </c>
    </row>
    <row r="83" spans="1:3">
      <c r="A83" s="97" t="s">
        <v>502</v>
      </c>
      <c r="B83" s="99" t="s">
        <v>3383</v>
      </c>
      <c r="C83" s="97" t="s">
        <v>503</v>
      </c>
    </row>
    <row r="84" spans="1:3">
      <c r="A84" s="97" t="s">
        <v>504</v>
      </c>
      <c r="B84" s="99" t="s">
        <v>3384</v>
      </c>
      <c r="C84" s="97" t="s">
        <v>505</v>
      </c>
    </row>
    <row r="85" spans="1:3">
      <c r="A85" s="97" t="s">
        <v>506</v>
      </c>
      <c r="B85" s="99" t="s">
        <v>3385</v>
      </c>
      <c r="C85" s="97" t="s">
        <v>507</v>
      </c>
    </row>
    <row r="86" spans="1:3">
      <c r="A86" s="97" t="s">
        <v>508</v>
      </c>
      <c r="B86" s="99" t="s">
        <v>3386</v>
      </c>
      <c r="C86" s="97" t="s">
        <v>509</v>
      </c>
    </row>
    <row r="87" spans="1:3">
      <c r="A87" s="97" t="s">
        <v>510</v>
      </c>
      <c r="B87" s="99" t="s">
        <v>3387</v>
      </c>
      <c r="C87" s="97" t="s">
        <v>511</v>
      </c>
    </row>
    <row r="88" spans="1:3">
      <c r="A88" s="97" t="s">
        <v>512</v>
      </c>
      <c r="B88" s="99" t="s">
        <v>3388</v>
      </c>
      <c r="C88" s="97" t="s">
        <v>513</v>
      </c>
    </row>
    <row r="89" spans="1:3">
      <c r="A89" s="97" t="s">
        <v>514</v>
      </c>
      <c r="B89" s="99" t="s">
        <v>3389</v>
      </c>
      <c r="C89" s="97" t="s">
        <v>515</v>
      </c>
    </row>
    <row r="90" spans="1:3">
      <c r="A90" s="97" t="s">
        <v>516</v>
      </c>
      <c r="B90" s="99" t="s">
        <v>3390</v>
      </c>
      <c r="C90" s="97" t="s">
        <v>517</v>
      </c>
    </row>
    <row r="91" spans="1:3">
      <c r="A91" s="97" t="s">
        <v>518</v>
      </c>
      <c r="B91" s="99" t="s">
        <v>3391</v>
      </c>
      <c r="C91" s="97" t="s">
        <v>519</v>
      </c>
    </row>
    <row r="92" spans="1:3">
      <c r="A92" s="97" t="s">
        <v>520</v>
      </c>
      <c r="B92" s="99" t="s">
        <v>3392</v>
      </c>
      <c r="C92" s="97" t="s">
        <v>521</v>
      </c>
    </row>
    <row r="93" spans="1:3">
      <c r="A93" s="97" t="s">
        <v>522</v>
      </c>
      <c r="B93" s="99" t="s">
        <v>3393</v>
      </c>
      <c r="C93" s="97" t="s">
        <v>523</v>
      </c>
    </row>
    <row r="94" spans="1:3">
      <c r="A94" s="97" t="s">
        <v>524</v>
      </c>
      <c r="B94" s="99" t="s">
        <v>3394</v>
      </c>
      <c r="C94" s="97" t="s">
        <v>525</v>
      </c>
    </row>
    <row r="95" spans="1:3">
      <c r="A95" s="97" t="s">
        <v>526</v>
      </c>
      <c r="B95" s="99" t="s">
        <v>3395</v>
      </c>
      <c r="C95" s="97" t="s">
        <v>527</v>
      </c>
    </row>
    <row r="96" spans="1:3">
      <c r="A96" s="97" t="s">
        <v>528</v>
      </c>
      <c r="B96" s="99" t="s">
        <v>3396</v>
      </c>
      <c r="C96" s="97" t="s">
        <v>529</v>
      </c>
    </row>
    <row r="97" spans="1:3">
      <c r="A97" s="97" t="s">
        <v>530</v>
      </c>
      <c r="B97" s="99" t="s">
        <v>3397</v>
      </c>
      <c r="C97" s="97" t="s">
        <v>531</v>
      </c>
    </row>
    <row r="98" spans="1:3">
      <c r="A98" s="97" t="s">
        <v>532</v>
      </c>
      <c r="B98" s="99" t="s">
        <v>3398</v>
      </c>
      <c r="C98" s="97" t="s">
        <v>533</v>
      </c>
    </row>
    <row r="99" spans="1:3">
      <c r="A99" s="97" t="s">
        <v>534</v>
      </c>
      <c r="B99" s="99" t="s">
        <v>3399</v>
      </c>
      <c r="C99" s="97" t="s">
        <v>535</v>
      </c>
    </row>
    <row r="100" spans="1:3">
      <c r="A100" s="97" t="s">
        <v>536</v>
      </c>
      <c r="B100" s="99" t="s">
        <v>3400</v>
      </c>
      <c r="C100" s="97" t="s">
        <v>537</v>
      </c>
    </row>
    <row r="101" spans="1:3">
      <c r="A101" s="97" t="s">
        <v>538</v>
      </c>
      <c r="B101" s="99" t="s">
        <v>3401</v>
      </c>
      <c r="C101" s="97" t="s">
        <v>539</v>
      </c>
    </row>
    <row r="102" spans="1:3">
      <c r="A102" s="97" t="s">
        <v>540</v>
      </c>
      <c r="B102" s="99" t="s">
        <v>3402</v>
      </c>
      <c r="C102" s="97" t="s">
        <v>541</v>
      </c>
    </row>
    <row r="103" spans="1:3">
      <c r="A103" s="97" t="s">
        <v>542</v>
      </c>
      <c r="B103" s="99" t="s">
        <v>3403</v>
      </c>
      <c r="C103" s="97" t="s">
        <v>543</v>
      </c>
    </row>
    <row r="104" spans="1:3">
      <c r="A104" s="97" t="s">
        <v>544</v>
      </c>
      <c r="B104" s="99" t="s">
        <v>3404</v>
      </c>
      <c r="C104" s="97" t="s">
        <v>545</v>
      </c>
    </row>
    <row r="105" spans="1:3">
      <c r="A105" s="97" t="s">
        <v>546</v>
      </c>
      <c r="B105" s="99" t="s">
        <v>3405</v>
      </c>
      <c r="C105" s="97" t="s">
        <v>547</v>
      </c>
    </row>
    <row r="106" spans="1:3">
      <c r="A106" s="97" t="s">
        <v>548</v>
      </c>
      <c r="B106" s="99" t="s">
        <v>3406</v>
      </c>
      <c r="C106" s="97" t="s">
        <v>549</v>
      </c>
    </row>
    <row r="107" spans="1:3">
      <c r="A107" s="97" t="s">
        <v>550</v>
      </c>
      <c r="B107" s="99" t="s">
        <v>3407</v>
      </c>
      <c r="C107" s="97" t="s">
        <v>551</v>
      </c>
    </row>
    <row r="108" spans="1:3">
      <c r="A108" s="97" t="s">
        <v>552</v>
      </c>
      <c r="B108" s="99" t="s">
        <v>3408</v>
      </c>
      <c r="C108" s="97" t="s">
        <v>553</v>
      </c>
    </row>
    <row r="109" spans="1:3">
      <c r="A109" s="97" t="s">
        <v>554</v>
      </c>
      <c r="B109" s="99" t="s">
        <v>3409</v>
      </c>
      <c r="C109" s="97" t="s">
        <v>555</v>
      </c>
    </row>
    <row r="110" spans="1:3">
      <c r="A110" s="97" t="s">
        <v>556</v>
      </c>
      <c r="B110" s="99" t="s">
        <v>3410</v>
      </c>
      <c r="C110" s="97" t="s">
        <v>557</v>
      </c>
    </row>
    <row r="111" spans="1:3">
      <c r="A111" s="97" t="s">
        <v>558</v>
      </c>
      <c r="B111" s="99" t="s">
        <v>3411</v>
      </c>
      <c r="C111" s="97" t="s">
        <v>559</v>
      </c>
    </row>
    <row r="112" spans="1:3">
      <c r="A112" s="97" t="s">
        <v>560</v>
      </c>
      <c r="B112" s="99" t="s">
        <v>3412</v>
      </c>
      <c r="C112" s="97" t="s">
        <v>561</v>
      </c>
    </row>
    <row r="113" spans="1:3">
      <c r="A113" s="97" t="s">
        <v>562</v>
      </c>
      <c r="B113" s="99" t="s">
        <v>3413</v>
      </c>
      <c r="C113" s="97" t="s">
        <v>563</v>
      </c>
    </row>
    <row r="114" spans="1:3">
      <c r="A114" s="97" t="s">
        <v>564</v>
      </c>
      <c r="B114" s="99" t="s">
        <v>3414</v>
      </c>
      <c r="C114" s="97" t="s">
        <v>565</v>
      </c>
    </row>
    <row r="115" spans="1:3">
      <c r="A115" s="97" t="s">
        <v>566</v>
      </c>
      <c r="B115" s="99" t="s">
        <v>3415</v>
      </c>
      <c r="C115" s="97" t="s">
        <v>567</v>
      </c>
    </row>
    <row r="116" spans="1:3">
      <c r="A116" s="97" t="s">
        <v>568</v>
      </c>
      <c r="B116" s="99" t="s">
        <v>3416</v>
      </c>
      <c r="C116" s="97" t="s">
        <v>569</v>
      </c>
    </row>
    <row r="117" spans="1:3">
      <c r="A117" s="97" t="s">
        <v>570</v>
      </c>
      <c r="B117" s="99" t="s">
        <v>3417</v>
      </c>
      <c r="C117" s="97" t="s">
        <v>571</v>
      </c>
    </row>
    <row r="118" spans="1:3">
      <c r="A118" s="97" t="s">
        <v>572</v>
      </c>
      <c r="B118" s="99" t="s">
        <v>3418</v>
      </c>
      <c r="C118" s="97" t="s">
        <v>573</v>
      </c>
    </row>
    <row r="119" spans="1:3">
      <c r="A119" s="97" t="s">
        <v>574</v>
      </c>
      <c r="B119" s="99" t="s">
        <v>3419</v>
      </c>
      <c r="C119" s="97" t="s">
        <v>575</v>
      </c>
    </row>
    <row r="120" spans="1:3">
      <c r="A120" s="97" t="s">
        <v>576</v>
      </c>
      <c r="B120" s="99" t="s">
        <v>3420</v>
      </c>
      <c r="C120" s="97" t="s">
        <v>577</v>
      </c>
    </row>
    <row r="121" spans="1:3">
      <c r="A121" s="97" t="s">
        <v>578</v>
      </c>
      <c r="B121" s="99" t="s">
        <v>3421</v>
      </c>
      <c r="C121" s="97" t="s">
        <v>579</v>
      </c>
    </row>
    <row r="122" spans="1:3">
      <c r="A122" s="97" t="s">
        <v>580</v>
      </c>
      <c r="B122" s="99" t="s">
        <v>3422</v>
      </c>
      <c r="C122" s="97" t="s">
        <v>581</v>
      </c>
    </row>
    <row r="123" spans="1:3">
      <c r="A123" s="97" t="s">
        <v>582</v>
      </c>
      <c r="B123" s="99" t="s">
        <v>3423</v>
      </c>
      <c r="C123" s="97" t="s">
        <v>583</v>
      </c>
    </row>
    <row r="124" spans="1:3">
      <c r="A124" s="97" t="s">
        <v>584</v>
      </c>
      <c r="B124" s="99" t="s">
        <v>3424</v>
      </c>
      <c r="C124" s="97" t="s">
        <v>585</v>
      </c>
    </row>
    <row r="125" spans="1:3">
      <c r="A125" s="97" t="s">
        <v>586</v>
      </c>
      <c r="B125" s="99" t="s">
        <v>3425</v>
      </c>
      <c r="C125" s="97" t="s">
        <v>587</v>
      </c>
    </row>
    <row r="126" spans="1:3">
      <c r="A126" s="97" t="s">
        <v>588</v>
      </c>
      <c r="B126" s="99" t="s">
        <v>3426</v>
      </c>
      <c r="C126" s="97" t="s">
        <v>589</v>
      </c>
    </row>
    <row r="127" spans="1:3">
      <c r="A127" s="97" t="s">
        <v>590</v>
      </c>
      <c r="B127" s="99" t="s">
        <v>3427</v>
      </c>
      <c r="C127" s="97" t="s">
        <v>591</v>
      </c>
    </row>
    <row r="128" spans="1:3">
      <c r="A128" s="97" t="s">
        <v>592</v>
      </c>
      <c r="B128" s="99" t="s">
        <v>3428</v>
      </c>
      <c r="C128" s="97" t="s">
        <v>593</v>
      </c>
    </row>
    <row r="129" spans="1:3">
      <c r="A129" s="97" t="s">
        <v>594</v>
      </c>
      <c r="B129" s="99" t="s">
        <v>3429</v>
      </c>
      <c r="C129" s="97" t="s">
        <v>595</v>
      </c>
    </row>
    <row r="130" spans="1:3">
      <c r="A130" s="97" t="s">
        <v>596</v>
      </c>
      <c r="B130" s="99" t="s">
        <v>3430</v>
      </c>
      <c r="C130" s="97" t="s">
        <v>597</v>
      </c>
    </row>
    <row r="131" spans="1:3">
      <c r="A131" s="97" t="s">
        <v>598</v>
      </c>
      <c r="B131" s="99" t="s">
        <v>3431</v>
      </c>
      <c r="C131" s="97" t="s">
        <v>599</v>
      </c>
    </row>
    <row r="132" spans="1:3">
      <c r="A132" s="97" t="s">
        <v>600</v>
      </c>
      <c r="B132" s="99" t="s">
        <v>3432</v>
      </c>
      <c r="C132" s="97" t="s">
        <v>601</v>
      </c>
    </row>
    <row r="133" spans="1:3">
      <c r="A133" s="97" t="s">
        <v>602</v>
      </c>
      <c r="B133" s="99" t="s">
        <v>3433</v>
      </c>
      <c r="C133" s="97" t="s">
        <v>603</v>
      </c>
    </row>
    <row r="134" spans="1:3">
      <c r="A134" s="97" t="s">
        <v>604</v>
      </c>
      <c r="B134" s="99" t="s">
        <v>3434</v>
      </c>
      <c r="C134" s="97" t="s">
        <v>605</v>
      </c>
    </row>
    <row r="135" spans="1:3">
      <c r="A135" s="97" t="s">
        <v>606</v>
      </c>
      <c r="B135" s="99" t="s">
        <v>3435</v>
      </c>
      <c r="C135" s="97" t="s">
        <v>607</v>
      </c>
    </row>
    <row r="136" spans="1:3">
      <c r="A136" s="97" t="s">
        <v>608</v>
      </c>
      <c r="B136" s="99" t="s">
        <v>3436</v>
      </c>
      <c r="C136" s="97" t="s">
        <v>609</v>
      </c>
    </row>
    <row r="137" spans="1:3">
      <c r="A137" s="97" t="s">
        <v>610</v>
      </c>
      <c r="B137" s="99" t="s">
        <v>3437</v>
      </c>
      <c r="C137" s="97" t="s">
        <v>611</v>
      </c>
    </row>
    <row r="138" spans="1:3">
      <c r="A138" s="97" t="s">
        <v>612</v>
      </c>
      <c r="B138" s="99" t="s">
        <v>3438</v>
      </c>
      <c r="C138" s="97" t="s">
        <v>613</v>
      </c>
    </row>
    <row r="139" spans="1:3">
      <c r="A139" s="97" t="s">
        <v>614</v>
      </c>
      <c r="B139" s="99" t="s">
        <v>3439</v>
      </c>
      <c r="C139" s="97" t="s">
        <v>615</v>
      </c>
    </row>
    <row r="140" spans="1:3">
      <c r="A140" s="97" t="s">
        <v>616</v>
      </c>
      <c r="B140" s="99" t="s">
        <v>3440</v>
      </c>
      <c r="C140" s="97" t="s">
        <v>561</v>
      </c>
    </row>
    <row r="141" spans="1:3">
      <c r="A141" s="97" t="s">
        <v>617</v>
      </c>
      <c r="B141" s="99" t="s">
        <v>3441</v>
      </c>
      <c r="C141" s="97" t="s">
        <v>618</v>
      </c>
    </row>
    <row r="142" spans="1:3">
      <c r="A142" s="97" t="s">
        <v>619</v>
      </c>
      <c r="B142" s="99" t="s">
        <v>3442</v>
      </c>
      <c r="C142" s="97" t="s">
        <v>620</v>
      </c>
    </row>
    <row r="143" spans="1:3">
      <c r="A143" s="97" t="s">
        <v>621</v>
      </c>
      <c r="B143" s="99" t="s">
        <v>3443</v>
      </c>
      <c r="C143" s="97" t="s">
        <v>622</v>
      </c>
    </row>
    <row r="144" spans="1:3">
      <c r="A144" s="97" t="s">
        <v>623</v>
      </c>
      <c r="B144" s="99" t="s">
        <v>3444</v>
      </c>
      <c r="C144" s="97" t="s">
        <v>500</v>
      </c>
    </row>
    <row r="145" spans="1:3">
      <c r="A145" s="97" t="s">
        <v>624</v>
      </c>
      <c r="B145" s="99" t="s">
        <v>3445</v>
      </c>
      <c r="C145" s="97" t="s">
        <v>625</v>
      </c>
    </row>
    <row r="146" spans="1:3">
      <c r="A146" s="97" t="s">
        <v>626</v>
      </c>
      <c r="B146" s="99" t="s">
        <v>3446</v>
      </c>
      <c r="C146" s="97" t="s">
        <v>447</v>
      </c>
    </row>
    <row r="147" spans="1:3">
      <c r="A147" s="97" t="s">
        <v>627</v>
      </c>
      <c r="B147" s="99" t="s">
        <v>3447</v>
      </c>
      <c r="C147" s="97" t="s">
        <v>628</v>
      </c>
    </row>
    <row r="148" spans="1:3">
      <c r="A148" s="97" t="s">
        <v>629</v>
      </c>
      <c r="B148" s="99" t="s">
        <v>3448</v>
      </c>
      <c r="C148" s="97" t="s">
        <v>630</v>
      </c>
    </row>
    <row r="149" spans="1:3">
      <c r="A149" s="97" t="s">
        <v>631</v>
      </c>
      <c r="B149" s="99" t="s">
        <v>3449</v>
      </c>
      <c r="C149" s="97" t="s">
        <v>632</v>
      </c>
    </row>
    <row r="150" spans="1:3">
      <c r="A150" s="97" t="s">
        <v>633</v>
      </c>
      <c r="B150" s="99" t="s">
        <v>3450</v>
      </c>
      <c r="C150" s="97" t="s">
        <v>634</v>
      </c>
    </row>
    <row r="151" spans="1:3">
      <c r="A151" s="97" t="s">
        <v>635</v>
      </c>
      <c r="B151" s="99" t="s">
        <v>3451</v>
      </c>
      <c r="C151" s="97" t="s">
        <v>636</v>
      </c>
    </row>
    <row r="152" spans="1:3">
      <c r="A152" s="97" t="s">
        <v>637</v>
      </c>
      <c r="B152" s="99" t="s">
        <v>3452</v>
      </c>
      <c r="C152" s="97" t="s">
        <v>638</v>
      </c>
    </row>
    <row r="153" spans="1:3">
      <c r="A153" s="97" t="s">
        <v>639</v>
      </c>
      <c r="B153" s="99" t="s">
        <v>3453</v>
      </c>
      <c r="C153" s="97" t="s">
        <v>640</v>
      </c>
    </row>
    <row r="154" spans="1:3">
      <c r="A154" s="97" t="s">
        <v>641</v>
      </c>
      <c r="B154" s="99" t="s">
        <v>3454</v>
      </c>
      <c r="C154" s="97" t="s">
        <v>642</v>
      </c>
    </row>
    <row r="155" spans="1:3">
      <c r="A155" s="97" t="s">
        <v>643</v>
      </c>
      <c r="B155" s="99" t="s">
        <v>3455</v>
      </c>
      <c r="C155" s="97" t="s">
        <v>644</v>
      </c>
    </row>
    <row r="156" spans="1:3">
      <c r="A156" s="97" t="s">
        <v>645</v>
      </c>
      <c r="B156" s="99" t="s">
        <v>3456</v>
      </c>
      <c r="C156" s="97" t="s">
        <v>646</v>
      </c>
    </row>
    <row r="157" spans="1:3">
      <c r="A157" s="97" t="s">
        <v>647</v>
      </c>
      <c r="B157" s="99" t="s">
        <v>3457</v>
      </c>
      <c r="C157" s="97" t="s">
        <v>648</v>
      </c>
    </row>
    <row r="158" spans="1:3">
      <c r="A158" s="97" t="s">
        <v>649</v>
      </c>
      <c r="B158" s="99" t="s">
        <v>3458</v>
      </c>
      <c r="C158" s="97" t="s">
        <v>648</v>
      </c>
    </row>
    <row r="159" spans="1:3">
      <c r="A159" s="97" t="s">
        <v>650</v>
      </c>
      <c r="B159" s="99" t="s">
        <v>3459</v>
      </c>
      <c r="C159" s="97" t="s">
        <v>651</v>
      </c>
    </row>
    <row r="160" spans="1:3">
      <c r="A160" s="97" t="s">
        <v>652</v>
      </c>
      <c r="B160" s="99" t="s">
        <v>3460</v>
      </c>
      <c r="C160" s="97" t="s">
        <v>653</v>
      </c>
    </row>
    <row r="161" spans="1:3">
      <c r="A161" s="97" t="s">
        <v>654</v>
      </c>
      <c r="B161" s="99" t="s">
        <v>3461</v>
      </c>
      <c r="C161" s="97" t="s">
        <v>655</v>
      </c>
    </row>
    <row r="162" spans="1:3">
      <c r="A162" s="97" t="s">
        <v>656</v>
      </c>
      <c r="B162" s="99" t="s">
        <v>3462</v>
      </c>
      <c r="C162" s="97" t="s">
        <v>657</v>
      </c>
    </row>
    <row r="163" spans="1:3">
      <c r="A163" s="97" t="s">
        <v>658</v>
      </c>
      <c r="B163" s="99" t="s">
        <v>3463</v>
      </c>
      <c r="C163" s="97" t="s">
        <v>659</v>
      </c>
    </row>
    <row r="164" spans="1:3">
      <c r="A164" s="97" t="s">
        <v>660</v>
      </c>
      <c r="B164" s="99" t="s">
        <v>3464</v>
      </c>
      <c r="C164" s="97" t="s">
        <v>661</v>
      </c>
    </row>
    <row r="165" spans="1:3">
      <c r="A165" s="97" t="s">
        <v>662</v>
      </c>
      <c r="B165" s="99" t="s">
        <v>3465</v>
      </c>
      <c r="C165" s="97" t="s">
        <v>663</v>
      </c>
    </row>
    <row r="166" spans="1:3">
      <c r="A166" s="97" t="s">
        <v>664</v>
      </c>
      <c r="B166" s="99" t="s">
        <v>3466</v>
      </c>
      <c r="C166" s="97" t="s">
        <v>665</v>
      </c>
    </row>
    <row r="167" spans="1:3">
      <c r="A167" s="97" t="s">
        <v>666</v>
      </c>
      <c r="B167" s="99" t="s">
        <v>3467</v>
      </c>
      <c r="C167" s="97" t="s">
        <v>667</v>
      </c>
    </row>
    <row r="168" spans="1:3">
      <c r="A168" s="97" t="s">
        <v>668</v>
      </c>
      <c r="B168" s="99" t="s">
        <v>3468</v>
      </c>
      <c r="C168" s="97" t="s">
        <v>669</v>
      </c>
    </row>
    <row r="169" spans="1:3">
      <c r="A169" s="97" t="s">
        <v>670</v>
      </c>
      <c r="B169" s="99" t="s">
        <v>3469</v>
      </c>
      <c r="C169" s="97" t="s">
        <v>671</v>
      </c>
    </row>
    <row r="170" spans="1:3">
      <c r="A170" s="97" t="s">
        <v>672</v>
      </c>
      <c r="B170" s="99" t="s">
        <v>3470</v>
      </c>
      <c r="C170" s="97" t="s">
        <v>673</v>
      </c>
    </row>
    <row r="171" spans="1:3">
      <c r="A171" s="97" t="s">
        <v>674</v>
      </c>
      <c r="B171" s="99" t="s">
        <v>3471</v>
      </c>
      <c r="C171" s="97" t="s">
        <v>675</v>
      </c>
    </row>
    <row r="172" spans="1:3">
      <c r="A172" s="97" t="s">
        <v>676</v>
      </c>
      <c r="B172" s="99" t="s">
        <v>3472</v>
      </c>
      <c r="C172" s="97" t="s">
        <v>677</v>
      </c>
    </row>
    <row r="173" spans="1:3">
      <c r="A173" s="97" t="s">
        <v>678</v>
      </c>
      <c r="B173" s="99" t="s">
        <v>3473</v>
      </c>
      <c r="C173" s="97" t="s">
        <v>593</v>
      </c>
    </row>
    <row r="174" spans="1:3">
      <c r="A174" s="97" t="s">
        <v>679</v>
      </c>
      <c r="B174" s="99" t="s">
        <v>3474</v>
      </c>
      <c r="C174" s="97" t="s">
        <v>680</v>
      </c>
    </row>
    <row r="175" spans="1:3">
      <c r="A175" s="97" t="s">
        <v>681</v>
      </c>
      <c r="B175" s="99" t="s">
        <v>3475</v>
      </c>
      <c r="C175" s="97" t="s">
        <v>682</v>
      </c>
    </row>
    <row r="176" spans="1:3">
      <c r="A176" s="97" t="s">
        <v>683</v>
      </c>
      <c r="B176" s="99" t="s">
        <v>3476</v>
      </c>
      <c r="C176" s="97" t="s">
        <v>684</v>
      </c>
    </row>
    <row r="177" spans="1:3">
      <c r="A177" s="97" t="s">
        <v>685</v>
      </c>
      <c r="B177" s="99" t="s">
        <v>3477</v>
      </c>
      <c r="C177" s="97" t="s">
        <v>686</v>
      </c>
    </row>
    <row r="178" spans="1:3">
      <c r="A178" s="97" t="s">
        <v>687</v>
      </c>
      <c r="B178" s="99" t="s">
        <v>3478</v>
      </c>
      <c r="C178" s="97" t="s">
        <v>688</v>
      </c>
    </row>
    <row r="179" spans="1:3">
      <c r="A179" s="97" t="s">
        <v>689</v>
      </c>
      <c r="B179" s="99" t="s">
        <v>3479</v>
      </c>
      <c r="C179" s="97" t="s">
        <v>690</v>
      </c>
    </row>
    <row r="180" spans="1:3">
      <c r="A180" s="97" t="s">
        <v>691</v>
      </c>
      <c r="B180" s="99" t="s">
        <v>3480</v>
      </c>
      <c r="C180" s="97" t="s">
        <v>692</v>
      </c>
    </row>
    <row r="181" spans="1:3">
      <c r="A181" s="97" t="s">
        <v>693</v>
      </c>
      <c r="B181" s="99" t="s">
        <v>3481</v>
      </c>
      <c r="C181" s="97" t="s">
        <v>694</v>
      </c>
    </row>
    <row r="182" spans="1:3">
      <c r="A182" s="97" t="s">
        <v>695</v>
      </c>
      <c r="B182" s="99" t="s">
        <v>3482</v>
      </c>
      <c r="C182" s="97" t="s">
        <v>696</v>
      </c>
    </row>
    <row r="183" spans="1:3">
      <c r="A183" s="97" t="s">
        <v>697</v>
      </c>
      <c r="B183" s="99" t="s">
        <v>3483</v>
      </c>
      <c r="C183" s="97" t="s">
        <v>698</v>
      </c>
    </row>
    <row r="184" spans="1:3">
      <c r="A184" s="97" t="s">
        <v>699</v>
      </c>
      <c r="B184" s="99" t="s">
        <v>3484</v>
      </c>
      <c r="C184" s="97" t="s">
        <v>700</v>
      </c>
    </row>
    <row r="185" spans="1:3">
      <c r="A185" s="97" t="s">
        <v>701</v>
      </c>
      <c r="B185" s="99" t="s">
        <v>3485</v>
      </c>
      <c r="C185" s="97" t="s">
        <v>702</v>
      </c>
    </row>
    <row r="186" spans="1:3">
      <c r="A186" s="97" t="s">
        <v>703</v>
      </c>
      <c r="B186" s="99" t="s">
        <v>3486</v>
      </c>
      <c r="C186" s="97" t="s">
        <v>704</v>
      </c>
    </row>
    <row r="187" spans="1:3">
      <c r="A187" s="97" t="s">
        <v>705</v>
      </c>
      <c r="B187" s="99" t="s">
        <v>3487</v>
      </c>
      <c r="C187" s="97" t="s">
        <v>706</v>
      </c>
    </row>
    <row r="188" spans="1:3">
      <c r="A188" s="97" t="s">
        <v>707</v>
      </c>
      <c r="B188" s="99" t="s">
        <v>3488</v>
      </c>
      <c r="C188" s="97" t="s">
        <v>708</v>
      </c>
    </row>
    <row r="189" spans="1:3">
      <c r="A189" s="97" t="s">
        <v>709</v>
      </c>
      <c r="B189" s="99" t="s">
        <v>3489</v>
      </c>
      <c r="C189" s="97" t="s">
        <v>710</v>
      </c>
    </row>
    <row r="190" spans="1:3">
      <c r="A190" s="97" t="s">
        <v>711</v>
      </c>
      <c r="B190" s="99" t="s">
        <v>3490</v>
      </c>
      <c r="C190" s="97" t="s">
        <v>708</v>
      </c>
    </row>
    <row r="191" spans="1:3">
      <c r="A191" s="97" t="s">
        <v>712</v>
      </c>
      <c r="B191" s="99" t="s">
        <v>3491</v>
      </c>
      <c r="C191" s="97" t="s">
        <v>537</v>
      </c>
    </row>
    <row r="192" spans="1:3">
      <c r="A192" s="97" t="s">
        <v>713</v>
      </c>
      <c r="B192" s="99" t="s">
        <v>3492</v>
      </c>
      <c r="C192" s="97" t="s">
        <v>714</v>
      </c>
    </row>
    <row r="193" spans="1:3">
      <c r="A193" s="97" t="s">
        <v>715</v>
      </c>
      <c r="B193" s="99" t="s">
        <v>3493</v>
      </c>
      <c r="C193" s="97" t="s">
        <v>716</v>
      </c>
    </row>
    <row r="194" spans="1:3">
      <c r="A194" s="97" t="s">
        <v>717</v>
      </c>
      <c r="B194" s="99" t="s">
        <v>3494</v>
      </c>
      <c r="C194" s="97" t="s">
        <v>718</v>
      </c>
    </row>
    <row r="195" spans="1:3">
      <c r="A195" s="97" t="s">
        <v>719</v>
      </c>
      <c r="B195" s="99" t="s">
        <v>3495</v>
      </c>
      <c r="C195" s="97" t="s">
        <v>720</v>
      </c>
    </row>
    <row r="196" spans="1:3">
      <c r="A196" s="97" t="s">
        <v>721</v>
      </c>
      <c r="B196" s="99" t="s">
        <v>3496</v>
      </c>
      <c r="C196" s="97" t="s">
        <v>722</v>
      </c>
    </row>
    <row r="197" spans="1:3">
      <c r="A197" s="97" t="s">
        <v>723</v>
      </c>
      <c r="B197" s="99" t="s">
        <v>3497</v>
      </c>
      <c r="C197" s="97" t="s">
        <v>724</v>
      </c>
    </row>
    <row r="198" spans="1:3">
      <c r="A198" s="97" t="s">
        <v>725</v>
      </c>
      <c r="B198" s="99" t="s">
        <v>3498</v>
      </c>
      <c r="C198" s="97" t="s">
        <v>726</v>
      </c>
    </row>
    <row r="199" spans="1:3">
      <c r="A199" s="97" t="s">
        <v>727</v>
      </c>
      <c r="B199" s="99" t="s">
        <v>3499</v>
      </c>
      <c r="C199" s="97" t="s">
        <v>728</v>
      </c>
    </row>
    <row r="200" spans="1:3">
      <c r="A200" s="97" t="s">
        <v>729</v>
      </c>
      <c r="B200" s="99" t="s">
        <v>3500</v>
      </c>
      <c r="C200" s="97" t="s">
        <v>730</v>
      </c>
    </row>
    <row r="201" spans="1:3">
      <c r="A201" s="97" t="s">
        <v>731</v>
      </c>
      <c r="B201" s="99" t="s">
        <v>3501</v>
      </c>
      <c r="C201" s="97" t="s">
        <v>732</v>
      </c>
    </row>
    <row r="202" spans="1:3">
      <c r="A202" s="97" t="s">
        <v>733</v>
      </c>
      <c r="B202" s="99" t="s">
        <v>3502</v>
      </c>
      <c r="C202" s="97" t="s">
        <v>734</v>
      </c>
    </row>
    <row r="203" spans="1:3">
      <c r="A203" s="97" t="s">
        <v>735</v>
      </c>
      <c r="B203" s="99" t="s">
        <v>3503</v>
      </c>
      <c r="C203" s="97" t="s">
        <v>736</v>
      </c>
    </row>
    <row r="204" spans="1:3">
      <c r="A204" s="97" t="s">
        <v>737</v>
      </c>
      <c r="B204" s="99" t="s">
        <v>3504</v>
      </c>
      <c r="C204" s="97" t="s">
        <v>738</v>
      </c>
    </row>
    <row r="205" spans="1:3">
      <c r="A205" s="97" t="s">
        <v>739</v>
      </c>
      <c r="B205" s="99" t="s">
        <v>3505</v>
      </c>
      <c r="C205" s="97" t="s">
        <v>740</v>
      </c>
    </row>
    <row r="206" spans="1:3">
      <c r="A206" s="97" t="s">
        <v>741</v>
      </c>
      <c r="B206" s="99" t="s">
        <v>3506</v>
      </c>
      <c r="C206" s="97" t="s">
        <v>742</v>
      </c>
    </row>
    <row r="207" spans="1:3">
      <c r="A207" s="97" t="s">
        <v>743</v>
      </c>
      <c r="B207" s="99" t="s">
        <v>3507</v>
      </c>
      <c r="C207" s="97" t="s">
        <v>744</v>
      </c>
    </row>
    <row r="208" spans="1:3">
      <c r="A208" s="97" t="s">
        <v>745</v>
      </c>
      <c r="B208" s="99" t="s">
        <v>3508</v>
      </c>
      <c r="C208" s="97" t="s">
        <v>746</v>
      </c>
    </row>
    <row r="209" spans="1:3">
      <c r="A209" s="97" t="s">
        <v>747</v>
      </c>
      <c r="B209" s="99" t="s">
        <v>3509</v>
      </c>
      <c r="C209" s="97" t="s">
        <v>748</v>
      </c>
    </row>
    <row r="210" spans="1:3">
      <c r="A210" s="97" t="s">
        <v>749</v>
      </c>
      <c r="B210" s="99" t="s">
        <v>3510</v>
      </c>
      <c r="C210" s="97" t="s">
        <v>750</v>
      </c>
    </row>
    <row r="211" spans="1:3">
      <c r="A211" s="97" t="s">
        <v>751</v>
      </c>
      <c r="B211" s="99" t="s">
        <v>3511</v>
      </c>
      <c r="C211" s="97" t="s">
        <v>752</v>
      </c>
    </row>
    <row r="212" spans="1:3">
      <c r="A212" s="97" t="s">
        <v>753</v>
      </c>
      <c r="B212" s="99" t="s">
        <v>3512</v>
      </c>
      <c r="C212" s="97" t="s">
        <v>754</v>
      </c>
    </row>
    <row r="213" spans="1:3">
      <c r="A213" s="97" t="s">
        <v>755</v>
      </c>
      <c r="B213" s="99" t="s">
        <v>3513</v>
      </c>
      <c r="C213" s="97" t="s">
        <v>756</v>
      </c>
    </row>
    <row r="214" spans="1:3">
      <c r="A214" s="97" t="s">
        <v>757</v>
      </c>
      <c r="B214" s="99" t="s">
        <v>3514</v>
      </c>
      <c r="C214" s="97" t="s">
        <v>758</v>
      </c>
    </row>
    <row r="215" spans="1:3">
      <c r="A215" s="97" t="s">
        <v>759</v>
      </c>
      <c r="B215" s="99" t="s">
        <v>3515</v>
      </c>
      <c r="C215" s="97" t="s">
        <v>760</v>
      </c>
    </row>
    <row r="216" spans="1:3">
      <c r="A216" s="97" t="s">
        <v>761</v>
      </c>
      <c r="B216" s="99" t="s">
        <v>3516</v>
      </c>
      <c r="C216" s="97" t="s">
        <v>762</v>
      </c>
    </row>
    <row r="217" spans="1:3">
      <c r="A217" s="97" t="s">
        <v>763</v>
      </c>
      <c r="B217" s="99" t="s">
        <v>3517</v>
      </c>
      <c r="C217" s="97" t="s">
        <v>764</v>
      </c>
    </row>
    <row r="218" spans="1:3">
      <c r="A218" s="97" t="s">
        <v>765</v>
      </c>
      <c r="B218" s="99" t="s">
        <v>3518</v>
      </c>
      <c r="C218" s="97" t="s">
        <v>766</v>
      </c>
    </row>
    <row r="219" spans="1:3">
      <c r="A219" s="97" t="s">
        <v>767</v>
      </c>
      <c r="B219" s="99" t="s">
        <v>3519</v>
      </c>
      <c r="C219" s="97" t="s">
        <v>768</v>
      </c>
    </row>
    <row r="220" spans="1:3">
      <c r="A220" s="97" t="s">
        <v>769</v>
      </c>
      <c r="B220" s="99" t="s">
        <v>3520</v>
      </c>
      <c r="C220" s="97" t="s">
        <v>770</v>
      </c>
    </row>
    <row r="221" spans="1:3">
      <c r="A221" s="97" t="s">
        <v>771</v>
      </c>
      <c r="B221" s="99" t="s">
        <v>3521</v>
      </c>
      <c r="C221" s="97" t="s">
        <v>772</v>
      </c>
    </row>
    <row r="222" spans="1:3">
      <c r="A222" s="97" t="s">
        <v>773</v>
      </c>
      <c r="B222" s="99" t="s">
        <v>3522</v>
      </c>
      <c r="C222" s="97" t="s">
        <v>774</v>
      </c>
    </row>
    <row r="223" spans="1:3">
      <c r="A223" s="97" t="s">
        <v>775</v>
      </c>
      <c r="B223" s="99" t="s">
        <v>3523</v>
      </c>
      <c r="C223" s="97" t="s">
        <v>776</v>
      </c>
    </row>
    <row r="224" spans="1:3">
      <c r="A224" s="97" t="s">
        <v>777</v>
      </c>
      <c r="B224" s="99" t="s">
        <v>3524</v>
      </c>
      <c r="C224" s="97" t="s">
        <v>778</v>
      </c>
    </row>
    <row r="225" spans="1:3">
      <c r="A225" s="97" t="s">
        <v>779</v>
      </c>
      <c r="B225" s="99" t="s">
        <v>3525</v>
      </c>
      <c r="C225" s="97" t="s">
        <v>780</v>
      </c>
    </row>
    <row r="226" spans="1:3">
      <c r="A226" s="97" t="s">
        <v>781</v>
      </c>
      <c r="B226" s="99" t="s">
        <v>3526</v>
      </c>
      <c r="C226" s="97" t="s">
        <v>782</v>
      </c>
    </row>
    <row r="227" spans="1:3">
      <c r="A227" s="97" t="s">
        <v>783</v>
      </c>
      <c r="B227" s="99" t="s">
        <v>3527</v>
      </c>
      <c r="C227" s="97" t="s">
        <v>784</v>
      </c>
    </row>
    <row r="228" spans="1:3">
      <c r="A228" s="97" t="s">
        <v>785</v>
      </c>
      <c r="B228" s="99" t="s">
        <v>3528</v>
      </c>
      <c r="C228" s="97" t="s">
        <v>786</v>
      </c>
    </row>
    <row r="229" spans="1:3">
      <c r="A229" s="97" t="s">
        <v>787</v>
      </c>
      <c r="B229" s="99" t="s">
        <v>3529</v>
      </c>
      <c r="C229" s="97" t="s">
        <v>788</v>
      </c>
    </row>
    <row r="230" spans="1:3">
      <c r="A230" s="97" t="s">
        <v>789</v>
      </c>
      <c r="B230" s="99" t="s">
        <v>3530</v>
      </c>
      <c r="C230" s="97" t="s">
        <v>790</v>
      </c>
    </row>
    <row r="231" spans="1:3">
      <c r="A231" s="97" t="s">
        <v>791</v>
      </c>
      <c r="B231" s="99" t="s">
        <v>3531</v>
      </c>
      <c r="C231" s="97" t="s">
        <v>792</v>
      </c>
    </row>
    <row r="232" spans="1:3">
      <c r="A232" s="97" t="s">
        <v>793</v>
      </c>
      <c r="B232" s="99" t="s">
        <v>3532</v>
      </c>
      <c r="C232" s="97" t="s">
        <v>794</v>
      </c>
    </row>
    <row r="233" spans="1:3">
      <c r="A233" s="97" t="s">
        <v>795</v>
      </c>
      <c r="B233" s="99" t="s">
        <v>3533</v>
      </c>
      <c r="C233" s="97" t="s">
        <v>796</v>
      </c>
    </row>
    <row r="234" spans="1:3">
      <c r="A234" s="97" t="s">
        <v>797</v>
      </c>
      <c r="B234" s="99" t="s">
        <v>3534</v>
      </c>
      <c r="C234" s="97" t="s">
        <v>798</v>
      </c>
    </row>
    <row r="235" spans="1:3">
      <c r="A235" s="97" t="s">
        <v>799</v>
      </c>
      <c r="B235" s="99" t="s">
        <v>3535</v>
      </c>
      <c r="C235" s="97" t="s">
        <v>800</v>
      </c>
    </row>
    <row r="236" spans="1:3">
      <c r="A236" s="97" t="s">
        <v>801</v>
      </c>
      <c r="B236" s="99" t="s">
        <v>3536</v>
      </c>
      <c r="C236" s="97" t="s">
        <v>802</v>
      </c>
    </row>
    <row r="237" spans="1:3">
      <c r="A237" s="97" t="s">
        <v>803</v>
      </c>
      <c r="B237" s="99" t="s">
        <v>3537</v>
      </c>
      <c r="C237" s="97" t="s">
        <v>804</v>
      </c>
    </row>
    <row r="238" spans="1:3">
      <c r="A238" s="97" t="s">
        <v>805</v>
      </c>
      <c r="B238" s="99" t="s">
        <v>3538</v>
      </c>
      <c r="C238" s="97" t="s">
        <v>806</v>
      </c>
    </row>
    <row r="239" spans="1:3">
      <c r="A239" s="97" t="s">
        <v>807</v>
      </c>
      <c r="B239" s="99" t="s">
        <v>3539</v>
      </c>
      <c r="C239" s="97" t="s">
        <v>808</v>
      </c>
    </row>
    <row r="240" spans="1:3">
      <c r="A240" s="97" t="s">
        <v>809</v>
      </c>
      <c r="B240" s="99" t="s">
        <v>3540</v>
      </c>
      <c r="C240" s="97" t="s">
        <v>810</v>
      </c>
    </row>
    <row r="241" spans="1:3">
      <c r="A241" s="97" t="s">
        <v>811</v>
      </c>
      <c r="B241" s="99" t="s">
        <v>3541</v>
      </c>
      <c r="C241" s="97" t="s">
        <v>812</v>
      </c>
    </row>
    <row r="242" spans="1:3">
      <c r="A242" s="97" t="s">
        <v>813</v>
      </c>
      <c r="B242" s="99" t="s">
        <v>3542</v>
      </c>
      <c r="C242" s="97" t="s">
        <v>814</v>
      </c>
    </row>
    <row r="243" spans="1:3">
      <c r="A243" s="97" t="s">
        <v>815</v>
      </c>
      <c r="B243" s="99" t="s">
        <v>3543</v>
      </c>
      <c r="C243" s="97" t="s">
        <v>816</v>
      </c>
    </row>
    <row r="244" spans="1:3">
      <c r="A244" s="97" t="s">
        <v>817</v>
      </c>
      <c r="B244" s="99" t="s">
        <v>3544</v>
      </c>
      <c r="C244" s="97" t="s">
        <v>818</v>
      </c>
    </row>
    <row r="245" spans="1:3">
      <c r="A245" s="97" t="s">
        <v>819</v>
      </c>
      <c r="B245" s="99" t="s">
        <v>3545</v>
      </c>
      <c r="C245" s="97" t="s">
        <v>820</v>
      </c>
    </row>
    <row r="246" spans="1:3">
      <c r="A246" s="97" t="s">
        <v>821</v>
      </c>
      <c r="B246" s="99" t="s">
        <v>3546</v>
      </c>
      <c r="C246" s="97" t="s">
        <v>822</v>
      </c>
    </row>
    <row r="247" spans="1:3">
      <c r="A247" s="97" t="s">
        <v>823</v>
      </c>
      <c r="B247" s="99" t="s">
        <v>3547</v>
      </c>
      <c r="C247" s="97" t="s">
        <v>824</v>
      </c>
    </row>
    <row r="248" spans="1:3">
      <c r="A248" s="97" t="s">
        <v>825</v>
      </c>
      <c r="B248" s="99" t="s">
        <v>3548</v>
      </c>
      <c r="C248" s="97" t="s">
        <v>826</v>
      </c>
    </row>
    <row r="249" spans="1:3">
      <c r="A249" s="97" t="s">
        <v>827</v>
      </c>
      <c r="B249" s="99" t="s">
        <v>3549</v>
      </c>
      <c r="C249" s="97" t="s">
        <v>828</v>
      </c>
    </row>
    <row r="250" spans="1:3">
      <c r="A250" s="97" t="s">
        <v>829</v>
      </c>
      <c r="B250" s="99" t="s">
        <v>3550</v>
      </c>
      <c r="C250" s="97" t="s">
        <v>830</v>
      </c>
    </row>
    <row r="251" spans="1:3">
      <c r="A251" s="97" t="s">
        <v>831</v>
      </c>
      <c r="B251" s="99" t="s">
        <v>3551</v>
      </c>
      <c r="C251" s="97" t="s">
        <v>832</v>
      </c>
    </row>
    <row r="252" spans="1:3">
      <c r="A252" s="97" t="s">
        <v>833</v>
      </c>
      <c r="B252" s="99" t="s">
        <v>3552</v>
      </c>
      <c r="C252" s="97" t="s">
        <v>834</v>
      </c>
    </row>
    <row r="253" spans="1:3">
      <c r="A253" s="97" t="s">
        <v>835</v>
      </c>
      <c r="B253" s="99" t="s">
        <v>3553</v>
      </c>
      <c r="C253" s="97" t="s">
        <v>836</v>
      </c>
    </row>
    <row r="254" spans="1:3">
      <c r="A254" s="97" t="s">
        <v>837</v>
      </c>
      <c r="B254" s="99" t="s">
        <v>3554</v>
      </c>
      <c r="C254" s="97" t="s">
        <v>838</v>
      </c>
    </row>
    <row r="255" spans="1:3">
      <c r="A255" s="97" t="s">
        <v>839</v>
      </c>
      <c r="B255" s="99" t="s">
        <v>3555</v>
      </c>
      <c r="C255" s="97" t="s">
        <v>840</v>
      </c>
    </row>
    <row r="256" spans="1:3">
      <c r="A256" s="97" t="s">
        <v>841</v>
      </c>
      <c r="B256" s="99" t="s">
        <v>3556</v>
      </c>
      <c r="C256" s="97" t="s">
        <v>842</v>
      </c>
    </row>
    <row r="257" spans="1:3">
      <c r="A257" s="97" t="s">
        <v>843</v>
      </c>
      <c r="B257" s="99" t="s">
        <v>3557</v>
      </c>
      <c r="C257" s="97" t="s">
        <v>844</v>
      </c>
    </row>
    <row r="258" spans="1:3">
      <c r="A258" s="97" t="s">
        <v>845</v>
      </c>
      <c r="B258" s="99" t="s">
        <v>3558</v>
      </c>
      <c r="C258" s="97" t="s">
        <v>846</v>
      </c>
    </row>
    <row r="259" spans="1:3">
      <c r="A259" s="97" t="s">
        <v>847</v>
      </c>
      <c r="B259" s="99" t="s">
        <v>3559</v>
      </c>
      <c r="C259" s="97" t="s">
        <v>848</v>
      </c>
    </row>
    <row r="260" spans="1:3">
      <c r="A260" s="97" t="s">
        <v>849</v>
      </c>
      <c r="B260" s="99" t="s">
        <v>3560</v>
      </c>
      <c r="C260" s="97" t="s">
        <v>850</v>
      </c>
    </row>
    <row r="261" spans="1:3">
      <c r="A261" s="97" t="s">
        <v>851</v>
      </c>
      <c r="B261" s="99" t="s">
        <v>3561</v>
      </c>
      <c r="C261" s="97" t="s">
        <v>852</v>
      </c>
    </row>
    <row r="262" spans="1:3">
      <c r="A262" s="97" t="s">
        <v>853</v>
      </c>
      <c r="B262" s="99" t="s">
        <v>3562</v>
      </c>
      <c r="C262" s="97" t="s">
        <v>854</v>
      </c>
    </row>
    <row r="263" spans="1:3">
      <c r="A263" s="97" t="s">
        <v>855</v>
      </c>
      <c r="B263" s="99" t="s">
        <v>3563</v>
      </c>
      <c r="C263" s="97" t="s">
        <v>856</v>
      </c>
    </row>
    <row r="264" spans="1:3">
      <c r="A264" s="97" t="s">
        <v>857</v>
      </c>
      <c r="B264" s="99" t="s">
        <v>3564</v>
      </c>
      <c r="C264" s="97" t="s">
        <v>858</v>
      </c>
    </row>
    <row r="265" spans="1:3">
      <c r="A265" s="97" t="s">
        <v>859</v>
      </c>
      <c r="B265" s="99" t="s">
        <v>3565</v>
      </c>
      <c r="C265" s="97" t="s">
        <v>860</v>
      </c>
    </row>
    <row r="266" spans="1:3">
      <c r="A266" s="97" t="s">
        <v>861</v>
      </c>
      <c r="B266" s="99" t="s">
        <v>3566</v>
      </c>
      <c r="C266" s="97" t="s">
        <v>862</v>
      </c>
    </row>
    <row r="267" spans="1:3">
      <c r="A267" s="97" t="s">
        <v>863</v>
      </c>
      <c r="B267" s="99" t="s">
        <v>3567</v>
      </c>
      <c r="C267" s="97" t="s">
        <v>864</v>
      </c>
    </row>
    <row r="268" spans="1:3">
      <c r="A268" s="97" t="s">
        <v>865</v>
      </c>
      <c r="B268" s="99" t="s">
        <v>3568</v>
      </c>
      <c r="C268" s="97" t="s">
        <v>866</v>
      </c>
    </row>
    <row r="269" spans="1:3">
      <c r="A269" s="97" t="s">
        <v>867</v>
      </c>
      <c r="B269" s="99" t="s">
        <v>3569</v>
      </c>
      <c r="C269" s="97" t="s">
        <v>868</v>
      </c>
    </row>
    <row r="270" spans="1:3">
      <c r="A270" s="97" t="s">
        <v>869</v>
      </c>
      <c r="B270" s="99" t="s">
        <v>3570</v>
      </c>
      <c r="C270" s="97" t="s">
        <v>870</v>
      </c>
    </row>
    <row r="271" spans="1:3">
      <c r="A271" s="97" t="s">
        <v>871</v>
      </c>
      <c r="B271" s="99" t="s">
        <v>3571</v>
      </c>
      <c r="C271" s="97" t="s">
        <v>872</v>
      </c>
    </row>
    <row r="272" spans="1:3">
      <c r="A272" s="97" t="s">
        <v>873</v>
      </c>
      <c r="B272" s="99" t="s">
        <v>3572</v>
      </c>
      <c r="C272" s="97" t="s">
        <v>874</v>
      </c>
    </row>
    <row r="273" spans="1:3">
      <c r="A273" s="97" t="s">
        <v>875</v>
      </c>
      <c r="B273" s="99" t="s">
        <v>3573</v>
      </c>
      <c r="C273" s="97" t="s">
        <v>876</v>
      </c>
    </row>
    <row r="274" spans="1:3">
      <c r="A274" s="97" t="s">
        <v>877</v>
      </c>
      <c r="B274" s="99" t="s">
        <v>3574</v>
      </c>
      <c r="C274" s="97" t="s">
        <v>878</v>
      </c>
    </row>
    <row r="275" spans="1:3">
      <c r="A275" s="97" t="s">
        <v>879</v>
      </c>
      <c r="B275" s="99" t="s">
        <v>3575</v>
      </c>
      <c r="C275" s="97" t="s">
        <v>880</v>
      </c>
    </row>
    <row r="276" spans="1:3">
      <c r="A276" s="97" t="s">
        <v>881</v>
      </c>
      <c r="B276" s="99" t="s">
        <v>3576</v>
      </c>
      <c r="C276" s="97" t="s">
        <v>882</v>
      </c>
    </row>
    <row r="277" spans="1:3">
      <c r="A277" s="97" t="s">
        <v>883</v>
      </c>
      <c r="B277" s="99" t="s">
        <v>3577</v>
      </c>
      <c r="C277" s="97" t="s">
        <v>884</v>
      </c>
    </row>
    <row r="278" spans="1:3">
      <c r="A278" s="97" t="s">
        <v>885</v>
      </c>
      <c r="B278" s="99" t="s">
        <v>3578</v>
      </c>
      <c r="C278" s="97" t="s">
        <v>886</v>
      </c>
    </row>
    <row r="279" spans="1:3">
      <c r="A279" s="97" t="s">
        <v>887</v>
      </c>
      <c r="B279" s="99" t="s">
        <v>3579</v>
      </c>
      <c r="C279" s="97" t="s">
        <v>888</v>
      </c>
    </row>
    <row r="280" spans="1:3">
      <c r="A280" s="97" t="s">
        <v>889</v>
      </c>
      <c r="B280" s="99" t="s">
        <v>3580</v>
      </c>
      <c r="C280" s="97" t="s">
        <v>890</v>
      </c>
    </row>
    <row r="281" spans="1:3">
      <c r="A281" s="97" t="s">
        <v>891</v>
      </c>
      <c r="B281" s="99" t="s">
        <v>3581</v>
      </c>
      <c r="C281" s="97" t="s">
        <v>892</v>
      </c>
    </row>
    <row r="282" spans="1:3">
      <c r="A282" s="97" t="s">
        <v>893</v>
      </c>
      <c r="B282" s="99" t="s">
        <v>3582</v>
      </c>
      <c r="C282" s="97" t="s">
        <v>894</v>
      </c>
    </row>
    <row r="283" spans="1:3">
      <c r="A283" s="97" t="s">
        <v>895</v>
      </c>
      <c r="B283" s="99" t="s">
        <v>3583</v>
      </c>
      <c r="C283" s="97" t="s">
        <v>896</v>
      </c>
    </row>
    <row r="284" spans="1:3">
      <c r="A284" s="97" t="s">
        <v>897</v>
      </c>
      <c r="B284" s="99" t="s">
        <v>3584</v>
      </c>
      <c r="C284" s="97" t="s">
        <v>898</v>
      </c>
    </row>
    <row r="285" spans="1:3">
      <c r="A285" s="97" t="s">
        <v>899</v>
      </c>
      <c r="B285" s="99" t="s">
        <v>3585</v>
      </c>
      <c r="C285" s="97" t="s">
        <v>900</v>
      </c>
    </row>
    <row r="286" spans="1:3">
      <c r="A286" s="97" t="s">
        <v>901</v>
      </c>
      <c r="B286" s="99" t="s">
        <v>3586</v>
      </c>
      <c r="C286" s="97" t="s">
        <v>902</v>
      </c>
    </row>
    <row r="287" spans="1:3">
      <c r="A287" s="97" t="s">
        <v>903</v>
      </c>
      <c r="B287" s="99" t="s">
        <v>3587</v>
      </c>
      <c r="C287" s="97" t="s">
        <v>904</v>
      </c>
    </row>
    <row r="288" spans="1:3">
      <c r="A288" s="97" t="s">
        <v>905</v>
      </c>
      <c r="B288" s="99" t="s">
        <v>3588</v>
      </c>
      <c r="C288" s="97" t="s">
        <v>906</v>
      </c>
    </row>
    <row r="289" spans="1:3">
      <c r="A289" s="97" t="s">
        <v>907</v>
      </c>
      <c r="B289" s="99" t="s">
        <v>3589</v>
      </c>
      <c r="C289" s="97" t="s">
        <v>908</v>
      </c>
    </row>
    <row r="290" spans="1:3">
      <c r="A290" s="97" t="s">
        <v>909</v>
      </c>
      <c r="B290" s="99" t="s">
        <v>3590</v>
      </c>
      <c r="C290" s="97" t="s">
        <v>910</v>
      </c>
    </row>
    <row r="291" spans="1:3">
      <c r="A291" s="97" t="s">
        <v>911</v>
      </c>
      <c r="B291" s="99" t="s">
        <v>3591</v>
      </c>
      <c r="C291" s="97" t="s">
        <v>912</v>
      </c>
    </row>
    <row r="292" spans="1:3">
      <c r="A292" s="97" t="s">
        <v>913</v>
      </c>
      <c r="B292" s="99" t="s">
        <v>3592</v>
      </c>
      <c r="C292" s="97" t="s">
        <v>914</v>
      </c>
    </row>
    <row r="293" spans="1:3">
      <c r="A293" s="97" t="s">
        <v>915</v>
      </c>
      <c r="B293" s="99" t="s">
        <v>3593</v>
      </c>
      <c r="C293" s="97" t="s">
        <v>916</v>
      </c>
    </row>
    <row r="294" spans="1:3">
      <c r="A294" s="97" t="s">
        <v>917</v>
      </c>
      <c r="B294" s="99" t="s">
        <v>3594</v>
      </c>
      <c r="C294" s="97" t="s">
        <v>918</v>
      </c>
    </row>
    <row r="295" spans="1:3">
      <c r="A295" s="97" t="s">
        <v>919</v>
      </c>
      <c r="B295" s="99" t="s">
        <v>3595</v>
      </c>
      <c r="C295" s="97" t="s">
        <v>920</v>
      </c>
    </row>
    <row r="296" spans="1:3">
      <c r="A296" s="97" t="s">
        <v>921</v>
      </c>
      <c r="B296" s="99" t="s">
        <v>3596</v>
      </c>
      <c r="C296" s="97" t="s">
        <v>922</v>
      </c>
    </row>
    <row r="297" spans="1:3">
      <c r="A297" s="97" t="s">
        <v>923</v>
      </c>
      <c r="B297" s="99" t="s">
        <v>3597</v>
      </c>
      <c r="C297" s="97" t="s">
        <v>924</v>
      </c>
    </row>
    <row r="298" spans="1:3">
      <c r="A298" s="97" t="s">
        <v>925</v>
      </c>
      <c r="B298" s="99" t="s">
        <v>3598</v>
      </c>
      <c r="C298" s="97" t="s">
        <v>926</v>
      </c>
    </row>
    <row r="299" spans="1:3">
      <c r="A299" s="97" t="s">
        <v>927</v>
      </c>
      <c r="B299" s="99" t="s">
        <v>3599</v>
      </c>
      <c r="C299" s="97" t="s">
        <v>928</v>
      </c>
    </row>
    <row r="300" spans="1:3">
      <c r="A300" s="97" t="s">
        <v>929</v>
      </c>
      <c r="B300" s="99" t="s">
        <v>3600</v>
      </c>
      <c r="C300" s="97" t="s">
        <v>930</v>
      </c>
    </row>
    <row r="301" spans="1:3">
      <c r="A301" s="97" t="s">
        <v>931</v>
      </c>
      <c r="B301" s="99" t="s">
        <v>3601</v>
      </c>
      <c r="C301" s="97" t="s">
        <v>932</v>
      </c>
    </row>
    <row r="302" spans="1:3">
      <c r="A302" s="97" t="s">
        <v>933</v>
      </c>
      <c r="B302" s="99" t="s">
        <v>3602</v>
      </c>
      <c r="C302" s="97" t="s">
        <v>934</v>
      </c>
    </row>
    <row r="303" spans="1:3">
      <c r="A303" s="97" t="s">
        <v>935</v>
      </c>
      <c r="B303" s="99" t="s">
        <v>3603</v>
      </c>
      <c r="C303" s="97" t="s">
        <v>918</v>
      </c>
    </row>
    <row r="304" spans="1:3">
      <c r="A304" s="97" t="s">
        <v>936</v>
      </c>
      <c r="B304" s="99" t="s">
        <v>3604</v>
      </c>
      <c r="C304" s="97" t="s">
        <v>937</v>
      </c>
    </row>
    <row r="305" spans="1:3">
      <c r="A305" s="97" t="s">
        <v>938</v>
      </c>
      <c r="B305" s="99" t="s">
        <v>3605</v>
      </c>
      <c r="C305" s="97" t="s">
        <v>939</v>
      </c>
    </row>
    <row r="306" spans="1:3">
      <c r="A306" s="97" t="s">
        <v>940</v>
      </c>
      <c r="B306" s="99" t="s">
        <v>3606</v>
      </c>
      <c r="C306" s="97" t="s">
        <v>941</v>
      </c>
    </row>
    <row r="307" spans="1:3">
      <c r="A307" s="97" t="s">
        <v>942</v>
      </c>
      <c r="B307" s="99" t="s">
        <v>3607</v>
      </c>
      <c r="C307" s="97" t="s">
        <v>943</v>
      </c>
    </row>
    <row r="308" spans="1:3">
      <c r="A308" s="97" t="s">
        <v>944</v>
      </c>
      <c r="B308" s="99" t="s">
        <v>3608</v>
      </c>
      <c r="C308" s="97" t="s">
        <v>945</v>
      </c>
    </row>
    <row r="309" spans="1:3">
      <c r="A309" s="97" t="s">
        <v>946</v>
      </c>
      <c r="B309" s="99" t="s">
        <v>3609</v>
      </c>
      <c r="C309" s="97" t="s">
        <v>947</v>
      </c>
    </row>
    <row r="310" spans="1:3">
      <c r="A310" s="97" t="s">
        <v>948</v>
      </c>
      <c r="B310" s="99" t="s">
        <v>3610</v>
      </c>
      <c r="C310" s="97" t="s">
        <v>949</v>
      </c>
    </row>
    <row r="311" spans="1:3">
      <c r="A311" s="97" t="s">
        <v>950</v>
      </c>
      <c r="B311" s="99" t="s">
        <v>3611</v>
      </c>
      <c r="C311" s="97" t="s">
        <v>951</v>
      </c>
    </row>
    <row r="312" spans="1:3">
      <c r="A312" s="97" t="s">
        <v>952</v>
      </c>
      <c r="B312" s="99" t="s">
        <v>3612</v>
      </c>
      <c r="C312" s="97" t="s">
        <v>953</v>
      </c>
    </row>
    <row r="313" spans="1:3">
      <c r="A313" s="97" t="s">
        <v>954</v>
      </c>
      <c r="B313" s="99" t="s">
        <v>3613</v>
      </c>
      <c r="C313" s="97" t="s">
        <v>955</v>
      </c>
    </row>
    <row r="314" spans="1:3">
      <c r="A314" s="97" t="s">
        <v>956</v>
      </c>
      <c r="B314" s="99" t="s">
        <v>3614</v>
      </c>
      <c r="C314" s="97" t="s">
        <v>957</v>
      </c>
    </row>
    <row r="315" spans="1:3">
      <c r="A315" s="97" t="s">
        <v>958</v>
      </c>
      <c r="B315" s="99" t="s">
        <v>3615</v>
      </c>
      <c r="C315" s="97" t="s">
        <v>959</v>
      </c>
    </row>
    <row r="316" spans="1:3">
      <c r="A316" s="97" t="s">
        <v>960</v>
      </c>
      <c r="B316" s="99" t="s">
        <v>3616</v>
      </c>
      <c r="C316" s="97" t="s">
        <v>961</v>
      </c>
    </row>
    <row r="317" spans="1:3">
      <c r="A317" s="97" t="s">
        <v>962</v>
      </c>
      <c r="B317" s="99" t="s">
        <v>3617</v>
      </c>
      <c r="C317" s="97" t="s">
        <v>963</v>
      </c>
    </row>
    <row r="318" spans="1:3">
      <c r="A318" s="97" t="s">
        <v>964</v>
      </c>
      <c r="B318" s="99" t="s">
        <v>3618</v>
      </c>
      <c r="C318" s="97" t="s">
        <v>965</v>
      </c>
    </row>
    <row r="319" spans="1:3">
      <c r="A319" s="97" t="s">
        <v>966</v>
      </c>
      <c r="B319" s="99" t="s">
        <v>3619</v>
      </c>
      <c r="C319" s="97" t="s">
        <v>967</v>
      </c>
    </row>
    <row r="320" spans="1:3">
      <c r="A320" s="97" t="s">
        <v>968</v>
      </c>
      <c r="B320" s="99" t="s">
        <v>3620</v>
      </c>
      <c r="C320" s="97" t="s">
        <v>969</v>
      </c>
    </row>
    <row r="321" spans="1:3">
      <c r="A321" s="97" t="s">
        <v>970</v>
      </c>
      <c r="B321" s="99" t="s">
        <v>3621</v>
      </c>
      <c r="C321" s="97" t="s">
        <v>971</v>
      </c>
    </row>
    <row r="322" spans="1:3">
      <c r="A322" s="97" t="s">
        <v>972</v>
      </c>
      <c r="B322" s="99" t="s">
        <v>3622</v>
      </c>
      <c r="C322" s="97" t="s">
        <v>973</v>
      </c>
    </row>
    <row r="323" spans="1:3">
      <c r="A323" s="97" t="s">
        <v>974</v>
      </c>
      <c r="B323" s="99" t="s">
        <v>3623</v>
      </c>
      <c r="C323" s="97" t="s">
        <v>975</v>
      </c>
    </row>
    <row r="324" spans="1:3">
      <c r="A324" s="97" t="s">
        <v>976</v>
      </c>
      <c r="B324" s="99" t="s">
        <v>3624</v>
      </c>
      <c r="C324" s="97" t="s">
        <v>977</v>
      </c>
    </row>
    <row r="325" spans="1:3">
      <c r="A325" s="97" t="s">
        <v>978</v>
      </c>
      <c r="B325" s="99" t="s">
        <v>3625</v>
      </c>
      <c r="C325" s="97" t="s">
        <v>979</v>
      </c>
    </row>
    <row r="326" spans="1:3">
      <c r="A326" s="97" t="s">
        <v>980</v>
      </c>
      <c r="B326" s="99" t="s">
        <v>3626</v>
      </c>
      <c r="C326" s="97" t="s">
        <v>977</v>
      </c>
    </row>
    <row r="327" spans="1:3">
      <c r="A327" s="97" t="s">
        <v>981</v>
      </c>
      <c r="B327" s="99" t="s">
        <v>3627</v>
      </c>
      <c r="C327" s="97" t="s">
        <v>982</v>
      </c>
    </row>
    <row r="328" spans="1:3">
      <c r="A328" s="97" t="s">
        <v>983</v>
      </c>
      <c r="B328" s="99" t="s">
        <v>3628</v>
      </c>
      <c r="C328" s="97" t="s">
        <v>984</v>
      </c>
    </row>
    <row r="329" spans="1:3">
      <c r="A329" s="97" t="s">
        <v>985</v>
      </c>
      <c r="B329" s="99" t="s">
        <v>3629</v>
      </c>
      <c r="C329" s="97" t="s">
        <v>374</v>
      </c>
    </row>
    <row r="330" spans="1:3">
      <c r="A330" s="97" t="s">
        <v>986</v>
      </c>
      <c r="B330" s="99" t="s">
        <v>3630</v>
      </c>
      <c r="C330" s="97" t="s">
        <v>987</v>
      </c>
    </row>
    <row r="331" spans="1:3">
      <c r="A331" s="97" t="s">
        <v>988</v>
      </c>
      <c r="B331" s="99" t="s">
        <v>3631</v>
      </c>
      <c r="C331" s="97" t="s">
        <v>989</v>
      </c>
    </row>
    <row r="332" spans="1:3">
      <c r="A332" s="97" t="s">
        <v>990</v>
      </c>
      <c r="B332" s="99" t="s">
        <v>3632</v>
      </c>
      <c r="C332" s="97" t="s">
        <v>991</v>
      </c>
    </row>
    <row r="333" spans="1:3">
      <c r="A333" s="97" t="s">
        <v>992</v>
      </c>
      <c r="B333" s="99" t="s">
        <v>3633</v>
      </c>
      <c r="C333" s="97" t="s">
        <v>993</v>
      </c>
    </row>
    <row r="334" spans="1:3">
      <c r="A334" s="97" t="s">
        <v>994</v>
      </c>
      <c r="B334" s="99" t="s">
        <v>3634</v>
      </c>
      <c r="C334" s="97" t="s">
        <v>995</v>
      </c>
    </row>
    <row r="335" spans="1:3">
      <c r="A335" s="97" t="s">
        <v>996</v>
      </c>
      <c r="B335" s="99" t="s">
        <v>3635</v>
      </c>
      <c r="C335" s="97" t="s">
        <v>997</v>
      </c>
    </row>
    <row r="336" spans="1:3">
      <c r="A336" s="97" t="s">
        <v>998</v>
      </c>
      <c r="B336" s="99" t="s">
        <v>3636</v>
      </c>
      <c r="C336" s="97" t="s">
        <v>378</v>
      </c>
    </row>
    <row r="337" spans="1:3">
      <c r="A337" s="97" t="s">
        <v>999</v>
      </c>
      <c r="B337" s="99" t="s">
        <v>3637</v>
      </c>
      <c r="C337" s="97" t="s">
        <v>1000</v>
      </c>
    </row>
    <row r="338" spans="1:3">
      <c r="A338" s="97" t="s">
        <v>1001</v>
      </c>
      <c r="B338" s="99" t="s">
        <v>3638</v>
      </c>
      <c r="C338" s="97" t="s">
        <v>1002</v>
      </c>
    </row>
    <row r="339" spans="1:3">
      <c r="A339" s="97" t="s">
        <v>1003</v>
      </c>
      <c r="B339" s="99" t="s">
        <v>3639</v>
      </c>
      <c r="C339" s="97" t="s">
        <v>1004</v>
      </c>
    </row>
    <row r="340" spans="1:3">
      <c r="A340" s="97" t="s">
        <v>1005</v>
      </c>
      <c r="B340" s="99" t="s">
        <v>3640</v>
      </c>
      <c r="C340" s="97" t="s">
        <v>1006</v>
      </c>
    </row>
    <row r="341" spans="1:3">
      <c r="A341" s="97" t="s">
        <v>1007</v>
      </c>
      <c r="B341" s="99" t="s">
        <v>3641</v>
      </c>
      <c r="C341" s="97" t="s">
        <v>1008</v>
      </c>
    </row>
    <row r="342" spans="1:3">
      <c r="A342" s="97" t="s">
        <v>1009</v>
      </c>
      <c r="B342" s="99" t="s">
        <v>3642</v>
      </c>
      <c r="C342" s="97" t="s">
        <v>1010</v>
      </c>
    </row>
    <row r="343" spans="1:3">
      <c r="A343" s="97" t="s">
        <v>1011</v>
      </c>
      <c r="B343" s="99" t="s">
        <v>3643</v>
      </c>
      <c r="C343" s="97" t="s">
        <v>1012</v>
      </c>
    </row>
    <row r="344" spans="1:3">
      <c r="A344" s="97" t="s">
        <v>1013</v>
      </c>
      <c r="B344" s="99" t="s">
        <v>3644</v>
      </c>
      <c r="C344" s="97" t="s">
        <v>1014</v>
      </c>
    </row>
    <row r="345" spans="1:3">
      <c r="A345" s="97" t="s">
        <v>1015</v>
      </c>
      <c r="B345" s="99" t="s">
        <v>3645</v>
      </c>
      <c r="C345" s="97" t="s">
        <v>1016</v>
      </c>
    </row>
    <row r="346" spans="1:3">
      <c r="A346" s="97" t="s">
        <v>1017</v>
      </c>
      <c r="B346" s="99" t="s">
        <v>3646</v>
      </c>
      <c r="C346" s="97" t="s">
        <v>1018</v>
      </c>
    </row>
    <row r="347" spans="1:3">
      <c r="A347" s="97" t="s">
        <v>1019</v>
      </c>
      <c r="B347" s="99" t="s">
        <v>3647</v>
      </c>
      <c r="C347" s="97" t="s">
        <v>1020</v>
      </c>
    </row>
    <row r="348" spans="1:3">
      <c r="A348" s="97" t="s">
        <v>1021</v>
      </c>
      <c r="B348" s="99" t="s">
        <v>3648</v>
      </c>
      <c r="C348" s="97" t="s">
        <v>1022</v>
      </c>
    </row>
    <row r="349" spans="1:3">
      <c r="A349" s="97" t="s">
        <v>1023</v>
      </c>
      <c r="B349" s="99" t="s">
        <v>3649</v>
      </c>
      <c r="C349" s="97" t="s">
        <v>1024</v>
      </c>
    </row>
    <row r="350" spans="1:3">
      <c r="A350" s="97" t="s">
        <v>1025</v>
      </c>
      <c r="B350" s="99" t="s">
        <v>3650</v>
      </c>
      <c r="C350" s="97" t="s">
        <v>1026</v>
      </c>
    </row>
    <row r="351" spans="1:3">
      <c r="A351" s="97" t="s">
        <v>1027</v>
      </c>
      <c r="B351" s="99" t="s">
        <v>3651</v>
      </c>
      <c r="C351" s="97" t="s">
        <v>1028</v>
      </c>
    </row>
    <row r="352" spans="1:3">
      <c r="A352" s="97" t="s">
        <v>1029</v>
      </c>
      <c r="B352" s="99" t="s">
        <v>3652</v>
      </c>
      <c r="C352" s="97" t="s">
        <v>1026</v>
      </c>
    </row>
    <row r="353" spans="1:3">
      <c r="A353" s="97" t="s">
        <v>1030</v>
      </c>
      <c r="B353" s="99" t="s">
        <v>3653</v>
      </c>
      <c r="C353" s="97" t="s">
        <v>1031</v>
      </c>
    </row>
    <row r="354" spans="1:3">
      <c r="A354" s="97" t="s">
        <v>1032</v>
      </c>
      <c r="B354" s="99" t="s">
        <v>3654</v>
      </c>
      <c r="C354" s="97" t="s">
        <v>1031</v>
      </c>
    </row>
    <row r="355" spans="1:3">
      <c r="A355" s="97" t="s">
        <v>1033</v>
      </c>
      <c r="B355" s="99" t="s">
        <v>3655</v>
      </c>
      <c r="C355" s="97" t="s">
        <v>1034</v>
      </c>
    </row>
    <row r="356" spans="1:3">
      <c r="A356" s="97" t="s">
        <v>1035</v>
      </c>
      <c r="B356" s="99" t="s">
        <v>3656</v>
      </c>
      <c r="C356" s="97" t="s">
        <v>1036</v>
      </c>
    </row>
    <row r="357" spans="1:3">
      <c r="A357" s="97" t="s">
        <v>1037</v>
      </c>
      <c r="B357" s="99" t="s">
        <v>3657</v>
      </c>
      <c r="C357" s="97" t="s">
        <v>1038</v>
      </c>
    </row>
    <row r="358" spans="1:3">
      <c r="A358" s="97" t="s">
        <v>1039</v>
      </c>
      <c r="B358" s="99" t="s">
        <v>3658</v>
      </c>
      <c r="C358" s="97" t="s">
        <v>971</v>
      </c>
    </row>
    <row r="359" spans="1:3">
      <c r="A359" s="97" t="s">
        <v>1040</v>
      </c>
      <c r="B359" s="99" t="s">
        <v>3659</v>
      </c>
      <c r="C359" s="97" t="s">
        <v>971</v>
      </c>
    </row>
    <row r="360" spans="1:3">
      <c r="A360" s="97" t="s">
        <v>1041</v>
      </c>
      <c r="B360" s="99" t="s">
        <v>3660</v>
      </c>
      <c r="C360" s="97" t="s">
        <v>1042</v>
      </c>
    </row>
    <row r="361" spans="1:3">
      <c r="A361" s="97" t="s">
        <v>1043</v>
      </c>
      <c r="B361" s="99" t="s">
        <v>3661</v>
      </c>
      <c r="C361" s="97" t="s">
        <v>1014</v>
      </c>
    </row>
    <row r="362" spans="1:3">
      <c r="A362" s="97" t="s">
        <v>1044</v>
      </c>
      <c r="B362" s="99" t="s">
        <v>3662</v>
      </c>
      <c r="C362" s="97" t="s">
        <v>1045</v>
      </c>
    </row>
    <row r="363" spans="1:3">
      <c r="A363" s="97" t="s">
        <v>1046</v>
      </c>
      <c r="B363" s="99" t="s">
        <v>3663</v>
      </c>
      <c r="C363" s="97" t="s">
        <v>444</v>
      </c>
    </row>
    <row r="364" spans="1:3">
      <c r="A364" s="97" t="s">
        <v>1047</v>
      </c>
      <c r="B364" s="99" t="s">
        <v>3664</v>
      </c>
      <c r="C364" s="97" t="s">
        <v>1048</v>
      </c>
    </row>
    <row r="365" spans="1:3">
      <c r="A365" s="97" t="s">
        <v>1049</v>
      </c>
      <c r="B365" s="99" t="s">
        <v>3665</v>
      </c>
      <c r="C365" s="97" t="s">
        <v>436</v>
      </c>
    </row>
    <row r="366" spans="1:3">
      <c r="A366" s="97" t="s">
        <v>1050</v>
      </c>
      <c r="B366" s="99" t="s">
        <v>3666</v>
      </c>
      <c r="C366" s="97" t="s">
        <v>436</v>
      </c>
    </row>
    <row r="367" spans="1:3">
      <c r="A367" s="97" t="s">
        <v>1051</v>
      </c>
      <c r="B367" s="99" t="s">
        <v>3667</v>
      </c>
      <c r="C367" s="97" t="s">
        <v>436</v>
      </c>
    </row>
    <row r="368" spans="1:3">
      <c r="A368" s="97" t="s">
        <v>1052</v>
      </c>
      <c r="B368" s="99" t="s">
        <v>3668</v>
      </c>
      <c r="C368" s="97" t="s">
        <v>436</v>
      </c>
    </row>
    <row r="369" spans="1:3">
      <c r="A369" s="97" t="s">
        <v>1053</v>
      </c>
      <c r="B369" s="99" t="s">
        <v>3669</v>
      </c>
      <c r="C369" s="97" t="s">
        <v>436</v>
      </c>
    </row>
    <row r="370" spans="1:3">
      <c r="A370" s="97" t="s">
        <v>1054</v>
      </c>
      <c r="B370" s="99" t="s">
        <v>3670</v>
      </c>
      <c r="C370" s="97" t="s">
        <v>436</v>
      </c>
    </row>
    <row r="371" spans="1:3">
      <c r="A371" s="97" t="s">
        <v>1055</v>
      </c>
      <c r="B371" s="99" t="s">
        <v>3671</v>
      </c>
      <c r="C371" s="97" t="s">
        <v>436</v>
      </c>
    </row>
    <row r="372" spans="1:3">
      <c r="A372" s="97" t="s">
        <v>1056</v>
      </c>
      <c r="B372" s="99" t="s">
        <v>3672</v>
      </c>
      <c r="C372" s="97" t="s">
        <v>1057</v>
      </c>
    </row>
    <row r="373" spans="1:3">
      <c r="A373" s="97" t="s">
        <v>1058</v>
      </c>
      <c r="B373" s="99" t="s">
        <v>3673</v>
      </c>
      <c r="C373" s="97" t="s">
        <v>436</v>
      </c>
    </row>
    <row r="374" spans="1:3">
      <c r="A374" s="97" t="s">
        <v>1059</v>
      </c>
      <c r="B374" s="99" t="s">
        <v>3674</v>
      </c>
      <c r="C374" s="97" t="s">
        <v>1060</v>
      </c>
    </row>
    <row r="375" spans="1:3">
      <c r="A375" s="97" t="s">
        <v>1061</v>
      </c>
      <c r="B375" s="99" t="s">
        <v>3675</v>
      </c>
      <c r="C375" s="97" t="s">
        <v>1048</v>
      </c>
    </row>
    <row r="376" spans="1:3">
      <c r="A376" s="97" t="s">
        <v>1062</v>
      </c>
      <c r="B376" s="99" t="s">
        <v>3676</v>
      </c>
      <c r="C376" s="97" t="s">
        <v>1063</v>
      </c>
    </row>
    <row r="377" spans="1:3">
      <c r="A377" s="97" t="s">
        <v>1064</v>
      </c>
      <c r="B377" s="99" t="s">
        <v>3677</v>
      </c>
      <c r="C377" s="97" t="s">
        <v>1065</v>
      </c>
    </row>
    <row r="378" spans="1:3">
      <c r="A378" s="97" t="s">
        <v>1066</v>
      </c>
      <c r="B378" s="99" t="s">
        <v>3678</v>
      </c>
      <c r="C378" s="97" t="s">
        <v>1067</v>
      </c>
    </row>
    <row r="379" spans="1:3">
      <c r="A379" s="97" t="s">
        <v>1068</v>
      </c>
      <c r="B379" s="99" t="s">
        <v>3679</v>
      </c>
      <c r="C379" s="97" t="s">
        <v>1065</v>
      </c>
    </row>
    <row r="380" spans="1:3">
      <c r="A380" s="97" t="s">
        <v>1069</v>
      </c>
      <c r="B380" s="99" t="s">
        <v>3680</v>
      </c>
      <c r="C380" s="97" t="s">
        <v>1070</v>
      </c>
    </row>
    <row r="381" spans="1:3">
      <c r="A381" s="97" t="s">
        <v>1071</v>
      </c>
      <c r="B381" s="99" t="s">
        <v>3681</v>
      </c>
      <c r="C381" s="97" t="s">
        <v>1070</v>
      </c>
    </row>
    <row r="382" spans="1:3">
      <c r="A382" s="97" t="s">
        <v>1072</v>
      </c>
      <c r="B382" s="99" t="s">
        <v>3682</v>
      </c>
      <c r="C382" s="97" t="s">
        <v>1073</v>
      </c>
    </row>
    <row r="383" spans="1:3">
      <c r="A383" s="97" t="s">
        <v>1074</v>
      </c>
      <c r="B383" s="99" t="s">
        <v>3683</v>
      </c>
      <c r="C383" s="97" t="s">
        <v>1075</v>
      </c>
    </row>
    <row r="384" spans="1:3">
      <c r="A384" s="97" t="s">
        <v>1076</v>
      </c>
      <c r="B384" s="99" t="s">
        <v>3684</v>
      </c>
      <c r="C384" s="97" t="s">
        <v>1077</v>
      </c>
    </row>
    <row r="385" spans="1:3">
      <c r="A385" s="97" t="s">
        <v>1078</v>
      </c>
      <c r="B385" s="99" t="s">
        <v>3685</v>
      </c>
      <c r="C385" s="97" t="s">
        <v>1079</v>
      </c>
    </row>
    <row r="386" spans="1:3">
      <c r="A386" s="97" t="s">
        <v>1080</v>
      </c>
      <c r="B386" s="99" t="s">
        <v>3686</v>
      </c>
      <c r="C386" s="97" t="s">
        <v>1081</v>
      </c>
    </row>
    <row r="387" spans="1:3">
      <c r="A387" s="97" t="s">
        <v>1082</v>
      </c>
      <c r="B387" s="99" t="s">
        <v>3687</v>
      </c>
      <c r="C387" s="97" t="s">
        <v>1065</v>
      </c>
    </row>
    <row r="388" spans="1:3">
      <c r="A388" s="97" t="s">
        <v>1083</v>
      </c>
      <c r="B388" s="99" t="s">
        <v>3688</v>
      </c>
      <c r="C388" s="97" t="s">
        <v>1065</v>
      </c>
    </row>
    <row r="389" spans="1:3">
      <c r="A389" s="97" t="s">
        <v>1084</v>
      </c>
      <c r="B389" s="99" t="s">
        <v>3689</v>
      </c>
      <c r="C389" s="97" t="s">
        <v>1085</v>
      </c>
    </row>
    <row r="390" spans="1:3">
      <c r="A390" s="97" t="s">
        <v>1086</v>
      </c>
      <c r="B390" s="99" t="s">
        <v>3690</v>
      </c>
      <c r="C390" s="97" t="s">
        <v>1087</v>
      </c>
    </row>
    <row r="391" spans="1:3">
      <c r="A391" s="97" t="s">
        <v>1088</v>
      </c>
      <c r="B391" s="99" t="s">
        <v>3691</v>
      </c>
      <c r="C391" s="97" t="s">
        <v>1085</v>
      </c>
    </row>
    <row r="392" spans="1:3">
      <c r="A392" s="97" t="s">
        <v>1089</v>
      </c>
      <c r="B392" s="99" t="s">
        <v>3692</v>
      </c>
      <c r="C392" s="97" t="s">
        <v>1085</v>
      </c>
    </row>
    <row r="393" spans="1:3">
      <c r="A393" s="97" t="s">
        <v>1090</v>
      </c>
      <c r="B393" s="99" t="s">
        <v>3693</v>
      </c>
      <c r="C393" s="97" t="s">
        <v>1085</v>
      </c>
    </row>
    <row r="394" spans="1:3">
      <c r="A394" s="97" t="s">
        <v>1091</v>
      </c>
      <c r="B394" s="99" t="s">
        <v>3694</v>
      </c>
      <c r="C394" s="97" t="s">
        <v>1085</v>
      </c>
    </row>
    <row r="395" spans="1:3">
      <c r="A395" s="97" t="s">
        <v>1092</v>
      </c>
      <c r="B395" s="99" t="s">
        <v>3695</v>
      </c>
      <c r="C395" s="97" t="s">
        <v>1093</v>
      </c>
    </row>
    <row r="396" spans="1:3">
      <c r="A396" s="97" t="s">
        <v>1094</v>
      </c>
      <c r="B396" s="99" t="s">
        <v>3696</v>
      </c>
      <c r="C396" s="97" t="s">
        <v>1048</v>
      </c>
    </row>
    <row r="397" spans="1:3">
      <c r="A397" s="97" t="s">
        <v>1095</v>
      </c>
      <c r="B397" s="99" t="s">
        <v>3697</v>
      </c>
      <c r="C397" s="97" t="s">
        <v>1096</v>
      </c>
    </row>
    <row r="398" spans="1:3">
      <c r="A398" s="97" t="s">
        <v>1097</v>
      </c>
      <c r="B398" s="99" t="s">
        <v>3698</v>
      </c>
      <c r="C398" s="97" t="s">
        <v>1098</v>
      </c>
    </row>
    <row r="399" spans="1:3">
      <c r="A399" s="97" t="s">
        <v>1099</v>
      </c>
      <c r="B399" s="99" t="s">
        <v>3699</v>
      </c>
      <c r="C399" s="97" t="s">
        <v>1100</v>
      </c>
    </row>
    <row r="400" spans="1:3">
      <c r="A400" s="97" t="s">
        <v>1101</v>
      </c>
      <c r="B400" s="99" t="s">
        <v>3700</v>
      </c>
      <c r="C400" s="97" t="s">
        <v>1102</v>
      </c>
    </row>
    <row r="401" spans="1:3">
      <c r="A401" s="97" t="s">
        <v>1103</v>
      </c>
      <c r="B401" s="99" t="s">
        <v>3701</v>
      </c>
      <c r="C401" s="97" t="s">
        <v>1104</v>
      </c>
    </row>
    <row r="402" spans="1:3">
      <c r="A402" s="97" t="s">
        <v>1105</v>
      </c>
      <c r="B402" s="99" t="s">
        <v>3702</v>
      </c>
      <c r="C402" s="97" t="s">
        <v>1106</v>
      </c>
    </row>
    <row r="403" spans="1:3">
      <c r="A403" s="97" t="s">
        <v>1107</v>
      </c>
      <c r="B403" s="99" t="s">
        <v>3703</v>
      </c>
      <c r="C403" s="97" t="s">
        <v>1108</v>
      </c>
    </row>
    <row r="404" spans="1:3">
      <c r="A404" s="97" t="s">
        <v>1109</v>
      </c>
      <c r="B404" s="99" t="s">
        <v>3704</v>
      </c>
      <c r="C404" s="97" t="s">
        <v>1110</v>
      </c>
    </row>
    <row r="405" spans="1:3">
      <c r="A405" s="97" t="s">
        <v>1111</v>
      </c>
      <c r="B405" s="99" t="s">
        <v>3705</v>
      </c>
      <c r="C405" s="97" t="s">
        <v>1112</v>
      </c>
    </row>
    <row r="406" spans="1:3">
      <c r="A406" s="97" t="s">
        <v>1113</v>
      </c>
      <c r="B406" s="99" t="s">
        <v>3706</v>
      </c>
      <c r="C406" s="97" t="s">
        <v>1114</v>
      </c>
    </row>
    <row r="407" spans="1:3">
      <c r="A407" s="97" t="s">
        <v>1115</v>
      </c>
      <c r="B407" s="99" t="s">
        <v>3707</v>
      </c>
      <c r="C407" s="97" t="s">
        <v>1116</v>
      </c>
    </row>
    <row r="408" spans="1:3">
      <c r="A408" s="97" t="s">
        <v>1117</v>
      </c>
      <c r="B408" s="99" t="s">
        <v>3708</v>
      </c>
      <c r="C408" s="97" t="s">
        <v>1118</v>
      </c>
    </row>
    <row r="409" spans="1:3">
      <c r="A409" s="97" t="s">
        <v>1119</v>
      </c>
      <c r="B409" s="99" t="s">
        <v>3709</v>
      </c>
      <c r="C409" s="97" t="s">
        <v>1120</v>
      </c>
    </row>
    <row r="410" spans="1:3">
      <c r="A410" s="97" t="s">
        <v>1121</v>
      </c>
      <c r="B410" s="99" t="s">
        <v>3710</v>
      </c>
      <c r="C410" s="97" t="s">
        <v>583</v>
      </c>
    </row>
    <row r="411" spans="1:3">
      <c r="A411" s="97" t="s">
        <v>1122</v>
      </c>
      <c r="B411" s="99" t="s">
        <v>3711</v>
      </c>
      <c r="C411" s="97" t="s">
        <v>1123</v>
      </c>
    </row>
    <row r="412" spans="1:3">
      <c r="A412" s="97" t="s">
        <v>1124</v>
      </c>
      <c r="B412" s="99" t="s">
        <v>3712</v>
      </c>
      <c r="C412" s="97" t="s">
        <v>1125</v>
      </c>
    </row>
    <row r="413" spans="1:3">
      <c r="A413" s="97" t="s">
        <v>1126</v>
      </c>
      <c r="B413" s="99" t="s">
        <v>3713</v>
      </c>
      <c r="C413" s="97" t="s">
        <v>1127</v>
      </c>
    </row>
    <row r="414" spans="1:3">
      <c r="A414" s="97" t="s">
        <v>1128</v>
      </c>
      <c r="B414" s="99" t="s">
        <v>3714</v>
      </c>
      <c r="C414" s="97" t="s">
        <v>1129</v>
      </c>
    </row>
    <row r="415" spans="1:3">
      <c r="A415" s="97" t="s">
        <v>1130</v>
      </c>
      <c r="B415" s="99" t="s">
        <v>3715</v>
      </c>
      <c r="C415" s="97" t="s">
        <v>1131</v>
      </c>
    </row>
    <row r="416" spans="1:3">
      <c r="A416" s="97" t="s">
        <v>1132</v>
      </c>
      <c r="B416" s="99" t="s">
        <v>3716</v>
      </c>
      <c r="C416" s="97" t="s">
        <v>1133</v>
      </c>
    </row>
    <row r="417" spans="1:3">
      <c r="A417" s="97" t="s">
        <v>1134</v>
      </c>
      <c r="B417" s="99" t="s">
        <v>3717</v>
      </c>
      <c r="C417" s="97" t="s">
        <v>1135</v>
      </c>
    </row>
    <row r="418" spans="1:3">
      <c r="A418" s="97" t="s">
        <v>1136</v>
      </c>
      <c r="B418" s="99" t="s">
        <v>3718</v>
      </c>
      <c r="C418" s="97" t="s">
        <v>1137</v>
      </c>
    </row>
    <row r="419" spans="1:3">
      <c r="A419" s="97" t="s">
        <v>1138</v>
      </c>
      <c r="B419" s="99" t="s">
        <v>3719</v>
      </c>
      <c r="C419" s="97" t="s">
        <v>1139</v>
      </c>
    </row>
    <row r="420" spans="1:3">
      <c r="A420" s="97" t="s">
        <v>1140</v>
      </c>
      <c r="B420" s="99" t="s">
        <v>3720</v>
      </c>
      <c r="C420" s="97" t="s">
        <v>1141</v>
      </c>
    </row>
    <row r="421" spans="1:3">
      <c r="A421" s="97" t="s">
        <v>1142</v>
      </c>
      <c r="B421" s="99" t="s">
        <v>3721</v>
      </c>
      <c r="C421" s="97" t="s">
        <v>1143</v>
      </c>
    </row>
    <row r="422" spans="1:3">
      <c r="A422" s="97" t="s">
        <v>1144</v>
      </c>
      <c r="B422" s="99" t="s">
        <v>3722</v>
      </c>
      <c r="C422" s="97" t="s">
        <v>1145</v>
      </c>
    </row>
    <row r="423" spans="1:3">
      <c r="A423" s="97" t="s">
        <v>1146</v>
      </c>
      <c r="B423" s="99" t="s">
        <v>3723</v>
      </c>
      <c r="C423" s="97" t="s">
        <v>1147</v>
      </c>
    </row>
    <row r="424" spans="1:3">
      <c r="A424" s="97" t="s">
        <v>1148</v>
      </c>
      <c r="B424" s="99" t="s">
        <v>3724</v>
      </c>
      <c r="C424" s="97" t="s">
        <v>1149</v>
      </c>
    </row>
    <row r="425" spans="1:3">
      <c r="A425" s="97" t="s">
        <v>1150</v>
      </c>
      <c r="B425" s="99" t="s">
        <v>3725</v>
      </c>
      <c r="C425" s="97" t="s">
        <v>1151</v>
      </c>
    </row>
    <row r="426" spans="1:3">
      <c r="A426" s="97" t="s">
        <v>1152</v>
      </c>
      <c r="B426" s="99" t="s">
        <v>3726</v>
      </c>
      <c r="C426" s="97" t="s">
        <v>1153</v>
      </c>
    </row>
    <row r="427" spans="1:3">
      <c r="A427" s="97" t="s">
        <v>1154</v>
      </c>
      <c r="B427" s="99" t="s">
        <v>3727</v>
      </c>
      <c r="C427" s="97" t="s">
        <v>1155</v>
      </c>
    </row>
    <row r="428" spans="1:3">
      <c r="A428" s="97" t="s">
        <v>1156</v>
      </c>
      <c r="B428" s="99" t="s">
        <v>3728</v>
      </c>
      <c r="C428" s="97" t="s">
        <v>1157</v>
      </c>
    </row>
    <row r="429" spans="1:3">
      <c r="A429" s="97" t="s">
        <v>1158</v>
      </c>
      <c r="B429" s="99" t="s">
        <v>3729</v>
      </c>
      <c r="C429" s="97" t="s">
        <v>1159</v>
      </c>
    </row>
    <row r="430" spans="1:3">
      <c r="A430" s="97" t="s">
        <v>1160</v>
      </c>
      <c r="B430" s="99" t="s">
        <v>3730</v>
      </c>
      <c r="C430" s="97" t="s">
        <v>1161</v>
      </c>
    </row>
    <row r="431" spans="1:3">
      <c r="A431" s="97" t="s">
        <v>1162</v>
      </c>
      <c r="B431" s="99" t="s">
        <v>3731</v>
      </c>
      <c r="C431" s="97" t="s">
        <v>1163</v>
      </c>
    </row>
    <row r="432" spans="1:3">
      <c r="A432" s="97" t="s">
        <v>1164</v>
      </c>
      <c r="B432" s="99" t="s">
        <v>3732</v>
      </c>
      <c r="C432" s="97" t="s">
        <v>1165</v>
      </c>
    </row>
    <row r="433" spans="1:3">
      <c r="A433" s="97" t="s">
        <v>1166</v>
      </c>
      <c r="B433" s="99" t="s">
        <v>3733</v>
      </c>
      <c r="C433" s="97" t="s">
        <v>1167</v>
      </c>
    </row>
    <row r="434" spans="1:3">
      <c r="A434" s="97" t="s">
        <v>1168</v>
      </c>
      <c r="B434" s="99" t="s">
        <v>3734</v>
      </c>
      <c r="C434" s="97" t="s">
        <v>1169</v>
      </c>
    </row>
    <row r="435" spans="1:3">
      <c r="A435" s="97" t="s">
        <v>1170</v>
      </c>
      <c r="B435" s="99" t="s">
        <v>3735</v>
      </c>
      <c r="C435" s="97" t="s">
        <v>1155</v>
      </c>
    </row>
    <row r="436" spans="1:3">
      <c r="A436" s="97" t="s">
        <v>1171</v>
      </c>
      <c r="B436" s="99" t="s">
        <v>3736</v>
      </c>
      <c r="C436" s="97" t="s">
        <v>1155</v>
      </c>
    </row>
    <row r="437" spans="1:3">
      <c r="A437" s="97" t="s">
        <v>1172</v>
      </c>
      <c r="B437" s="99" t="s">
        <v>3737</v>
      </c>
      <c r="C437" s="97" t="s">
        <v>1173</v>
      </c>
    </row>
    <row r="438" spans="1:3">
      <c r="A438" s="97" t="s">
        <v>1174</v>
      </c>
      <c r="B438" s="99" t="s">
        <v>3738</v>
      </c>
      <c r="C438" s="97" t="s">
        <v>1175</v>
      </c>
    </row>
    <row r="439" spans="1:3">
      <c r="A439" s="97" t="s">
        <v>1176</v>
      </c>
      <c r="B439" s="99" t="s">
        <v>3739</v>
      </c>
      <c r="C439" s="97" t="s">
        <v>1177</v>
      </c>
    </row>
    <row r="440" spans="1:3">
      <c r="A440" s="97" t="s">
        <v>1178</v>
      </c>
      <c r="B440" s="99" t="s">
        <v>3740</v>
      </c>
      <c r="C440" s="97" t="s">
        <v>1179</v>
      </c>
    </row>
    <row r="441" spans="1:3">
      <c r="A441" s="97" t="s">
        <v>1180</v>
      </c>
      <c r="B441" s="99" t="s">
        <v>3741</v>
      </c>
      <c r="C441" s="97" t="s">
        <v>1181</v>
      </c>
    </row>
    <row r="442" spans="1:3">
      <c r="A442" s="97" t="s">
        <v>1182</v>
      </c>
      <c r="B442" s="99" t="s">
        <v>3742</v>
      </c>
      <c r="C442" s="97" t="s">
        <v>1183</v>
      </c>
    </row>
    <row r="443" spans="1:3">
      <c r="A443" s="97" t="s">
        <v>1184</v>
      </c>
      <c r="B443" s="99" t="s">
        <v>3743</v>
      </c>
      <c r="C443" s="97" t="s">
        <v>1185</v>
      </c>
    </row>
    <row r="444" spans="1:3">
      <c r="A444" s="97" t="s">
        <v>1186</v>
      </c>
      <c r="B444" s="99" t="s">
        <v>3744</v>
      </c>
      <c r="C444" s="97" t="s">
        <v>1187</v>
      </c>
    </row>
    <row r="445" spans="1:3">
      <c r="A445" s="97" t="s">
        <v>1188</v>
      </c>
      <c r="B445" s="99" t="s">
        <v>3745</v>
      </c>
      <c r="C445" s="97" t="s">
        <v>1189</v>
      </c>
    </row>
    <row r="446" spans="1:3">
      <c r="A446" s="97" t="s">
        <v>1190</v>
      </c>
      <c r="B446" s="99" t="s">
        <v>3746</v>
      </c>
      <c r="C446" s="97" t="s">
        <v>1189</v>
      </c>
    </row>
    <row r="447" spans="1:3">
      <c r="A447" s="97" t="s">
        <v>1191</v>
      </c>
      <c r="B447" s="99" t="s">
        <v>3747</v>
      </c>
      <c r="C447" s="97" t="s">
        <v>1192</v>
      </c>
    </row>
    <row r="448" spans="1:3">
      <c r="A448" s="97" t="s">
        <v>1193</v>
      </c>
      <c r="B448" s="99" t="s">
        <v>3748</v>
      </c>
      <c r="C448" s="97" t="s">
        <v>1194</v>
      </c>
    </row>
    <row r="449" spans="1:3">
      <c r="A449" s="97" t="s">
        <v>1195</v>
      </c>
      <c r="B449" s="99" t="s">
        <v>3749</v>
      </c>
      <c r="C449" s="97" t="s">
        <v>1196</v>
      </c>
    </row>
    <row r="450" spans="1:3">
      <c r="A450" s="97" t="s">
        <v>1197</v>
      </c>
      <c r="B450" s="99" t="s">
        <v>3750</v>
      </c>
      <c r="C450" s="97" t="s">
        <v>1198</v>
      </c>
    </row>
    <row r="451" spans="1:3">
      <c r="A451" s="97" t="s">
        <v>1199</v>
      </c>
      <c r="B451" s="99" t="s">
        <v>3751</v>
      </c>
      <c r="C451" s="97" t="s">
        <v>1200</v>
      </c>
    </row>
    <row r="452" spans="1:3">
      <c r="A452" s="97" t="s">
        <v>1201</v>
      </c>
      <c r="B452" s="99" t="s">
        <v>3752</v>
      </c>
      <c r="C452" s="97" t="s">
        <v>1202</v>
      </c>
    </row>
    <row r="453" spans="1:3">
      <c r="A453" s="97" t="s">
        <v>1203</v>
      </c>
      <c r="B453" s="99" t="s">
        <v>3753</v>
      </c>
      <c r="C453" s="97" t="s">
        <v>1204</v>
      </c>
    </row>
    <row r="454" spans="1:3">
      <c r="A454" s="97" t="s">
        <v>1205</v>
      </c>
      <c r="B454" s="99" t="s">
        <v>3754</v>
      </c>
      <c r="C454" s="97" t="s">
        <v>943</v>
      </c>
    </row>
    <row r="455" spans="1:3">
      <c r="A455" s="97" t="s">
        <v>1206</v>
      </c>
      <c r="B455" s="99" t="s">
        <v>3755</v>
      </c>
      <c r="C455" s="97" t="s">
        <v>993</v>
      </c>
    </row>
    <row r="456" spans="1:3">
      <c r="A456" s="97" t="s">
        <v>1207</v>
      </c>
      <c r="B456" s="99" t="s">
        <v>3756</v>
      </c>
      <c r="C456" s="97" t="s">
        <v>1208</v>
      </c>
    </row>
    <row r="457" spans="1:3">
      <c r="A457" s="97" t="s">
        <v>1209</v>
      </c>
      <c r="B457" s="99" t="s">
        <v>3757</v>
      </c>
      <c r="C457" s="97" t="s">
        <v>1210</v>
      </c>
    </row>
    <row r="458" spans="1:3">
      <c r="A458" s="97" t="s">
        <v>1211</v>
      </c>
      <c r="B458" s="99" t="s">
        <v>3758</v>
      </c>
      <c r="C458" s="97" t="s">
        <v>1212</v>
      </c>
    </row>
    <row r="459" spans="1:3">
      <c r="A459" s="97" t="s">
        <v>1213</v>
      </c>
      <c r="B459" s="99" t="s">
        <v>3759</v>
      </c>
      <c r="C459" s="97" t="s">
        <v>1214</v>
      </c>
    </row>
    <row r="460" spans="1:3">
      <c r="A460" s="97" t="s">
        <v>1215</v>
      </c>
      <c r="B460" s="99" t="s">
        <v>3760</v>
      </c>
      <c r="C460" s="97" t="s">
        <v>648</v>
      </c>
    </row>
    <row r="461" spans="1:3">
      <c r="A461" s="97" t="s">
        <v>1216</v>
      </c>
      <c r="B461" s="99" t="s">
        <v>3761</v>
      </c>
      <c r="C461" s="97" t="s">
        <v>523</v>
      </c>
    </row>
    <row r="462" spans="1:3">
      <c r="A462" s="97" t="s">
        <v>1217</v>
      </c>
      <c r="B462" s="99" t="s">
        <v>3762</v>
      </c>
      <c r="C462" s="97" t="s">
        <v>1218</v>
      </c>
    </row>
    <row r="463" spans="1:3">
      <c r="A463" s="97" t="s">
        <v>1219</v>
      </c>
      <c r="B463" s="99" t="s">
        <v>3763</v>
      </c>
      <c r="C463" s="97" t="s">
        <v>1220</v>
      </c>
    </row>
    <row r="464" spans="1:3">
      <c r="A464" s="97" t="s">
        <v>1221</v>
      </c>
      <c r="B464" s="99" t="s">
        <v>3764</v>
      </c>
      <c r="C464" s="97" t="s">
        <v>1222</v>
      </c>
    </row>
    <row r="465" spans="1:3">
      <c r="A465" s="97" t="s">
        <v>1223</v>
      </c>
      <c r="B465" s="99" t="s">
        <v>3765</v>
      </c>
      <c r="C465" s="97" t="s">
        <v>1224</v>
      </c>
    </row>
    <row r="466" spans="1:3">
      <c r="A466" s="97" t="s">
        <v>1225</v>
      </c>
      <c r="B466" s="99" t="s">
        <v>3766</v>
      </c>
      <c r="C466" s="97" t="s">
        <v>1226</v>
      </c>
    </row>
    <row r="467" spans="1:3">
      <c r="A467" s="97" t="s">
        <v>1227</v>
      </c>
      <c r="B467" s="99" t="s">
        <v>3767</v>
      </c>
      <c r="C467" s="97" t="s">
        <v>1228</v>
      </c>
    </row>
    <row r="468" spans="1:3">
      <c r="A468" s="97" t="s">
        <v>1229</v>
      </c>
      <c r="B468" s="99" t="s">
        <v>3768</v>
      </c>
      <c r="C468" s="97" t="s">
        <v>1230</v>
      </c>
    </row>
    <row r="469" spans="1:3">
      <c r="A469" s="97" t="s">
        <v>1231</v>
      </c>
      <c r="B469" s="99" t="s">
        <v>3769</v>
      </c>
      <c r="C469" s="97" t="s">
        <v>1232</v>
      </c>
    </row>
    <row r="470" spans="1:3">
      <c r="A470" s="97" t="s">
        <v>1233</v>
      </c>
      <c r="B470" s="99" t="s">
        <v>3770</v>
      </c>
      <c r="C470" s="97" t="s">
        <v>1234</v>
      </c>
    </row>
    <row r="471" spans="1:3">
      <c r="A471" s="97" t="s">
        <v>1235</v>
      </c>
      <c r="B471" s="99" t="s">
        <v>3771</v>
      </c>
      <c r="C471" s="97" t="s">
        <v>1236</v>
      </c>
    </row>
    <row r="472" spans="1:3">
      <c r="A472" s="97" t="s">
        <v>1237</v>
      </c>
      <c r="B472" s="99" t="s">
        <v>3772</v>
      </c>
      <c r="C472" s="97" t="s">
        <v>1238</v>
      </c>
    </row>
    <row r="473" spans="1:3">
      <c r="A473" s="97" t="s">
        <v>1239</v>
      </c>
      <c r="B473" s="99" t="s">
        <v>3773</v>
      </c>
      <c r="C473" s="97" t="s">
        <v>1240</v>
      </c>
    </row>
    <row r="474" spans="1:3">
      <c r="A474" s="97" t="s">
        <v>1241</v>
      </c>
      <c r="B474" s="99" t="s">
        <v>3774</v>
      </c>
      <c r="C474" s="97" t="s">
        <v>1242</v>
      </c>
    </row>
    <row r="475" spans="1:3">
      <c r="A475" s="97" t="s">
        <v>1243</v>
      </c>
      <c r="B475" s="99" t="s">
        <v>3775</v>
      </c>
      <c r="C475" s="97" t="s">
        <v>1244</v>
      </c>
    </row>
    <row r="476" spans="1:3">
      <c r="A476" s="97" t="s">
        <v>1245</v>
      </c>
      <c r="B476" s="99" t="s">
        <v>3776</v>
      </c>
      <c r="C476" s="97" t="s">
        <v>1246</v>
      </c>
    </row>
    <row r="477" spans="1:3">
      <c r="A477" s="97" t="s">
        <v>1247</v>
      </c>
      <c r="B477" s="99" t="s">
        <v>3777</v>
      </c>
      <c r="C477" s="97" t="s">
        <v>1248</v>
      </c>
    </row>
    <row r="478" spans="1:3">
      <c r="A478" s="97" t="s">
        <v>1249</v>
      </c>
      <c r="B478" s="99" t="s">
        <v>3778</v>
      </c>
      <c r="C478" s="97" t="s">
        <v>1250</v>
      </c>
    </row>
    <row r="479" spans="1:3">
      <c r="A479" s="97" t="s">
        <v>1251</v>
      </c>
      <c r="B479" s="99" t="s">
        <v>3779</v>
      </c>
      <c r="C479" s="97" t="s">
        <v>1252</v>
      </c>
    </row>
    <row r="480" spans="1:3">
      <c r="A480" s="97" t="s">
        <v>1253</v>
      </c>
      <c r="B480" s="99" t="s">
        <v>3780</v>
      </c>
      <c r="C480" s="97" t="s">
        <v>1254</v>
      </c>
    </row>
    <row r="481" spans="1:3">
      <c r="A481" s="97" t="s">
        <v>1255</v>
      </c>
      <c r="B481" s="99" t="s">
        <v>3781</v>
      </c>
      <c r="C481" s="97" t="s">
        <v>1256</v>
      </c>
    </row>
    <row r="482" spans="1:3">
      <c r="A482" s="97" t="s">
        <v>1257</v>
      </c>
      <c r="B482" s="99" t="s">
        <v>3782</v>
      </c>
      <c r="C482" s="97" t="s">
        <v>1258</v>
      </c>
    </row>
    <row r="483" spans="1:3">
      <c r="A483" s="97" t="s">
        <v>1259</v>
      </c>
      <c r="B483" s="99" t="s">
        <v>3783</v>
      </c>
      <c r="C483" s="97" t="s">
        <v>1260</v>
      </c>
    </row>
    <row r="484" spans="1:3">
      <c r="A484" s="97" t="s">
        <v>1261</v>
      </c>
      <c r="B484" s="99" t="s">
        <v>3784</v>
      </c>
      <c r="C484" s="97" t="s">
        <v>1262</v>
      </c>
    </row>
    <row r="485" spans="1:3">
      <c r="A485" s="97" t="s">
        <v>1263</v>
      </c>
      <c r="B485" s="99" t="s">
        <v>3785</v>
      </c>
      <c r="C485" s="97" t="s">
        <v>1264</v>
      </c>
    </row>
    <row r="486" spans="1:3">
      <c r="A486" s="97" t="s">
        <v>1265</v>
      </c>
      <c r="B486" s="99" t="s">
        <v>3786</v>
      </c>
      <c r="C486" s="97" t="s">
        <v>1266</v>
      </c>
    </row>
    <row r="487" spans="1:3">
      <c r="A487" s="97" t="s">
        <v>1267</v>
      </c>
      <c r="B487" s="99" t="s">
        <v>3787</v>
      </c>
      <c r="C487" s="97" t="s">
        <v>1268</v>
      </c>
    </row>
    <row r="488" spans="1:3">
      <c r="A488" s="97" t="s">
        <v>1269</v>
      </c>
      <c r="B488" s="99" t="s">
        <v>3788</v>
      </c>
      <c r="C488" s="97" t="s">
        <v>1270</v>
      </c>
    </row>
    <row r="489" spans="1:3">
      <c r="A489" s="97" t="s">
        <v>1271</v>
      </c>
      <c r="B489" s="99" t="s">
        <v>3789</v>
      </c>
      <c r="C489" s="97" t="s">
        <v>1272</v>
      </c>
    </row>
    <row r="490" spans="1:3">
      <c r="A490" s="97" t="s">
        <v>1273</v>
      </c>
      <c r="B490" s="99" t="s">
        <v>3790</v>
      </c>
      <c r="C490" s="97" t="s">
        <v>1274</v>
      </c>
    </row>
    <row r="491" spans="1:3">
      <c r="A491" s="97" t="s">
        <v>1275</v>
      </c>
      <c r="B491" s="99" t="s">
        <v>3791</v>
      </c>
      <c r="C491" s="97" t="s">
        <v>1276</v>
      </c>
    </row>
    <row r="492" spans="1:3">
      <c r="A492" s="97" t="s">
        <v>1277</v>
      </c>
      <c r="B492" s="99" t="s">
        <v>3792</v>
      </c>
      <c r="C492" s="97" t="s">
        <v>1278</v>
      </c>
    </row>
    <row r="493" spans="1:3">
      <c r="A493" s="97" t="s">
        <v>1279</v>
      </c>
      <c r="B493" s="99" t="s">
        <v>3793</v>
      </c>
      <c r="C493" s="97" t="s">
        <v>1280</v>
      </c>
    </row>
    <row r="494" spans="1:3">
      <c r="A494" s="97" t="s">
        <v>1281</v>
      </c>
      <c r="B494" s="99" t="s">
        <v>3794</v>
      </c>
      <c r="C494" s="97" t="s">
        <v>1282</v>
      </c>
    </row>
    <row r="495" spans="1:3">
      <c r="A495" s="97" t="s">
        <v>1283</v>
      </c>
      <c r="B495" s="99" t="s">
        <v>3795</v>
      </c>
      <c r="C495" s="97" t="s">
        <v>1284</v>
      </c>
    </row>
    <row r="496" spans="1:3">
      <c r="A496" s="97" t="s">
        <v>1285</v>
      </c>
      <c r="B496" s="99" t="s">
        <v>3796</v>
      </c>
      <c r="C496" s="97" t="s">
        <v>1286</v>
      </c>
    </row>
    <row r="497" spans="1:3">
      <c r="A497" s="97" t="s">
        <v>1287</v>
      </c>
      <c r="B497" s="99" t="s">
        <v>3797</v>
      </c>
      <c r="C497" s="97" t="s">
        <v>436</v>
      </c>
    </row>
    <row r="498" spans="1:3">
      <c r="A498" s="97" t="s">
        <v>1288</v>
      </c>
      <c r="B498" s="99" t="s">
        <v>3798</v>
      </c>
      <c r="C498" s="97" t="s">
        <v>1289</v>
      </c>
    </row>
    <row r="499" spans="1:3">
      <c r="A499" s="97" t="s">
        <v>1290</v>
      </c>
      <c r="B499" s="99" t="s">
        <v>3799</v>
      </c>
      <c r="C499" s="97" t="s">
        <v>1291</v>
      </c>
    </row>
    <row r="500" spans="1:3">
      <c r="A500" s="97" t="s">
        <v>1292</v>
      </c>
      <c r="B500" s="99" t="s">
        <v>3800</v>
      </c>
      <c r="C500" s="97" t="s">
        <v>1293</v>
      </c>
    </row>
    <row r="501" spans="1:3">
      <c r="A501" s="97" t="s">
        <v>1294</v>
      </c>
      <c r="B501" s="99" t="s">
        <v>3801</v>
      </c>
      <c r="C501" s="97" t="s">
        <v>1295</v>
      </c>
    </row>
    <row r="502" spans="1:3">
      <c r="A502" s="97" t="s">
        <v>1296</v>
      </c>
      <c r="B502" s="99" t="s">
        <v>3802</v>
      </c>
      <c r="C502" s="97" t="s">
        <v>1297</v>
      </c>
    </row>
    <row r="503" spans="1:3">
      <c r="A503" s="97" t="s">
        <v>1298</v>
      </c>
      <c r="B503" s="99" t="s">
        <v>3803</v>
      </c>
      <c r="C503" s="97" t="s">
        <v>1299</v>
      </c>
    </row>
    <row r="504" spans="1:3">
      <c r="A504" s="97" t="s">
        <v>1300</v>
      </c>
      <c r="B504" s="99" t="s">
        <v>3804</v>
      </c>
      <c r="C504" s="97" t="s">
        <v>1301</v>
      </c>
    </row>
    <row r="505" spans="1:3">
      <c r="A505" s="97" t="s">
        <v>1302</v>
      </c>
      <c r="B505" s="99" t="s">
        <v>3805</v>
      </c>
      <c r="C505" s="97" t="s">
        <v>1303</v>
      </c>
    </row>
    <row r="506" spans="1:3">
      <c r="A506" s="97" t="s">
        <v>1304</v>
      </c>
      <c r="B506" s="99" t="s">
        <v>3806</v>
      </c>
      <c r="C506" s="97" t="s">
        <v>1305</v>
      </c>
    </row>
    <row r="507" spans="1:3">
      <c r="A507" s="97" t="s">
        <v>1306</v>
      </c>
      <c r="B507" s="99" t="s">
        <v>3807</v>
      </c>
      <c r="C507" s="97" t="s">
        <v>1307</v>
      </c>
    </row>
    <row r="508" spans="1:3">
      <c r="A508" s="97" t="s">
        <v>1308</v>
      </c>
      <c r="B508" s="99" t="s">
        <v>3808</v>
      </c>
      <c r="C508" s="97" t="s">
        <v>1309</v>
      </c>
    </row>
    <row r="509" spans="1:3">
      <c r="A509" s="97" t="s">
        <v>1310</v>
      </c>
      <c r="B509" s="99" t="s">
        <v>3809</v>
      </c>
      <c r="C509" s="97" t="s">
        <v>1311</v>
      </c>
    </row>
    <row r="510" spans="1:3">
      <c r="A510" s="97" t="s">
        <v>1312</v>
      </c>
      <c r="B510" s="99" t="s">
        <v>3810</v>
      </c>
      <c r="C510" s="97" t="s">
        <v>1313</v>
      </c>
    </row>
    <row r="511" spans="1:3">
      <c r="A511" s="97" t="s">
        <v>1314</v>
      </c>
      <c r="B511" s="99" t="s">
        <v>3811</v>
      </c>
      <c r="C511" s="97" t="s">
        <v>1315</v>
      </c>
    </row>
    <row r="512" spans="1:3">
      <c r="A512" s="97" t="s">
        <v>1316</v>
      </c>
      <c r="B512" s="99" t="s">
        <v>3812</v>
      </c>
      <c r="C512" s="97" t="s">
        <v>1317</v>
      </c>
    </row>
    <row r="513" spans="1:3">
      <c r="A513" s="97" t="s">
        <v>1318</v>
      </c>
      <c r="B513" s="99" t="s">
        <v>3813</v>
      </c>
      <c r="C513" s="97" t="s">
        <v>1319</v>
      </c>
    </row>
    <row r="514" spans="1:3">
      <c r="A514" s="97" t="s">
        <v>1320</v>
      </c>
      <c r="B514" s="99" t="s">
        <v>3814</v>
      </c>
      <c r="C514" s="97" t="s">
        <v>1321</v>
      </c>
    </row>
    <row r="515" spans="1:3">
      <c r="A515" s="97" t="s">
        <v>1322</v>
      </c>
      <c r="B515" s="99" t="s">
        <v>3815</v>
      </c>
      <c r="C515" s="97" t="s">
        <v>1323</v>
      </c>
    </row>
    <row r="516" spans="1:3">
      <c r="A516" s="97" t="s">
        <v>1324</v>
      </c>
      <c r="B516" s="99" t="s">
        <v>3816</v>
      </c>
      <c r="C516" s="97" t="s">
        <v>1325</v>
      </c>
    </row>
    <row r="517" spans="1:3">
      <c r="A517" s="97" t="s">
        <v>1326</v>
      </c>
      <c r="B517" s="99" t="s">
        <v>3817</v>
      </c>
      <c r="C517" s="97" t="s">
        <v>1327</v>
      </c>
    </row>
    <row r="518" spans="1:3">
      <c r="A518" s="97" t="s">
        <v>1328</v>
      </c>
      <c r="B518" s="99" t="s">
        <v>3818</v>
      </c>
      <c r="C518" s="97" t="s">
        <v>1329</v>
      </c>
    </row>
    <row r="519" spans="1:3">
      <c r="A519" s="97" t="s">
        <v>1330</v>
      </c>
      <c r="B519" s="99" t="s">
        <v>3819</v>
      </c>
      <c r="C519" s="97" t="s">
        <v>1331</v>
      </c>
    </row>
    <row r="520" spans="1:3">
      <c r="A520" s="97" t="s">
        <v>1332</v>
      </c>
      <c r="B520" s="99" t="s">
        <v>3820</v>
      </c>
      <c r="C520" s="97" t="s">
        <v>1333</v>
      </c>
    </row>
    <row r="521" spans="1:3">
      <c r="A521" s="97" t="s">
        <v>1334</v>
      </c>
      <c r="B521" s="99" t="s">
        <v>3821</v>
      </c>
      <c r="C521" s="97" t="s">
        <v>1335</v>
      </c>
    </row>
    <row r="522" spans="1:3">
      <c r="A522" s="97" t="s">
        <v>1336</v>
      </c>
      <c r="B522" s="99" t="s">
        <v>3822</v>
      </c>
      <c r="C522" s="97" t="s">
        <v>1337</v>
      </c>
    </row>
    <row r="523" spans="1:3">
      <c r="A523" s="97" t="s">
        <v>1338</v>
      </c>
      <c r="B523" s="99" t="s">
        <v>3823</v>
      </c>
      <c r="C523" s="97" t="s">
        <v>1339</v>
      </c>
    </row>
    <row r="524" spans="1:3">
      <c r="A524" s="97" t="s">
        <v>1340</v>
      </c>
      <c r="B524" s="99" t="s">
        <v>3824</v>
      </c>
      <c r="C524" s="97" t="s">
        <v>1341</v>
      </c>
    </row>
    <row r="525" spans="1:3">
      <c r="A525" s="97" t="s">
        <v>1342</v>
      </c>
      <c r="B525" s="99" t="s">
        <v>3825</v>
      </c>
      <c r="C525" s="97" t="s">
        <v>1343</v>
      </c>
    </row>
    <row r="526" spans="1:3">
      <c r="A526" s="97" t="s">
        <v>1344</v>
      </c>
      <c r="B526" s="99" t="s">
        <v>3826</v>
      </c>
      <c r="C526" s="97" t="s">
        <v>1345</v>
      </c>
    </row>
    <row r="527" spans="1:3">
      <c r="A527" s="97" t="s">
        <v>1346</v>
      </c>
      <c r="B527" s="99" t="s">
        <v>3827</v>
      </c>
      <c r="C527" s="97" t="s">
        <v>1347</v>
      </c>
    </row>
    <row r="528" spans="1:3">
      <c r="A528" s="97" t="s">
        <v>1348</v>
      </c>
      <c r="B528" s="99" t="s">
        <v>3828</v>
      </c>
      <c r="C528" s="97" t="s">
        <v>1349</v>
      </c>
    </row>
    <row r="529" spans="1:3">
      <c r="A529" s="97" t="s">
        <v>1350</v>
      </c>
      <c r="B529" s="99" t="s">
        <v>3829</v>
      </c>
      <c r="C529" s="97" t="s">
        <v>1351</v>
      </c>
    </row>
    <row r="530" spans="1:3">
      <c r="A530" s="97" t="s">
        <v>1352</v>
      </c>
      <c r="B530" s="99" t="s">
        <v>3830</v>
      </c>
      <c r="C530" s="97" t="s">
        <v>1353</v>
      </c>
    </row>
    <row r="531" spans="1:3">
      <c r="A531" s="97" t="s">
        <v>1354</v>
      </c>
      <c r="B531" s="99" t="s">
        <v>3831</v>
      </c>
      <c r="C531" s="97" t="s">
        <v>1355</v>
      </c>
    </row>
    <row r="532" spans="1:3">
      <c r="A532" s="97" t="s">
        <v>1356</v>
      </c>
      <c r="B532" s="99" t="s">
        <v>3832</v>
      </c>
      <c r="C532" s="97" t="s">
        <v>1355</v>
      </c>
    </row>
    <row r="533" spans="1:3">
      <c r="A533" s="97" t="s">
        <v>1357</v>
      </c>
      <c r="B533" s="99" t="s">
        <v>3833</v>
      </c>
      <c r="C533" s="97" t="s">
        <v>1358</v>
      </c>
    </row>
    <row r="534" spans="1:3">
      <c r="A534" s="97" t="s">
        <v>1359</v>
      </c>
      <c r="B534" s="99" t="s">
        <v>3834</v>
      </c>
      <c r="C534" s="97" t="s">
        <v>1360</v>
      </c>
    </row>
    <row r="535" spans="1:3">
      <c r="A535" s="97" t="s">
        <v>1361</v>
      </c>
      <c r="B535" s="99" t="s">
        <v>3835</v>
      </c>
      <c r="C535" s="97" t="s">
        <v>1362</v>
      </c>
    </row>
    <row r="536" spans="1:3">
      <c r="A536" s="97" t="s">
        <v>1363</v>
      </c>
      <c r="B536" s="99" t="s">
        <v>3836</v>
      </c>
      <c r="C536" s="97" t="s">
        <v>1364</v>
      </c>
    </row>
    <row r="537" spans="1:3">
      <c r="A537" s="97" t="s">
        <v>1365</v>
      </c>
      <c r="B537" s="99" t="s">
        <v>3837</v>
      </c>
      <c r="C537" s="97" t="s">
        <v>796</v>
      </c>
    </row>
    <row r="538" spans="1:3">
      <c r="A538" s="97" t="s">
        <v>1366</v>
      </c>
      <c r="B538" s="99" t="s">
        <v>3838</v>
      </c>
      <c r="C538" s="97" t="s">
        <v>1367</v>
      </c>
    </row>
    <row r="539" spans="1:3">
      <c r="A539" s="97" t="s">
        <v>1368</v>
      </c>
      <c r="B539" s="99" t="s">
        <v>3839</v>
      </c>
      <c r="C539" s="97" t="s">
        <v>1369</v>
      </c>
    </row>
    <row r="540" spans="1:3">
      <c r="A540" s="97" t="s">
        <v>1370</v>
      </c>
      <c r="B540" s="99" t="s">
        <v>3840</v>
      </c>
      <c r="C540" s="97" t="s">
        <v>1371</v>
      </c>
    </row>
    <row r="541" spans="1:3">
      <c r="A541" s="97" t="s">
        <v>1372</v>
      </c>
      <c r="B541" s="99" t="s">
        <v>3841</v>
      </c>
      <c r="C541" s="97" t="s">
        <v>1373</v>
      </c>
    </row>
    <row r="542" spans="1:3">
      <c r="A542" s="97" t="s">
        <v>1374</v>
      </c>
      <c r="B542" s="99" t="s">
        <v>3842</v>
      </c>
      <c r="C542" s="97" t="s">
        <v>1375</v>
      </c>
    </row>
    <row r="543" spans="1:3">
      <c r="A543" s="97" t="s">
        <v>1376</v>
      </c>
      <c r="B543" s="99" t="s">
        <v>3843</v>
      </c>
      <c r="C543" s="97" t="s">
        <v>1377</v>
      </c>
    </row>
    <row r="544" spans="1:3">
      <c r="A544" s="97" t="s">
        <v>1378</v>
      </c>
      <c r="B544" s="99" t="s">
        <v>3844</v>
      </c>
      <c r="C544" s="97" t="s">
        <v>1379</v>
      </c>
    </row>
    <row r="545" spans="1:3">
      <c r="A545" s="97" t="s">
        <v>1380</v>
      </c>
      <c r="B545" s="99" t="s">
        <v>3845</v>
      </c>
      <c r="C545" s="97" t="s">
        <v>1381</v>
      </c>
    </row>
    <row r="546" spans="1:3">
      <c r="A546" s="97" t="s">
        <v>1382</v>
      </c>
      <c r="B546" s="99" t="s">
        <v>3846</v>
      </c>
      <c r="C546" s="97" t="s">
        <v>1383</v>
      </c>
    </row>
    <row r="547" spans="1:3">
      <c r="A547" s="97" t="s">
        <v>1384</v>
      </c>
      <c r="B547" s="99" t="s">
        <v>3847</v>
      </c>
      <c r="C547" s="97" t="s">
        <v>822</v>
      </c>
    </row>
    <row r="548" spans="1:3">
      <c r="A548" s="97" t="s">
        <v>1385</v>
      </c>
      <c r="B548" s="99" t="s">
        <v>3848</v>
      </c>
      <c r="C548" s="97" t="s">
        <v>1386</v>
      </c>
    </row>
    <row r="549" spans="1:3">
      <c r="A549" s="97" t="s">
        <v>1387</v>
      </c>
      <c r="B549" s="99" t="s">
        <v>3849</v>
      </c>
      <c r="C549" s="97" t="s">
        <v>1388</v>
      </c>
    </row>
    <row r="550" spans="1:3">
      <c r="A550" s="97" t="s">
        <v>1389</v>
      </c>
      <c r="B550" s="99" t="s">
        <v>3850</v>
      </c>
      <c r="C550" s="97" t="s">
        <v>1390</v>
      </c>
    </row>
    <row r="551" spans="1:3">
      <c r="A551" s="97" t="s">
        <v>1391</v>
      </c>
      <c r="B551" s="99" t="s">
        <v>3851</v>
      </c>
      <c r="C551" s="97" t="s">
        <v>1392</v>
      </c>
    </row>
    <row r="552" spans="1:3">
      <c r="A552" s="97" t="s">
        <v>1393</v>
      </c>
      <c r="B552" s="99" t="s">
        <v>3852</v>
      </c>
      <c r="C552" s="97" t="s">
        <v>1394</v>
      </c>
    </row>
    <row r="553" spans="1:3">
      <c r="A553" s="97" t="s">
        <v>1395</v>
      </c>
      <c r="B553" s="99" t="s">
        <v>3853</v>
      </c>
      <c r="C553" s="97" t="s">
        <v>1396</v>
      </c>
    </row>
    <row r="554" spans="1:3">
      <c r="A554" s="97" t="s">
        <v>1397</v>
      </c>
      <c r="B554" s="99" t="s">
        <v>3854</v>
      </c>
      <c r="C554" s="97" t="s">
        <v>822</v>
      </c>
    </row>
    <row r="555" spans="1:3">
      <c r="A555" s="97" t="s">
        <v>1398</v>
      </c>
      <c r="B555" s="99" t="s">
        <v>3855</v>
      </c>
      <c r="C555" s="97" t="s">
        <v>1399</v>
      </c>
    </row>
    <row r="556" spans="1:3">
      <c r="A556" s="97" t="s">
        <v>1400</v>
      </c>
      <c r="B556" s="99" t="s">
        <v>3856</v>
      </c>
      <c r="C556" s="97" t="s">
        <v>822</v>
      </c>
    </row>
    <row r="557" spans="1:3">
      <c r="A557" s="97" t="s">
        <v>1401</v>
      </c>
      <c r="B557" s="99" t="s">
        <v>3857</v>
      </c>
      <c r="C557" s="97" t="s">
        <v>1402</v>
      </c>
    </row>
    <row r="558" spans="1:3">
      <c r="A558" s="97" t="s">
        <v>1403</v>
      </c>
      <c r="B558" s="99" t="s">
        <v>3858</v>
      </c>
      <c r="C558" s="97" t="s">
        <v>1404</v>
      </c>
    </row>
    <row r="559" spans="1:3">
      <c r="A559" s="97" t="s">
        <v>1405</v>
      </c>
      <c r="B559" s="99" t="s">
        <v>3859</v>
      </c>
      <c r="C559" s="97" t="s">
        <v>1406</v>
      </c>
    </row>
    <row r="560" spans="1:3">
      <c r="A560" s="97" t="s">
        <v>1407</v>
      </c>
      <c r="B560" s="99" t="s">
        <v>3860</v>
      </c>
      <c r="C560" s="97" t="s">
        <v>1408</v>
      </c>
    </row>
    <row r="561" spans="1:3">
      <c r="A561" s="97" t="s">
        <v>1409</v>
      </c>
      <c r="B561" s="99" t="s">
        <v>3861</v>
      </c>
      <c r="C561" s="97" t="s">
        <v>1410</v>
      </c>
    </row>
    <row r="562" spans="1:3">
      <c r="A562" s="97" t="s">
        <v>1411</v>
      </c>
      <c r="B562" s="99" t="s">
        <v>3862</v>
      </c>
      <c r="C562" s="97" t="s">
        <v>1412</v>
      </c>
    </row>
    <row r="563" spans="1:3">
      <c r="A563" s="97" t="s">
        <v>1413</v>
      </c>
      <c r="B563" s="99" t="s">
        <v>3863</v>
      </c>
      <c r="C563" s="97" t="s">
        <v>1414</v>
      </c>
    </row>
    <row r="564" spans="1:3">
      <c r="A564" s="97" t="s">
        <v>1415</v>
      </c>
      <c r="B564" s="99" t="s">
        <v>3864</v>
      </c>
      <c r="C564" s="97" t="s">
        <v>1416</v>
      </c>
    </row>
    <row r="565" spans="1:3">
      <c r="A565" s="97" t="s">
        <v>1417</v>
      </c>
      <c r="B565" s="99" t="s">
        <v>3865</v>
      </c>
      <c r="C565" s="97" t="s">
        <v>1418</v>
      </c>
    </row>
    <row r="566" spans="1:3">
      <c r="A566" s="97" t="s">
        <v>1419</v>
      </c>
      <c r="B566" s="99" t="s">
        <v>3866</v>
      </c>
      <c r="C566" s="97" t="s">
        <v>1420</v>
      </c>
    </row>
    <row r="567" spans="1:3">
      <c r="A567" s="97" t="s">
        <v>1421</v>
      </c>
      <c r="B567" s="99" t="s">
        <v>3867</v>
      </c>
      <c r="C567" s="97" t="s">
        <v>1422</v>
      </c>
    </row>
    <row r="568" spans="1:3">
      <c r="A568" s="97" t="s">
        <v>1423</v>
      </c>
      <c r="B568" s="99" t="s">
        <v>3868</v>
      </c>
      <c r="C568" s="97" t="s">
        <v>1424</v>
      </c>
    </row>
    <row r="569" spans="1:3">
      <c r="A569" s="97" t="s">
        <v>1425</v>
      </c>
      <c r="B569" s="99" t="s">
        <v>3869</v>
      </c>
      <c r="C569" s="97" t="s">
        <v>1426</v>
      </c>
    </row>
    <row r="570" spans="1:3">
      <c r="A570" s="97" t="s">
        <v>1427</v>
      </c>
      <c r="B570" s="99" t="s">
        <v>3870</v>
      </c>
      <c r="C570" s="97" t="s">
        <v>1428</v>
      </c>
    </row>
    <row r="571" spans="1:3">
      <c r="A571" s="97" t="s">
        <v>1429</v>
      </c>
      <c r="B571" s="99" t="s">
        <v>3871</v>
      </c>
      <c r="C571" s="97" t="s">
        <v>1430</v>
      </c>
    </row>
    <row r="572" spans="1:3">
      <c r="A572" s="97" t="s">
        <v>1431</v>
      </c>
      <c r="B572" s="99" t="s">
        <v>3872</v>
      </c>
      <c r="C572" s="97" t="s">
        <v>1432</v>
      </c>
    </row>
    <row r="573" spans="1:3">
      <c r="A573" s="97" t="s">
        <v>1433</v>
      </c>
      <c r="B573" s="99" t="s">
        <v>3873</v>
      </c>
      <c r="C573" s="97" t="s">
        <v>1434</v>
      </c>
    </row>
    <row r="574" spans="1:3">
      <c r="A574" s="97" t="s">
        <v>1435</v>
      </c>
      <c r="B574" s="99" t="s">
        <v>3874</v>
      </c>
      <c r="C574" s="97" t="s">
        <v>1436</v>
      </c>
    </row>
    <row r="575" spans="1:3">
      <c r="A575" s="97" t="s">
        <v>1437</v>
      </c>
      <c r="B575" s="99" t="s">
        <v>3875</v>
      </c>
      <c r="C575" s="97" t="s">
        <v>1438</v>
      </c>
    </row>
    <row r="576" spans="1:3">
      <c r="A576" s="97" t="s">
        <v>1439</v>
      </c>
      <c r="B576" s="99" t="s">
        <v>3876</v>
      </c>
      <c r="C576" s="97" t="s">
        <v>1440</v>
      </c>
    </row>
    <row r="577" spans="1:3">
      <c r="A577" s="97" t="s">
        <v>1441</v>
      </c>
      <c r="B577" s="99" t="s">
        <v>3877</v>
      </c>
      <c r="C577" s="97" t="s">
        <v>1442</v>
      </c>
    </row>
    <row r="578" spans="1:3">
      <c r="A578" s="97" t="s">
        <v>1443</v>
      </c>
      <c r="B578" s="99" t="s">
        <v>3878</v>
      </c>
      <c r="C578" s="97" t="s">
        <v>1444</v>
      </c>
    </row>
    <row r="579" spans="1:3">
      <c r="A579" s="97" t="s">
        <v>1445</v>
      </c>
      <c r="B579" s="99" t="s">
        <v>3879</v>
      </c>
      <c r="C579" s="97" t="s">
        <v>1446</v>
      </c>
    </row>
    <row r="580" spans="1:3">
      <c r="A580" s="97" t="s">
        <v>1447</v>
      </c>
      <c r="B580" s="99" t="s">
        <v>3880</v>
      </c>
      <c r="C580" s="97" t="s">
        <v>1448</v>
      </c>
    </row>
    <row r="581" spans="1:3">
      <c r="A581" s="97" t="s">
        <v>1449</v>
      </c>
      <c r="B581" s="99" t="s">
        <v>3881</v>
      </c>
      <c r="C581" s="97" t="s">
        <v>1450</v>
      </c>
    </row>
    <row r="582" spans="1:3">
      <c r="A582" s="97" t="s">
        <v>1451</v>
      </c>
      <c r="B582" s="99" t="s">
        <v>3882</v>
      </c>
      <c r="C582" s="97" t="s">
        <v>1452</v>
      </c>
    </row>
    <row r="583" spans="1:3">
      <c r="A583" s="97" t="s">
        <v>1453</v>
      </c>
      <c r="B583" s="99" t="s">
        <v>3883</v>
      </c>
      <c r="C583" s="97" t="s">
        <v>1454</v>
      </c>
    </row>
    <row r="584" spans="1:3">
      <c r="A584" s="97" t="s">
        <v>1455</v>
      </c>
      <c r="B584" s="99" t="s">
        <v>3884</v>
      </c>
      <c r="C584" s="97" t="s">
        <v>1456</v>
      </c>
    </row>
    <row r="585" spans="1:3">
      <c r="A585" s="97" t="s">
        <v>1457</v>
      </c>
      <c r="B585" s="99" t="s">
        <v>3885</v>
      </c>
      <c r="C585" s="97" t="s">
        <v>1422</v>
      </c>
    </row>
    <row r="586" spans="1:3">
      <c r="A586" s="97" t="s">
        <v>1458</v>
      </c>
      <c r="B586" s="99" t="s">
        <v>3886</v>
      </c>
      <c r="C586" s="97" t="s">
        <v>1388</v>
      </c>
    </row>
    <row r="587" spans="1:3">
      <c r="A587" s="97" t="s">
        <v>1459</v>
      </c>
      <c r="B587" s="99" t="s">
        <v>3887</v>
      </c>
      <c r="C587" s="97" t="s">
        <v>1460</v>
      </c>
    </row>
    <row r="588" spans="1:3">
      <c r="A588" s="97" t="s">
        <v>1461</v>
      </c>
      <c r="B588" s="99" t="s">
        <v>3888</v>
      </c>
      <c r="C588" s="97" t="s">
        <v>1462</v>
      </c>
    </row>
    <row r="589" spans="1:3">
      <c r="A589" s="97" t="s">
        <v>1463</v>
      </c>
      <c r="B589" s="99" t="s">
        <v>3889</v>
      </c>
      <c r="C589" s="97" t="s">
        <v>1464</v>
      </c>
    </row>
    <row r="590" spans="1:3">
      <c r="A590" s="97" t="s">
        <v>1465</v>
      </c>
      <c r="B590" s="99" t="s">
        <v>3890</v>
      </c>
      <c r="C590" s="97" t="s">
        <v>436</v>
      </c>
    </row>
    <row r="591" spans="1:3">
      <c r="A591" s="97" t="s">
        <v>1466</v>
      </c>
      <c r="B591" s="99" t="s">
        <v>3891</v>
      </c>
      <c r="C591" s="97" t="s">
        <v>1467</v>
      </c>
    </row>
    <row r="592" spans="1:3">
      <c r="A592" s="97" t="s">
        <v>1468</v>
      </c>
      <c r="B592" s="99" t="s">
        <v>3892</v>
      </c>
      <c r="C592" s="97" t="s">
        <v>1469</v>
      </c>
    </row>
    <row r="593" spans="1:3">
      <c r="A593" s="97" t="s">
        <v>1470</v>
      </c>
      <c r="B593" s="99" t="s">
        <v>3893</v>
      </c>
      <c r="C593" s="97" t="s">
        <v>1471</v>
      </c>
    </row>
    <row r="594" spans="1:3">
      <c r="A594" s="97" t="s">
        <v>1472</v>
      </c>
      <c r="B594" s="99" t="s">
        <v>3894</v>
      </c>
      <c r="C594" s="97" t="s">
        <v>1473</v>
      </c>
    </row>
    <row r="595" spans="1:3">
      <c r="A595" s="97" t="s">
        <v>1474</v>
      </c>
      <c r="B595" s="99" t="s">
        <v>3895</v>
      </c>
      <c r="C595" s="97" t="s">
        <v>1063</v>
      </c>
    </row>
    <row r="596" spans="1:3">
      <c r="A596" s="97" t="s">
        <v>1475</v>
      </c>
      <c r="B596" s="99" t="s">
        <v>3896</v>
      </c>
      <c r="C596" s="97" t="s">
        <v>1473</v>
      </c>
    </row>
    <row r="597" spans="1:3">
      <c r="A597" s="97" t="s">
        <v>1476</v>
      </c>
      <c r="B597" s="99" t="s">
        <v>3897</v>
      </c>
      <c r="C597" s="97" t="s">
        <v>1473</v>
      </c>
    </row>
    <row r="598" spans="1:3">
      <c r="A598" s="97" t="s">
        <v>1477</v>
      </c>
      <c r="B598" s="99" t="s">
        <v>3898</v>
      </c>
      <c r="C598" s="97" t="s">
        <v>1478</v>
      </c>
    </row>
    <row r="599" spans="1:3">
      <c r="A599" s="97" t="s">
        <v>1479</v>
      </c>
      <c r="B599" s="99" t="s">
        <v>3899</v>
      </c>
      <c r="C599" s="97" t="s">
        <v>1480</v>
      </c>
    </row>
    <row r="600" spans="1:3">
      <c r="A600" s="97" t="s">
        <v>1481</v>
      </c>
      <c r="B600" s="99" t="s">
        <v>3900</v>
      </c>
      <c r="C600" s="97" t="s">
        <v>1482</v>
      </c>
    </row>
    <row r="601" spans="1:3">
      <c r="A601" s="97" t="s">
        <v>1483</v>
      </c>
      <c r="B601" s="99" t="s">
        <v>3901</v>
      </c>
      <c r="C601" s="97" t="s">
        <v>1484</v>
      </c>
    </row>
    <row r="602" spans="1:3">
      <c r="A602" s="97" t="s">
        <v>1485</v>
      </c>
      <c r="B602" s="99" t="s">
        <v>3902</v>
      </c>
      <c r="C602" s="97" t="s">
        <v>1486</v>
      </c>
    </row>
    <row r="603" spans="1:3">
      <c r="A603" s="97" t="s">
        <v>1487</v>
      </c>
      <c r="B603" s="99" t="s">
        <v>3903</v>
      </c>
      <c r="C603" s="97" t="s">
        <v>1488</v>
      </c>
    </row>
    <row r="604" spans="1:3">
      <c r="A604" s="97" t="s">
        <v>1489</v>
      </c>
      <c r="B604" s="99" t="s">
        <v>3904</v>
      </c>
      <c r="C604" s="97" t="s">
        <v>1490</v>
      </c>
    </row>
    <row r="605" spans="1:3">
      <c r="A605" s="97" t="s">
        <v>1491</v>
      </c>
      <c r="B605" s="99" t="s">
        <v>3905</v>
      </c>
      <c r="C605" s="97" t="s">
        <v>1492</v>
      </c>
    </row>
    <row r="606" spans="1:3">
      <c r="A606" s="97" t="s">
        <v>1493</v>
      </c>
      <c r="B606" s="99" t="s">
        <v>3906</v>
      </c>
      <c r="C606" s="97" t="s">
        <v>1494</v>
      </c>
    </row>
    <row r="607" spans="1:3">
      <c r="A607" s="97" t="s">
        <v>1495</v>
      </c>
      <c r="B607" s="99" t="s">
        <v>3907</v>
      </c>
      <c r="C607" s="97" t="s">
        <v>1496</v>
      </c>
    </row>
    <row r="608" spans="1:3">
      <c r="A608" s="97" t="s">
        <v>1497</v>
      </c>
      <c r="B608" s="99" t="s">
        <v>3908</v>
      </c>
      <c r="C608" s="97" t="s">
        <v>1498</v>
      </c>
    </row>
    <row r="609" spans="1:3">
      <c r="A609" s="97" t="s">
        <v>1499</v>
      </c>
      <c r="B609" s="99" t="s">
        <v>3909</v>
      </c>
      <c r="C609" s="97" t="s">
        <v>1500</v>
      </c>
    </row>
    <row r="610" spans="1:3">
      <c r="A610" s="97" t="s">
        <v>1501</v>
      </c>
      <c r="B610" s="99" t="s">
        <v>3910</v>
      </c>
      <c r="C610" s="97" t="s">
        <v>1502</v>
      </c>
    </row>
    <row r="611" spans="1:3">
      <c r="A611" s="97" t="s">
        <v>1503</v>
      </c>
      <c r="B611" s="99" t="s">
        <v>3911</v>
      </c>
      <c r="C611" s="97" t="s">
        <v>1504</v>
      </c>
    </row>
    <row r="612" spans="1:3">
      <c r="A612" s="97" t="s">
        <v>1505</v>
      </c>
      <c r="B612" s="99" t="s">
        <v>3912</v>
      </c>
      <c r="C612" s="97" t="s">
        <v>1506</v>
      </c>
    </row>
    <row r="613" spans="1:3">
      <c r="A613" s="97" t="s">
        <v>1507</v>
      </c>
      <c r="B613" s="99" t="s">
        <v>3913</v>
      </c>
      <c r="C613" s="97" t="s">
        <v>1508</v>
      </c>
    </row>
    <row r="614" spans="1:3">
      <c r="A614" s="97" t="s">
        <v>1509</v>
      </c>
      <c r="B614" s="99" t="s">
        <v>3914</v>
      </c>
      <c r="C614" s="97" t="s">
        <v>1502</v>
      </c>
    </row>
    <row r="615" spans="1:3">
      <c r="A615" s="97" t="s">
        <v>1510</v>
      </c>
      <c r="B615" s="99" t="s">
        <v>3915</v>
      </c>
      <c r="C615" s="97" t="s">
        <v>1502</v>
      </c>
    </row>
    <row r="616" spans="1:3">
      <c r="A616" s="97" t="s">
        <v>1511</v>
      </c>
      <c r="B616" s="99" t="s">
        <v>3916</v>
      </c>
      <c r="C616" s="97" t="s">
        <v>1512</v>
      </c>
    </row>
    <row r="617" spans="1:3">
      <c r="A617" s="97" t="s">
        <v>1513</v>
      </c>
      <c r="B617" s="99" t="s">
        <v>3917</v>
      </c>
      <c r="C617" s="97" t="s">
        <v>1514</v>
      </c>
    </row>
    <row r="618" spans="1:3">
      <c r="A618" s="97" t="s">
        <v>1515</v>
      </c>
      <c r="B618" s="99" t="s">
        <v>3918</v>
      </c>
      <c r="C618" s="97" t="s">
        <v>1516</v>
      </c>
    </row>
    <row r="619" spans="1:3">
      <c r="A619" s="97" t="s">
        <v>1517</v>
      </c>
      <c r="B619" s="99" t="s">
        <v>3919</v>
      </c>
      <c r="C619" s="97" t="s">
        <v>1518</v>
      </c>
    </row>
    <row r="620" spans="1:3">
      <c r="A620" s="97" t="s">
        <v>1519</v>
      </c>
      <c r="B620" s="99" t="s">
        <v>3920</v>
      </c>
      <c r="C620" s="97" t="s">
        <v>523</v>
      </c>
    </row>
    <row r="621" spans="1:3">
      <c r="A621" s="97" t="s">
        <v>1520</v>
      </c>
      <c r="B621" s="99" t="s">
        <v>3921</v>
      </c>
      <c r="C621" s="97" t="s">
        <v>1521</v>
      </c>
    </row>
    <row r="622" spans="1:3">
      <c r="A622" s="97" t="s">
        <v>1522</v>
      </c>
      <c r="B622" s="99" t="s">
        <v>3922</v>
      </c>
      <c r="C622" s="97" t="s">
        <v>1523</v>
      </c>
    </row>
    <row r="623" spans="1:3">
      <c r="A623" s="97" t="s">
        <v>1524</v>
      </c>
      <c r="B623" s="99" t="s">
        <v>3923</v>
      </c>
      <c r="C623" s="97" t="s">
        <v>593</v>
      </c>
    </row>
    <row r="624" spans="1:3">
      <c r="A624" s="97" t="s">
        <v>1525</v>
      </c>
      <c r="B624" s="99" t="s">
        <v>3924</v>
      </c>
      <c r="C624" s="97" t="s">
        <v>1526</v>
      </c>
    </row>
    <row r="625" spans="1:3">
      <c r="A625" s="97" t="s">
        <v>1527</v>
      </c>
      <c r="B625" s="99" t="s">
        <v>3925</v>
      </c>
      <c r="C625" s="97" t="s">
        <v>1528</v>
      </c>
    </row>
    <row r="626" spans="1:3">
      <c r="A626" s="97" t="s">
        <v>1529</v>
      </c>
      <c r="B626" s="99" t="s">
        <v>3926</v>
      </c>
      <c r="C626" s="97" t="s">
        <v>1530</v>
      </c>
    </row>
    <row r="627" spans="1:3">
      <c r="A627" s="97" t="s">
        <v>1531</v>
      </c>
      <c r="B627" s="99" t="s">
        <v>3927</v>
      </c>
      <c r="C627" s="97" t="s">
        <v>1532</v>
      </c>
    </row>
    <row r="628" spans="1:3">
      <c r="A628" s="97" t="s">
        <v>1533</v>
      </c>
      <c r="B628" s="99" t="s">
        <v>3928</v>
      </c>
      <c r="C628" s="97" t="s">
        <v>1208</v>
      </c>
    </row>
    <row r="629" spans="1:3">
      <c r="A629" s="97" t="s">
        <v>1534</v>
      </c>
      <c r="B629" s="99" t="s">
        <v>3929</v>
      </c>
      <c r="C629" s="97" t="s">
        <v>1535</v>
      </c>
    </row>
    <row r="630" spans="1:3">
      <c r="A630" s="97" t="s">
        <v>1536</v>
      </c>
      <c r="B630" s="99" t="s">
        <v>3930</v>
      </c>
      <c r="C630" s="97" t="s">
        <v>1537</v>
      </c>
    </row>
    <row r="631" spans="1:3">
      <c r="A631" s="97" t="s">
        <v>1538</v>
      </c>
      <c r="B631" s="99" t="s">
        <v>3931</v>
      </c>
      <c r="C631" s="97" t="s">
        <v>1539</v>
      </c>
    </row>
    <row r="632" spans="1:3">
      <c r="A632" s="97" t="s">
        <v>1540</v>
      </c>
      <c r="B632" s="99" t="s">
        <v>3932</v>
      </c>
      <c r="C632" s="97" t="s">
        <v>1541</v>
      </c>
    </row>
    <row r="633" spans="1:3">
      <c r="A633" s="97" t="s">
        <v>1542</v>
      </c>
      <c r="B633" s="99" t="s">
        <v>3933</v>
      </c>
      <c r="C633" s="97" t="s">
        <v>1543</v>
      </c>
    </row>
    <row r="634" spans="1:3">
      <c r="A634" s="97" t="s">
        <v>1544</v>
      </c>
      <c r="B634" s="99" t="s">
        <v>3934</v>
      </c>
      <c r="C634" s="97" t="s">
        <v>1545</v>
      </c>
    </row>
    <row r="635" spans="1:3">
      <c r="A635" s="97" t="s">
        <v>1546</v>
      </c>
      <c r="B635" s="99" t="s">
        <v>3935</v>
      </c>
      <c r="C635" s="97" t="s">
        <v>1547</v>
      </c>
    </row>
    <row r="636" spans="1:3">
      <c r="A636" s="97" t="s">
        <v>1548</v>
      </c>
      <c r="B636" s="99" t="s">
        <v>3936</v>
      </c>
      <c r="C636" s="97" t="s">
        <v>1549</v>
      </c>
    </row>
    <row r="637" spans="1:3">
      <c r="A637" s="97" t="s">
        <v>1550</v>
      </c>
      <c r="B637" s="99" t="s">
        <v>3937</v>
      </c>
      <c r="C637" s="97" t="s">
        <v>1551</v>
      </c>
    </row>
    <row r="638" spans="1:3">
      <c r="A638" s="97" t="s">
        <v>1552</v>
      </c>
      <c r="B638" s="99" t="s">
        <v>3938</v>
      </c>
      <c r="C638" s="97" t="s">
        <v>1553</v>
      </c>
    </row>
    <row r="639" spans="1:3">
      <c r="A639" s="97" t="s">
        <v>1554</v>
      </c>
      <c r="B639" s="99" t="s">
        <v>3939</v>
      </c>
      <c r="C639" s="97" t="s">
        <v>1555</v>
      </c>
    </row>
    <row r="640" spans="1:3">
      <c r="A640" s="97" t="s">
        <v>1556</v>
      </c>
      <c r="B640" s="99" t="s">
        <v>3940</v>
      </c>
      <c r="C640" s="97" t="s">
        <v>1557</v>
      </c>
    </row>
    <row r="641" spans="1:3">
      <c r="A641" s="97" t="s">
        <v>1558</v>
      </c>
      <c r="B641" s="99" t="s">
        <v>3941</v>
      </c>
      <c r="C641" s="97" t="s">
        <v>1559</v>
      </c>
    </row>
    <row r="642" spans="1:3">
      <c r="A642" s="97" t="s">
        <v>1560</v>
      </c>
      <c r="B642" s="99" t="s">
        <v>3942</v>
      </c>
      <c r="C642" s="97" t="s">
        <v>1297</v>
      </c>
    </row>
    <row r="643" spans="1:3">
      <c r="A643" s="97" t="s">
        <v>1561</v>
      </c>
      <c r="B643" s="99" t="s">
        <v>3943</v>
      </c>
      <c r="C643" s="97" t="s">
        <v>1562</v>
      </c>
    </row>
    <row r="644" spans="1:3">
      <c r="A644" s="97" t="s">
        <v>1563</v>
      </c>
      <c r="B644" s="99" t="s">
        <v>3944</v>
      </c>
      <c r="C644" s="97" t="s">
        <v>1564</v>
      </c>
    </row>
    <row r="645" spans="1:3">
      <c r="A645" s="97" t="s">
        <v>1565</v>
      </c>
      <c r="B645" s="99" t="s">
        <v>3945</v>
      </c>
      <c r="C645" s="97" t="s">
        <v>1566</v>
      </c>
    </row>
    <row r="646" spans="1:3">
      <c r="A646" s="97" t="s">
        <v>1567</v>
      </c>
      <c r="B646" s="99" t="s">
        <v>3946</v>
      </c>
      <c r="C646" s="97" t="s">
        <v>1568</v>
      </c>
    </row>
    <row r="647" spans="1:3">
      <c r="A647" s="97" t="s">
        <v>1569</v>
      </c>
      <c r="B647" s="99" t="s">
        <v>3947</v>
      </c>
      <c r="C647" s="97" t="s">
        <v>1570</v>
      </c>
    </row>
    <row r="648" spans="1:3">
      <c r="A648" s="97" t="s">
        <v>1571</v>
      </c>
      <c r="B648" s="99" t="s">
        <v>3948</v>
      </c>
      <c r="C648" s="97" t="s">
        <v>1572</v>
      </c>
    </row>
    <row r="649" spans="1:3">
      <c r="A649" s="97" t="s">
        <v>1573</v>
      </c>
      <c r="B649" s="99" t="s">
        <v>3949</v>
      </c>
      <c r="C649" s="97" t="s">
        <v>1574</v>
      </c>
    </row>
    <row r="650" spans="1:3">
      <c r="A650" s="97" t="s">
        <v>1575</v>
      </c>
      <c r="B650" s="99" t="s">
        <v>3950</v>
      </c>
      <c r="C650" s="97" t="s">
        <v>1576</v>
      </c>
    </row>
    <row r="651" spans="1:3">
      <c r="A651" s="97" t="s">
        <v>1577</v>
      </c>
      <c r="B651" s="99" t="s">
        <v>3951</v>
      </c>
      <c r="C651" s="97" t="s">
        <v>1578</v>
      </c>
    </row>
    <row r="652" spans="1:3">
      <c r="A652" s="97" t="s">
        <v>1579</v>
      </c>
      <c r="B652" s="99" t="s">
        <v>3952</v>
      </c>
      <c r="C652" s="97" t="s">
        <v>1580</v>
      </c>
    </row>
    <row r="653" spans="1:3">
      <c r="A653" s="97" t="s">
        <v>1581</v>
      </c>
      <c r="B653" s="99" t="s">
        <v>3953</v>
      </c>
      <c r="C653" s="97" t="s">
        <v>1582</v>
      </c>
    </row>
    <row r="654" spans="1:3">
      <c r="A654" s="97" t="s">
        <v>1583</v>
      </c>
      <c r="B654" s="99" t="s">
        <v>3954</v>
      </c>
      <c r="C654" s="97" t="s">
        <v>1584</v>
      </c>
    </row>
    <row r="655" spans="1:3">
      <c r="A655" s="97" t="s">
        <v>1585</v>
      </c>
      <c r="B655" s="99" t="s">
        <v>3955</v>
      </c>
      <c r="C655" s="97" t="s">
        <v>1586</v>
      </c>
    </row>
    <row r="656" spans="1:3">
      <c r="A656" s="97" t="s">
        <v>1587</v>
      </c>
      <c r="B656" s="99" t="s">
        <v>3956</v>
      </c>
      <c r="C656" s="97" t="s">
        <v>1588</v>
      </c>
    </row>
    <row r="657" spans="1:3">
      <c r="A657" s="97" t="s">
        <v>1589</v>
      </c>
      <c r="B657" s="99" t="s">
        <v>3957</v>
      </c>
      <c r="C657" s="97" t="s">
        <v>1590</v>
      </c>
    </row>
    <row r="658" spans="1:3">
      <c r="A658" s="97" t="s">
        <v>1591</v>
      </c>
      <c r="B658" s="99" t="s">
        <v>3958</v>
      </c>
      <c r="C658" s="97" t="s">
        <v>1592</v>
      </c>
    </row>
    <row r="659" spans="1:3">
      <c r="A659" s="97" t="s">
        <v>1593</v>
      </c>
      <c r="B659" s="99" t="s">
        <v>3959</v>
      </c>
      <c r="C659" s="97" t="s">
        <v>977</v>
      </c>
    </row>
    <row r="660" spans="1:3">
      <c r="A660" s="97" t="s">
        <v>1594</v>
      </c>
      <c r="B660" s="99" t="s">
        <v>3960</v>
      </c>
      <c r="C660" s="97" t="s">
        <v>1595</v>
      </c>
    </row>
    <row r="661" spans="1:3">
      <c r="A661" s="97" t="s">
        <v>1596</v>
      </c>
      <c r="B661" s="99" t="s">
        <v>3961</v>
      </c>
      <c r="C661" s="97" t="s">
        <v>1597</v>
      </c>
    </row>
    <row r="662" spans="1:3">
      <c r="A662" s="97" t="s">
        <v>1598</v>
      </c>
      <c r="B662" s="99" t="s">
        <v>3962</v>
      </c>
      <c r="C662" s="97" t="s">
        <v>1599</v>
      </c>
    </row>
    <row r="663" spans="1:3">
      <c r="A663" s="97" t="s">
        <v>1600</v>
      </c>
      <c r="B663" s="99" t="s">
        <v>3963</v>
      </c>
      <c r="C663" s="97" t="s">
        <v>1601</v>
      </c>
    </row>
    <row r="664" spans="1:3">
      <c r="A664" s="97" t="s">
        <v>1602</v>
      </c>
      <c r="B664" s="99" t="s">
        <v>3964</v>
      </c>
      <c r="C664" s="97" t="s">
        <v>1603</v>
      </c>
    </row>
    <row r="665" spans="1:3">
      <c r="A665" s="97" t="s">
        <v>1604</v>
      </c>
      <c r="B665" s="99" t="s">
        <v>3965</v>
      </c>
      <c r="C665" s="97" t="s">
        <v>1605</v>
      </c>
    </row>
    <row r="666" spans="1:3">
      <c r="A666" s="97" t="s">
        <v>1606</v>
      </c>
      <c r="B666" s="99" t="s">
        <v>3966</v>
      </c>
      <c r="C666" s="97" t="s">
        <v>1607</v>
      </c>
    </row>
    <row r="667" spans="1:3">
      <c r="A667" s="97" t="s">
        <v>1608</v>
      </c>
      <c r="B667" s="99" t="s">
        <v>3967</v>
      </c>
      <c r="C667" s="97" t="s">
        <v>1609</v>
      </c>
    </row>
    <row r="668" spans="1:3">
      <c r="A668" s="97" t="s">
        <v>1610</v>
      </c>
      <c r="B668" s="99" t="s">
        <v>3968</v>
      </c>
      <c r="C668" s="97" t="s">
        <v>1611</v>
      </c>
    </row>
    <row r="669" spans="1:3">
      <c r="A669" s="97" t="s">
        <v>1612</v>
      </c>
      <c r="B669" s="99" t="s">
        <v>3969</v>
      </c>
      <c r="C669" s="97" t="s">
        <v>1004</v>
      </c>
    </row>
    <row r="670" spans="1:3">
      <c r="A670" s="97" t="s">
        <v>1613</v>
      </c>
      <c r="B670" s="99" t="s">
        <v>3970</v>
      </c>
      <c r="C670" s="97" t="s">
        <v>1614</v>
      </c>
    </row>
    <row r="671" spans="1:3">
      <c r="A671" s="97" t="s">
        <v>1615</v>
      </c>
      <c r="B671" s="99" t="s">
        <v>3971</v>
      </c>
      <c r="C671" s="97" t="s">
        <v>1616</v>
      </c>
    </row>
    <row r="672" spans="1:3">
      <c r="A672" s="97" t="s">
        <v>1617</v>
      </c>
      <c r="B672" s="99" t="s">
        <v>3972</v>
      </c>
      <c r="C672" s="97" t="s">
        <v>1618</v>
      </c>
    </row>
    <row r="673" spans="1:3">
      <c r="A673" s="97" t="s">
        <v>1619</v>
      </c>
      <c r="B673" s="99" t="s">
        <v>3973</v>
      </c>
      <c r="C673" s="97" t="s">
        <v>1620</v>
      </c>
    </row>
    <row r="674" spans="1:3">
      <c r="A674" s="97" t="s">
        <v>1621</v>
      </c>
      <c r="B674" s="99" t="s">
        <v>3974</v>
      </c>
      <c r="C674" s="97" t="s">
        <v>1622</v>
      </c>
    </row>
    <row r="675" spans="1:3">
      <c r="A675" s="97" t="s">
        <v>1623</v>
      </c>
      <c r="B675" s="99" t="s">
        <v>3975</v>
      </c>
      <c r="C675" s="97" t="s">
        <v>1624</v>
      </c>
    </row>
    <row r="676" spans="1:3">
      <c r="A676" s="97" t="s">
        <v>1625</v>
      </c>
      <c r="B676" s="99" t="s">
        <v>3976</v>
      </c>
      <c r="C676" s="97" t="s">
        <v>1626</v>
      </c>
    </row>
    <row r="677" spans="1:3">
      <c r="A677" s="97" t="s">
        <v>1627</v>
      </c>
      <c r="B677" s="99" t="s">
        <v>3977</v>
      </c>
      <c r="C677" s="97" t="s">
        <v>1628</v>
      </c>
    </row>
    <row r="678" spans="1:3">
      <c r="A678" s="97" t="s">
        <v>1629</v>
      </c>
      <c r="B678" s="99" t="s">
        <v>3978</v>
      </c>
      <c r="C678" s="97" t="s">
        <v>1630</v>
      </c>
    </row>
    <row r="679" spans="1:3">
      <c r="A679" s="97" t="s">
        <v>1631</v>
      </c>
      <c r="B679" s="99" t="s">
        <v>3979</v>
      </c>
      <c r="C679" s="97" t="s">
        <v>1632</v>
      </c>
    </row>
    <row r="680" spans="1:3">
      <c r="A680" s="97" t="s">
        <v>1633</v>
      </c>
      <c r="B680" s="99" t="s">
        <v>3980</v>
      </c>
      <c r="C680" s="97" t="s">
        <v>1634</v>
      </c>
    </row>
    <row r="681" spans="1:3">
      <c r="A681" s="97" t="s">
        <v>1635</v>
      </c>
      <c r="B681" s="99" t="s">
        <v>3981</v>
      </c>
      <c r="C681" s="97" t="s">
        <v>1636</v>
      </c>
    </row>
    <row r="682" spans="1:3">
      <c r="A682" s="97" t="s">
        <v>1637</v>
      </c>
      <c r="B682" s="99" t="s">
        <v>3982</v>
      </c>
      <c r="C682" s="97" t="s">
        <v>1638</v>
      </c>
    </row>
    <row r="683" spans="1:3">
      <c r="A683" s="97" t="s">
        <v>1639</v>
      </c>
      <c r="B683" s="99" t="s">
        <v>3983</v>
      </c>
      <c r="C683" s="97" t="s">
        <v>1640</v>
      </c>
    </row>
    <row r="684" spans="1:3">
      <c r="A684" s="97" t="s">
        <v>1641</v>
      </c>
      <c r="B684" s="99" t="s">
        <v>3984</v>
      </c>
      <c r="C684" s="97" t="s">
        <v>1642</v>
      </c>
    </row>
    <row r="685" spans="1:3">
      <c r="A685" s="97" t="s">
        <v>1643</v>
      </c>
      <c r="B685" s="99" t="s">
        <v>3985</v>
      </c>
      <c r="C685" s="97" t="s">
        <v>1644</v>
      </c>
    </row>
    <row r="686" spans="1:3">
      <c r="A686" s="97" t="s">
        <v>1645</v>
      </c>
      <c r="B686" s="99" t="s">
        <v>3986</v>
      </c>
      <c r="C686" s="97" t="s">
        <v>436</v>
      </c>
    </row>
    <row r="687" spans="1:3">
      <c r="A687" s="97" t="s">
        <v>1646</v>
      </c>
      <c r="B687" s="99" t="s">
        <v>3987</v>
      </c>
      <c r="C687" s="97" t="s">
        <v>436</v>
      </c>
    </row>
    <row r="688" spans="1:3">
      <c r="A688" s="97" t="s">
        <v>1647</v>
      </c>
      <c r="B688" s="99" t="s">
        <v>3988</v>
      </c>
      <c r="C688" s="97" t="s">
        <v>436</v>
      </c>
    </row>
    <row r="689" spans="1:3">
      <c r="A689" s="97" t="s">
        <v>1648</v>
      </c>
      <c r="B689" s="99" t="s">
        <v>3989</v>
      </c>
      <c r="C689" s="97" t="s">
        <v>436</v>
      </c>
    </row>
    <row r="690" spans="1:3">
      <c r="A690" s="97" t="s">
        <v>1649</v>
      </c>
      <c r="B690" s="99" t="s">
        <v>3990</v>
      </c>
      <c r="C690" s="97" t="s">
        <v>436</v>
      </c>
    </row>
    <row r="691" spans="1:3">
      <c r="A691" s="97" t="s">
        <v>1650</v>
      </c>
      <c r="B691" s="99" t="s">
        <v>3991</v>
      </c>
      <c r="C691" s="97" t="s">
        <v>436</v>
      </c>
    </row>
    <row r="692" spans="1:3">
      <c r="A692" s="97" t="s">
        <v>1651</v>
      </c>
      <c r="B692" s="99" t="s">
        <v>3992</v>
      </c>
      <c r="C692" s="97" t="s">
        <v>436</v>
      </c>
    </row>
    <row r="693" spans="1:3">
      <c r="A693" s="97" t="s">
        <v>1652</v>
      </c>
      <c r="B693" s="99" t="s">
        <v>3993</v>
      </c>
      <c r="C693" s="97" t="s">
        <v>436</v>
      </c>
    </row>
    <row r="694" spans="1:3">
      <c r="A694" s="97" t="s">
        <v>1653</v>
      </c>
      <c r="B694" s="99" t="s">
        <v>3994</v>
      </c>
      <c r="C694" s="97" t="s">
        <v>436</v>
      </c>
    </row>
    <row r="695" spans="1:3">
      <c r="A695" s="97" t="s">
        <v>1654</v>
      </c>
      <c r="B695" s="99" t="s">
        <v>3995</v>
      </c>
      <c r="C695" s="97" t="s">
        <v>436</v>
      </c>
    </row>
    <row r="696" spans="1:3">
      <c r="A696" s="97" t="s">
        <v>1655</v>
      </c>
      <c r="B696" s="99" t="s">
        <v>3996</v>
      </c>
      <c r="C696" s="97" t="s">
        <v>436</v>
      </c>
    </row>
    <row r="697" spans="1:3">
      <c r="A697" s="97" t="s">
        <v>1656</v>
      </c>
      <c r="B697" s="99" t="s">
        <v>3997</v>
      </c>
      <c r="C697" s="97" t="s">
        <v>436</v>
      </c>
    </row>
    <row r="698" spans="1:3">
      <c r="A698" s="97" t="s">
        <v>1657</v>
      </c>
      <c r="B698" s="99" t="s">
        <v>3998</v>
      </c>
      <c r="C698" s="97" t="s">
        <v>436</v>
      </c>
    </row>
    <row r="699" spans="1:3">
      <c r="A699" s="97" t="s">
        <v>1658</v>
      </c>
      <c r="B699" s="99" t="s">
        <v>3999</v>
      </c>
      <c r="C699" s="97" t="s">
        <v>436</v>
      </c>
    </row>
    <row r="700" spans="1:3">
      <c r="A700" s="97" t="s">
        <v>1659</v>
      </c>
      <c r="B700" s="99" t="s">
        <v>4000</v>
      </c>
      <c r="C700" s="97" t="s">
        <v>436</v>
      </c>
    </row>
    <row r="701" spans="1:3">
      <c r="A701" s="97" t="s">
        <v>1660</v>
      </c>
      <c r="B701" s="99" t="s">
        <v>4001</v>
      </c>
      <c r="C701" s="97" t="s">
        <v>436</v>
      </c>
    </row>
    <row r="702" spans="1:3">
      <c r="A702" s="97" t="s">
        <v>1661</v>
      </c>
      <c r="B702" s="99" t="s">
        <v>4002</v>
      </c>
      <c r="C702" s="97" t="s">
        <v>436</v>
      </c>
    </row>
    <row r="703" spans="1:3">
      <c r="A703" s="97" t="s">
        <v>1662</v>
      </c>
      <c r="B703" s="99" t="s">
        <v>4003</v>
      </c>
      <c r="C703" s="97" t="s">
        <v>1663</v>
      </c>
    </row>
    <row r="704" spans="1:3">
      <c r="A704" s="97" t="s">
        <v>1664</v>
      </c>
      <c r="B704" s="99" t="s">
        <v>4004</v>
      </c>
      <c r="C704" s="97" t="s">
        <v>456</v>
      </c>
    </row>
    <row r="705" spans="1:3">
      <c r="A705" s="97" t="s">
        <v>1665</v>
      </c>
      <c r="B705" s="99" t="s">
        <v>4005</v>
      </c>
      <c r="C705" s="97" t="s">
        <v>1666</v>
      </c>
    </row>
    <row r="706" spans="1:3">
      <c r="A706" s="97" t="s">
        <v>1667</v>
      </c>
      <c r="B706" s="99" t="s">
        <v>4006</v>
      </c>
      <c r="C706" s="97" t="s">
        <v>1668</v>
      </c>
    </row>
    <row r="707" spans="1:3">
      <c r="A707" s="97" t="s">
        <v>1669</v>
      </c>
      <c r="B707" s="99" t="s">
        <v>4007</v>
      </c>
      <c r="C707" s="97" t="s">
        <v>1670</v>
      </c>
    </row>
    <row r="708" spans="1:3">
      <c r="A708" s="97" t="s">
        <v>1671</v>
      </c>
      <c r="B708" s="99" t="s">
        <v>4008</v>
      </c>
      <c r="C708" s="97" t="s">
        <v>1672</v>
      </c>
    </row>
    <row r="709" spans="1:3">
      <c r="A709" s="97" t="s">
        <v>1673</v>
      </c>
      <c r="B709" s="99" t="s">
        <v>4009</v>
      </c>
      <c r="C709" s="97" t="s">
        <v>1167</v>
      </c>
    </row>
    <row r="710" spans="1:3">
      <c r="A710" s="97" t="s">
        <v>1674</v>
      </c>
      <c r="B710" s="99" t="s">
        <v>4010</v>
      </c>
      <c r="C710" s="97" t="s">
        <v>1063</v>
      </c>
    </row>
    <row r="711" spans="1:3">
      <c r="A711" s="97" t="s">
        <v>1675</v>
      </c>
      <c r="B711" s="99" t="s">
        <v>4011</v>
      </c>
      <c r="C711" s="97" t="s">
        <v>1676</v>
      </c>
    </row>
    <row r="712" spans="1:3">
      <c r="A712" s="98" t="s">
        <v>1677</v>
      </c>
      <c r="B712" s="99" t="s">
        <v>4012</v>
      </c>
      <c r="C712" s="98" t="s">
        <v>1678</v>
      </c>
    </row>
    <row r="713" spans="1:3">
      <c r="A713" s="97" t="s">
        <v>1679</v>
      </c>
      <c r="B713" s="99" t="s">
        <v>4013</v>
      </c>
      <c r="C713" s="97" t="s">
        <v>1063</v>
      </c>
    </row>
    <row r="714" spans="1:3">
      <c r="A714" s="97" t="s">
        <v>1680</v>
      </c>
      <c r="B714" s="99" t="s">
        <v>4014</v>
      </c>
      <c r="C714" s="97" t="s">
        <v>1681</v>
      </c>
    </row>
    <row r="715" spans="1:3">
      <c r="A715" s="97" t="s">
        <v>1682</v>
      </c>
      <c r="B715" s="99" t="s">
        <v>4015</v>
      </c>
      <c r="C715" s="97" t="s">
        <v>1048</v>
      </c>
    </row>
    <row r="716" spans="1:3">
      <c r="A716" s="97" t="s">
        <v>1683</v>
      </c>
      <c r="B716" s="99" t="s">
        <v>4016</v>
      </c>
      <c r="C716" s="97" t="s">
        <v>1262</v>
      </c>
    </row>
    <row r="717" spans="1:3">
      <c r="A717" s="97" t="s">
        <v>1684</v>
      </c>
      <c r="B717" s="99" t="s">
        <v>4017</v>
      </c>
      <c r="C717" s="97" t="s">
        <v>1685</v>
      </c>
    </row>
    <row r="718" spans="1:3">
      <c r="A718" s="97" t="s">
        <v>1686</v>
      </c>
      <c r="B718" s="99" t="s">
        <v>4018</v>
      </c>
      <c r="C718" s="97" t="s">
        <v>1687</v>
      </c>
    </row>
    <row r="719" spans="1:3">
      <c r="A719" s="97" t="s">
        <v>1688</v>
      </c>
      <c r="B719" s="99" t="s">
        <v>4019</v>
      </c>
      <c r="C719" s="97" t="s">
        <v>1689</v>
      </c>
    </row>
    <row r="720" spans="1:3">
      <c r="A720" s="97" t="s">
        <v>1690</v>
      </c>
      <c r="B720" s="99" t="s">
        <v>4020</v>
      </c>
      <c r="C720" s="97" t="s">
        <v>1691</v>
      </c>
    </row>
    <row r="721" spans="1:3">
      <c r="A721" s="97" t="s">
        <v>1692</v>
      </c>
      <c r="B721" s="99" t="s">
        <v>4021</v>
      </c>
      <c r="C721" s="97" t="s">
        <v>1048</v>
      </c>
    </row>
    <row r="722" spans="1:3">
      <c r="A722" s="97" t="s">
        <v>1693</v>
      </c>
      <c r="B722" s="99" t="s">
        <v>4022</v>
      </c>
      <c r="C722" s="97" t="s">
        <v>583</v>
      </c>
    </row>
    <row r="723" spans="1:3">
      <c r="A723" s="97" t="s">
        <v>1694</v>
      </c>
      <c r="B723" s="99" t="s">
        <v>4023</v>
      </c>
      <c r="C723" s="97" t="s">
        <v>1695</v>
      </c>
    </row>
    <row r="724" spans="1:3">
      <c r="A724" s="97" t="s">
        <v>1696</v>
      </c>
      <c r="B724" s="99" t="s">
        <v>4024</v>
      </c>
      <c r="C724" s="97" t="s">
        <v>1697</v>
      </c>
    </row>
    <row r="725" spans="1:3">
      <c r="A725" s="97" t="s">
        <v>1698</v>
      </c>
      <c r="B725" s="99" t="s">
        <v>4025</v>
      </c>
      <c r="C725" s="97" t="s">
        <v>1699</v>
      </c>
    </row>
    <row r="726" spans="1:3">
      <c r="A726" s="97" t="s">
        <v>1700</v>
      </c>
      <c r="B726" s="99" t="s">
        <v>4026</v>
      </c>
      <c r="C726" s="97" t="s">
        <v>408</v>
      </c>
    </row>
    <row r="727" spans="1:3">
      <c r="A727" s="97" t="s">
        <v>1701</v>
      </c>
      <c r="B727" s="99" t="s">
        <v>4027</v>
      </c>
      <c r="C727" s="97" t="s">
        <v>1678</v>
      </c>
    </row>
    <row r="728" spans="1:3">
      <c r="A728" s="97" t="s">
        <v>1702</v>
      </c>
      <c r="B728" s="99" t="s">
        <v>4028</v>
      </c>
      <c r="C728" s="97" t="s">
        <v>1703</v>
      </c>
    </row>
    <row r="729" spans="1:3">
      <c r="A729" s="97" t="s">
        <v>1704</v>
      </c>
      <c r="B729" s="99" t="s">
        <v>4029</v>
      </c>
      <c r="C729" s="97" t="s">
        <v>1705</v>
      </c>
    </row>
    <row r="730" spans="1:3">
      <c r="A730" s="97" t="s">
        <v>1706</v>
      </c>
      <c r="B730" s="99" t="s">
        <v>4030</v>
      </c>
      <c r="C730" s="97" t="s">
        <v>1707</v>
      </c>
    </row>
    <row r="731" spans="1:3">
      <c r="A731" s="97" t="s">
        <v>1708</v>
      </c>
      <c r="B731" s="99" t="s">
        <v>4031</v>
      </c>
      <c r="C731" s="97" t="s">
        <v>1709</v>
      </c>
    </row>
    <row r="732" spans="1:3">
      <c r="A732" s="97" t="s">
        <v>1710</v>
      </c>
      <c r="B732" s="99" t="s">
        <v>4032</v>
      </c>
      <c r="C732" s="97" t="s">
        <v>1711</v>
      </c>
    </row>
    <row r="733" spans="1:3">
      <c r="A733" s="97" t="s">
        <v>1712</v>
      </c>
      <c r="B733" s="99" t="s">
        <v>4033</v>
      </c>
      <c r="C733" s="97" t="s">
        <v>1713</v>
      </c>
    </row>
    <row r="734" spans="1:3">
      <c r="A734" s="97" t="s">
        <v>1714</v>
      </c>
      <c r="B734" s="99" t="s">
        <v>4034</v>
      </c>
      <c r="C734" s="97" t="s">
        <v>1715</v>
      </c>
    </row>
    <row r="735" spans="1:3">
      <c r="A735" s="97" t="s">
        <v>1716</v>
      </c>
      <c r="B735" s="99" t="s">
        <v>4035</v>
      </c>
      <c r="C735" s="97" t="s">
        <v>1717</v>
      </c>
    </row>
    <row r="736" spans="1:3">
      <c r="A736" s="97" t="s">
        <v>1718</v>
      </c>
      <c r="B736" s="99" t="s">
        <v>4036</v>
      </c>
      <c r="C736" s="97" t="s">
        <v>1719</v>
      </c>
    </row>
    <row r="737" spans="1:3">
      <c r="A737" s="97" t="s">
        <v>1720</v>
      </c>
      <c r="B737" s="99" t="s">
        <v>4037</v>
      </c>
      <c r="C737" s="97" t="s">
        <v>1721</v>
      </c>
    </row>
    <row r="738" spans="1:3">
      <c r="A738" s="97" t="s">
        <v>1722</v>
      </c>
      <c r="B738" s="99" t="s">
        <v>4038</v>
      </c>
      <c r="C738" s="97" t="s">
        <v>1723</v>
      </c>
    </row>
    <row r="739" spans="1:3">
      <c r="A739" s="97" t="s">
        <v>1724</v>
      </c>
      <c r="B739" s="99" t="s">
        <v>4039</v>
      </c>
      <c r="C739" s="97" t="s">
        <v>1725</v>
      </c>
    </row>
    <row r="740" spans="1:3">
      <c r="A740" s="97" t="s">
        <v>1726</v>
      </c>
      <c r="B740" s="99" t="s">
        <v>4040</v>
      </c>
      <c r="C740" s="97" t="s">
        <v>1727</v>
      </c>
    </row>
    <row r="741" spans="1:3">
      <c r="A741" s="97" t="s">
        <v>1728</v>
      </c>
      <c r="B741" s="99" t="s">
        <v>4041</v>
      </c>
      <c r="C741" s="97" t="s">
        <v>1729</v>
      </c>
    </row>
    <row r="742" spans="1:3">
      <c r="A742" s="97" t="s">
        <v>1730</v>
      </c>
      <c r="B742" s="99" t="s">
        <v>4042</v>
      </c>
      <c r="C742" s="97" t="s">
        <v>1731</v>
      </c>
    </row>
    <row r="743" spans="1:3">
      <c r="A743" s="97" t="s">
        <v>1732</v>
      </c>
      <c r="B743" s="99" t="s">
        <v>4043</v>
      </c>
      <c r="C743" s="97" t="s">
        <v>1733</v>
      </c>
    </row>
    <row r="744" spans="1:3">
      <c r="A744" s="97" t="s">
        <v>1734</v>
      </c>
      <c r="B744" s="99" t="s">
        <v>4044</v>
      </c>
      <c r="C744" s="97" t="s">
        <v>1735</v>
      </c>
    </row>
    <row r="745" spans="1:3">
      <c r="A745" s="97" t="s">
        <v>1736</v>
      </c>
      <c r="B745" s="99" t="s">
        <v>4045</v>
      </c>
      <c r="C745" s="97" t="s">
        <v>1737</v>
      </c>
    </row>
    <row r="746" spans="1:3">
      <c r="A746" s="97" t="s">
        <v>1738</v>
      </c>
      <c r="B746" s="99" t="s">
        <v>4046</v>
      </c>
      <c r="C746" s="97" t="s">
        <v>1739</v>
      </c>
    </row>
    <row r="747" spans="1:3">
      <c r="A747" s="97" t="s">
        <v>1740</v>
      </c>
      <c r="B747" s="99" t="s">
        <v>4047</v>
      </c>
      <c r="C747" s="97" t="s">
        <v>1167</v>
      </c>
    </row>
    <row r="748" spans="1:3">
      <c r="A748" s="97" t="s">
        <v>1741</v>
      </c>
      <c r="B748" s="99" t="s">
        <v>4048</v>
      </c>
      <c r="C748" s="97" t="s">
        <v>1742</v>
      </c>
    </row>
    <row r="749" spans="1:3">
      <c r="A749" s="97" t="s">
        <v>1743</v>
      </c>
      <c r="B749" s="99" t="s">
        <v>4049</v>
      </c>
      <c r="C749" s="97" t="s">
        <v>1744</v>
      </c>
    </row>
    <row r="750" spans="1:3">
      <c r="A750" s="97" t="s">
        <v>1745</v>
      </c>
      <c r="B750" s="99" t="s">
        <v>4050</v>
      </c>
      <c r="C750" s="97" t="s">
        <v>1746</v>
      </c>
    </row>
    <row r="751" spans="1:3">
      <c r="A751" s="97" t="s">
        <v>1747</v>
      </c>
      <c r="B751" s="99" t="s">
        <v>4051</v>
      </c>
      <c r="C751" s="97" t="s">
        <v>1506</v>
      </c>
    </row>
    <row r="752" spans="1:3">
      <c r="A752" s="97" t="s">
        <v>1748</v>
      </c>
      <c r="B752" s="99" t="s">
        <v>4052</v>
      </c>
      <c r="C752" s="97" t="s">
        <v>1749</v>
      </c>
    </row>
    <row r="753" spans="1:3">
      <c r="A753" s="97" t="s">
        <v>1750</v>
      </c>
      <c r="B753" s="99" t="s">
        <v>4053</v>
      </c>
      <c r="C753" s="97" t="s">
        <v>1749</v>
      </c>
    </row>
    <row r="754" spans="1:3">
      <c r="A754" s="97" t="s">
        <v>1751</v>
      </c>
      <c r="B754" s="99" t="s">
        <v>4054</v>
      </c>
      <c r="C754" s="97" t="s">
        <v>1345</v>
      </c>
    </row>
    <row r="755" spans="1:3">
      <c r="A755" s="97" t="s">
        <v>1752</v>
      </c>
      <c r="B755" s="99" t="s">
        <v>4055</v>
      </c>
      <c r="C755" s="97" t="s">
        <v>1753</v>
      </c>
    </row>
    <row r="756" spans="1:3">
      <c r="A756" s="97" t="s">
        <v>1754</v>
      </c>
      <c r="B756" s="99" t="s">
        <v>4056</v>
      </c>
      <c r="C756" s="97" t="s">
        <v>1755</v>
      </c>
    </row>
    <row r="757" spans="1:3">
      <c r="A757" s="97" t="s">
        <v>1756</v>
      </c>
      <c r="B757" s="99" t="s">
        <v>4057</v>
      </c>
      <c r="C757" s="97" t="s">
        <v>1757</v>
      </c>
    </row>
    <row r="758" spans="1:3">
      <c r="A758" s="97" t="s">
        <v>1758</v>
      </c>
      <c r="B758" s="99" t="s">
        <v>4058</v>
      </c>
      <c r="C758" s="97" t="s">
        <v>1759</v>
      </c>
    </row>
    <row r="759" spans="1:3">
      <c r="A759" s="97" t="s">
        <v>1760</v>
      </c>
      <c r="B759" s="99" t="s">
        <v>4059</v>
      </c>
      <c r="C759" s="97" t="s">
        <v>1761</v>
      </c>
    </row>
    <row r="760" spans="1:3">
      <c r="A760" s="97" t="s">
        <v>1762</v>
      </c>
      <c r="B760" s="99" t="s">
        <v>4060</v>
      </c>
      <c r="C760" s="97" t="s">
        <v>1763</v>
      </c>
    </row>
    <row r="761" spans="1:3">
      <c r="A761" s="97" t="s">
        <v>1764</v>
      </c>
      <c r="B761" s="99" t="s">
        <v>4061</v>
      </c>
      <c r="C761" s="97" t="s">
        <v>1765</v>
      </c>
    </row>
    <row r="762" spans="1:3">
      <c r="A762" s="97" t="s">
        <v>1766</v>
      </c>
      <c r="B762" s="99" t="s">
        <v>4062</v>
      </c>
      <c r="C762" s="97" t="s">
        <v>1767</v>
      </c>
    </row>
    <row r="763" spans="1:3">
      <c r="A763" s="97" t="s">
        <v>1768</v>
      </c>
      <c r="B763" s="99" t="s">
        <v>4063</v>
      </c>
      <c r="C763" s="97" t="s">
        <v>1769</v>
      </c>
    </row>
    <row r="764" spans="1:3">
      <c r="A764" s="97" t="s">
        <v>1770</v>
      </c>
      <c r="B764" s="99" t="s">
        <v>4064</v>
      </c>
      <c r="C764" s="97" t="s">
        <v>1771</v>
      </c>
    </row>
    <row r="765" spans="1:3">
      <c r="A765" s="97" t="s">
        <v>1772</v>
      </c>
      <c r="B765" s="99" t="s">
        <v>4065</v>
      </c>
      <c r="C765" s="97" t="s">
        <v>1773</v>
      </c>
    </row>
    <row r="766" spans="1:3">
      <c r="A766" s="97" t="s">
        <v>1774</v>
      </c>
      <c r="B766" s="99" t="s">
        <v>4066</v>
      </c>
      <c r="C766" s="97" t="s">
        <v>1775</v>
      </c>
    </row>
    <row r="767" spans="1:3">
      <c r="A767" s="97" t="s">
        <v>1776</v>
      </c>
      <c r="B767" s="99" t="s">
        <v>4067</v>
      </c>
      <c r="C767" s="97" t="s">
        <v>1777</v>
      </c>
    </row>
    <row r="768" spans="1:3">
      <c r="A768" s="97" t="s">
        <v>1778</v>
      </c>
      <c r="B768" s="99" t="s">
        <v>4068</v>
      </c>
      <c r="C768" s="97" t="s">
        <v>1779</v>
      </c>
    </row>
    <row r="769" spans="1:3">
      <c r="A769" s="97" t="s">
        <v>1780</v>
      </c>
      <c r="B769" s="99" t="s">
        <v>4069</v>
      </c>
      <c r="C769" s="97" t="s">
        <v>1200</v>
      </c>
    </row>
    <row r="770" spans="1:3">
      <c r="A770" s="97" t="s">
        <v>1781</v>
      </c>
      <c r="B770" s="99" t="s">
        <v>4070</v>
      </c>
      <c r="C770" s="97" t="s">
        <v>1782</v>
      </c>
    </row>
    <row r="771" spans="1:3">
      <c r="A771" s="97" t="s">
        <v>1783</v>
      </c>
      <c r="B771" s="99" t="s">
        <v>4071</v>
      </c>
      <c r="C771" s="97" t="s">
        <v>1784</v>
      </c>
    </row>
    <row r="772" spans="1:3">
      <c r="A772" s="97" t="s">
        <v>1785</v>
      </c>
      <c r="B772" s="99" t="s">
        <v>4072</v>
      </c>
      <c r="C772" s="97" t="s">
        <v>1786</v>
      </c>
    </row>
    <row r="773" spans="1:3">
      <c r="A773" s="97" t="s">
        <v>1787</v>
      </c>
      <c r="B773" s="99" t="s">
        <v>4073</v>
      </c>
      <c r="C773" s="97" t="s">
        <v>1788</v>
      </c>
    </row>
    <row r="774" spans="1:3">
      <c r="A774" s="97" t="s">
        <v>1789</v>
      </c>
      <c r="B774" s="99" t="s">
        <v>4074</v>
      </c>
      <c r="C774" s="97" t="s">
        <v>1155</v>
      </c>
    </row>
    <row r="775" spans="1:3">
      <c r="A775" s="97" t="s">
        <v>1790</v>
      </c>
      <c r="B775" s="99" t="s">
        <v>4075</v>
      </c>
      <c r="C775" s="97" t="s">
        <v>593</v>
      </c>
    </row>
    <row r="776" spans="1:3">
      <c r="A776" s="97" t="s">
        <v>1791</v>
      </c>
      <c r="B776" s="99" t="s">
        <v>4076</v>
      </c>
      <c r="C776" s="97" t="s">
        <v>1792</v>
      </c>
    </row>
    <row r="777" spans="1:3">
      <c r="A777" s="97" t="s">
        <v>1793</v>
      </c>
      <c r="B777" s="99" t="s">
        <v>4077</v>
      </c>
      <c r="C777" s="97" t="s">
        <v>1794</v>
      </c>
    </row>
    <row r="778" spans="1:3">
      <c r="A778" s="97" t="s">
        <v>1795</v>
      </c>
      <c r="B778" s="99" t="s">
        <v>4078</v>
      </c>
      <c r="C778" s="97" t="s">
        <v>1444</v>
      </c>
    </row>
    <row r="779" spans="1:3">
      <c r="A779" s="97" t="s">
        <v>1796</v>
      </c>
      <c r="B779" s="99" t="s">
        <v>4079</v>
      </c>
      <c r="C779" s="97" t="s">
        <v>1797</v>
      </c>
    </row>
    <row r="780" spans="1:3">
      <c r="A780" s="97" t="s">
        <v>1798</v>
      </c>
      <c r="B780" s="99" t="s">
        <v>4080</v>
      </c>
      <c r="C780" s="97" t="s">
        <v>1799</v>
      </c>
    </row>
    <row r="781" spans="1:3">
      <c r="A781" s="97" t="s">
        <v>1800</v>
      </c>
      <c r="B781" s="99" t="s">
        <v>4081</v>
      </c>
      <c r="C781" s="97" t="s">
        <v>1801</v>
      </c>
    </row>
    <row r="782" spans="1:3">
      <c r="A782" s="97" t="s">
        <v>1802</v>
      </c>
      <c r="B782" s="99" t="s">
        <v>4082</v>
      </c>
      <c r="C782" s="97" t="s">
        <v>1803</v>
      </c>
    </row>
    <row r="783" spans="1:3">
      <c r="A783" s="97" t="s">
        <v>1804</v>
      </c>
      <c r="B783" s="99" t="s">
        <v>4083</v>
      </c>
      <c r="C783" s="97" t="s">
        <v>1805</v>
      </c>
    </row>
    <row r="784" spans="1:3">
      <c r="A784" s="97" t="s">
        <v>1806</v>
      </c>
      <c r="B784" s="99" t="s">
        <v>4084</v>
      </c>
      <c r="C784" s="97" t="s">
        <v>1807</v>
      </c>
    </row>
    <row r="785" spans="1:3">
      <c r="A785" s="97" t="s">
        <v>1808</v>
      </c>
      <c r="B785" s="99" t="s">
        <v>4085</v>
      </c>
      <c r="C785" s="97" t="s">
        <v>1809</v>
      </c>
    </row>
    <row r="786" spans="1:3">
      <c r="A786" s="97" t="s">
        <v>1810</v>
      </c>
      <c r="B786" s="99" t="s">
        <v>4086</v>
      </c>
      <c r="C786" s="97" t="s">
        <v>1811</v>
      </c>
    </row>
    <row r="787" spans="1:3">
      <c r="A787" s="97" t="s">
        <v>1812</v>
      </c>
      <c r="B787" s="99" t="s">
        <v>4087</v>
      </c>
      <c r="C787" s="97" t="s">
        <v>1813</v>
      </c>
    </row>
    <row r="788" spans="1:3">
      <c r="A788" s="97" t="s">
        <v>1814</v>
      </c>
      <c r="B788" s="99" t="s">
        <v>4088</v>
      </c>
      <c r="C788" s="97" t="s">
        <v>1815</v>
      </c>
    </row>
    <row r="789" spans="1:3">
      <c r="A789" s="97" t="s">
        <v>1816</v>
      </c>
      <c r="B789" s="99" t="s">
        <v>4089</v>
      </c>
      <c r="C789" s="97" t="s">
        <v>1817</v>
      </c>
    </row>
    <row r="790" spans="1:3">
      <c r="A790" s="97" t="s">
        <v>1818</v>
      </c>
      <c r="B790" s="99" t="s">
        <v>4090</v>
      </c>
      <c r="C790" s="97" t="s">
        <v>1819</v>
      </c>
    </row>
    <row r="791" spans="1:3">
      <c r="A791" s="97" t="s">
        <v>1820</v>
      </c>
      <c r="B791" s="99" t="s">
        <v>4091</v>
      </c>
      <c r="C791" s="97" t="s">
        <v>1821</v>
      </c>
    </row>
    <row r="792" spans="1:3">
      <c r="A792" s="97" t="s">
        <v>1822</v>
      </c>
      <c r="B792" s="99" t="s">
        <v>4092</v>
      </c>
      <c r="C792" s="97" t="s">
        <v>1823</v>
      </c>
    </row>
    <row r="793" spans="1:3">
      <c r="A793" s="97" t="s">
        <v>1824</v>
      </c>
      <c r="B793" s="99" t="s">
        <v>4093</v>
      </c>
      <c r="C793" s="97" t="s">
        <v>1825</v>
      </c>
    </row>
    <row r="794" spans="1:3">
      <c r="A794" s="97" t="s">
        <v>1826</v>
      </c>
      <c r="B794" s="99" t="s">
        <v>4094</v>
      </c>
      <c r="C794" s="97" t="s">
        <v>1827</v>
      </c>
    </row>
    <row r="795" spans="1:3">
      <c r="A795" s="97" t="s">
        <v>1828</v>
      </c>
      <c r="B795" s="99" t="s">
        <v>4095</v>
      </c>
      <c r="C795" s="97" t="s">
        <v>1829</v>
      </c>
    </row>
    <row r="796" spans="1:3">
      <c r="A796" s="97" t="s">
        <v>1830</v>
      </c>
      <c r="B796" s="99" t="s">
        <v>4096</v>
      </c>
      <c r="C796" s="97" t="s">
        <v>860</v>
      </c>
    </row>
    <row r="797" spans="1:3">
      <c r="A797" s="97" t="s">
        <v>1831</v>
      </c>
      <c r="B797" s="99" t="s">
        <v>4097</v>
      </c>
      <c r="C797" s="97" t="s">
        <v>1832</v>
      </c>
    </row>
    <row r="798" spans="1:3">
      <c r="A798" s="97" t="s">
        <v>1833</v>
      </c>
      <c r="B798" s="99" t="s">
        <v>4098</v>
      </c>
      <c r="C798" s="97" t="s">
        <v>1834</v>
      </c>
    </row>
    <row r="799" spans="1:3">
      <c r="A799" s="97" t="s">
        <v>1835</v>
      </c>
      <c r="B799" s="99" t="s">
        <v>4099</v>
      </c>
      <c r="C799" s="97" t="s">
        <v>593</v>
      </c>
    </row>
    <row r="800" spans="1:3">
      <c r="A800" s="97" t="s">
        <v>1836</v>
      </c>
      <c r="B800" s="99" t="s">
        <v>4100</v>
      </c>
      <c r="C800" s="97" t="s">
        <v>1837</v>
      </c>
    </row>
    <row r="801" spans="1:3">
      <c r="A801" s="97" t="s">
        <v>1838</v>
      </c>
      <c r="B801" s="99" t="s">
        <v>4101</v>
      </c>
      <c r="C801" s="97" t="s">
        <v>1839</v>
      </c>
    </row>
    <row r="802" spans="1:3">
      <c r="A802" s="97" t="s">
        <v>1840</v>
      </c>
      <c r="B802" s="99" t="s">
        <v>4102</v>
      </c>
      <c r="C802" s="97" t="s">
        <v>559</v>
      </c>
    </row>
    <row r="803" spans="1:3">
      <c r="A803" s="97" t="s">
        <v>1841</v>
      </c>
      <c r="B803" s="99" t="s">
        <v>4103</v>
      </c>
      <c r="C803" s="97" t="s">
        <v>1842</v>
      </c>
    </row>
    <row r="804" spans="1:3">
      <c r="A804" s="97" t="s">
        <v>1843</v>
      </c>
      <c r="B804" s="99" t="s">
        <v>4104</v>
      </c>
      <c r="C804" s="97" t="s">
        <v>1844</v>
      </c>
    </row>
    <row r="805" spans="1:3">
      <c r="A805" s="97" t="s">
        <v>1845</v>
      </c>
      <c r="B805" s="99" t="s">
        <v>4105</v>
      </c>
      <c r="C805" s="97" t="s">
        <v>1846</v>
      </c>
    </row>
    <row r="806" spans="1:3">
      <c r="A806" s="97" t="s">
        <v>1847</v>
      </c>
      <c r="B806" s="99" t="s">
        <v>4106</v>
      </c>
      <c r="C806" s="97" t="s">
        <v>1848</v>
      </c>
    </row>
    <row r="807" spans="1:3">
      <c r="A807" s="97" t="s">
        <v>1849</v>
      </c>
      <c r="B807" s="99" t="s">
        <v>4107</v>
      </c>
      <c r="C807" s="97" t="s">
        <v>1850</v>
      </c>
    </row>
    <row r="808" spans="1:3">
      <c r="A808" s="97" t="s">
        <v>1851</v>
      </c>
      <c r="B808" s="99" t="s">
        <v>4108</v>
      </c>
      <c r="C808" s="97" t="s">
        <v>1852</v>
      </c>
    </row>
    <row r="809" spans="1:3">
      <c r="A809" s="97" t="s">
        <v>1853</v>
      </c>
      <c r="B809" s="99" t="s">
        <v>4109</v>
      </c>
      <c r="C809" s="97" t="s">
        <v>1854</v>
      </c>
    </row>
    <row r="810" spans="1:3">
      <c r="A810" s="97" t="s">
        <v>1855</v>
      </c>
      <c r="B810" s="99" t="s">
        <v>4110</v>
      </c>
      <c r="C810" s="97" t="s">
        <v>1856</v>
      </c>
    </row>
    <row r="811" spans="1:3">
      <c r="A811" s="97" t="s">
        <v>1857</v>
      </c>
      <c r="B811" s="99" t="s">
        <v>4111</v>
      </c>
      <c r="C811" s="97" t="s">
        <v>1858</v>
      </c>
    </row>
    <row r="812" spans="1:3">
      <c r="A812" s="97" t="s">
        <v>1859</v>
      </c>
      <c r="B812" s="99" t="s">
        <v>4112</v>
      </c>
      <c r="C812" s="97" t="s">
        <v>1860</v>
      </c>
    </row>
    <row r="813" spans="1:3">
      <c r="A813" s="97" t="s">
        <v>1861</v>
      </c>
      <c r="B813" s="99" t="s">
        <v>4113</v>
      </c>
      <c r="C813" s="97" t="s">
        <v>593</v>
      </c>
    </row>
    <row r="814" spans="1:3">
      <c r="A814" s="97" t="s">
        <v>1862</v>
      </c>
      <c r="B814" s="99" t="s">
        <v>4114</v>
      </c>
      <c r="C814" s="97" t="s">
        <v>1863</v>
      </c>
    </row>
    <row r="815" spans="1:3">
      <c r="A815" s="97" t="s">
        <v>1864</v>
      </c>
      <c r="B815" s="99" t="s">
        <v>4115</v>
      </c>
      <c r="C815" s="97" t="s">
        <v>1865</v>
      </c>
    </row>
    <row r="816" spans="1:3">
      <c r="A816" s="97" t="s">
        <v>1866</v>
      </c>
      <c r="B816" s="99" t="s">
        <v>4116</v>
      </c>
      <c r="C816" s="97" t="s">
        <v>1867</v>
      </c>
    </row>
    <row r="817" spans="1:3">
      <c r="A817" s="97" t="s">
        <v>1868</v>
      </c>
      <c r="B817" s="99" t="s">
        <v>4117</v>
      </c>
      <c r="C817" s="97" t="s">
        <v>1869</v>
      </c>
    </row>
    <row r="818" spans="1:3">
      <c r="A818" s="97" t="s">
        <v>1870</v>
      </c>
      <c r="B818" s="99" t="s">
        <v>4118</v>
      </c>
      <c r="C818" s="97" t="s">
        <v>1871</v>
      </c>
    </row>
    <row r="819" spans="1:3">
      <c r="A819" s="97" t="s">
        <v>1872</v>
      </c>
      <c r="B819" s="99" t="s">
        <v>4119</v>
      </c>
      <c r="C819" s="97" t="s">
        <v>1871</v>
      </c>
    </row>
    <row r="820" spans="1:3">
      <c r="A820" s="97" t="s">
        <v>1873</v>
      </c>
      <c r="B820" s="99" t="s">
        <v>4120</v>
      </c>
      <c r="C820" s="97" t="s">
        <v>1874</v>
      </c>
    </row>
    <row r="821" spans="1:3">
      <c r="A821" s="97" t="s">
        <v>1875</v>
      </c>
      <c r="B821" s="99" t="s">
        <v>4121</v>
      </c>
      <c r="C821" s="97" t="s">
        <v>1876</v>
      </c>
    </row>
    <row r="822" spans="1:3">
      <c r="A822" s="97" t="s">
        <v>1877</v>
      </c>
      <c r="B822" s="99" t="s">
        <v>4122</v>
      </c>
      <c r="C822" s="97" t="s">
        <v>1878</v>
      </c>
    </row>
    <row r="823" spans="1:3">
      <c r="A823" s="97" t="s">
        <v>1879</v>
      </c>
      <c r="B823" s="99" t="s">
        <v>4123</v>
      </c>
      <c r="C823" s="97" t="s">
        <v>1254</v>
      </c>
    </row>
    <row r="824" spans="1:3">
      <c r="A824" s="97" t="s">
        <v>1880</v>
      </c>
      <c r="B824" s="99" t="s">
        <v>4124</v>
      </c>
      <c r="C824" s="97" t="s">
        <v>1881</v>
      </c>
    </row>
    <row r="825" spans="1:3">
      <c r="A825" s="97" t="s">
        <v>1882</v>
      </c>
      <c r="B825" s="99" t="s">
        <v>4125</v>
      </c>
      <c r="C825" s="97" t="s">
        <v>1883</v>
      </c>
    </row>
    <row r="826" spans="1:3">
      <c r="A826" s="97" t="s">
        <v>1884</v>
      </c>
      <c r="B826" s="99" t="s">
        <v>4126</v>
      </c>
      <c r="C826" s="97" t="s">
        <v>1885</v>
      </c>
    </row>
    <row r="827" spans="1:3">
      <c r="A827" s="97" t="s">
        <v>1886</v>
      </c>
      <c r="B827" s="99" t="s">
        <v>4127</v>
      </c>
      <c r="C827" s="97" t="s">
        <v>1719</v>
      </c>
    </row>
    <row r="828" spans="1:3">
      <c r="A828" s="97" t="s">
        <v>1887</v>
      </c>
      <c r="B828" s="99" t="s">
        <v>4128</v>
      </c>
      <c r="C828" s="97" t="s">
        <v>1888</v>
      </c>
    </row>
    <row r="829" spans="1:3">
      <c r="A829" s="97" t="s">
        <v>1889</v>
      </c>
      <c r="B829" s="99" t="s">
        <v>4129</v>
      </c>
      <c r="C829" s="97" t="s">
        <v>716</v>
      </c>
    </row>
    <row r="830" spans="1:3">
      <c r="A830" s="97" t="s">
        <v>1890</v>
      </c>
      <c r="B830" s="99" t="s">
        <v>4130</v>
      </c>
      <c r="C830" s="97" t="s">
        <v>436</v>
      </c>
    </row>
    <row r="831" spans="1:3">
      <c r="A831" s="97" t="s">
        <v>1891</v>
      </c>
      <c r="B831" s="99" t="s">
        <v>4131</v>
      </c>
      <c r="C831" s="97" t="s">
        <v>1892</v>
      </c>
    </row>
    <row r="832" spans="1:3">
      <c r="A832" s="97" t="s">
        <v>1893</v>
      </c>
      <c r="B832" s="99" t="s">
        <v>4132</v>
      </c>
      <c r="C832" s="97" t="s">
        <v>1894</v>
      </c>
    </row>
    <row r="833" spans="1:3">
      <c r="A833" s="97" t="s">
        <v>1895</v>
      </c>
      <c r="B833" s="99" t="s">
        <v>4133</v>
      </c>
      <c r="C833" s="97" t="s">
        <v>1896</v>
      </c>
    </row>
    <row r="834" spans="1:3">
      <c r="A834" s="97" t="s">
        <v>1897</v>
      </c>
      <c r="B834" s="99" t="s">
        <v>4134</v>
      </c>
      <c r="C834" s="97" t="s">
        <v>1898</v>
      </c>
    </row>
    <row r="835" spans="1:3">
      <c r="A835" s="97" t="s">
        <v>1899</v>
      </c>
      <c r="B835" s="99" t="s">
        <v>4135</v>
      </c>
      <c r="C835" s="97" t="s">
        <v>1900</v>
      </c>
    </row>
    <row r="836" spans="1:3">
      <c r="A836" s="97" t="s">
        <v>1901</v>
      </c>
      <c r="B836" s="99" t="s">
        <v>4136</v>
      </c>
      <c r="C836" s="97" t="s">
        <v>1902</v>
      </c>
    </row>
    <row r="837" spans="1:3">
      <c r="A837" s="97" t="s">
        <v>1903</v>
      </c>
      <c r="B837" s="99" t="s">
        <v>4137</v>
      </c>
      <c r="C837" s="97" t="s">
        <v>1904</v>
      </c>
    </row>
    <row r="838" spans="1:3">
      <c r="A838" s="97" t="s">
        <v>1905</v>
      </c>
      <c r="B838" s="99" t="s">
        <v>4138</v>
      </c>
      <c r="C838" s="97" t="s">
        <v>1821</v>
      </c>
    </row>
    <row r="839" spans="1:3">
      <c r="A839" s="97" t="s">
        <v>1906</v>
      </c>
      <c r="B839" s="99" t="s">
        <v>4139</v>
      </c>
      <c r="C839" s="97" t="s">
        <v>1907</v>
      </c>
    </row>
    <row r="840" spans="1:3">
      <c r="A840" s="97" t="s">
        <v>1908</v>
      </c>
      <c r="B840" s="99" t="s">
        <v>4140</v>
      </c>
      <c r="C840" s="97" t="s">
        <v>1909</v>
      </c>
    </row>
    <row r="841" spans="1:3">
      <c r="A841" s="98" t="s">
        <v>1910</v>
      </c>
      <c r="B841" s="99" t="s">
        <v>4141</v>
      </c>
      <c r="C841" s="98" t="s">
        <v>1911</v>
      </c>
    </row>
    <row r="842" spans="1:3">
      <c r="A842" s="97" t="s">
        <v>1912</v>
      </c>
      <c r="B842" s="99" t="s">
        <v>4142</v>
      </c>
      <c r="C842" s="97" t="s">
        <v>1303</v>
      </c>
    </row>
    <row r="843" spans="1:3">
      <c r="A843" s="97" t="s">
        <v>1913</v>
      </c>
      <c r="B843" s="99" t="s">
        <v>4143</v>
      </c>
      <c r="C843" s="97" t="s">
        <v>1914</v>
      </c>
    </row>
    <row r="844" spans="1:3">
      <c r="A844" s="97" t="s">
        <v>1915</v>
      </c>
      <c r="B844" s="99" t="s">
        <v>4144</v>
      </c>
      <c r="C844" s="97" t="s">
        <v>1916</v>
      </c>
    </row>
    <row r="845" spans="1:3">
      <c r="A845" s="97" t="s">
        <v>1917</v>
      </c>
      <c r="B845" s="99" t="s">
        <v>4145</v>
      </c>
      <c r="C845" s="97" t="s">
        <v>1918</v>
      </c>
    </row>
    <row r="846" spans="1:3">
      <c r="A846" s="97" t="s">
        <v>1919</v>
      </c>
      <c r="B846" s="99" t="s">
        <v>4146</v>
      </c>
      <c r="C846" s="97" t="s">
        <v>1920</v>
      </c>
    </row>
    <row r="847" spans="1:3">
      <c r="A847" s="97" t="s">
        <v>1921</v>
      </c>
      <c r="B847" s="99" t="s">
        <v>4147</v>
      </c>
      <c r="C847" s="97" t="s">
        <v>1922</v>
      </c>
    </row>
    <row r="848" spans="1:3">
      <c r="A848" s="97" t="s">
        <v>1923</v>
      </c>
      <c r="B848" s="99" t="s">
        <v>4148</v>
      </c>
      <c r="C848" s="97" t="s">
        <v>1924</v>
      </c>
    </row>
    <row r="849" spans="1:3">
      <c r="A849" s="97" t="s">
        <v>1925</v>
      </c>
      <c r="B849" s="99" t="s">
        <v>4149</v>
      </c>
      <c r="C849" s="97" t="s">
        <v>1926</v>
      </c>
    </row>
    <row r="850" spans="1:3">
      <c r="A850" s="97" t="s">
        <v>1927</v>
      </c>
      <c r="B850" s="99" t="s">
        <v>4150</v>
      </c>
      <c r="C850" s="97" t="s">
        <v>1289</v>
      </c>
    </row>
    <row r="851" spans="1:3">
      <c r="A851" s="97" t="s">
        <v>1928</v>
      </c>
      <c r="B851" s="99" t="s">
        <v>4151</v>
      </c>
      <c r="C851" s="97" t="s">
        <v>1929</v>
      </c>
    </row>
    <row r="852" spans="1:3">
      <c r="A852" s="97" t="s">
        <v>1930</v>
      </c>
      <c r="B852" s="99" t="s">
        <v>4152</v>
      </c>
      <c r="C852" s="97" t="s">
        <v>1931</v>
      </c>
    </row>
    <row r="853" spans="1:3">
      <c r="A853" s="97" t="s">
        <v>1932</v>
      </c>
      <c r="B853" s="99" t="s">
        <v>4153</v>
      </c>
      <c r="C853" s="97" t="s">
        <v>1933</v>
      </c>
    </row>
    <row r="854" spans="1:3">
      <c r="A854" s="97" t="s">
        <v>1934</v>
      </c>
      <c r="B854" s="99" t="s">
        <v>4154</v>
      </c>
      <c r="C854" s="97" t="s">
        <v>1935</v>
      </c>
    </row>
    <row r="855" spans="1:3">
      <c r="A855" s="97" t="s">
        <v>1936</v>
      </c>
      <c r="B855" s="99" t="s">
        <v>4155</v>
      </c>
      <c r="C855" s="97" t="s">
        <v>1937</v>
      </c>
    </row>
    <row r="856" spans="1:3">
      <c r="A856" s="97" t="s">
        <v>1938</v>
      </c>
      <c r="B856" s="99" t="s">
        <v>4156</v>
      </c>
      <c r="C856" s="97" t="s">
        <v>1939</v>
      </c>
    </row>
    <row r="857" spans="1:3">
      <c r="A857" s="97" t="s">
        <v>1940</v>
      </c>
      <c r="B857" s="99" t="s">
        <v>4157</v>
      </c>
      <c r="C857" s="97" t="s">
        <v>1941</v>
      </c>
    </row>
    <row r="858" spans="1:3">
      <c r="A858" s="97" t="s">
        <v>1942</v>
      </c>
      <c r="B858" s="99" t="s">
        <v>4158</v>
      </c>
      <c r="C858" s="97" t="s">
        <v>1943</v>
      </c>
    </row>
    <row r="859" spans="1:3">
      <c r="A859" s="97" t="s">
        <v>1944</v>
      </c>
      <c r="B859" s="99" t="s">
        <v>4159</v>
      </c>
      <c r="C859" s="97" t="s">
        <v>1945</v>
      </c>
    </row>
    <row r="860" spans="1:3">
      <c r="A860" s="97" t="s">
        <v>1946</v>
      </c>
      <c r="B860" s="99" t="s">
        <v>4160</v>
      </c>
      <c r="C860" s="97" t="s">
        <v>1947</v>
      </c>
    </row>
    <row r="861" spans="1:3">
      <c r="A861" s="97" t="s">
        <v>1948</v>
      </c>
      <c r="B861" s="99" t="s">
        <v>4161</v>
      </c>
      <c r="C861" s="97" t="s">
        <v>1949</v>
      </c>
    </row>
    <row r="862" spans="1:3">
      <c r="A862" s="97" t="s">
        <v>1950</v>
      </c>
      <c r="B862" s="99" t="s">
        <v>4162</v>
      </c>
      <c r="C862" s="97" t="s">
        <v>1951</v>
      </c>
    </row>
    <row r="863" spans="1:3">
      <c r="A863" s="97" t="s">
        <v>1952</v>
      </c>
      <c r="B863" s="99" t="s">
        <v>4163</v>
      </c>
      <c r="C863" s="97" t="s">
        <v>1262</v>
      </c>
    </row>
    <row r="864" spans="1:3">
      <c r="A864" s="97" t="s">
        <v>1953</v>
      </c>
      <c r="B864" s="99" t="s">
        <v>4164</v>
      </c>
      <c r="C864" s="97" t="s">
        <v>1954</v>
      </c>
    </row>
    <row r="865" spans="1:3">
      <c r="A865" s="97" t="s">
        <v>1955</v>
      </c>
      <c r="B865" s="99" t="s">
        <v>4165</v>
      </c>
      <c r="C865" s="97" t="s">
        <v>1956</v>
      </c>
    </row>
    <row r="866" spans="1:3">
      <c r="A866" s="97" t="s">
        <v>1957</v>
      </c>
      <c r="B866" s="99" t="s">
        <v>4166</v>
      </c>
      <c r="C866" s="97" t="s">
        <v>1958</v>
      </c>
    </row>
    <row r="867" spans="1:3">
      <c r="A867" s="97" t="s">
        <v>1959</v>
      </c>
      <c r="B867" s="99" t="s">
        <v>4167</v>
      </c>
      <c r="C867" s="97" t="s">
        <v>1960</v>
      </c>
    </row>
    <row r="868" spans="1:3">
      <c r="A868" s="97" t="s">
        <v>1961</v>
      </c>
      <c r="B868" s="99" t="s">
        <v>4168</v>
      </c>
      <c r="C868" s="97" t="s">
        <v>1962</v>
      </c>
    </row>
    <row r="869" spans="1:3">
      <c r="A869" s="97" t="s">
        <v>1963</v>
      </c>
      <c r="B869" s="99" t="s">
        <v>4169</v>
      </c>
      <c r="C869" s="97" t="s">
        <v>1964</v>
      </c>
    </row>
    <row r="870" spans="1:3">
      <c r="A870" s="97" t="s">
        <v>1965</v>
      </c>
      <c r="B870" s="99" t="s">
        <v>4170</v>
      </c>
      <c r="C870" s="97" t="s">
        <v>1966</v>
      </c>
    </row>
    <row r="871" spans="1:3">
      <c r="A871" s="97" t="s">
        <v>1967</v>
      </c>
      <c r="B871" s="99" t="s">
        <v>4171</v>
      </c>
      <c r="C871" s="97" t="s">
        <v>1968</v>
      </c>
    </row>
    <row r="872" spans="1:3">
      <c r="A872" s="97" t="s">
        <v>1969</v>
      </c>
      <c r="B872" s="99" t="s">
        <v>4172</v>
      </c>
      <c r="C872" s="97" t="s">
        <v>1970</v>
      </c>
    </row>
    <row r="873" spans="1:3">
      <c r="A873" s="97" t="s">
        <v>1971</v>
      </c>
      <c r="B873" s="99" t="s">
        <v>4173</v>
      </c>
      <c r="C873" s="97" t="s">
        <v>1972</v>
      </c>
    </row>
    <row r="874" spans="1:3">
      <c r="A874" s="97" t="s">
        <v>1973</v>
      </c>
      <c r="B874" s="99" t="s">
        <v>4174</v>
      </c>
      <c r="C874" s="97" t="s">
        <v>1974</v>
      </c>
    </row>
    <row r="875" spans="1:3">
      <c r="A875" s="97" t="s">
        <v>1975</v>
      </c>
      <c r="B875" s="99" t="s">
        <v>4175</v>
      </c>
      <c r="C875" s="97" t="s">
        <v>1976</v>
      </c>
    </row>
    <row r="876" spans="1:3">
      <c r="A876" s="97" t="s">
        <v>1977</v>
      </c>
      <c r="B876" s="99" t="s">
        <v>4176</v>
      </c>
      <c r="C876" s="97" t="s">
        <v>1978</v>
      </c>
    </row>
    <row r="877" spans="1:3">
      <c r="A877" s="97" t="s">
        <v>1979</v>
      </c>
      <c r="B877" s="99" t="s">
        <v>4177</v>
      </c>
      <c r="C877" s="97" t="s">
        <v>1980</v>
      </c>
    </row>
    <row r="878" spans="1:3">
      <c r="A878" s="97" t="s">
        <v>1981</v>
      </c>
      <c r="B878" s="99" t="s">
        <v>4178</v>
      </c>
      <c r="C878" s="97" t="s">
        <v>1982</v>
      </c>
    </row>
    <row r="879" spans="1:3">
      <c r="A879" s="97" t="s">
        <v>1983</v>
      </c>
      <c r="B879" s="99" t="s">
        <v>4179</v>
      </c>
      <c r="C879" s="97" t="s">
        <v>1984</v>
      </c>
    </row>
    <row r="880" spans="1:3">
      <c r="A880" s="97" t="s">
        <v>1985</v>
      </c>
      <c r="B880" s="99" t="s">
        <v>4180</v>
      </c>
      <c r="C880" s="97" t="s">
        <v>1986</v>
      </c>
    </row>
    <row r="881" spans="1:3">
      <c r="A881" s="97" t="s">
        <v>1987</v>
      </c>
      <c r="B881" s="99" t="s">
        <v>4181</v>
      </c>
      <c r="C881" s="97" t="s">
        <v>1988</v>
      </c>
    </row>
    <row r="882" spans="1:3">
      <c r="A882" s="97" t="s">
        <v>1989</v>
      </c>
      <c r="B882" s="99" t="s">
        <v>4182</v>
      </c>
      <c r="C882" s="97" t="s">
        <v>1990</v>
      </c>
    </row>
    <row r="883" spans="1:3">
      <c r="A883" s="97" t="s">
        <v>1991</v>
      </c>
      <c r="B883" s="99" t="s">
        <v>4183</v>
      </c>
      <c r="C883" s="97" t="s">
        <v>1992</v>
      </c>
    </row>
    <row r="884" spans="1:3">
      <c r="A884" s="97" t="s">
        <v>1993</v>
      </c>
      <c r="B884" s="99" t="s">
        <v>4184</v>
      </c>
      <c r="C884" s="97" t="s">
        <v>1994</v>
      </c>
    </row>
    <row r="885" spans="1:3">
      <c r="A885" s="97" t="s">
        <v>1995</v>
      </c>
      <c r="B885" s="99" t="s">
        <v>4185</v>
      </c>
      <c r="C885" s="97" t="s">
        <v>1996</v>
      </c>
    </row>
    <row r="886" spans="1:3">
      <c r="A886" s="97" t="s">
        <v>1997</v>
      </c>
      <c r="B886" s="99" t="s">
        <v>4186</v>
      </c>
      <c r="C886" s="97" t="s">
        <v>1426</v>
      </c>
    </row>
    <row r="887" spans="1:3">
      <c r="A887" s="97" t="s">
        <v>1998</v>
      </c>
      <c r="B887" s="99" t="s">
        <v>4187</v>
      </c>
      <c r="C887" s="97" t="s">
        <v>603</v>
      </c>
    </row>
    <row r="888" spans="1:3">
      <c r="A888" s="97" t="s">
        <v>1999</v>
      </c>
      <c r="B888" s="99" t="s">
        <v>4188</v>
      </c>
      <c r="C888" s="97" t="s">
        <v>2000</v>
      </c>
    </row>
    <row r="889" spans="1:3">
      <c r="A889" s="97" t="s">
        <v>2001</v>
      </c>
      <c r="B889" s="99" t="s">
        <v>4189</v>
      </c>
      <c r="C889" s="97" t="s">
        <v>2000</v>
      </c>
    </row>
    <row r="890" spans="1:3">
      <c r="A890" s="97" t="s">
        <v>2002</v>
      </c>
      <c r="B890" s="99" t="s">
        <v>4190</v>
      </c>
      <c r="C890" s="97" t="s">
        <v>2003</v>
      </c>
    </row>
    <row r="891" spans="1:3">
      <c r="A891" s="97" t="s">
        <v>2004</v>
      </c>
      <c r="B891" s="99" t="s">
        <v>4191</v>
      </c>
      <c r="C891" s="97" t="s">
        <v>2005</v>
      </c>
    </row>
    <row r="892" spans="1:3">
      <c r="A892" s="97" t="s">
        <v>2006</v>
      </c>
      <c r="B892" s="99" t="s">
        <v>4192</v>
      </c>
      <c r="C892" s="97" t="s">
        <v>2007</v>
      </c>
    </row>
    <row r="893" spans="1:3">
      <c r="A893" s="97" t="s">
        <v>2008</v>
      </c>
      <c r="B893" s="99" t="s">
        <v>4193</v>
      </c>
      <c r="C893" s="97" t="s">
        <v>2009</v>
      </c>
    </row>
    <row r="894" spans="1:3">
      <c r="A894" s="97" t="s">
        <v>2010</v>
      </c>
      <c r="B894" s="99" t="s">
        <v>4194</v>
      </c>
      <c r="C894" s="97" t="s">
        <v>2011</v>
      </c>
    </row>
    <row r="895" spans="1:3">
      <c r="A895" s="97" t="s">
        <v>2012</v>
      </c>
      <c r="B895" s="99" t="s">
        <v>4195</v>
      </c>
      <c r="C895" s="97" t="s">
        <v>2013</v>
      </c>
    </row>
    <row r="896" spans="1:3">
      <c r="A896" s="97" t="s">
        <v>2014</v>
      </c>
      <c r="B896" s="99" t="s">
        <v>4196</v>
      </c>
      <c r="C896" s="97" t="s">
        <v>2015</v>
      </c>
    </row>
    <row r="897" spans="1:3">
      <c r="A897" s="97" t="s">
        <v>2016</v>
      </c>
      <c r="B897" s="99" t="s">
        <v>4197</v>
      </c>
      <c r="C897" s="97" t="s">
        <v>2017</v>
      </c>
    </row>
    <row r="898" spans="1:3">
      <c r="A898" s="97" t="s">
        <v>2018</v>
      </c>
      <c r="B898" s="99" t="s">
        <v>4198</v>
      </c>
      <c r="C898" s="97" t="s">
        <v>2019</v>
      </c>
    </row>
    <row r="899" spans="1:3">
      <c r="A899" s="97" t="s">
        <v>2020</v>
      </c>
      <c r="B899" s="99" t="s">
        <v>4199</v>
      </c>
      <c r="C899" s="97" t="s">
        <v>2021</v>
      </c>
    </row>
    <row r="900" spans="1:3">
      <c r="A900" s="97" t="s">
        <v>2022</v>
      </c>
      <c r="B900" s="99" t="s">
        <v>4200</v>
      </c>
      <c r="C900" s="97" t="s">
        <v>2023</v>
      </c>
    </row>
    <row r="901" spans="1:3">
      <c r="A901" s="97" t="s">
        <v>2024</v>
      </c>
      <c r="B901" s="99" t="s">
        <v>4201</v>
      </c>
      <c r="C901" s="97" t="s">
        <v>2025</v>
      </c>
    </row>
    <row r="902" spans="1:3">
      <c r="A902" s="97" t="s">
        <v>2026</v>
      </c>
      <c r="B902" s="99" t="s">
        <v>4202</v>
      </c>
      <c r="C902" s="97" t="s">
        <v>2027</v>
      </c>
    </row>
    <row r="903" spans="1:3">
      <c r="A903" s="97" t="s">
        <v>2028</v>
      </c>
      <c r="B903" s="99" t="s">
        <v>4203</v>
      </c>
      <c r="C903" s="97" t="s">
        <v>2029</v>
      </c>
    </row>
    <row r="904" spans="1:3">
      <c r="A904" s="97" t="s">
        <v>2030</v>
      </c>
      <c r="B904" s="99" t="s">
        <v>4204</v>
      </c>
      <c r="C904" s="97" t="s">
        <v>2031</v>
      </c>
    </row>
    <row r="905" spans="1:3">
      <c r="A905" s="97" t="s">
        <v>2032</v>
      </c>
      <c r="B905" s="99" t="s">
        <v>4205</v>
      </c>
      <c r="C905" s="97" t="s">
        <v>2033</v>
      </c>
    </row>
    <row r="906" spans="1:3">
      <c r="A906" s="97" t="s">
        <v>2034</v>
      </c>
      <c r="B906" s="99" t="s">
        <v>4206</v>
      </c>
      <c r="C906" s="97" t="s">
        <v>2035</v>
      </c>
    </row>
    <row r="907" spans="1:3">
      <c r="A907" s="97" t="s">
        <v>2036</v>
      </c>
      <c r="B907" s="99" t="s">
        <v>4207</v>
      </c>
      <c r="C907" s="97" t="s">
        <v>2037</v>
      </c>
    </row>
    <row r="908" spans="1:3">
      <c r="A908" s="97" t="s">
        <v>2038</v>
      </c>
      <c r="B908" s="99" t="s">
        <v>4208</v>
      </c>
      <c r="C908" s="97" t="s">
        <v>2039</v>
      </c>
    </row>
    <row r="909" spans="1:3">
      <c r="A909" s="97" t="s">
        <v>2040</v>
      </c>
      <c r="B909" s="99" t="s">
        <v>4209</v>
      </c>
      <c r="C909" s="97" t="s">
        <v>2041</v>
      </c>
    </row>
    <row r="910" spans="1:3">
      <c r="A910" s="97" t="s">
        <v>2042</v>
      </c>
      <c r="B910" s="99" t="s">
        <v>4210</v>
      </c>
      <c r="C910" s="97" t="s">
        <v>2043</v>
      </c>
    </row>
    <row r="911" spans="1:3">
      <c r="A911" s="97" t="s">
        <v>2044</v>
      </c>
      <c r="B911" s="99" t="s">
        <v>4211</v>
      </c>
      <c r="C911" s="97" t="s">
        <v>2045</v>
      </c>
    </row>
    <row r="912" spans="1:3">
      <c r="A912" s="97" t="s">
        <v>2046</v>
      </c>
      <c r="B912" s="99" t="s">
        <v>4212</v>
      </c>
      <c r="C912" s="97" t="s">
        <v>2047</v>
      </c>
    </row>
    <row r="913" spans="1:3">
      <c r="A913" s="97" t="s">
        <v>2048</v>
      </c>
      <c r="B913" s="99" t="s">
        <v>4213</v>
      </c>
      <c r="C913" s="97" t="s">
        <v>2049</v>
      </c>
    </row>
    <row r="914" spans="1:3">
      <c r="A914" s="97" t="s">
        <v>2050</v>
      </c>
      <c r="B914" s="99" t="s">
        <v>4214</v>
      </c>
      <c r="C914" s="97" t="s">
        <v>2051</v>
      </c>
    </row>
    <row r="915" spans="1:3">
      <c r="A915" s="97" t="s">
        <v>2052</v>
      </c>
      <c r="B915" s="99" t="s">
        <v>4215</v>
      </c>
      <c r="C915" s="97" t="s">
        <v>2049</v>
      </c>
    </row>
    <row r="916" spans="1:3">
      <c r="A916" s="97" t="s">
        <v>2053</v>
      </c>
      <c r="B916" s="99" t="s">
        <v>4216</v>
      </c>
      <c r="C916" s="97" t="s">
        <v>2054</v>
      </c>
    </row>
    <row r="917" spans="1:3">
      <c r="A917" s="97" t="s">
        <v>2055</v>
      </c>
      <c r="B917" s="99" t="s">
        <v>4217</v>
      </c>
      <c r="C917" s="97" t="s">
        <v>2056</v>
      </c>
    </row>
    <row r="918" spans="1:3">
      <c r="A918" s="97" t="s">
        <v>2057</v>
      </c>
      <c r="B918" s="99" t="s">
        <v>4218</v>
      </c>
      <c r="C918" s="97" t="s">
        <v>2058</v>
      </c>
    </row>
    <row r="919" spans="1:3">
      <c r="A919" s="97" t="s">
        <v>2059</v>
      </c>
      <c r="B919" s="99" t="s">
        <v>4219</v>
      </c>
      <c r="C919" s="97" t="s">
        <v>2058</v>
      </c>
    </row>
    <row r="920" spans="1:3">
      <c r="A920" s="97" t="s">
        <v>2060</v>
      </c>
      <c r="B920" s="99" t="s">
        <v>4220</v>
      </c>
      <c r="C920" s="97" t="s">
        <v>2061</v>
      </c>
    </row>
    <row r="921" spans="1:3">
      <c r="A921" s="97" t="s">
        <v>2062</v>
      </c>
      <c r="B921" s="99" t="s">
        <v>4221</v>
      </c>
      <c r="C921" s="97" t="s">
        <v>1063</v>
      </c>
    </row>
    <row r="922" spans="1:3">
      <c r="A922" s="97" t="s">
        <v>2063</v>
      </c>
      <c r="B922" s="99" t="s">
        <v>4222</v>
      </c>
      <c r="C922" s="97" t="s">
        <v>1063</v>
      </c>
    </row>
    <row r="923" spans="1:3">
      <c r="A923" s="97" t="s">
        <v>2064</v>
      </c>
      <c r="B923" s="99" t="s">
        <v>4223</v>
      </c>
      <c r="C923" s="97" t="s">
        <v>2065</v>
      </c>
    </row>
    <row r="924" spans="1:3">
      <c r="A924" s="97" t="s">
        <v>2066</v>
      </c>
      <c r="B924" s="99" t="s">
        <v>4224</v>
      </c>
      <c r="C924" s="97" t="s">
        <v>2067</v>
      </c>
    </row>
    <row r="925" spans="1:3">
      <c r="A925" s="97" t="s">
        <v>2068</v>
      </c>
      <c r="B925" s="99" t="s">
        <v>4225</v>
      </c>
      <c r="C925" s="97" t="s">
        <v>2069</v>
      </c>
    </row>
    <row r="926" spans="1:3">
      <c r="A926" s="97" t="s">
        <v>2070</v>
      </c>
      <c r="B926" s="99" t="s">
        <v>4226</v>
      </c>
      <c r="C926" s="97" t="s">
        <v>2071</v>
      </c>
    </row>
    <row r="927" spans="1:3">
      <c r="A927" s="97" t="s">
        <v>2072</v>
      </c>
      <c r="B927" s="99" t="s">
        <v>4227</v>
      </c>
      <c r="C927" s="97" t="s">
        <v>2073</v>
      </c>
    </row>
    <row r="928" spans="1:3">
      <c r="A928" s="97" t="s">
        <v>2074</v>
      </c>
      <c r="B928" s="99" t="s">
        <v>4228</v>
      </c>
      <c r="C928" s="97" t="s">
        <v>2075</v>
      </c>
    </row>
    <row r="929" spans="1:3">
      <c r="A929" s="97" t="s">
        <v>2076</v>
      </c>
      <c r="B929" s="99" t="s">
        <v>4229</v>
      </c>
      <c r="C929" s="97" t="s">
        <v>2077</v>
      </c>
    </row>
    <row r="930" spans="1:3">
      <c r="A930" s="97" t="s">
        <v>2078</v>
      </c>
      <c r="B930" s="99" t="s">
        <v>4230</v>
      </c>
      <c r="C930" s="97" t="s">
        <v>2079</v>
      </c>
    </row>
    <row r="931" spans="1:3">
      <c r="A931" s="97" t="s">
        <v>2080</v>
      </c>
      <c r="B931" s="99" t="s">
        <v>4231</v>
      </c>
      <c r="C931" s="97" t="s">
        <v>2071</v>
      </c>
    </row>
    <row r="932" spans="1:3">
      <c r="A932" s="97" t="s">
        <v>2081</v>
      </c>
      <c r="B932" s="99" t="s">
        <v>4232</v>
      </c>
      <c r="C932" s="97" t="s">
        <v>2082</v>
      </c>
    </row>
    <row r="933" spans="1:3">
      <c r="A933" s="97" t="s">
        <v>2083</v>
      </c>
      <c r="B933" s="99" t="s">
        <v>4233</v>
      </c>
      <c r="C933" s="97" t="s">
        <v>2084</v>
      </c>
    </row>
    <row r="934" spans="1:3">
      <c r="A934" s="97" t="s">
        <v>2085</v>
      </c>
      <c r="B934" s="99" t="s">
        <v>4234</v>
      </c>
      <c r="C934" s="97" t="s">
        <v>2086</v>
      </c>
    </row>
    <row r="935" spans="1:3">
      <c r="A935" s="97" t="s">
        <v>2087</v>
      </c>
      <c r="B935" s="99" t="s">
        <v>4235</v>
      </c>
      <c r="C935" s="97" t="s">
        <v>2088</v>
      </c>
    </row>
    <row r="936" spans="1:3">
      <c r="A936" s="97" t="s">
        <v>2089</v>
      </c>
      <c r="B936" s="99" t="s">
        <v>4236</v>
      </c>
      <c r="C936" s="97" t="s">
        <v>1508</v>
      </c>
    </row>
    <row r="937" spans="1:3">
      <c r="A937" s="97" t="s">
        <v>2090</v>
      </c>
      <c r="B937" s="99" t="s">
        <v>4237</v>
      </c>
      <c r="C937" s="97" t="s">
        <v>2091</v>
      </c>
    </row>
    <row r="938" spans="1:3">
      <c r="A938" s="97" t="s">
        <v>2092</v>
      </c>
      <c r="B938" s="99" t="s">
        <v>4238</v>
      </c>
      <c r="C938" s="97" t="s">
        <v>2093</v>
      </c>
    </row>
    <row r="939" spans="1:3">
      <c r="A939" s="97" t="s">
        <v>2094</v>
      </c>
      <c r="B939" s="99" t="s">
        <v>4239</v>
      </c>
      <c r="C939" s="97" t="s">
        <v>2095</v>
      </c>
    </row>
    <row r="940" spans="1:3">
      <c r="A940" s="97" t="s">
        <v>2096</v>
      </c>
      <c r="B940" s="99" t="s">
        <v>4240</v>
      </c>
      <c r="C940" s="97" t="s">
        <v>2097</v>
      </c>
    </row>
    <row r="941" spans="1:3">
      <c r="A941" s="97" t="s">
        <v>2098</v>
      </c>
      <c r="B941" s="99" t="s">
        <v>4241</v>
      </c>
      <c r="C941" s="97" t="s">
        <v>2099</v>
      </c>
    </row>
    <row r="942" spans="1:3">
      <c r="A942" s="97" t="s">
        <v>2100</v>
      </c>
      <c r="B942" s="99" t="s">
        <v>4242</v>
      </c>
      <c r="C942" s="97" t="s">
        <v>2101</v>
      </c>
    </row>
    <row r="943" spans="1:3">
      <c r="A943" s="97" t="s">
        <v>2102</v>
      </c>
      <c r="B943" s="99" t="s">
        <v>4243</v>
      </c>
      <c r="C943" s="97" t="s">
        <v>2103</v>
      </c>
    </row>
    <row r="944" spans="1:3">
      <c r="A944" s="97" t="s">
        <v>2104</v>
      </c>
      <c r="B944" s="99" t="s">
        <v>4244</v>
      </c>
      <c r="C944" s="97" t="s">
        <v>2105</v>
      </c>
    </row>
    <row r="945" spans="1:3">
      <c r="A945" s="97" t="s">
        <v>2106</v>
      </c>
      <c r="B945" s="99" t="s">
        <v>4245</v>
      </c>
      <c r="C945" s="97" t="s">
        <v>2107</v>
      </c>
    </row>
    <row r="946" spans="1:3">
      <c r="A946" s="97" t="s">
        <v>2108</v>
      </c>
      <c r="B946" s="99" t="s">
        <v>4246</v>
      </c>
      <c r="C946" s="97" t="s">
        <v>628</v>
      </c>
    </row>
    <row r="947" spans="1:3">
      <c r="A947" s="97" t="s">
        <v>2109</v>
      </c>
      <c r="B947" s="99" t="s">
        <v>4247</v>
      </c>
      <c r="C947" s="97" t="s">
        <v>2110</v>
      </c>
    </row>
    <row r="948" spans="1:3">
      <c r="A948" s="97" t="s">
        <v>2111</v>
      </c>
      <c r="B948" s="99" t="s">
        <v>4248</v>
      </c>
      <c r="C948" s="97" t="s">
        <v>2112</v>
      </c>
    </row>
    <row r="949" spans="1:3">
      <c r="A949" s="97" t="s">
        <v>2113</v>
      </c>
      <c r="B949" s="99" t="s">
        <v>4249</v>
      </c>
      <c r="C949" s="97" t="s">
        <v>2114</v>
      </c>
    </row>
    <row r="950" spans="1:3">
      <c r="A950" s="97" t="s">
        <v>2115</v>
      </c>
      <c r="B950" s="99" t="s">
        <v>4250</v>
      </c>
      <c r="C950" s="97" t="s">
        <v>2116</v>
      </c>
    </row>
    <row r="951" spans="1:3">
      <c r="A951" s="97" t="s">
        <v>2117</v>
      </c>
      <c r="B951" s="99" t="s">
        <v>4251</v>
      </c>
      <c r="C951" s="97" t="s">
        <v>2118</v>
      </c>
    </row>
    <row r="952" spans="1:3">
      <c r="A952" s="97" t="s">
        <v>2119</v>
      </c>
      <c r="B952" s="99" t="s">
        <v>4252</v>
      </c>
      <c r="C952" s="97" t="s">
        <v>2118</v>
      </c>
    </row>
    <row r="953" spans="1:3">
      <c r="A953" s="97" t="s">
        <v>2120</v>
      </c>
      <c r="B953" s="99" t="s">
        <v>4253</v>
      </c>
      <c r="C953" s="97" t="s">
        <v>2121</v>
      </c>
    </row>
    <row r="954" spans="1:3">
      <c r="A954" s="97" t="s">
        <v>2122</v>
      </c>
      <c r="B954" s="99" t="s">
        <v>4254</v>
      </c>
      <c r="C954" s="97" t="s">
        <v>2123</v>
      </c>
    </row>
    <row r="955" spans="1:3">
      <c r="A955" s="97" t="s">
        <v>2124</v>
      </c>
      <c r="B955" s="99" t="s">
        <v>4255</v>
      </c>
      <c r="C955" s="97" t="s">
        <v>2125</v>
      </c>
    </row>
    <row r="956" spans="1:3">
      <c r="A956" s="97" t="s">
        <v>2126</v>
      </c>
      <c r="B956" s="99" t="s">
        <v>4256</v>
      </c>
      <c r="C956" s="97" t="s">
        <v>2127</v>
      </c>
    </row>
    <row r="957" spans="1:3">
      <c r="A957" s="97" t="s">
        <v>2128</v>
      </c>
      <c r="B957" s="99" t="s">
        <v>4257</v>
      </c>
      <c r="C957" s="97" t="s">
        <v>2129</v>
      </c>
    </row>
    <row r="958" spans="1:3">
      <c r="A958" s="97" t="s">
        <v>2130</v>
      </c>
      <c r="B958" s="99" t="s">
        <v>4258</v>
      </c>
      <c r="C958" s="97" t="s">
        <v>2131</v>
      </c>
    </row>
    <row r="959" spans="1:3">
      <c r="A959" s="97" t="s">
        <v>2132</v>
      </c>
      <c r="B959" s="99" t="s">
        <v>4259</v>
      </c>
      <c r="C959" s="97" t="s">
        <v>593</v>
      </c>
    </row>
    <row r="960" spans="1:3">
      <c r="A960" s="97" t="s">
        <v>2133</v>
      </c>
      <c r="B960" s="99" t="s">
        <v>4260</v>
      </c>
      <c r="C960" s="97" t="s">
        <v>2134</v>
      </c>
    </row>
    <row r="961" spans="1:3">
      <c r="A961" s="97" t="s">
        <v>2135</v>
      </c>
      <c r="B961" s="99" t="s">
        <v>4261</v>
      </c>
      <c r="C961" s="97" t="s">
        <v>2136</v>
      </c>
    </row>
    <row r="962" spans="1:3">
      <c r="A962" s="97" t="s">
        <v>2137</v>
      </c>
      <c r="B962" s="99" t="s">
        <v>4262</v>
      </c>
      <c r="C962" s="97" t="s">
        <v>2138</v>
      </c>
    </row>
    <row r="963" spans="1:3">
      <c r="A963" s="97" t="s">
        <v>2139</v>
      </c>
      <c r="B963" s="99" t="s">
        <v>4263</v>
      </c>
      <c r="C963" s="97" t="s">
        <v>2140</v>
      </c>
    </row>
    <row r="964" spans="1:3">
      <c r="A964" s="97" t="s">
        <v>2141</v>
      </c>
      <c r="B964" s="99" t="s">
        <v>4264</v>
      </c>
      <c r="C964" s="97" t="s">
        <v>593</v>
      </c>
    </row>
    <row r="965" spans="1:3">
      <c r="A965" s="97" t="s">
        <v>2142</v>
      </c>
      <c r="B965" s="99" t="s">
        <v>4265</v>
      </c>
      <c r="C965" s="97" t="s">
        <v>2143</v>
      </c>
    </row>
    <row r="966" spans="1:3">
      <c r="A966" s="97" t="s">
        <v>2144</v>
      </c>
      <c r="B966" s="99" t="s">
        <v>4266</v>
      </c>
      <c r="C966" s="97" t="s">
        <v>2145</v>
      </c>
    </row>
    <row r="967" spans="1:3">
      <c r="A967" s="97" t="s">
        <v>2146</v>
      </c>
      <c r="B967" s="99" t="s">
        <v>4267</v>
      </c>
      <c r="C967" s="97" t="s">
        <v>2147</v>
      </c>
    </row>
    <row r="968" spans="1:3">
      <c r="A968" s="97" t="s">
        <v>2148</v>
      </c>
      <c r="B968" s="99" t="s">
        <v>4268</v>
      </c>
      <c r="C968" s="97" t="s">
        <v>951</v>
      </c>
    </row>
    <row r="969" spans="1:3">
      <c r="A969" s="97" t="s">
        <v>2149</v>
      </c>
      <c r="B969" s="99" t="s">
        <v>4269</v>
      </c>
      <c r="C969" s="97" t="s">
        <v>2150</v>
      </c>
    </row>
    <row r="970" spans="1:3">
      <c r="A970" s="97" t="s">
        <v>2151</v>
      </c>
      <c r="B970" s="99" t="s">
        <v>4270</v>
      </c>
      <c r="C970" s="97" t="s">
        <v>2152</v>
      </c>
    </row>
    <row r="971" spans="1:3">
      <c r="A971" s="97" t="s">
        <v>2153</v>
      </c>
      <c r="B971" s="99" t="s">
        <v>4271</v>
      </c>
      <c r="C971" s="97" t="s">
        <v>2154</v>
      </c>
    </row>
    <row r="972" spans="1:3">
      <c r="A972" s="97" t="s">
        <v>2155</v>
      </c>
      <c r="B972" s="99" t="s">
        <v>4272</v>
      </c>
      <c r="C972" s="97" t="s">
        <v>2156</v>
      </c>
    </row>
    <row r="973" spans="1:3">
      <c r="A973" s="97" t="s">
        <v>2157</v>
      </c>
      <c r="B973" s="99" t="s">
        <v>4273</v>
      </c>
      <c r="C973" s="97" t="s">
        <v>2158</v>
      </c>
    </row>
    <row r="974" spans="1:3">
      <c r="A974" s="97" t="s">
        <v>2159</v>
      </c>
      <c r="B974" s="99" t="s">
        <v>4274</v>
      </c>
      <c r="C974" s="97" t="s">
        <v>2160</v>
      </c>
    </row>
    <row r="975" spans="1:3">
      <c r="A975" s="97" t="s">
        <v>2161</v>
      </c>
      <c r="B975" s="99" t="s">
        <v>4275</v>
      </c>
      <c r="C975" s="97" t="s">
        <v>2162</v>
      </c>
    </row>
    <row r="976" spans="1:3">
      <c r="A976" s="97" t="s">
        <v>2163</v>
      </c>
      <c r="B976" s="99" t="s">
        <v>4276</v>
      </c>
      <c r="C976" s="97" t="s">
        <v>2164</v>
      </c>
    </row>
    <row r="977" spans="1:3">
      <c r="A977" s="97" t="s">
        <v>2165</v>
      </c>
      <c r="B977" s="99" t="s">
        <v>4277</v>
      </c>
      <c r="C977" s="97" t="s">
        <v>1588</v>
      </c>
    </row>
    <row r="978" spans="1:3">
      <c r="A978" s="97" t="s">
        <v>2166</v>
      </c>
      <c r="B978" s="99" t="s">
        <v>4278</v>
      </c>
      <c r="C978" s="97" t="s">
        <v>2167</v>
      </c>
    </row>
    <row r="979" spans="1:3">
      <c r="A979" s="97" t="s">
        <v>2168</v>
      </c>
      <c r="B979" s="99" t="s">
        <v>4279</v>
      </c>
      <c r="C979" s="97" t="s">
        <v>2169</v>
      </c>
    </row>
    <row r="980" spans="1:3">
      <c r="A980" s="97" t="s">
        <v>2170</v>
      </c>
      <c r="B980" s="99" t="s">
        <v>4280</v>
      </c>
      <c r="C980" s="97" t="s">
        <v>2171</v>
      </c>
    </row>
    <row r="981" spans="1:3">
      <c r="A981" s="97" t="s">
        <v>2172</v>
      </c>
      <c r="B981" s="99" t="s">
        <v>4281</v>
      </c>
      <c r="C981" s="97" t="s">
        <v>2173</v>
      </c>
    </row>
    <row r="982" spans="1:3">
      <c r="A982" s="97" t="s">
        <v>2174</v>
      </c>
      <c r="B982" s="99" t="s">
        <v>4282</v>
      </c>
      <c r="C982" s="97" t="s">
        <v>2175</v>
      </c>
    </row>
    <row r="983" spans="1:3">
      <c r="A983" s="97" t="s">
        <v>2176</v>
      </c>
      <c r="B983" s="99" t="s">
        <v>4283</v>
      </c>
      <c r="C983" s="97" t="s">
        <v>2177</v>
      </c>
    </row>
    <row r="984" spans="1:3">
      <c r="A984" s="97" t="s">
        <v>2178</v>
      </c>
      <c r="B984" s="99" t="s">
        <v>4284</v>
      </c>
      <c r="C984" s="97" t="s">
        <v>2179</v>
      </c>
    </row>
    <row r="985" spans="1:3">
      <c r="A985" s="97" t="s">
        <v>2180</v>
      </c>
      <c r="B985" s="99" t="s">
        <v>4285</v>
      </c>
      <c r="C985" s="97" t="s">
        <v>2181</v>
      </c>
    </row>
    <row r="986" spans="1:3">
      <c r="A986" s="97" t="s">
        <v>2182</v>
      </c>
      <c r="B986" s="99" t="s">
        <v>4286</v>
      </c>
      <c r="C986" s="97" t="s">
        <v>2183</v>
      </c>
    </row>
    <row r="987" spans="1:3">
      <c r="A987" s="97" t="s">
        <v>2184</v>
      </c>
      <c r="B987" s="99" t="s">
        <v>4287</v>
      </c>
      <c r="C987" s="97" t="s">
        <v>2185</v>
      </c>
    </row>
    <row r="988" spans="1:3">
      <c r="A988" s="97" t="s">
        <v>2186</v>
      </c>
      <c r="B988" s="99" t="s">
        <v>4288</v>
      </c>
      <c r="C988" s="97" t="s">
        <v>2187</v>
      </c>
    </row>
    <row r="989" spans="1:3">
      <c r="A989" s="97" t="s">
        <v>2188</v>
      </c>
      <c r="B989" s="99" t="s">
        <v>4289</v>
      </c>
      <c r="C989" s="97" t="s">
        <v>2189</v>
      </c>
    </row>
    <row r="990" spans="1:3">
      <c r="A990" s="97" t="s">
        <v>2190</v>
      </c>
      <c r="B990" s="99" t="s">
        <v>4290</v>
      </c>
      <c r="C990" s="97" t="s">
        <v>2191</v>
      </c>
    </row>
    <row r="991" spans="1:3">
      <c r="A991" s="97" t="s">
        <v>2192</v>
      </c>
      <c r="B991" s="99" t="s">
        <v>4291</v>
      </c>
      <c r="C991" s="97" t="s">
        <v>2191</v>
      </c>
    </row>
    <row r="992" spans="1:3">
      <c r="A992" s="97" t="s">
        <v>2193</v>
      </c>
      <c r="B992" s="99" t="s">
        <v>4292</v>
      </c>
      <c r="C992" s="97" t="s">
        <v>2191</v>
      </c>
    </row>
    <row r="993" spans="1:3">
      <c r="A993" s="97" t="s">
        <v>2194</v>
      </c>
      <c r="B993" s="99" t="s">
        <v>4293</v>
      </c>
      <c r="C993" s="97" t="s">
        <v>2195</v>
      </c>
    </row>
    <row r="994" spans="1:3">
      <c r="A994" s="97" t="s">
        <v>2196</v>
      </c>
      <c r="B994" s="99" t="s">
        <v>4294</v>
      </c>
      <c r="C994" s="97" t="s">
        <v>1020</v>
      </c>
    </row>
    <row r="995" spans="1:3">
      <c r="A995" s="97" t="s">
        <v>2197</v>
      </c>
      <c r="B995" s="99" t="s">
        <v>4295</v>
      </c>
      <c r="C995" s="97" t="s">
        <v>2198</v>
      </c>
    </row>
    <row r="996" spans="1:3">
      <c r="A996" s="97" t="s">
        <v>2199</v>
      </c>
      <c r="B996" s="99" t="s">
        <v>4296</v>
      </c>
      <c r="C996" s="97" t="s">
        <v>2200</v>
      </c>
    </row>
    <row r="997" spans="1:3">
      <c r="A997" s="97" t="s">
        <v>2201</v>
      </c>
      <c r="B997" s="99" t="s">
        <v>4297</v>
      </c>
      <c r="C997" s="97" t="s">
        <v>2202</v>
      </c>
    </row>
    <row r="998" spans="1:3">
      <c r="A998" s="97" t="s">
        <v>2203</v>
      </c>
      <c r="B998" s="99" t="s">
        <v>4298</v>
      </c>
      <c r="C998" s="97" t="s">
        <v>2075</v>
      </c>
    </row>
    <row r="999" spans="1:3">
      <c r="A999" s="97" t="s">
        <v>2204</v>
      </c>
      <c r="B999" s="99" t="s">
        <v>4299</v>
      </c>
      <c r="C999" s="97" t="s">
        <v>1939</v>
      </c>
    </row>
    <row r="1000" spans="1:3">
      <c r="A1000" s="97" t="s">
        <v>2205</v>
      </c>
      <c r="B1000" s="99" t="s">
        <v>4300</v>
      </c>
      <c r="C1000" s="97" t="s">
        <v>2206</v>
      </c>
    </row>
    <row r="1001" spans="1:3">
      <c r="A1001" s="97" t="s">
        <v>2207</v>
      </c>
      <c r="B1001" s="99" t="s">
        <v>4301</v>
      </c>
      <c r="C1001" s="97" t="s">
        <v>2208</v>
      </c>
    </row>
    <row r="1002" spans="1:3">
      <c r="A1002" s="97" t="s">
        <v>2209</v>
      </c>
      <c r="B1002" s="99" t="s">
        <v>4302</v>
      </c>
      <c r="C1002" s="97" t="s">
        <v>1036</v>
      </c>
    </row>
    <row r="1003" spans="1:3">
      <c r="A1003" s="97" t="s">
        <v>2210</v>
      </c>
      <c r="B1003" s="99" t="s">
        <v>4303</v>
      </c>
      <c r="C1003" s="97" t="s">
        <v>2211</v>
      </c>
    </row>
    <row r="1004" spans="1:3">
      <c r="A1004" s="97" t="s">
        <v>2212</v>
      </c>
      <c r="B1004" s="99" t="s">
        <v>4304</v>
      </c>
      <c r="C1004" s="97" t="s">
        <v>2213</v>
      </c>
    </row>
    <row r="1005" spans="1:3">
      <c r="A1005" s="97" t="s">
        <v>2214</v>
      </c>
      <c r="B1005" s="99" t="s">
        <v>4305</v>
      </c>
      <c r="C1005" s="97" t="s">
        <v>1038</v>
      </c>
    </row>
    <row r="1006" spans="1:3">
      <c r="A1006" s="97" t="s">
        <v>2215</v>
      </c>
      <c r="B1006" s="99" t="s">
        <v>4306</v>
      </c>
      <c r="C1006" s="97" t="s">
        <v>2216</v>
      </c>
    </row>
    <row r="1007" spans="1:3">
      <c r="A1007" s="97" t="s">
        <v>2217</v>
      </c>
      <c r="B1007" s="99" t="s">
        <v>4307</v>
      </c>
      <c r="C1007" s="97" t="s">
        <v>2218</v>
      </c>
    </row>
    <row r="1008" spans="1:3">
      <c r="A1008" s="97" t="s">
        <v>2219</v>
      </c>
      <c r="B1008" s="99" t="s">
        <v>4308</v>
      </c>
      <c r="C1008" s="97" t="s">
        <v>2220</v>
      </c>
    </row>
    <row r="1009" spans="1:3">
      <c r="A1009" s="97" t="s">
        <v>2221</v>
      </c>
      <c r="B1009" s="99" t="s">
        <v>4309</v>
      </c>
      <c r="C1009" s="97" t="s">
        <v>2222</v>
      </c>
    </row>
    <row r="1010" spans="1:3">
      <c r="A1010" s="97" t="s">
        <v>2223</v>
      </c>
      <c r="B1010" s="99" t="s">
        <v>4310</v>
      </c>
      <c r="C1010" s="97" t="s">
        <v>436</v>
      </c>
    </row>
    <row r="1011" spans="1:3">
      <c r="A1011" s="97" t="s">
        <v>2224</v>
      </c>
      <c r="B1011" s="99" t="s">
        <v>4311</v>
      </c>
      <c r="C1011" s="97" t="s">
        <v>1063</v>
      </c>
    </row>
    <row r="1012" spans="1:3">
      <c r="A1012" s="97" t="s">
        <v>2225</v>
      </c>
      <c r="B1012" s="99" t="s">
        <v>4312</v>
      </c>
      <c r="C1012" s="97" t="s">
        <v>436</v>
      </c>
    </row>
    <row r="1013" spans="1:3">
      <c r="A1013" s="97" t="s">
        <v>2226</v>
      </c>
      <c r="B1013" s="99" t="s">
        <v>4313</v>
      </c>
      <c r="C1013" s="97" t="s">
        <v>456</v>
      </c>
    </row>
    <row r="1014" spans="1:3">
      <c r="A1014" s="97" t="s">
        <v>2227</v>
      </c>
      <c r="B1014" s="99" t="s">
        <v>4314</v>
      </c>
      <c r="C1014" s="97" t="s">
        <v>436</v>
      </c>
    </row>
    <row r="1015" spans="1:3">
      <c r="A1015" s="97" t="s">
        <v>2228</v>
      </c>
      <c r="B1015" s="99" t="s">
        <v>4315</v>
      </c>
      <c r="C1015" s="97" t="s">
        <v>2229</v>
      </c>
    </row>
    <row r="1016" spans="1:3">
      <c r="A1016" s="97" t="s">
        <v>2230</v>
      </c>
      <c r="B1016" s="99" t="s">
        <v>4316</v>
      </c>
      <c r="C1016" s="97" t="s">
        <v>436</v>
      </c>
    </row>
    <row r="1017" spans="1:3">
      <c r="A1017" s="97" t="s">
        <v>2231</v>
      </c>
      <c r="B1017" s="99" t="s">
        <v>4317</v>
      </c>
      <c r="C1017" s="97" t="s">
        <v>436</v>
      </c>
    </row>
    <row r="1018" spans="1:3">
      <c r="A1018" s="97" t="s">
        <v>2232</v>
      </c>
      <c r="B1018" s="99" t="s">
        <v>4318</v>
      </c>
      <c r="C1018" s="97" t="s">
        <v>436</v>
      </c>
    </row>
    <row r="1019" spans="1:3">
      <c r="A1019" s="97" t="s">
        <v>2233</v>
      </c>
      <c r="B1019" s="99" t="s">
        <v>4319</v>
      </c>
      <c r="C1019" s="97" t="s">
        <v>436</v>
      </c>
    </row>
    <row r="1020" spans="1:3">
      <c r="A1020" s="97" t="s">
        <v>2234</v>
      </c>
      <c r="B1020" s="99" t="s">
        <v>4320</v>
      </c>
      <c r="C1020" s="97" t="s">
        <v>2235</v>
      </c>
    </row>
    <row r="1021" spans="1:3">
      <c r="A1021" s="97" t="s">
        <v>2236</v>
      </c>
      <c r="B1021" s="99" t="s">
        <v>4321</v>
      </c>
      <c r="C1021" s="97" t="s">
        <v>1663</v>
      </c>
    </row>
    <row r="1022" spans="1:3">
      <c r="A1022" s="97" t="s">
        <v>2237</v>
      </c>
      <c r="B1022" s="99" t="s">
        <v>4322</v>
      </c>
      <c r="C1022" s="97" t="s">
        <v>2238</v>
      </c>
    </row>
    <row r="1023" spans="1:3">
      <c r="A1023" s="97" t="s">
        <v>2239</v>
      </c>
      <c r="B1023" s="99" t="s">
        <v>4323</v>
      </c>
      <c r="C1023" s="97" t="s">
        <v>456</v>
      </c>
    </row>
    <row r="1024" spans="1:3">
      <c r="A1024" s="97" t="s">
        <v>2240</v>
      </c>
      <c r="B1024" s="99" t="s">
        <v>4324</v>
      </c>
      <c r="C1024" s="97" t="s">
        <v>456</v>
      </c>
    </row>
    <row r="1025" spans="1:3">
      <c r="A1025" s="97" t="s">
        <v>2241</v>
      </c>
      <c r="B1025" s="99" t="s">
        <v>4325</v>
      </c>
      <c r="C1025" s="97" t="s">
        <v>2242</v>
      </c>
    </row>
    <row r="1026" spans="1:3">
      <c r="A1026" s="97" t="s">
        <v>2243</v>
      </c>
      <c r="B1026" s="99" t="s">
        <v>4326</v>
      </c>
      <c r="C1026" s="97" t="s">
        <v>2244</v>
      </c>
    </row>
    <row r="1027" spans="1:3">
      <c r="A1027" s="97" t="s">
        <v>2245</v>
      </c>
      <c r="B1027" s="99" t="s">
        <v>4327</v>
      </c>
      <c r="C1027" s="97" t="s">
        <v>2246</v>
      </c>
    </row>
    <row r="1028" spans="1:3">
      <c r="A1028" s="97" t="s">
        <v>2247</v>
      </c>
      <c r="B1028" s="99" t="s">
        <v>4328</v>
      </c>
      <c r="C1028" s="97" t="s">
        <v>2248</v>
      </c>
    </row>
    <row r="1029" spans="1:3">
      <c r="A1029" s="97" t="s">
        <v>2249</v>
      </c>
      <c r="B1029" s="99" t="s">
        <v>4329</v>
      </c>
      <c r="C1029" s="97" t="s">
        <v>1048</v>
      </c>
    </row>
    <row r="1030" spans="1:3">
      <c r="A1030" s="97" t="s">
        <v>2250</v>
      </c>
      <c r="B1030" s="99" t="s">
        <v>4330</v>
      </c>
      <c r="C1030" s="97" t="s">
        <v>1048</v>
      </c>
    </row>
    <row r="1031" spans="1:3">
      <c r="A1031" s="97" t="s">
        <v>2251</v>
      </c>
      <c r="B1031" s="99" t="s">
        <v>4331</v>
      </c>
      <c r="C1031" s="97" t="s">
        <v>1048</v>
      </c>
    </row>
    <row r="1032" spans="1:3">
      <c r="A1032" s="97" t="s">
        <v>2252</v>
      </c>
      <c r="B1032" s="99" t="s">
        <v>4332</v>
      </c>
      <c r="C1032" s="97" t="s">
        <v>1060</v>
      </c>
    </row>
    <row r="1033" spans="1:3">
      <c r="A1033" s="97" t="s">
        <v>2253</v>
      </c>
      <c r="B1033" s="99" t="s">
        <v>4333</v>
      </c>
      <c r="C1033" s="97" t="s">
        <v>2254</v>
      </c>
    </row>
    <row r="1034" spans="1:3">
      <c r="A1034" s="97" t="s">
        <v>2255</v>
      </c>
      <c r="B1034" s="99" t="s">
        <v>4334</v>
      </c>
      <c r="C1034" s="97" t="s">
        <v>1060</v>
      </c>
    </row>
    <row r="1035" spans="1:3">
      <c r="A1035" s="97" t="s">
        <v>2256</v>
      </c>
      <c r="B1035" s="99" t="s">
        <v>4335</v>
      </c>
      <c r="C1035" s="97" t="s">
        <v>470</v>
      </c>
    </row>
    <row r="1036" spans="1:3">
      <c r="A1036" s="97" t="s">
        <v>2257</v>
      </c>
      <c r="B1036" s="99" t="s">
        <v>4336</v>
      </c>
      <c r="C1036" s="97" t="s">
        <v>470</v>
      </c>
    </row>
    <row r="1037" spans="1:3">
      <c r="A1037" s="97" t="s">
        <v>2258</v>
      </c>
      <c r="B1037" s="99" t="s">
        <v>4337</v>
      </c>
      <c r="C1037" s="97" t="s">
        <v>2259</v>
      </c>
    </row>
    <row r="1038" spans="1:3">
      <c r="A1038" s="97" t="s">
        <v>2260</v>
      </c>
      <c r="B1038" s="99" t="s">
        <v>4338</v>
      </c>
      <c r="C1038" s="97" t="s">
        <v>2261</v>
      </c>
    </row>
    <row r="1039" spans="1:3">
      <c r="A1039" s="97" t="s">
        <v>2262</v>
      </c>
      <c r="B1039" s="99" t="s">
        <v>4339</v>
      </c>
      <c r="C1039" s="97" t="s">
        <v>1065</v>
      </c>
    </row>
    <row r="1040" spans="1:3">
      <c r="A1040" s="97" t="s">
        <v>2263</v>
      </c>
      <c r="B1040" s="99" t="s">
        <v>4340</v>
      </c>
      <c r="C1040" s="97" t="s">
        <v>2264</v>
      </c>
    </row>
    <row r="1041" spans="1:3">
      <c r="A1041" s="97" t="s">
        <v>2265</v>
      </c>
      <c r="B1041" s="99" t="s">
        <v>4341</v>
      </c>
      <c r="C1041" s="97" t="s">
        <v>1085</v>
      </c>
    </row>
    <row r="1042" spans="1:3">
      <c r="A1042" s="97" t="s">
        <v>2266</v>
      </c>
      <c r="B1042" s="99" t="s">
        <v>4342</v>
      </c>
      <c r="C1042" s="97" t="s">
        <v>1085</v>
      </c>
    </row>
    <row r="1043" spans="1:3">
      <c r="A1043" s="97" t="s">
        <v>2267</v>
      </c>
      <c r="B1043" s="99" t="s">
        <v>4343</v>
      </c>
      <c r="C1043" s="97" t="s">
        <v>1085</v>
      </c>
    </row>
    <row r="1044" spans="1:3">
      <c r="A1044" s="97" t="s">
        <v>2268</v>
      </c>
      <c r="B1044" s="99" t="s">
        <v>4344</v>
      </c>
      <c r="C1044" s="97" t="s">
        <v>1065</v>
      </c>
    </row>
    <row r="1045" spans="1:3">
      <c r="A1045" s="97" t="s">
        <v>2269</v>
      </c>
      <c r="B1045" s="99" t="s">
        <v>4345</v>
      </c>
      <c r="C1045" s="97" t="s">
        <v>1048</v>
      </c>
    </row>
    <row r="1046" spans="1:3">
      <c r="A1046" s="97" t="s">
        <v>2270</v>
      </c>
      <c r="B1046" s="99" t="s">
        <v>4346</v>
      </c>
      <c r="C1046" s="97" t="s">
        <v>1048</v>
      </c>
    </row>
    <row r="1047" spans="1:3">
      <c r="A1047" s="97" t="s">
        <v>2271</v>
      </c>
      <c r="B1047" s="99" t="s">
        <v>4347</v>
      </c>
      <c r="C1047" s="97" t="s">
        <v>2272</v>
      </c>
    </row>
    <row r="1048" spans="1:3">
      <c r="A1048" s="97" t="s">
        <v>2273</v>
      </c>
      <c r="B1048" s="99" t="s">
        <v>4348</v>
      </c>
      <c r="C1048" s="97" t="s">
        <v>2274</v>
      </c>
    </row>
    <row r="1049" spans="1:3">
      <c r="A1049" s="97" t="s">
        <v>2275</v>
      </c>
      <c r="B1049" s="99" t="s">
        <v>4349</v>
      </c>
      <c r="C1049" s="97" t="s">
        <v>408</v>
      </c>
    </row>
    <row r="1050" spans="1:3">
      <c r="A1050" s="97" t="s">
        <v>2276</v>
      </c>
      <c r="B1050" s="99" t="s">
        <v>4350</v>
      </c>
      <c r="C1050" s="97" t="s">
        <v>2277</v>
      </c>
    </row>
    <row r="1051" spans="1:3">
      <c r="A1051" s="97" t="s">
        <v>2278</v>
      </c>
      <c r="B1051" s="99" t="s">
        <v>4351</v>
      </c>
      <c r="C1051" s="97" t="s">
        <v>2279</v>
      </c>
    </row>
    <row r="1052" spans="1:3">
      <c r="A1052" s="97" t="s">
        <v>2280</v>
      </c>
      <c r="B1052" s="99" t="s">
        <v>4352</v>
      </c>
      <c r="C1052" s="97" t="s">
        <v>2281</v>
      </c>
    </row>
    <row r="1053" spans="1:3">
      <c r="A1053" s="97" t="s">
        <v>2282</v>
      </c>
      <c r="B1053" s="99" t="s">
        <v>4353</v>
      </c>
      <c r="C1053" s="97" t="s">
        <v>2283</v>
      </c>
    </row>
    <row r="1054" spans="1:3">
      <c r="A1054" s="97" t="s">
        <v>2284</v>
      </c>
      <c r="B1054" s="99" t="s">
        <v>4354</v>
      </c>
      <c r="C1054" s="97" t="s">
        <v>2285</v>
      </c>
    </row>
    <row r="1055" spans="1:3">
      <c r="A1055" s="97" t="s">
        <v>2286</v>
      </c>
      <c r="B1055" s="99" t="s">
        <v>4355</v>
      </c>
      <c r="C1055" s="97" t="s">
        <v>2287</v>
      </c>
    </row>
    <row r="1056" spans="1:3">
      <c r="A1056" s="97" t="s">
        <v>2288</v>
      </c>
      <c r="B1056" s="99" t="s">
        <v>4356</v>
      </c>
      <c r="C1056" s="97" t="s">
        <v>2289</v>
      </c>
    </row>
    <row r="1057" spans="1:3">
      <c r="A1057" s="97" t="s">
        <v>2290</v>
      </c>
      <c r="B1057" s="99" t="s">
        <v>4357</v>
      </c>
      <c r="C1057" s="97" t="s">
        <v>2291</v>
      </c>
    </row>
    <row r="1058" spans="1:3">
      <c r="A1058" s="97" t="s">
        <v>2292</v>
      </c>
      <c r="B1058" s="99" t="s">
        <v>4358</v>
      </c>
      <c r="C1058" s="97" t="s">
        <v>2293</v>
      </c>
    </row>
    <row r="1059" spans="1:3">
      <c r="A1059" s="97" t="s">
        <v>2294</v>
      </c>
      <c r="B1059" s="99" t="s">
        <v>4359</v>
      </c>
      <c r="C1059" s="97" t="s">
        <v>2295</v>
      </c>
    </row>
    <row r="1060" spans="1:3">
      <c r="A1060" s="97" t="s">
        <v>2296</v>
      </c>
      <c r="B1060" s="99" t="s">
        <v>4360</v>
      </c>
      <c r="C1060" s="97" t="s">
        <v>2297</v>
      </c>
    </row>
    <row r="1061" spans="1:3">
      <c r="A1061" s="97" t="s">
        <v>2298</v>
      </c>
      <c r="B1061" s="99" t="s">
        <v>4361</v>
      </c>
      <c r="C1061" s="97" t="s">
        <v>2299</v>
      </c>
    </row>
    <row r="1062" spans="1:3">
      <c r="A1062" s="97" t="s">
        <v>2300</v>
      </c>
      <c r="B1062" s="99" t="s">
        <v>4362</v>
      </c>
      <c r="C1062" s="97" t="s">
        <v>2301</v>
      </c>
    </row>
    <row r="1063" spans="1:3">
      <c r="A1063" s="97" t="s">
        <v>2302</v>
      </c>
      <c r="B1063" s="99" t="s">
        <v>4363</v>
      </c>
      <c r="C1063" s="97" t="s">
        <v>2303</v>
      </c>
    </row>
    <row r="1064" spans="1:3">
      <c r="A1064" s="97" t="s">
        <v>2304</v>
      </c>
      <c r="B1064" s="99" t="s">
        <v>4364</v>
      </c>
      <c r="C1064" s="97" t="s">
        <v>2305</v>
      </c>
    </row>
    <row r="1065" spans="1:3">
      <c r="A1065" s="97" t="s">
        <v>2306</v>
      </c>
      <c r="B1065" s="99" t="s">
        <v>4365</v>
      </c>
      <c r="C1065" s="97" t="s">
        <v>2307</v>
      </c>
    </row>
    <row r="1066" spans="1:3">
      <c r="A1066" s="97" t="s">
        <v>2308</v>
      </c>
      <c r="B1066" s="99" t="s">
        <v>4366</v>
      </c>
      <c r="C1066" s="97" t="s">
        <v>2309</v>
      </c>
    </row>
    <row r="1067" spans="1:3">
      <c r="A1067" s="97" t="s">
        <v>2310</v>
      </c>
      <c r="B1067" s="99" t="s">
        <v>4367</v>
      </c>
      <c r="C1067" s="97" t="s">
        <v>2311</v>
      </c>
    </row>
    <row r="1068" spans="1:3">
      <c r="A1068" s="97" t="s">
        <v>2312</v>
      </c>
      <c r="B1068" s="99" t="s">
        <v>4368</v>
      </c>
      <c r="C1068" s="97" t="s">
        <v>2313</v>
      </c>
    </row>
    <row r="1069" spans="1:3">
      <c r="A1069" s="97" t="s">
        <v>2314</v>
      </c>
      <c r="B1069" s="99" t="s">
        <v>4369</v>
      </c>
      <c r="C1069" s="97" t="s">
        <v>2315</v>
      </c>
    </row>
    <row r="1070" spans="1:3">
      <c r="A1070" s="97" t="s">
        <v>2316</v>
      </c>
      <c r="B1070" s="99" t="s">
        <v>4370</v>
      </c>
      <c r="C1070" s="97" t="s">
        <v>1125</v>
      </c>
    </row>
    <row r="1071" spans="1:3">
      <c r="A1071" s="97" t="s">
        <v>2317</v>
      </c>
      <c r="B1071" s="99" t="s">
        <v>4371</v>
      </c>
      <c r="C1071" s="97" t="s">
        <v>2318</v>
      </c>
    </row>
    <row r="1072" spans="1:3">
      <c r="A1072" s="97" t="s">
        <v>2319</v>
      </c>
      <c r="B1072" s="99" t="s">
        <v>4372</v>
      </c>
      <c r="C1072" s="97" t="s">
        <v>2213</v>
      </c>
    </row>
    <row r="1073" spans="1:3">
      <c r="A1073" s="97" t="s">
        <v>2320</v>
      </c>
      <c r="B1073" s="99" t="s">
        <v>4373</v>
      </c>
      <c r="C1073" s="97" t="s">
        <v>1065</v>
      </c>
    </row>
    <row r="1074" spans="1:3">
      <c r="A1074" s="97" t="s">
        <v>2321</v>
      </c>
      <c r="B1074" s="99" t="s">
        <v>4374</v>
      </c>
      <c r="C1074" s="97" t="s">
        <v>2322</v>
      </c>
    </row>
    <row r="1075" spans="1:3">
      <c r="A1075" s="97" t="s">
        <v>2323</v>
      </c>
      <c r="B1075" s="99" t="s">
        <v>4375</v>
      </c>
      <c r="C1075" s="97" t="s">
        <v>2322</v>
      </c>
    </row>
    <row r="1076" spans="1:3">
      <c r="A1076" s="97" t="s">
        <v>2324</v>
      </c>
      <c r="B1076" s="99" t="s">
        <v>4376</v>
      </c>
      <c r="C1076" s="97" t="s">
        <v>2325</v>
      </c>
    </row>
    <row r="1077" spans="1:3">
      <c r="A1077" s="97" t="s">
        <v>2326</v>
      </c>
      <c r="B1077" s="99" t="s">
        <v>4377</v>
      </c>
      <c r="C1077" s="97" t="s">
        <v>2327</v>
      </c>
    </row>
    <row r="1078" spans="1:3">
      <c r="A1078" s="97" t="s">
        <v>2328</v>
      </c>
      <c r="B1078" s="99" t="s">
        <v>4378</v>
      </c>
      <c r="C1078" s="97" t="s">
        <v>2329</v>
      </c>
    </row>
    <row r="1079" spans="1:3">
      <c r="A1079" s="97" t="s">
        <v>2330</v>
      </c>
      <c r="B1079" s="99" t="s">
        <v>4379</v>
      </c>
      <c r="C1079" s="97" t="s">
        <v>2331</v>
      </c>
    </row>
    <row r="1080" spans="1:3">
      <c r="A1080" s="97" t="s">
        <v>2332</v>
      </c>
      <c r="B1080" s="99" t="s">
        <v>4380</v>
      </c>
      <c r="C1080" s="97" t="s">
        <v>2333</v>
      </c>
    </row>
    <row r="1081" spans="1:3">
      <c r="A1081" s="97" t="s">
        <v>2334</v>
      </c>
      <c r="B1081" s="99" t="s">
        <v>4381</v>
      </c>
      <c r="C1081" s="97" t="s">
        <v>2335</v>
      </c>
    </row>
    <row r="1082" spans="1:3">
      <c r="A1082" s="97" t="s">
        <v>2336</v>
      </c>
      <c r="B1082" s="99" t="s">
        <v>4382</v>
      </c>
      <c r="C1082" s="97" t="s">
        <v>1885</v>
      </c>
    </row>
    <row r="1083" spans="1:3">
      <c r="A1083" s="97" t="s">
        <v>2337</v>
      </c>
      <c r="B1083" s="99" t="s">
        <v>4383</v>
      </c>
      <c r="C1083" s="97" t="s">
        <v>2338</v>
      </c>
    </row>
    <row r="1084" spans="1:3">
      <c r="A1084" s="97" t="s">
        <v>2339</v>
      </c>
      <c r="B1084" s="99" t="s">
        <v>4384</v>
      </c>
      <c r="C1084" s="97" t="s">
        <v>2340</v>
      </c>
    </row>
    <row r="1085" spans="1:3">
      <c r="A1085" s="97" t="s">
        <v>2341</v>
      </c>
      <c r="B1085" s="99" t="s">
        <v>4385</v>
      </c>
      <c r="C1085" s="97" t="s">
        <v>2342</v>
      </c>
    </row>
    <row r="1086" spans="1:3">
      <c r="A1086" s="97" t="s">
        <v>2343</v>
      </c>
      <c r="B1086" s="99" t="s">
        <v>4386</v>
      </c>
      <c r="C1086" s="97" t="s">
        <v>2344</v>
      </c>
    </row>
    <row r="1087" spans="1:3">
      <c r="A1087" s="97" t="s">
        <v>2345</v>
      </c>
      <c r="B1087" s="99" t="s">
        <v>4387</v>
      </c>
      <c r="C1087" s="97" t="s">
        <v>2346</v>
      </c>
    </row>
    <row r="1088" spans="1:3">
      <c r="A1088" s="97" t="s">
        <v>2347</v>
      </c>
      <c r="B1088" s="99" t="s">
        <v>4388</v>
      </c>
      <c r="C1088" s="97" t="s">
        <v>1467</v>
      </c>
    </row>
    <row r="1089" spans="1:3">
      <c r="A1089" s="97" t="s">
        <v>2348</v>
      </c>
      <c r="B1089" s="99" t="s">
        <v>4389</v>
      </c>
      <c r="C1089" s="97" t="s">
        <v>2349</v>
      </c>
    </row>
    <row r="1090" spans="1:3">
      <c r="A1090" s="97" t="s">
        <v>2350</v>
      </c>
      <c r="B1090" s="99" t="s">
        <v>4390</v>
      </c>
      <c r="C1090" s="97" t="s">
        <v>2351</v>
      </c>
    </row>
    <row r="1091" spans="1:3">
      <c r="A1091" s="97" t="s">
        <v>2352</v>
      </c>
      <c r="B1091" s="99" t="s">
        <v>4391</v>
      </c>
      <c r="C1091" s="97" t="s">
        <v>2353</v>
      </c>
    </row>
    <row r="1092" spans="1:3">
      <c r="A1092" s="97" t="s">
        <v>2354</v>
      </c>
      <c r="B1092" s="99" t="s">
        <v>4392</v>
      </c>
      <c r="C1092" s="97" t="s">
        <v>2195</v>
      </c>
    </row>
    <row r="1093" spans="1:3">
      <c r="A1093" s="97" t="s">
        <v>2355</v>
      </c>
      <c r="B1093" s="99" t="s">
        <v>4393</v>
      </c>
      <c r="C1093" s="97" t="s">
        <v>2356</v>
      </c>
    </row>
    <row r="1094" spans="1:3">
      <c r="A1094" s="97" t="s">
        <v>2357</v>
      </c>
      <c r="B1094" s="99" t="s">
        <v>4394</v>
      </c>
      <c r="C1094" s="97" t="s">
        <v>2358</v>
      </c>
    </row>
    <row r="1095" spans="1:3">
      <c r="A1095" s="97" t="s">
        <v>2359</v>
      </c>
      <c r="B1095" s="99" t="s">
        <v>4395</v>
      </c>
      <c r="C1095" s="97" t="s">
        <v>593</v>
      </c>
    </row>
    <row r="1096" spans="1:3">
      <c r="A1096" s="97" t="s">
        <v>2360</v>
      </c>
      <c r="B1096" s="99" t="s">
        <v>4396</v>
      </c>
      <c r="C1096" s="97" t="s">
        <v>2361</v>
      </c>
    </row>
    <row r="1097" spans="1:3">
      <c r="A1097" s="97" t="s">
        <v>2362</v>
      </c>
      <c r="B1097" s="99" t="s">
        <v>4397</v>
      </c>
      <c r="C1097" s="97" t="s">
        <v>2363</v>
      </c>
    </row>
    <row r="1098" spans="1:3">
      <c r="A1098" s="97" t="s">
        <v>2364</v>
      </c>
      <c r="B1098" s="99" t="s">
        <v>4398</v>
      </c>
      <c r="C1098" s="97" t="s">
        <v>2365</v>
      </c>
    </row>
    <row r="1099" spans="1:3">
      <c r="A1099" s="97" t="s">
        <v>2366</v>
      </c>
      <c r="B1099" s="99" t="s">
        <v>4399</v>
      </c>
      <c r="C1099" s="97" t="s">
        <v>2367</v>
      </c>
    </row>
    <row r="1100" spans="1:3">
      <c r="A1100" s="97" t="s">
        <v>2368</v>
      </c>
      <c r="B1100" s="99" t="s">
        <v>4400</v>
      </c>
      <c r="C1100" s="97" t="s">
        <v>2369</v>
      </c>
    </row>
    <row r="1101" spans="1:3">
      <c r="A1101" s="97" t="s">
        <v>2370</v>
      </c>
      <c r="B1101" s="99" t="s">
        <v>4401</v>
      </c>
      <c r="C1101" s="97" t="s">
        <v>1189</v>
      </c>
    </row>
    <row r="1102" spans="1:3">
      <c r="A1102" s="97" t="s">
        <v>2371</v>
      </c>
      <c r="B1102" s="99" t="s">
        <v>4402</v>
      </c>
      <c r="C1102" s="97" t="s">
        <v>2372</v>
      </c>
    </row>
    <row r="1103" spans="1:3">
      <c r="A1103" s="97" t="s">
        <v>2373</v>
      </c>
      <c r="B1103" s="99" t="s">
        <v>4403</v>
      </c>
      <c r="C1103" s="97" t="s">
        <v>2374</v>
      </c>
    </row>
    <row r="1104" spans="1:3">
      <c r="A1104" s="97" t="s">
        <v>2375</v>
      </c>
      <c r="B1104" s="99" t="s">
        <v>4404</v>
      </c>
      <c r="C1104" s="97" t="s">
        <v>2376</v>
      </c>
    </row>
    <row r="1105" spans="1:3">
      <c r="A1105" s="97" t="s">
        <v>2377</v>
      </c>
      <c r="B1105" s="99" t="s">
        <v>4405</v>
      </c>
      <c r="C1105" s="97" t="s">
        <v>2378</v>
      </c>
    </row>
    <row r="1106" spans="1:3">
      <c r="A1106" s="97" t="s">
        <v>2379</v>
      </c>
      <c r="B1106" s="99" t="s">
        <v>4406</v>
      </c>
      <c r="C1106" s="97" t="s">
        <v>2380</v>
      </c>
    </row>
    <row r="1107" spans="1:3">
      <c r="A1107" s="97" t="s">
        <v>2381</v>
      </c>
      <c r="B1107" s="99" t="s">
        <v>4407</v>
      </c>
      <c r="C1107" s="97" t="s">
        <v>2380</v>
      </c>
    </row>
    <row r="1108" spans="1:3">
      <c r="A1108" s="97" t="s">
        <v>2382</v>
      </c>
      <c r="B1108" s="99" t="s">
        <v>4408</v>
      </c>
      <c r="C1108" s="97" t="s">
        <v>2383</v>
      </c>
    </row>
    <row r="1109" spans="1:3">
      <c r="A1109" s="97" t="s">
        <v>2384</v>
      </c>
      <c r="B1109" s="99" t="s">
        <v>4409</v>
      </c>
      <c r="C1109" s="97" t="s">
        <v>2380</v>
      </c>
    </row>
    <row r="1110" spans="1:3">
      <c r="A1110" s="97" t="s">
        <v>2385</v>
      </c>
      <c r="B1110" s="99" t="s">
        <v>4410</v>
      </c>
      <c r="C1110" s="97" t="s">
        <v>2386</v>
      </c>
    </row>
    <row r="1111" spans="1:3">
      <c r="A1111" s="97" t="s">
        <v>2387</v>
      </c>
      <c r="B1111" s="99" t="s">
        <v>4411</v>
      </c>
      <c r="C1111" s="97" t="s">
        <v>2388</v>
      </c>
    </row>
    <row r="1112" spans="1:3">
      <c r="A1112" s="97" t="s">
        <v>2389</v>
      </c>
      <c r="B1112" s="99" t="s">
        <v>4412</v>
      </c>
      <c r="C1112" s="97" t="s">
        <v>2390</v>
      </c>
    </row>
    <row r="1113" spans="1:3">
      <c r="A1113" s="97" t="s">
        <v>2391</v>
      </c>
      <c r="B1113" s="99" t="s">
        <v>4413</v>
      </c>
      <c r="C1113" s="97" t="s">
        <v>2392</v>
      </c>
    </row>
    <row r="1114" spans="1:3">
      <c r="A1114" s="97" t="s">
        <v>2393</v>
      </c>
      <c r="B1114" s="99" t="s">
        <v>4414</v>
      </c>
      <c r="C1114" s="97" t="s">
        <v>2394</v>
      </c>
    </row>
    <row r="1115" spans="1:3">
      <c r="A1115" s="97" t="s">
        <v>2395</v>
      </c>
      <c r="B1115" s="99" t="s">
        <v>4415</v>
      </c>
      <c r="C1115" s="97" t="s">
        <v>1821</v>
      </c>
    </row>
    <row r="1116" spans="1:3">
      <c r="A1116" s="97" t="s">
        <v>2396</v>
      </c>
      <c r="B1116" s="99" t="s">
        <v>4416</v>
      </c>
      <c r="C1116" s="97" t="s">
        <v>2397</v>
      </c>
    </row>
    <row r="1117" spans="1:3">
      <c r="A1117" s="97" t="s">
        <v>2398</v>
      </c>
      <c r="B1117" s="99" t="s">
        <v>4417</v>
      </c>
      <c r="C1117" s="97" t="s">
        <v>2399</v>
      </c>
    </row>
    <row r="1118" spans="1:3">
      <c r="A1118" s="97" t="s">
        <v>2400</v>
      </c>
      <c r="B1118" s="99" t="s">
        <v>4418</v>
      </c>
      <c r="C1118" s="97" t="s">
        <v>2401</v>
      </c>
    </row>
    <row r="1119" spans="1:3">
      <c r="A1119" s="97" t="s">
        <v>2402</v>
      </c>
      <c r="B1119" s="99" t="s">
        <v>4419</v>
      </c>
      <c r="C1119" s="97" t="s">
        <v>2403</v>
      </c>
    </row>
    <row r="1120" spans="1:3">
      <c r="A1120" s="97" t="s">
        <v>2404</v>
      </c>
      <c r="B1120" s="99" t="s">
        <v>4420</v>
      </c>
      <c r="C1120" s="97" t="s">
        <v>2405</v>
      </c>
    </row>
    <row r="1121" spans="1:3">
      <c r="A1121" s="97" t="s">
        <v>2406</v>
      </c>
      <c r="B1121" s="99" t="s">
        <v>4421</v>
      </c>
      <c r="C1121" s="97" t="s">
        <v>1775</v>
      </c>
    </row>
    <row r="1122" spans="1:3">
      <c r="A1122" s="97" t="s">
        <v>2407</v>
      </c>
      <c r="B1122" s="99" t="s">
        <v>4422</v>
      </c>
      <c r="C1122" s="97" t="s">
        <v>2408</v>
      </c>
    </row>
    <row r="1123" spans="1:3">
      <c r="A1123" s="97" t="s">
        <v>2409</v>
      </c>
      <c r="B1123" s="99" t="s">
        <v>4423</v>
      </c>
      <c r="C1123" s="97" t="s">
        <v>2410</v>
      </c>
    </row>
    <row r="1124" spans="1:3">
      <c r="A1124" s="97" t="s">
        <v>2411</v>
      </c>
      <c r="B1124" s="99" t="s">
        <v>4424</v>
      </c>
      <c r="C1124" s="97" t="s">
        <v>2412</v>
      </c>
    </row>
    <row r="1125" spans="1:3">
      <c r="A1125" s="97" t="s">
        <v>2413</v>
      </c>
      <c r="B1125" s="99" t="s">
        <v>4425</v>
      </c>
      <c r="C1125" s="97" t="s">
        <v>2414</v>
      </c>
    </row>
    <row r="1126" spans="1:3">
      <c r="A1126" s="97" t="s">
        <v>2415</v>
      </c>
      <c r="B1126" s="99" t="s">
        <v>4426</v>
      </c>
      <c r="C1126" s="97" t="s">
        <v>2416</v>
      </c>
    </row>
    <row r="1127" spans="1:3">
      <c r="A1127" s="97" t="s">
        <v>2417</v>
      </c>
      <c r="B1127" s="99" t="s">
        <v>4427</v>
      </c>
      <c r="C1127" s="97" t="s">
        <v>2303</v>
      </c>
    </row>
    <row r="1128" spans="1:3">
      <c r="A1128" s="97" t="s">
        <v>2418</v>
      </c>
      <c r="B1128" s="99" t="s">
        <v>4428</v>
      </c>
      <c r="C1128" s="97" t="s">
        <v>2419</v>
      </c>
    </row>
    <row r="1129" spans="1:3">
      <c r="A1129" s="97" t="s">
        <v>2420</v>
      </c>
      <c r="B1129" s="99" t="s">
        <v>4429</v>
      </c>
      <c r="C1129" s="97" t="s">
        <v>593</v>
      </c>
    </row>
    <row r="1130" spans="1:3">
      <c r="A1130" s="97" t="s">
        <v>2421</v>
      </c>
      <c r="B1130" s="99" t="s">
        <v>4430</v>
      </c>
      <c r="C1130" s="97" t="s">
        <v>593</v>
      </c>
    </row>
    <row r="1131" spans="1:3">
      <c r="A1131" s="97" t="s">
        <v>2422</v>
      </c>
      <c r="B1131" s="99" t="s">
        <v>4431</v>
      </c>
      <c r="C1131" s="97" t="s">
        <v>593</v>
      </c>
    </row>
    <row r="1132" spans="1:3">
      <c r="A1132" s="97" t="s">
        <v>2423</v>
      </c>
      <c r="B1132" s="99" t="s">
        <v>4432</v>
      </c>
      <c r="C1132" s="97" t="s">
        <v>2424</v>
      </c>
    </row>
    <row r="1133" spans="1:3">
      <c r="A1133" s="97" t="s">
        <v>2425</v>
      </c>
      <c r="B1133" s="99" t="s">
        <v>4433</v>
      </c>
      <c r="C1133" s="97" t="s">
        <v>2426</v>
      </c>
    </row>
    <row r="1134" spans="1:3">
      <c r="A1134" s="97" t="s">
        <v>2427</v>
      </c>
      <c r="B1134" s="99" t="s">
        <v>4434</v>
      </c>
      <c r="C1134" s="97" t="s">
        <v>593</v>
      </c>
    </row>
    <row r="1135" spans="1:3">
      <c r="A1135" s="97" t="s">
        <v>2428</v>
      </c>
      <c r="B1135" s="99" t="s">
        <v>4435</v>
      </c>
      <c r="C1135" s="97" t="s">
        <v>2429</v>
      </c>
    </row>
    <row r="1136" spans="1:3">
      <c r="A1136" s="97" t="s">
        <v>2430</v>
      </c>
      <c r="B1136" s="99" t="s">
        <v>4436</v>
      </c>
      <c r="C1136" s="97" t="s">
        <v>2431</v>
      </c>
    </row>
    <row r="1137" spans="1:3">
      <c r="A1137" s="97" t="s">
        <v>2432</v>
      </c>
      <c r="B1137" s="99" t="s">
        <v>4437</v>
      </c>
      <c r="C1137" s="97" t="s">
        <v>2433</v>
      </c>
    </row>
    <row r="1138" spans="1:3">
      <c r="A1138" s="97" t="s">
        <v>2434</v>
      </c>
      <c r="B1138" s="99" t="s">
        <v>4438</v>
      </c>
      <c r="C1138" s="97" t="s">
        <v>2435</v>
      </c>
    </row>
    <row r="1139" spans="1:3">
      <c r="A1139" s="97" t="s">
        <v>2436</v>
      </c>
      <c r="B1139" s="99" t="s">
        <v>4439</v>
      </c>
      <c r="C1139" s="97" t="s">
        <v>2123</v>
      </c>
    </row>
    <row r="1140" spans="1:3">
      <c r="A1140" s="97" t="s">
        <v>2437</v>
      </c>
      <c r="B1140" s="99" t="s">
        <v>4440</v>
      </c>
      <c r="C1140" s="97" t="s">
        <v>2438</v>
      </c>
    </row>
    <row r="1141" spans="1:3">
      <c r="A1141" s="97" t="s">
        <v>2439</v>
      </c>
      <c r="B1141" s="99" t="s">
        <v>4441</v>
      </c>
      <c r="C1141" s="97" t="s">
        <v>2440</v>
      </c>
    </row>
    <row r="1142" spans="1:3">
      <c r="A1142" s="97" t="s">
        <v>2441</v>
      </c>
      <c r="B1142" s="99" t="s">
        <v>4442</v>
      </c>
      <c r="C1142" s="97" t="s">
        <v>2442</v>
      </c>
    </row>
    <row r="1143" spans="1:3">
      <c r="A1143" s="97" t="s">
        <v>2443</v>
      </c>
      <c r="B1143" s="99" t="s">
        <v>4443</v>
      </c>
      <c r="C1143" s="97" t="s">
        <v>2444</v>
      </c>
    </row>
    <row r="1144" spans="1:3">
      <c r="A1144" s="97" t="s">
        <v>2445</v>
      </c>
      <c r="B1144" s="99" t="s">
        <v>4444</v>
      </c>
      <c r="C1144" s="97" t="s">
        <v>1821</v>
      </c>
    </row>
    <row r="1145" spans="1:3">
      <c r="A1145" s="97" t="s">
        <v>2446</v>
      </c>
      <c r="B1145" s="99" t="s">
        <v>4445</v>
      </c>
      <c r="C1145" s="97" t="s">
        <v>2447</v>
      </c>
    </row>
    <row r="1146" spans="1:3">
      <c r="A1146" s="97" t="s">
        <v>2448</v>
      </c>
      <c r="B1146" s="99" t="s">
        <v>4446</v>
      </c>
      <c r="C1146" s="97" t="s">
        <v>2449</v>
      </c>
    </row>
    <row r="1147" spans="1:3">
      <c r="A1147" s="97" t="s">
        <v>2450</v>
      </c>
      <c r="B1147" s="99" t="s">
        <v>4447</v>
      </c>
      <c r="C1147" s="97" t="s">
        <v>2451</v>
      </c>
    </row>
    <row r="1148" spans="1:3">
      <c r="A1148" s="97" t="s">
        <v>2452</v>
      </c>
      <c r="B1148" s="99" t="s">
        <v>4448</v>
      </c>
      <c r="C1148" s="97" t="s">
        <v>2451</v>
      </c>
    </row>
    <row r="1149" spans="1:3">
      <c r="A1149" s="97" t="s">
        <v>2453</v>
      </c>
      <c r="B1149" s="99" t="s">
        <v>4449</v>
      </c>
      <c r="C1149" s="97" t="s">
        <v>2454</v>
      </c>
    </row>
    <row r="1150" spans="1:3">
      <c r="A1150" s="97" t="s">
        <v>2455</v>
      </c>
      <c r="B1150" s="99" t="s">
        <v>4450</v>
      </c>
      <c r="C1150" s="97" t="s">
        <v>2456</v>
      </c>
    </row>
    <row r="1151" spans="1:3">
      <c r="A1151" s="97" t="s">
        <v>2457</v>
      </c>
      <c r="B1151" s="99" t="s">
        <v>4451</v>
      </c>
      <c r="C1151" s="97" t="s">
        <v>2458</v>
      </c>
    </row>
    <row r="1152" spans="1:3">
      <c r="A1152" s="97" t="s">
        <v>2459</v>
      </c>
      <c r="B1152" s="99" t="s">
        <v>4452</v>
      </c>
      <c r="C1152" s="97" t="s">
        <v>2460</v>
      </c>
    </row>
    <row r="1153" spans="1:3">
      <c r="A1153" s="97" t="s">
        <v>2461</v>
      </c>
      <c r="B1153" s="99" t="s">
        <v>4453</v>
      </c>
      <c r="C1153" s="97" t="s">
        <v>2462</v>
      </c>
    </row>
    <row r="1154" spans="1:3">
      <c r="A1154" s="97" t="s">
        <v>2463</v>
      </c>
      <c r="B1154" s="99" t="s">
        <v>4454</v>
      </c>
      <c r="C1154" s="97" t="s">
        <v>1920</v>
      </c>
    </row>
    <row r="1155" spans="1:3">
      <c r="A1155" s="97" t="s">
        <v>2464</v>
      </c>
      <c r="B1155" s="99" t="s">
        <v>4455</v>
      </c>
      <c r="C1155" s="97" t="s">
        <v>2465</v>
      </c>
    </row>
    <row r="1156" spans="1:3">
      <c r="A1156" s="97" t="s">
        <v>2466</v>
      </c>
      <c r="B1156" s="99" t="s">
        <v>4456</v>
      </c>
      <c r="C1156" s="97" t="s">
        <v>2467</v>
      </c>
    </row>
    <row r="1157" spans="1:3">
      <c r="A1157" s="97" t="s">
        <v>2468</v>
      </c>
      <c r="B1157" s="99" t="s">
        <v>4457</v>
      </c>
      <c r="C1157" s="97" t="s">
        <v>2469</v>
      </c>
    </row>
    <row r="1158" spans="1:3">
      <c r="A1158" s="97" t="s">
        <v>2470</v>
      </c>
      <c r="B1158" s="99" t="s">
        <v>4458</v>
      </c>
      <c r="C1158" s="97" t="s">
        <v>2471</v>
      </c>
    </row>
    <row r="1159" spans="1:3">
      <c r="A1159" s="97" t="s">
        <v>2472</v>
      </c>
      <c r="B1159" s="99" t="s">
        <v>4459</v>
      </c>
      <c r="C1159" s="97" t="s">
        <v>2473</v>
      </c>
    </row>
    <row r="1160" spans="1:3">
      <c r="A1160" s="97" t="s">
        <v>2474</v>
      </c>
      <c r="B1160" s="99" t="s">
        <v>4460</v>
      </c>
      <c r="C1160" s="97" t="s">
        <v>2475</v>
      </c>
    </row>
    <row r="1161" spans="1:3">
      <c r="A1161" s="97" t="s">
        <v>2476</v>
      </c>
      <c r="B1161" s="99" t="s">
        <v>4461</v>
      </c>
      <c r="C1161" s="97" t="s">
        <v>2477</v>
      </c>
    </row>
    <row r="1162" spans="1:3">
      <c r="A1162" s="97" t="s">
        <v>2478</v>
      </c>
      <c r="B1162" s="99" t="s">
        <v>4462</v>
      </c>
      <c r="C1162" s="97" t="s">
        <v>1821</v>
      </c>
    </row>
    <row r="1163" spans="1:3">
      <c r="A1163" s="97" t="s">
        <v>2479</v>
      </c>
      <c r="B1163" s="99" t="s">
        <v>4463</v>
      </c>
      <c r="C1163" s="97" t="s">
        <v>2480</v>
      </c>
    </row>
    <row r="1164" spans="1:3">
      <c r="A1164" s="97" t="s">
        <v>2481</v>
      </c>
      <c r="B1164" s="99" t="s">
        <v>4464</v>
      </c>
      <c r="C1164" s="97" t="s">
        <v>2482</v>
      </c>
    </row>
    <row r="1165" spans="1:3">
      <c r="A1165" s="97" t="s">
        <v>2483</v>
      </c>
      <c r="B1165" s="99" t="s">
        <v>4465</v>
      </c>
      <c r="C1165" s="97" t="s">
        <v>2484</v>
      </c>
    </row>
    <row r="1166" spans="1:3">
      <c r="A1166" s="97" t="s">
        <v>2485</v>
      </c>
      <c r="B1166" s="99" t="s">
        <v>4466</v>
      </c>
      <c r="C1166" s="97" t="s">
        <v>2486</v>
      </c>
    </row>
    <row r="1167" spans="1:3">
      <c r="A1167" s="97" t="s">
        <v>2487</v>
      </c>
      <c r="B1167" s="99" t="s">
        <v>4467</v>
      </c>
      <c r="C1167" s="97" t="s">
        <v>2488</v>
      </c>
    </row>
    <row r="1168" spans="1:3">
      <c r="A1168" s="97" t="s">
        <v>2489</v>
      </c>
      <c r="B1168" s="99" t="s">
        <v>4468</v>
      </c>
      <c r="C1168" s="97" t="s">
        <v>2490</v>
      </c>
    </row>
    <row r="1169" spans="1:3">
      <c r="A1169" s="97" t="s">
        <v>2491</v>
      </c>
      <c r="B1169" s="99" t="s">
        <v>4469</v>
      </c>
      <c r="C1169" s="97" t="s">
        <v>2492</v>
      </c>
    </row>
    <row r="1170" spans="1:3">
      <c r="A1170" s="97" t="s">
        <v>2493</v>
      </c>
      <c r="B1170" s="99" t="s">
        <v>4470</v>
      </c>
      <c r="C1170" s="97" t="s">
        <v>2494</v>
      </c>
    </row>
    <row r="1171" spans="1:3">
      <c r="A1171" s="97" t="s">
        <v>2495</v>
      </c>
      <c r="B1171" s="99" t="s">
        <v>4471</v>
      </c>
      <c r="C1171" s="97" t="s">
        <v>2496</v>
      </c>
    </row>
    <row r="1172" spans="1:3">
      <c r="A1172" s="97" t="s">
        <v>2497</v>
      </c>
      <c r="B1172" s="99" t="s">
        <v>4472</v>
      </c>
      <c r="C1172" s="97" t="s">
        <v>2498</v>
      </c>
    </row>
    <row r="1173" spans="1:3">
      <c r="A1173" s="97" t="s">
        <v>2499</v>
      </c>
      <c r="B1173" s="99" t="s">
        <v>4473</v>
      </c>
      <c r="C1173" s="97" t="s">
        <v>2500</v>
      </c>
    </row>
    <row r="1174" spans="1:3">
      <c r="A1174" s="97" t="s">
        <v>2501</v>
      </c>
      <c r="B1174" s="99" t="s">
        <v>4474</v>
      </c>
      <c r="C1174" s="97" t="s">
        <v>2502</v>
      </c>
    </row>
    <row r="1175" spans="1:3">
      <c r="A1175" s="97" t="s">
        <v>2503</v>
      </c>
      <c r="B1175" s="99" t="s">
        <v>4475</v>
      </c>
      <c r="C1175" s="97" t="s">
        <v>2504</v>
      </c>
    </row>
    <row r="1176" spans="1:3">
      <c r="A1176" s="97" t="s">
        <v>2505</v>
      </c>
      <c r="B1176" s="99" t="s">
        <v>4476</v>
      </c>
      <c r="C1176" s="97" t="s">
        <v>2506</v>
      </c>
    </row>
    <row r="1177" spans="1:3">
      <c r="A1177" s="97" t="s">
        <v>2507</v>
      </c>
      <c r="B1177" s="99" t="s">
        <v>4477</v>
      </c>
      <c r="C1177" s="97" t="s">
        <v>2508</v>
      </c>
    </row>
    <row r="1178" spans="1:3">
      <c r="A1178" s="97" t="s">
        <v>2509</v>
      </c>
      <c r="B1178" s="99" t="s">
        <v>4478</v>
      </c>
      <c r="C1178" s="97" t="s">
        <v>2510</v>
      </c>
    </row>
    <row r="1179" spans="1:3">
      <c r="A1179" s="97" t="s">
        <v>2511</v>
      </c>
      <c r="B1179" s="99" t="s">
        <v>4479</v>
      </c>
      <c r="C1179" s="97" t="s">
        <v>2512</v>
      </c>
    </row>
    <row r="1180" spans="1:3">
      <c r="A1180" s="97" t="s">
        <v>2513</v>
      </c>
      <c r="B1180" s="99" t="s">
        <v>4480</v>
      </c>
      <c r="C1180" s="97" t="s">
        <v>2514</v>
      </c>
    </row>
    <row r="1181" spans="1:3">
      <c r="A1181" s="97" t="s">
        <v>2515</v>
      </c>
      <c r="B1181" s="99" t="s">
        <v>4481</v>
      </c>
      <c r="C1181" s="97" t="s">
        <v>2516</v>
      </c>
    </row>
    <row r="1182" spans="1:3">
      <c r="A1182" s="97" t="s">
        <v>2517</v>
      </c>
      <c r="B1182" s="99" t="s">
        <v>4482</v>
      </c>
      <c r="C1182" s="97" t="s">
        <v>2518</v>
      </c>
    </row>
    <row r="1183" spans="1:3">
      <c r="A1183" s="97" t="s">
        <v>2519</v>
      </c>
      <c r="B1183" s="99" t="s">
        <v>4483</v>
      </c>
      <c r="C1183" s="97" t="s">
        <v>2520</v>
      </c>
    </row>
    <row r="1184" spans="1:3">
      <c r="A1184" s="97" t="s">
        <v>2521</v>
      </c>
      <c r="B1184" s="99" t="s">
        <v>4484</v>
      </c>
      <c r="C1184" s="97" t="s">
        <v>2522</v>
      </c>
    </row>
    <row r="1185" spans="1:3">
      <c r="A1185" s="97" t="s">
        <v>2523</v>
      </c>
      <c r="B1185" s="99" t="s">
        <v>4485</v>
      </c>
      <c r="C1185" s="97" t="s">
        <v>2524</v>
      </c>
    </row>
    <row r="1186" spans="1:3">
      <c r="A1186" s="97" t="s">
        <v>2525</v>
      </c>
      <c r="B1186" s="99" t="s">
        <v>4486</v>
      </c>
      <c r="C1186" s="97" t="s">
        <v>2526</v>
      </c>
    </row>
    <row r="1187" spans="1:3">
      <c r="A1187" s="97" t="s">
        <v>2527</v>
      </c>
      <c r="B1187" s="99" t="s">
        <v>4487</v>
      </c>
      <c r="C1187" s="97" t="s">
        <v>2528</v>
      </c>
    </row>
    <row r="1188" spans="1:3">
      <c r="A1188" s="97" t="s">
        <v>2529</v>
      </c>
      <c r="B1188" s="99" t="s">
        <v>4488</v>
      </c>
      <c r="C1188" s="97" t="s">
        <v>1484</v>
      </c>
    </row>
    <row r="1189" spans="1:3">
      <c r="A1189" s="97" t="s">
        <v>2530</v>
      </c>
      <c r="B1189" s="99" t="s">
        <v>4489</v>
      </c>
      <c r="C1189" s="97" t="s">
        <v>2531</v>
      </c>
    </row>
    <row r="1190" spans="1:3">
      <c r="A1190" s="97" t="s">
        <v>2532</v>
      </c>
      <c r="B1190" s="99" t="s">
        <v>4490</v>
      </c>
      <c r="C1190" s="97" t="s">
        <v>1914</v>
      </c>
    </row>
    <row r="1191" spans="1:3">
      <c r="A1191" s="97" t="s">
        <v>2533</v>
      </c>
      <c r="B1191" s="99" t="s">
        <v>4491</v>
      </c>
      <c r="C1191" s="97" t="s">
        <v>2534</v>
      </c>
    </row>
    <row r="1192" spans="1:3">
      <c r="A1192" s="97" t="s">
        <v>2535</v>
      </c>
      <c r="B1192" s="99" t="s">
        <v>4492</v>
      </c>
      <c r="C1192" s="97" t="s">
        <v>2536</v>
      </c>
    </row>
    <row r="1193" spans="1:3">
      <c r="A1193" s="97" t="s">
        <v>2537</v>
      </c>
      <c r="B1193" s="99" t="s">
        <v>4493</v>
      </c>
      <c r="C1193" s="97" t="s">
        <v>2538</v>
      </c>
    </row>
    <row r="1194" spans="1:3">
      <c r="A1194" s="97" t="s">
        <v>2539</v>
      </c>
      <c r="B1194" s="99" t="s">
        <v>4494</v>
      </c>
      <c r="C1194" s="97" t="s">
        <v>2540</v>
      </c>
    </row>
    <row r="1195" spans="1:3">
      <c r="A1195" s="97" t="s">
        <v>2541</v>
      </c>
      <c r="B1195" s="99" t="s">
        <v>4495</v>
      </c>
      <c r="C1195" s="97" t="s">
        <v>2542</v>
      </c>
    </row>
    <row r="1196" spans="1:3">
      <c r="A1196" s="97" t="s">
        <v>2543</v>
      </c>
      <c r="B1196" s="99" t="s">
        <v>4496</v>
      </c>
      <c r="C1196" s="97" t="s">
        <v>778</v>
      </c>
    </row>
    <row r="1197" spans="1:3">
      <c r="A1197" s="97" t="s">
        <v>2544</v>
      </c>
      <c r="B1197" s="99" t="s">
        <v>4497</v>
      </c>
      <c r="C1197" s="97" t="s">
        <v>2545</v>
      </c>
    </row>
    <row r="1198" spans="1:3">
      <c r="A1198" s="97" t="s">
        <v>2546</v>
      </c>
      <c r="B1198" s="99" t="s">
        <v>4498</v>
      </c>
      <c r="C1198" s="97" t="s">
        <v>2547</v>
      </c>
    </row>
    <row r="1199" spans="1:3">
      <c r="A1199" s="97" t="s">
        <v>2548</v>
      </c>
      <c r="B1199" s="99" t="s">
        <v>4499</v>
      </c>
      <c r="C1199" s="97" t="s">
        <v>2549</v>
      </c>
    </row>
    <row r="1200" spans="1:3">
      <c r="A1200" s="97" t="s">
        <v>2550</v>
      </c>
      <c r="B1200" s="99" t="s">
        <v>4500</v>
      </c>
      <c r="C1200" s="97" t="s">
        <v>2551</v>
      </c>
    </row>
    <row r="1201" spans="1:3">
      <c r="A1201" s="97" t="s">
        <v>2552</v>
      </c>
      <c r="B1201" s="99" t="s">
        <v>4501</v>
      </c>
      <c r="C1201" s="97" t="s">
        <v>2553</v>
      </c>
    </row>
    <row r="1202" spans="1:3">
      <c r="A1202" s="97" t="s">
        <v>2554</v>
      </c>
      <c r="B1202" s="99" t="s">
        <v>4502</v>
      </c>
      <c r="C1202" s="97" t="s">
        <v>2555</v>
      </c>
    </row>
    <row r="1203" spans="1:3">
      <c r="A1203" s="97" t="s">
        <v>2556</v>
      </c>
      <c r="B1203" s="99" t="s">
        <v>4503</v>
      </c>
      <c r="C1203" s="97" t="s">
        <v>2073</v>
      </c>
    </row>
    <row r="1204" spans="1:3">
      <c r="A1204" s="97" t="s">
        <v>2557</v>
      </c>
      <c r="B1204" s="99" t="s">
        <v>4504</v>
      </c>
      <c r="C1204" s="97" t="s">
        <v>2558</v>
      </c>
    </row>
    <row r="1205" spans="1:3">
      <c r="A1205" s="97" t="s">
        <v>2559</v>
      </c>
      <c r="B1205" s="99" t="s">
        <v>4505</v>
      </c>
      <c r="C1205" s="97" t="s">
        <v>2560</v>
      </c>
    </row>
    <row r="1206" spans="1:3">
      <c r="A1206" s="97" t="s">
        <v>2561</v>
      </c>
      <c r="B1206" s="99" t="s">
        <v>4506</v>
      </c>
      <c r="C1206" s="97" t="s">
        <v>2562</v>
      </c>
    </row>
    <row r="1207" spans="1:3">
      <c r="A1207" s="97" t="s">
        <v>2563</v>
      </c>
      <c r="B1207" s="99" t="s">
        <v>4507</v>
      </c>
      <c r="C1207" s="97" t="s">
        <v>2315</v>
      </c>
    </row>
    <row r="1208" spans="1:3">
      <c r="A1208" s="97" t="s">
        <v>2564</v>
      </c>
      <c r="B1208" s="99" t="s">
        <v>4508</v>
      </c>
      <c r="C1208" s="97" t="s">
        <v>2565</v>
      </c>
    </row>
    <row r="1209" spans="1:3">
      <c r="A1209" s="97" t="s">
        <v>2566</v>
      </c>
      <c r="B1209" s="99" t="s">
        <v>4509</v>
      </c>
      <c r="C1209" s="97" t="s">
        <v>2567</v>
      </c>
    </row>
    <row r="1210" spans="1:3">
      <c r="A1210" s="97" t="s">
        <v>2568</v>
      </c>
      <c r="B1210" s="99" t="s">
        <v>4510</v>
      </c>
      <c r="C1210" s="97" t="s">
        <v>2569</v>
      </c>
    </row>
    <row r="1211" spans="1:3">
      <c r="A1211" s="97" t="s">
        <v>2570</v>
      </c>
      <c r="B1211" s="99" t="s">
        <v>4511</v>
      </c>
      <c r="C1211" s="97" t="s">
        <v>2571</v>
      </c>
    </row>
    <row r="1212" spans="1:3">
      <c r="A1212" s="97" t="s">
        <v>2572</v>
      </c>
      <c r="B1212" s="99" t="s">
        <v>4512</v>
      </c>
      <c r="C1212" s="97" t="s">
        <v>2573</v>
      </c>
    </row>
    <row r="1213" spans="1:3">
      <c r="A1213" s="97" t="s">
        <v>2574</v>
      </c>
      <c r="B1213" s="99" t="s">
        <v>4513</v>
      </c>
      <c r="C1213" s="97" t="s">
        <v>2575</v>
      </c>
    </row>
    <row r="1214" spans="1:3">
      <c r="A1214" s="97" t="s">
        <v>2576</v>
      </c>
      <c r="B1214" s="99" t="s">
        <v>4514</v>
      </c>
      <c r="C1214" s="97" t="s">
        <v>2577</v>
      </c>
    </row>
    <row r="1215" spans="1:3">
      <c r="A1215" s="97" t="s">
        <v>2578</v>
      </c>
      <c r="B1215" s="99" t="s">
        <v>4515</v>
      </c>
      <c r="C1215" s="97" t="s">
        <v>2579</v>
      </c>
    </row>
    <row r="1216" spans="1:3">
      <c r="A1216" s="97" t="s">
        <v>2580</v>
      </c>
      <c r="B1216" s="99" t="s">
        <v>4516</v>
      </c>
      <c r="C1216" s="97" t="s">
        <v>2581</v>
      </c>
    </row>
    <row r="1217" spans="1:3">
      <c r="A1217" s="97" t="s">
        <v>2582</v>
      </c>
      <c r="B1217" s="99" t="s">
        <v>4517</v>
      </c>
      <c r="C1217" s="97" t="s">
        <v>2583</v>
      </c>
    </row>
    <row r="1218" spans="1:3">
      <c r="A1218" s="97" t="s">
        <v>2584</v>
      </c>
      <c r="B1218" s="99" t="s">
        <v>4518</v>
      </c>
      <c r="C1218" s="97" t="s">
        <v>1386</v>
      </c>
    </row>
    <row r="1219" spans="1:3">
      <c r="A1219" s="97" t="s">
        <v>2585</v>
      </c>
      <c r="B1219" s="99" t="s">
        <v>4519</v>
      </c>
      <c r="C1219" s="97" t="s">
        <v>2586</v>
      </c>
    </row>
    <row r="1220" spans="1:3">
      <c r="A1220" s="97" t="s">
        <v>2587</v>
      </c>
      <c r="B1220" s="99" t="s">
        <v>4520</v>
      </c>
      <c r="C1220" s="97" t="s">
        <v>2588</v>
      </c>
    </row>
    <row r="1221" spans="1:3">
      <c r="A1221" s="97" t="s">
        <v>2589</v>
      </c>
      <c r="B1221" s="99" t="s">
        <v>4521</v>
      </c>
      <c r="C1221" s="97" t="s">
        <v>2590</v>
      </c>
    </row>
    <row r="1222" spans="1:3">
      <c r="A1222" s="97" t="s">
        <v>2591</v>
      </c>
      <c r="B1222" s="99" t="s">
        <v>4522</v>
      </c>
      <c r="C1222" s="97" t="s">
        <v>2592</v>
      </c>
    </row>
    <row r="1223" spans="1:3">
      <c r="A1223" s="97" t="s">
        <v>2593</v>
      </c>
      <c r="B1223" s="99" t="s">
        <v>4523</v>
      </c>
      <c r="C1223" s="97" t="s">
        <v>2594</v>
      </c>
    </row>
    <row r="1224" spans="1:3">
      <c r="A1224" s="97" t="s">
        <v>2595</v>
      </c>
      <c r="B1224" s="99" t="s">
        <v>4524</v>
      </c>
      <c r="C1224" s="97" t="s">
        <v>2596</v>
      </c>
    </row>
    <row r="1225" spans="1:3">
      <c r="A1225" s="97" t="s">
        <v>2597</v>
      </c>
      <c r="B1225" s="99" t="s">
        <v>4525</v>
      </c>
      <c r="C1225" s="97" t="s">
        <v>2598</v>
      </c>
    </row>
    <row r="1226" spans="1:3">
      <c r="A1226" s="97" t="s">
        <v>2599</v>
      </c>
      <c r="B1226" s="99" t="s">
        <v>4526</v>
      </c>
      <c r="C1226" s="97" t="s">
        <v>2600</v>
      </c>
    </row>
    <row r="1227" spans="1:3">
      <c r="A1227" s="97" t="s">
        <v>2601</v>
      </c>
      <c r="B1227" s="99" t="s">
        <v>4527</v>
      </c>
      <c r="C1227" s="97" t="s">
        <v>2602</v>
      </c>
    </row>
    <row r="1228" spans="1:3">
      <c r="A1228" s="97" t="s">
        <v>2603</v>
      </c>
      <c r="B1228" s="99" t="s">
        <v>4528</v>
      </c>
      <c r="C1228" s="97" t="s">
        <v>1426</v>
      </c>
    </row>
    <row r="1229" spans="1:3">
      <c r="A1229" s="97" t="s">
        <v>2604</v>
      </c>
      <c r="B1229" s="99" t="s">
        <v>4529</v>
      </c>
      <c r="C1229" s="97" t="s">
        <v>2605</v>
      </c>
    </row>
    <row r="1230" spans="1:3">
      <c r="A1230" s="97" t="s">
        <v>2606</v>
      </c>
      <c r="B1230" s="99" t="s">
        <v>4530</v>
      </c>
      <c r="C1230" s="97" t="s">
        <v>2607</v>
      </c>
    </row>
    <row r="1231" spans="1:3">
      <c r="A1231" s="97" t="s">
        <v>2608</v>
      </c>
      <c r="B1231" s="99" t="s">
        <v>4531</v>
      </c>
      <c r="C1231" s="97" t="s">
        <v>2609</v>
      </c>
    </row>
    <row r="1232" spans="1:3">
      <c r="A1232" s="97" t="s">
        <v>2610</v>
      </c>
      <c r="B1232" s="99" t="s">
        <v>4532</v>
      </c>
      <c r="C1232" s="97" t="s">
        <v>2611</v>
      </c>
    </row>
    <row r="1233" spans="1:3">
      <c r="A1233" s="97" t="s">
        <v>2612</v>
      </c>
      <c r="B1233" s="99" t="s">
        <v>4533</v>
      </c>
      <c r="C1233" s="97" t="s">
        <v>2613</v>
      </c>
    </row>
    <row r="1234" spans="1:3">
      <c r="A1234" s="97" t="s">
        <v>2614</v>
      </c>
      <c r="B1234" s="99" t="s">
        <v>4534</v>
      </c>
      <c r="C1234" s="97" t="s">
        <v>2615</v>
      </c>
    </row>
    <row r="1235" spans="1:3">
      <c r="A1235" s="97" t="s">
        <v>2616</v>
      </c>
      <c r="B1235" s="99" t="s">
        <v>4535</v>
      </c>
      <c r="C1235" s="97" t="s">
        <v>2617</v>
      </c>
    </row>
    <row r="1236" spans="1:3">
      <c r="A1236" s="97" t="s">
        <v>2618</v>
      </c>
      <c r="B1236" s="99" t="s">
        <v>4536</v>
      </c>
      <c r="C1236" s="97" t="s">
        <v>2619</v>
      </c>
    </row>
    <row r="1237" spans="1:3">
      <c r="A1237" s="97" t="s">
        <v>2620</v>
      </c>
      <c r="B1237" s="99" t="s">
        <v>4537</v>
      </c>
      <c r="C1237" s="97" t="s">
        <v>2621</v>
      </c>
    </row>
    <row r="1238" spans="1:3">
      <c r="A1238" s="97" t="s">
        <v>2622</v>
      </c>
      <c r="B1238" s="99" t="s">
        <v>4538</v>
      </c>
      <c r="C1238" s="97" t="s">
        <v>2623</v>
      </c>
    </row>
    <row r="1239" spans="1:3">
      <c r="A1239" s="97" t="s">
        <v>2624</v>
      </c>
      <c r="B1239" s="99" t="s">
        <v>4539</v>
      </c>
      <c r="C1239" s="97" t="s">
        <v>2167</v>
      </c>
    </row>
    <row r="1240" spans="1:3">
      <c r="A1240" s="97" t="s">
        <v>2625</v>
      </c>
      <c r="B1240" s="99" t="s">
        <v>4540</v>
      </c>
      <c r="C1240" s="97" t="s">
        <v>2626</v>
      </c>
    </row>
    <row r="1241" spans="1:3">
      <c r="A1241" s="97" t="s">
        <v>2627</v>
      </c>
      <c r="B1241" s="99" t="s">
        <v>4541</v>
      </c>
      <c r="C1241" s="97" t="s">
        <v>2628</v>
      </c>
    </row>
    <row r="1242" spans="1:3">
      <c r="A1242" s="97" t="s">
        <v>2629</v>
      </c>
      <c r="B1242" s="99" t="s">
        <v>4542</v>
      </c>
      <c r="C1242" s="97" t="s">
        <v>2630</v>
      </c>
    </row>
    <row r="1243" spans="1:3">
      <c r="A1243" s="97" t="s">
        <v>2631</v>
      </c>
      <c r="B1243" s="99" t="s">
        <v>4543</v>
      </c>
      <c r="C1243" s="97" t="s">
        <v>2632</v>
      </c>
    </row>
    <row r="1244" spans="1:3">
      <c r="A1244" s="97" t="s">
        <v>2633</v>
      </c>
      <c r="B1244" s="99" t="s">
        <v>4544</v>
      </c>
      <c r="C1244" s="97" t="s">
        <v>2634</v>
      </c>
    </row>
    <row r="1245" spans="1:3">
      <c r="A1245" s="97" t="s">
        <v>2635</v>
      </c>
      <c r="B1245" s="99" t="s">
        <v>4545</v>
      </c>
      <c r="C1245" s="97" t="s">
        <v>2636</v>
      </c>
    </row>
    <row r="1246" spans="1:3">
      <c r="A1246" s="97" t="s">
        <v>2637</v>
      </c>
      <c r="B1246" s="99" t="s">
        <v>4546</v>
      </c>
      <c r="C1246" s="97" t="s">
        <v>2638</v>
      </c>
    </row>
    <row r="1247" spans="1:3">
      <c r="A1247" s="97" t="s">
        <v>2639</v>
      </c>
      <c r="B1247" s="99" t="s">
        <v>4547</v>
      </c>
      <c r="C1247" s="97" t="s">
        <v>2640</v>
      </c>
    </row>
    <row r="1248" spans="1:3">
      <c r="A1248" s="97" t="s">
        <v>2641</v>
      </c>
      <c r="B1248" s="99" t="s">
        <v>4548</v>
      </c>
      <c r="C1248" s="97" t="s">
        <v>2642</v>
      </c>
    </row>
    <row r="1249" spans="1:3">
      <c r="A1249" s="97" t="s">
        <v>2643</v>
      </c>
      <c r="B1249" s="99" t="s">
        <v>4549</v>
      </c>
      <c r="C1249" s="97" t="s">
        <v>2644</v>
      </c>
    </row>
    <row r="1250" spans="1:3">
      <c r="A1250" s="97" t="s">
        <v>2645</v>
      </c>
      <c r="B1250" s="99" t="s">
        <v>4550</v>
      </c>
      <c r="C1250" s="97" t="s">
        <v>2043</v>
      </c>
    </row>
    <row r="1251" spans="1:3">
      <c r="A1251" s="97" t="s">
        <v>2646</v>
      </c>
      <c r="B1251" s="99" t="s">
        <v>4551</v>
      </c>
      <c r="C1251" s="97" t="s">
        <v>2647</v>
      </c>
    </row>
    <row r="1252" spans="1:3">
      <c r="A1252" s="97" t="s">
        <v>2648</v>
      </c>
      <c r="B1252" s="99" t="s">
        <v>4552</v>
      </c>
      <c r="C1252" s="97" t="s">
        <v>2169</v>
      </c>
    </row>
    <row r="1253" spans="1:3">
      <c r="A1253" s="97" t="s">
        <v>2649</v>
      </c>
      <c r="B1253" s="99" t="s">
        <v>4553</v>
      </c>
      <c r="C1253" s="97" t="s">
        <v>2650</v>
      </c>
    </row>
    <row r="1254" spans="1:3">
      <c r="A1254" s="97" t="s">
        <v>2651</v>
      </c>
      <c r="B1254" s="99" t="s">
        <v>4554</v>
      </c>
      <c r="C1254" s="97" t="s">
        <v>2652</v>
      </c>
    </row>
    <row r="1255" spans="1:3">
      <c r="A1255" s="97" t="s">
        <v>2653</v>
      </c>
      <c r="B1255" s="99" t="s">
        <v>4555</v>
      </c>
      <c r="C1255" s="97" t="s">
        <v>2654</v>
      </c>
    </row>
    <row r="1256" spans="1:3">
      <c r="A1256" s="97" t="s">
        <v>2655</v>
      </c>
      <c r="B1256" s="99" t="s">
        <v>4556</v>
      </c>
      <c r="C1256" s="97" t="s">
        <v>2656</v>
      </c>
    </row>
    <row r="1257" spans="1:3">
      <c r="A1257" s="97" t="s">
        <v>2657</v>
      </c>
      <c r="B1257" s="99" t="s">
        <v>4557</v>
      </c>
      <c r="C1257" s="97" t="s">
        <v>2658</v>
      </c>
    </row>
    <row r="1258" spans="1:3">
      <c r="A1258" s="97" t="s">
        <v>2659</v>
      </c>
      <c r="B1258" s="99" t="s">
        <v>4558</v>
      </c>
      <c r="C1258" s="97" t="s">
        <v>2660</v>
      </c>
    </row>
    <row r="1259" spans="1:3">
      <c r="A1259" s="97" t="s">
        <v>2661</v>
      </c>
      <c r="B1259" s="99" t="s">
        <v>4559</v>
      </c>
      <c r="C1259" s="97" t="s">
        <v>2662</v>
      </c>
    </row>
    <row r="1260" spans="1:3">
      <c r="A1260" s="97" t="s">
        <v>2663</v>
      </c>
      <c r="B1260" s="99" t="s">
        <v>4560</v>
      </c>
      <c r="C1260" s="97" t="s">
        <v>2664</v>
      </c>
    </row>
    <row r="1261" spans="1:3">
      <c r="A1261" s="97" t="s">
        <v>2665</v>
      </c>
      <c r="B1261" s="99" t="s">
        <v>4561</v>
      </c>
      <c r="C1261" s="97" t="s">
        <v>2666</v>
      </c>
    </row>
    <row r="1262" spans="1:3">
      <c r="A1262" s="97" t="s">
        <v>2667</v>
      </c>
      <c r="B1262" s="99" t="s">
        <v>4562</v>
      </c>
      <c r="C1262" s="97" t="s">
        <v>593</v>
      </c>
    </row>
    <row r="1263" spans="1:3">
      <c r="A1263" s="97" t="s">
        <v>2668</v>
      </c>
      <c r="B1263" s="99" t="s">
        <v>4563</v>
      </c>
      <c r="C1263" s="97" t="s">
        <v>593</v>
      </c>
    </row>
    <row r="1264" spans="1:3">
      <c r="A1264" s="97" t="s">
        <v>2669</v>
      </c>
      <c r="B1264" s="99" t="s">
        <v>4564</v>
      </c>
      <c r="C1264" s="97" t="s">
        <v>2670</v>
      </c>
    </row>
    <row r="1265" spans="1:3">
      <c r="A1265" s="97" t="s">
        <v>2671</v>
      </c>
      <c r="B1265" s="99" t="s">
        <v>4565</v>
      </c>
      <c r="C1265" s="97" t="s">
        <v>2672</v>
      </c>
    </row>
    <row r="1266" spans="1:3">
      <c r="A1266" s="97" t="s">
        <v>2673</v>
      </c>
      <c r="B1266" s="99" t="s">
        <v>4566</v>
      </c>
      <c r="C1266" s="97" t="s">
        <v>2674</v>
      </c>
    </row>
    <row r="1267" spans="1:3">
      <c r="A1267" s="97" t="s">
        <v>2675</v>
      </c>
      <c r="B1267" s="99" t="s">
        <v>4567</v>
      </c>
      <c r="C1267" s="97" t="s">
        <v>2676</v>
      </c>
    </row>
    <row r="1268" spans="1:3">
      <c r="A1268" s="97" t="s">
        <v>2677</v>
      </c>
      <c r="B1268" s="99" t="s">
        <v>4568</v>
      </c>
      <c r="C1268" s="97" t="s">
        <v>2678</v>
      </c>
    </row>
    <row r="1269" spans="1:3">
      <c r="A1269" s="97" t="s">
        <v>2679</v>
      </c>
      <c r="B1269" s="99" t="s">
        <v>4569</v>
      </c>
      <c r="C1269" s="97" t="s">
        <v>2680</v>
      </c>
    </row>
    <row r="1270" spans="1:3">
      <c r="A1270" s="97" t="s">
        <v>2681</v>
      </c>
      <c r="B1270" s="99" t="s">
        <v>4570</v>
      </c>
      <c r="C1270" s="97" t="s">
        <v>2682</v>
      </c>
    </row>
    <row r="1271" spans="1:3">
      <c r="A1271" s="97" t="s">
        <v>2683</v>
      </c>
      <c r="B1271" s="99" t="s">
        <v>4571</v>
      </c>
      <c r="C1271" s="97" t="s">
        <v>593</v>
      </c>
    </row>
    <row r="1272" spans="1:3">
      <c r="A1272" s="97" t="s">
        <v>2684</v>
      </c>
      <c r="B1272" s="99" t="s">
        <v>4572</v>
      </c>
      <c r="C1272" s="97" t="s">
        <v>2685</v>
      </c>
    </row>
    <row r="1273" spans="1:3">
      <c r="A1273" s="97" t="s">
        <v>2686</v>
      </c>
      <c r="B1273" s="99" t="s">
        <v>4573</v>
      </c>
      <c r="C1273" s="97" t="s">
        <v>2687</v>
      </c>
    </row>
    <row r="1274" spans="1:3">
      <c r="A1274" s="97" t="s">
        <v>2688</v>
      </c>
      <c r="B1274" s="99" t="s">
        <v>4574</v>
      </c>
      <c r="C1274" s="97" t="s">
        <v>2689</v>
      </c>
    </row>
    <row r="1275" spans="1:3">
      <c r="A1275" s="97" t="s">
        <v>2690</v>
      </c>
      <c r="B1275" s="99" t="s">
        <v>4575</v>
      </c>
      <c r="C1275" s="97" t="s">
        <v>2118</v>
      </c>
    </row>
    <row r="1276" spans="1:3">
      <c r="A1276" s="97" t="s">
        <v>2691</v>
      </c>
      <c r="B1276" s="99" t="s">
        <v>4576</v>
      </c>
      <c r="C1276" s="97" t="s">
        <v>2692</v>
      </c>
    </row>
    <row r="1277" spans="1:3">
      <c r="A1277" s="97" t="s">
        <v>2693</v>
      </c>
      <c r="B1277" s="99" t="s">
        <v>4577</v>
      </c>
      <c r="C1277" s="97" t="s">
        <v>2694</v>
      </c>
    </row>
    <row r="1278" spans="1:3">
      <c r="A1278" s="97" t="s">
        <v>2695</v>
      </c>
      <c r="B1278" s="99" t="s">
        <v>4578</v>
      </c>
      <c r="C1278" s="97" t="s">
        <v>2696</v>
      </c>
    </row>
    <row r="1279" spans="1:3">
      <c r="A1279" s="97" t="s">
        <v>2697</v>
      </c>
      <c r="B1279" s="99" t="s">
        <v>4579</v>
      </c>
      <c r="C1279" s="97" t="s">
        <v>2698</v>
      </c>
    </row>
    <row r="1280" spans="1:3">
      <c r="A1280" s="97" t="s">
        <v>2699</v>
      </c>
      <c r="B1280" s="99" t="s">
        <v>4580</v>
      </c>
      <c r="C1280" s="97" t="s">
        <v>2700</v>
      </c>
    </row>
    <row r="1281" spans="1:3">
      <c r="A1281" s="97" t="s">
        <v>2701</v>
      </c>
      <c r="B1281" s="99" t="s">
        <v>4581</v>
      </c>
      <c r="C1281" s="97" t="s">
        <v>2702</v>
      </c>
    </row>
    <row r="1282" spans="1:3">
      <c r="A1282" s="97" t="s">
        <v>2703</v>
      </c>
      <c r="B1282" s="99" t="s">
        <v>4582</v>
      </c>
      <c r="C1282" s="97" t="s">
        <v>2704</v>
      </c>
    </row>
    <row r="1283" spans="1:3">
      <c r="A1283" s="97" t="s">
        <v>2705</v>
      </c>
      <c r="B1283" s="99" t="s">
        <v>4583</v>
      </c>
      <c r="C1283" s="97" t="s">
        <v>1528</v>
      </c>
    </row>
    <row r="1284" spans="1:3">
      <c r="A1284" s="97" t="s">
        <v>2706</v>
      </c>
      <c r="B1284" s="99" t="s">
        <v>4584</v>
      </c>
      <c r="C1284" s="97" t="s">
        <v>2707</v>
      </c>
    </row>
    <row r="1285" spans="1:3">
      <c r="A1285" s="97" t="s">
        <v>2708</v>
      </c>
      <c r="B1285" s="99" t="s">
        <v>4585</v>
      </c>
      <c r="C1285" s="97" t="s">
        <v>2709</v>
      </c>
    </row>
    <row r="1286" spans="1:3">
      <c r="A1286" s="97" t="s">
        <v>2710</v>
      </c>
      <c r="B1286" s="99" t="s">
        <v>4586</v>
      </c>
      <c r="C1286" s="97" t="s">
        <v>2711</v>
      </c>
    </row>
    <row r="1287" spans="1:3">
      <c r="A1287" s="97" t="s">
        <v>2712</v>
      </c>
      <c r="B1287" s="99" t="s">
        <v>4587</v>
      </c>
      <c r="C1287" s="97" t="s">
        <v>1541</v>
      </c>
    </row>
    <row r="1288" spans="1:3">
      <c r="A1288" s="97" t="s">
        <v>2713</v>
      </c>
      <c r="B1288" s="99" t="s">
        <v>4588</v>
      </c>
      <c r="C1288" s="97" t="s">
        <v>951</v>
      </c>
    </row>
    <row r="1289" spans="1:3">
      <c r="A1289" s="97" t="s">
        <v>2714</v>
      </c>
      <c r="B1289" s="99" t="s">
        <v>4589</v>
      </c>
      <c r="C1289" s="97" t="s">
        <v>1528</v>
      </c>
    </row>
    <row r="1290" spans="1:3">
      <c r="A1290" s="97" t="s">
        <v>2715</v>
      </c>
      <c r="B1290" s="99" t="s">
        <v>4590</v>
      </c>
      <c r="C1290" s="97" t="s">
        <v>2716</v>
      </c>
    </row>
    <row r="1291" spans="1:3">
      <c r="A1291" s="97" t="s">
        <v>2717</v>
      </c>
      <c r="B1291" s="99" t="s">
        <v>4591</v>
      </c>
      <c r="C1291" s="97" t="s">
        <v>2718</v>
      </c>
    </row>
    <row r="1292" spans="1:3">
      <c r="A1292" s="97" t="s">
        <v>2719</v>
      </c>
      <c r="B1292" s="99" t="s">
        <v>4592</v>
      </c>
      <c r="C1292" s="97" t="s">
        <v>2720</v>
      </c>
    </row>
    <row r="1293" spans="1:3">
      <c r="A1293" s="97" t="s">
        <v>2721</v>
      </c>
      <c r="B1293" s="99" t="s">
        <v>4593</v>
      </c>
      <c r="C1293" s="97" t="s">
        <v>2722</v>
      </c>
    </row>
    <row r="1294" spans="1:3">
      <c r="A1294" s="97" t="s">
        <v>2723</v>
      </c>
      <c r="B1294" s="99" t="s">
        <v>4594</v>
      </c>
      <c r="C1294" s="97" t="s">
        <v>2724</v>
      </c>
    </row>
    <row r="1295" spans="1:3">
      <c r="A1295" s="97" t="s">
        <v>2725</v>
      </c>
      <c r="B1295" s="99" t="s">
        <v>4595</v>
      </c>
      <c r="C1295" s="97" t="s">
        <v>2726</v>
      </c>
    </row>
    <row r="1296" spans="1:3">
      <c r="A1296" s="97" t="s">
        <v>2727</v>
      </c>
      <c r="B1296" s="99" t="s">
        <v>4596</v>
      </c>
      <c r="C1296" s="97" t="s">
        <v>2728</v>
      </c>
    </row>
    <row r="1297" spans="1:3">
      <c r="A1297" s="97" t="s">
        <v>2729</v>
      </c>
      <c r="B1297" s="99" t="s">
        <v>4597</v>
      </c>
      <c r="C1297" s="97" t="s">
        <v>519</v>
      </c>
    </row>
    <row r="1298" spans="1:3">
      <c r="A1298" s="97" t="s">
        <v>2730</v>
      </c>
      <c r="B1298" s="99" t="s">
        <v>4598</v>
      </c>
      <c r="C1298" s="97" t="s">
        <v>2731</v>
      </c>
    </row>
    <row r="1299" spans="1:3">
      <c r="A1299" s="97" t="s">
        <v>2732</v>
      </c>
      <c r="B1299" s="99" t="s">
        <v>4599</v>
      </c>
      <c r="C1299" s="97" t="s">
        <v>2733</v>
      </c>
    </row>
    <row r="1300" spans="1:3">
      <c r="A1300" s="97" t="s">
        <v>2734</v>
      </c>
      <c r="B1300" s="99" t="s">
        <v>4600</v>
      </c>
      <c r="C1300" s="97" t="s">
        <v>2735</v>
      </c>
    </row>
    <row r="1301" spans="1:3">
      <c r="A1301" s="97" t="s">
        <v>2736</v>
      </c>
      <c r="B1301" s="99" t="s">
        <v>4601</v>
      </c>
      <c r="C1301" s="97" t="s">
        <v>2737</v>
      </c>
    </row>
    <row r="1302" spans="1:3">
      <c r="A1302" s="97" t="s">
        <v>2738</v>
      </c>
      <c r="B1302" s="99" t="s">
        <v>4602</v>
      </c>
      <c r="C1302" s="97" t="s">
        <v>460</v>
      </c>
    </row>
    <row r="1303" spans="1:3">
      <c r="A1303" s="97" t="s">
        <v>2739</v>
      </c>
      <c r="B1303" s="99" t="s">
        <v>4603</v>
      </c>
      <c r="C1303" s="97" t="s">
        <v>2007</v>
      </c>
    </row>
    <row r="1304" spans="1:3">
      <c r="A1304" s="97" t="s">
        <v>2740</v>
      </c>
      <c r="B1304" s="99" t="s">
        <v>4604</v>
      </c>
      <c r="C1304" s="97" t="s">
        <v>2741</v>
      </c>
    </row>
    <row r="1305" spans="1:3">
      <c r="A1305" s="97" t="s">
        <v>2742</v>
      </c>
      <c r="B1305" s="99" t="s">
        <v>4605</v>
      </c>
      <c r="C1305" s="97" t="s">
        <v>2743</v>
      </c>
    </row>
    <row r="1306" spans="1:3">
      <c r="A1306" s="97" t="s">
        <v>2744</v>
      </c>
      <c r="B1306" s="99" t="s">
        <v>4606</v>
      </c>
      <c r="C1306" s="97" t="s">
        <v>2745</v>
      </c>
    </row>
    <row r="1307" spans="1:3">
      <c r="A1307" s="97" t="s">
        <v>2746</v>
      </c>
      <c r="B1307" s="99" t="s">
        <v>4607</v>
      </c>
      <c r="C1307" s="97" t="s">
        <v>2747</v>
      </c>
    </row>
    <row r="1308" spans="1:3">
      <c r="A1308" s="97" t="s">
        <v>2748</v>
      </c>
      <c r="B1308" s="99" t="s">
        <v>4608</v>
      </c>
      <c r="C1308" s="97" t="s">
        <v>2749</v>
      </c>
    </row>
    <row r="1309" spans="1:3">
      <c r="A1309" s="97" t="s">
        <v>2750</v>
      </c>
      <c r="B1309" s="99" t="s">
        <v>4609</v>
      </c>
      <c r="C1309" s="97" t="s">
        <v>1588</v>
      </c>
    </row>
    <row r="1310" spans="1:3">
      <c r="A1310" s="97" t="s">
        <v>2751</v>
      </c>
      <c r="B1310" s="99" t="s">
        <v>4610</v>
      </c>
      <c r="C1310" s="97" t="s">
        <v>1588</v>
      </c>
    </row>
    <row r="1311" spans="1:3">
      <c r="A1311" s="97" t="s">
        <v>2752</v>
      </c>
      <c r="B1311" s="99" t="s">
        <v>4611</v>
      </c>
      <c r="C1311" s="97" t="s">
        <v>2753</v>
      </c>
    </row>
    <row r="1312" spans="1:3">
      <c r="A1312" s="97" t="s">
        <v>2754</v>
      </c>
      <c r="B1312" s="99" t="s">
        <v>4612</v>
      </c>
      <c r="C1312" s="97" t="s">
        <v>364</v>
      </c>
    </row>
    <row r="1313" spans="1:3">
      <c r="A1313" s="97" t="s">
        <v>2755</v>
      </c>
      <c r="B1313" s="99" t="s">
        <v>4613</v>
      </c>
      <c r="C1313" s="97" t="s">
        <v>2756</v>
      </c>
    </row>
    <row r="1314" spans="1:3">
      <c r="A1314" s="97" t="s">
        <v>2757</v>
      </c>
      <c r="B1314" s="99" t="s">
        <v>4614</v>
      </c>
      <c r="C1314" s="97" t="s">
        <v>2758</v>
      </c>
    </row>
    <row r="1315" spans="1:3">
      <c r="A1315" s="97" t="s">
        <v>2759</v>
      </c>
      <c r="B1315" s="99" t="s">
        <v>4615</v>
      </c>
      <c r="C1315" s="97" t="s">
        <v>2760</v>
      </c>
    </row>
    <row r="1316" spans="1:3">
      <c r="A1316" s="97" t="s">
        <v>2761</v>
      </c>
      <c r="B1316" s="99" t="s">
        <v>4616</v>
      </c>
      <c r="C1316" s="97" t="s">
        <v>2762</v>
      </c>
    </row>
    <row r="1317" spans="1:3">
      <c r="A1317" s="97" t="s">
        <v>2763</v>
      </c>
      <c r="B1317" s="99" t="s">
        <v>4617</v>
      </c>
      <c r="C1317" s="97" t="s">
        <v>2764</v>
      </c>
    </row>
    <row r="1318" spans="1:3">
      <c r="A1318" s="97" t="s">
        <v>2765</v>
      </c>
      <c r="B1318" s="99" t="s">
        <v>4618</v>
      </c>
      <c r="C1318" s="97" t="s">
        <v>2766</v>
      </c>
    </row>
    <row r="1319" spans="1:3">
      <c r="A1319" s="97" t="s">
        <v>2767</v>
      </c>
      <c r="B1319" s="99" t="s">
        <v>4619</v>
      </c>
      <c r="C1319" s="97" t="s">
        <v>374</v>
      </c>
    </row>
    <row r="1320" spans="1:3">
      <c r="A1320" s="97" t="s">
        <v>2768</v>
      </c>
      <c r="B1320" s="99" t="s">
        <v>4620</v>
      </c>
      <c r="C1320" s="97" t="s">
        <v>2769</v>
      </c>
    </row>
    <row r="1321" spans="1:3">
      <c r="A1321" s="97" t="s">
        <v>2770</v>
      </c>
      <c r="B1321" s="99" t="s">
        <v>4621</v>
      </c>
      <c r="C1321" s="97" t="s">
        <v>1321</v>
      </c>
    </row>
    <row r="1322" spans="1:3">
      <c r="A1322" s="97" t="s">
        <v>2771</v>
      </c>
      <c r="B1322" s="99" t="s">
        <v>4622</v>
      </c>
      <c r="C1322" s="97" t="s">
        <v>2772</v>
      </c>
    </row>
    <row r="1323" spans="1:3">
      <c r="A1323" s="97" t="s">
        <v>2773</v>
      </c>
      <c r="B1323" s="99" t="s">
        <v>4623</v>
      </c>
      <c r="C1323" s="97" t="s">
        <v>378</v>
      </c>
    </row>
    <row r="1324" spans="1:3">
      <c r="A1324" s="97" t="s">
        <v>2774</v>
      </c>
      <c r="B1324" s="99" t="s">
        <v>4624</v>
      </c>
      <c r="C1324" s="97" t="s">
        <v>2775</v>
      </c>
    </row>
    <row r="1325" spans="1:3">
      <c r="A1325" s="97" t="s">
        <v>2776</v>
      </c>
      <c r="B1325" s="99" t="s">
        <v>4625</v>
      </c>
      <c r="C1325" s="97" t="s">
        <v>2777</v>
      </c>
    </row>
    <row r="1326" spans="1:3">
      <c r="A1326" s="97" t="s">
        <v>2778</v>
      </c>
      <c r="B1326" s="99" t="s">
        <v>4626</v>
      </c>
      <c r="C1326" s="97" t="s">
        <v>818</v>
      </c>
    </row>
    <row r="1327" spans="1:3">
      <c r="A1327" s="97" t="s">
        <v>2779</v>
      </c>
      <c r="B1327" s="99" t="s">
        <v>4627</v>
      </c>
      <c r="C1327" s="97" t="s">
        <v>2780</v>
      </c>
    </row>
    <row r="1328" spans="1:3">
      <c r="A1328" s="97" t="s">
        <v>2781</v>
      </c>
      <c r="B1328" s="99" t="s">
        <v>4628</v>
      </c>
      <c r="C1328" s="97" t="s">
        <v>2782</v>
      </c>
    </row>
    <row r="1329" spans="1:3">
      <c r="A1329" s="97" t="s">
        <v>2783</v>
      </c>
      <c r="B1329" s="99" t="s">
        <v>4629</v>
      </c>
      <c r="C1329" s="97" t="s">
        <v>2181</v>
      </c>
    </row>
    <row r="1330" spans="1:3">
      <c r="A1330" s="97" t="s">
        <v>2784</v>
      </c>
      <c r="B1330" s="99" t="s">
        <v>4630</v>
      </c>
      <c r="C1330" s="97" t="s">
        <v>2785</v>
      </c>
    </row>
    <row r="1331" spans="1:3">
      <c r="A1331" s="97" t="s">
        <v>2786</v>
      </c>
      <c r="B1331" s="99" t="s">
        <v>4631</v>
      </c>
      <c r="C1331" s="97" t="s">
        <v>2787</v>
      </c>
    </row>
    <row r="1332" spans="1:3">
      <c r="A1332" s="97" t="s">
        <v>2788</v>
      </c>
      <c r="B1332" s="99" t="s">
        <v>4632</v>
      </c>
      <c r="C1332" s="97" t="s">
        <v>2789</v>
      </c>
    </row>
    <row r="1333" spans="1:3">
      <c r="A1333" s="97" t="s">
        <v>2790</v>
      </c>
      <c r="B1333" s="99" t="s">
        <v>4633</v>
      </c>
      <c r="C1333" s="97" t="s">
        <v>2791</v>
      </c>
    </row>
    <row r="1334" spans="1:3">
      <c r="A1334" s="97" t="s">
        <v>2792</v>
      </c>
      <c r="B1334" s="99" t="s">
        <v>4634</v>
      </c>
      <c r="C1334" s="97" t="s">
        <v>2793</v>
      </c>
    </row>
    <row r="1335" spans="1:3">
      <c r="A1335" s="97" t="s">
        <v>2794</v>
      </c>
      <c r="B1335" s="99" t="s">
        <v>4635</v>
      </c>
      <c r="C1335" s="97" t="s">
        <v>2795</v>
      </c>
    </row>
    <row r="1336" spans="1:3">
      <c r="A1336" s="97" t="s">
        <v>2796</v>
      </c>
      <c r="B1336" s="99" t="s">
        <v>4636</v>
      </c>
      <c r="C1336" s="97" t="s">
        <v>2797</v>
      </c>
    </row>
    <row r="1337" spans="1:3">
      <c r="A1337" s="97" t="s">
        <v>2798</v>
      </c>
      <c r="B1337" s="99" t="s">
        <v>4637</v>
      </c>
      <c r="C1337" s="97" t="s">
        <v>2799</v>
      </c>
    </row>
    <row r="1338" spans="1:3">
      <c r="A1338" s="97" t="s">
        <v>2800</v>
      </c>
      <c r="B1338" s="99" t="s">
        <v>4638</v>
      </c>
      <c r="C1338" s="97" t="s">
        <v>2801</v>
      </c>
    </row>
    <row r="1339" spans="1:3">
      <c r="A1339" s="97" t="s">
        <v>2802</v>
      </c>
      <c r="B1339" s="99" t="s">
        <v>4639</v>
      </c>
      <c r="C1339" s="97" t="s">
        <v>818</v>
      </c>
    </row>
    <row r="1340" spans="1:3">
      <c r="A1340" s="97" t="s">
        <v>2803</v>
      </c>
      <c r="B1340" s="99" t="s">
        <v>4640</v>
      </c>
      <c r="C1340" s="97" t="s">
        <v>2804</v>
      </c>
    </row>
    <row r="1341" spans="1:3">
      <c r="A1341" s="97" t="s">
        <v>2805</v>
      </c>
      <c r="B1341" s="99" t="s">
        <v>4641</v>
      </c>
      <c r="C1341" s="97" t="s">
        <v>2806</v>
      </c>
    </row>
    <row r="1342" spans="1:3">
      <c r="A1342" s="97" t="s">
        <v>2807</v>
      </c>
      <c r="B1342" s="99" t="s">
        <v>4642</v>
      </c>
      <c r="C1342" s="97" t="s">
        <v>2808</v>
      </c>
    </row>
    <row r="1343" spans="1:3">
      <c r="A1343" s="97" t="s">
        <v>2809</v>
      </c>
      <c r="B1343" s="99" t="s">
        <v>4643</v>
      </c>
      <c r="C1343" s="97" t="s">
        <v>2810</v>
      </c>
    </row>
    <row r="1344" spans="1:3">
      <c r="A1344" s="97" t="s">
        <v>2811</v>
      </c>
      <c r="B1344" s="99" t="s">
        <v>4644</v>
      </c>
      <c r="C1344" s="97" t="s">
        <v>2812</v>
      </c>
    </row>
    <row r="1345" spans="1:3">
      <c r="A1345" s="97" t="s">
        <v>2813</v>
      </c>
      <c r="B1345" s="99" t="s">
        <v>4645</v>
      </c>
      <c r="C1345" s="97" t="s">
        <v>1038</v>
      </c>
    </row>
    <row r="1346" spans="1:3">
      <c r="A1346" s="97" t="s">
        <v>2814</v>
      </c>
      <c r="B1346" s="99" t="s">
        <v>4646</v>
      </c>
      <c r="C1346" s="97" t="s">
        <v>2815</v>
      </c>
    </row>
    <row r="1347" spans="1:3">
      <c r="A1347" s="97" t="s">
        <v>2816</v>
      </c>
      <c r="B1347" s="99" t="s">
        <v>4647</v>
      </c>
      <c r="C1347" s="97" t="s">
        <v>2817</v>
      </c>
    </row>
    <row r="1348" spans="1:3">
      <c r="A1348" s="97" t="s">
        <v>2818</v>
      </c>
      <c r="B1348" s="99" t="s">
        <v>4648</v>
      </c>
      <c r="C1348" s="97" t="s">
        <v>1014</v>
      </c>
    </row>
    <row r="1349" spans="1:3">
      <c r="A1349" s="97" t="s">
        <v>2819</v>
      </c>
      <c r="B1349" s="99" t="s">
        <v>4649</v>
      </c>
      <c r="C1349" s="97" t="s">
        <v>2820</v>
      </c>
    </row>
    <row r="1350" spans="1:3">
      <c r="A1350" s="97" t="s">
        <v>2821</v>
      </c>
      <c r="B1350" s="99" t="s">
        <v>4650</v>
      </c>
      <c r="C1350" s="97" t="s">
        <v>2822</v>
      </c>
    </row>
    <row r="1351" spans="1:3">
      <c r="A1351" s="97" t="s">
        <v>2823</v>
      </c>
      <c r="B1351" s="99" t="s">
        <v>4651</v>
      </c>
      <c r="C1351" s="97" t="s">
        <v>2824</v>
      </c>
    </row>
    <row r="1352" spans="1:3">
      <c r="A1352" s="97" t="s">
        <v>2825</v>
      </c>
      <c r="B1352" s="99" t="s">
        <v>4652</v>
      </c>
      <c r="C1352" s="97" t="s">
        <v>436</v>
      </c>
    </row>
    <row r="1353" spans="1:3">
      <c r="A1353" s="97" t="s">
        <v>2826</v>
      </c>
      <c r="B1353" s="99" t="s">
        <v>4653</v>
      </c>
      <c r="C1353" s="97" t="s">
        <v>436</v>
      </c>
    </row>
    <row r="1354" spans="1:3">
      <c r="A1354" s="97" t="s">
        <v>2827</v>
      </c>
      <c r="B1354" s="99" t="s">
        <v>4654</v>
      </c>
      <c r="C1354" s="97" t="s">
        <v>436</v>
      </c>
    </row>
    <row r="1355" spans="1:3">
      <c r="A1355" s="97" t="s">
        <v>2828</v>
      </c>
      <c r="B1355" s="99" t="s">
        <v>4655</v>
      </c>
      <c r="C1355" s="97" t="s">
        <v>436</v>
      </c>
    </row>
    <row r="1356" spans="1:3">
      <c r="A1356" s="97" t="s">
        <v>2829</v>
      </c>
      <c r="B1356" s="99" t="s">
        <v>4656</v>
      </c>
      <c r="C1356" s="97" t="s">
        <v>456</v>
      </c>
    </row>
    <row r="1357" spans="1:3">
      <c r="A1357" s="97" t="s">
        <v>2830</v>
      </c>
      <c r="B1357" s="99" t="s">
        <v>4657</v>
      </c>
      <c r="C1357" s="97" t="s">
        <v>436</v>
      </c>
    </row>
    <row r="1358" spans="1:3">
      <c r="A1358" s="97" t="s">
        <v>2831</v>
      </c>
      <c r="B1358" s="99" t="s">
        <v>4658</v>
      </c>
      <c r="C1358" s="97" t="s">
        <v>436</v>
      </c>
    </row>
    <row r="1359" spans="1:3">
      <c r="A1359" s="97" t="s">
        <v>2832</v>
      </c>
      <c r="B1359" s="99" t="s">
        <v>4659</v>
      </c>
      <c r="C1359" s="97" t="s">
        <v>436</v>
      </c>
    </row>
    <row r="1360" spans="1:3">
      <c r="A1360" s="97" t="s">
        <v>2833</v>
      </c>
      <c r="B1360" s="99" t="s">
        <v>4660</v>
      </c>
      <c r="C1360" s="97" t="s">
        <v>436</v>
      </c>
    </row>
    <row r="1361" spans="1:3">
      <c r="A1361" s="97" t="s">
        <v>2834</v>
      </c>
      <c r="B1361" s="99" t="s">
        <v>4661</v>
      </c>
      <c r="C1361" s="97" t="s">
        <v>436</v>
      </c>
    </row>
    <row r="1362" spans="1:3">
      <c r="A1362" s="97" t="s">
        <v>2835</v>
      </c>
      <c r="B1362" s="99" t="s">
        <v>4662</v>
      </c>
      <c r="C1362" s="97" t="s">
        <v>436</v>
      </c>
    </row>
    <row r="1363" spans="1:3">
      <c r="A1363" s="97" t="s">
        <v>2836</v>
      </c>
      <c r="B1363" s="99" t="s">
        <v>4663</v>
      </c>
      <c r="C1363" s="97" t="s">
        <v>2837</v>
      </c>
    </row>
    <row r="1364" spans="1:3">
      <c r="A1364" s="97" t="s">
        <v>2838</v>
      </c>
      <c r="B1364" s="99" t="s">
        <v>4664</v>
      </c>
      <c r="C1364" s="97" t="s">
        <v>2238</v>
      </c>
    </row>
    <row r="1365" spans="1:3">
      <c r="A1365" s="97" t="s">
        <v>2839</v>
      </c>
      <c r="B1365" s="99" t="s">
        <v>4665</v>
      </c>
      <c r="C1365" s="97" t="s">
        <v>2238</v>
      </c>
    </row>
    <row r="1366" spans="1:3">
      <c r="A1366" s="97" t="s">
        <v>2840</v>
      </c>
      <c r="B1366" s="99" t="s">
        <v>4666</v>
      </c>
      <c r="C1366" s="97" t="s">
        <v>2841</v>
      </c>
    </row>
    <row r="1367" spans="1:3">
      <c r="A1367" s="97" t="s">
        <v>2842</v>
      </c>
      <c r="B1367" s="99" t="s">
        <v>4667</v>
      </c>
      <c r="C1367" s="97" t="s">
        <v>2841</v>
      </c>
    </row>
    <row r="1368" spans="1:3">
      <c r="A1368" s="97" t="s">
        <v>2843</v>
      </c>
      <c r="B1368" s="99" t="s">
        <v>4668</v>
      </c>
      <c r="C1368" s="97" t="s">
        <v>1666</v>
      </c>
    </row>
    <row r="1369" spans="1:3">
      <c r="A1369" s="97" t="s">
        <v>2844</v>
      </c>
      <c r="B1369" s="99" t="s">
        <v>4669</v>
      </c>
      <c r="C1369" s="97" t="s">
        <v>2845</v>
      </c>
    </row>
    <row r="1370" spans="1:3">
      <c r="A1370" s="97" t="s">
        <v>2846</v>
      </c>
      <c r="B1370" s="99" t="s">
        <v>4670</v>
      </c>
      <c r="C1370" s="97" t="s">
        <v>2847</v>
      </c>
    </row>
    <row r="1371" spans="1:3">
      <c r="A1371" s="97" t="s">
        <v>2848</v>
      </c>
      <c r="B1371" s="99" t="s">
        <v>4671</v>
      </c>
      <c r="C1371" s="97" t="s">
        <v>2849</v>
      </c>
    </row>
    <row r="1372" spans="1:3">
      <c r="A1372" s="97" t="s">
        <v>2850</v>
      </c>
      <c r="B1372" s="99" t="s">
        <v>4672</v>
      </c>
      <c r="C1372" s="97" t="s">
        <v>2851</v>
      </c>
    </row>
    <row r="1373" spans="1:3">
      <c r="A1373" s="97" t="s">
        <v>2852</v>
      </c>
      <c r="B1373" s="99" t="s">
        <v>4673</v>
      </c>
      <c r="C1373" s="97" t="s">
        <v>2853</v>
      </c>
    </row>
    <row r="1374" spans="1:3">
      <c r="A1374" s="97" t="s">
        <v>2854</v>
      </c>
      <c r="B1374" s="99" t="s">
        <v>4674</v>
      </c>
      <c r="C1374" s="97" t="s">
        <v>1528</v>
      </c>
    </row>
    <row r="1375" spans="1:3">
      <c r="A1375" s="97" t="s">
        <v>2855</v>
      </c>
      <c r="B1375" s="99" t="s">
        <v>4675</v>
      </c>
      <c r="C1375" s="97" t="s">
        <v>1048</v>
      </c>
    </row>
    <row r="1376" spans="1:3">
      <c r="A1376" s="97" t="s">
        <v>2856</v>
      </c>
      <c r="B1376" s="99" t="s">
        <v>4676</v>
      </c>
      <c r="C1376" s="97" t="s">
        <v>1048</v>
      </c>
    </row>
    <row r="1377" spans="1:3">
      <c r="A1377" s="97" t="s">
        <v>2857</v>
      </c>
      <c r="B1377" s="99" t="s">
        <v>4677</v>
      </c>
      <c r="C1377" s="97" t="s">
        <v>1048</v>
      </c>
    </row>
    <row r="1378" spans="1:3">
      <c r="A1378" s="97" t="s">
        <v>2858</v>
      </c>
      <c r="B1378" s="99" t="s">
        <v>4678</v>
      </c>
      <c r="C1378" s="97" t="s">
        <v>1048</v>
      </c>
    </row>
    <row r="1379" spans="1:3">
      <c r="A1379" s="97" t="s">
        <v>2859</v>
      </c>
      <c r="B1379" s="99" t="s">
        <v>4679</v>
      </c>
      <c r="C1379" s="97" t="s">
        <v>2860</v>
      </c>
    </row>
    <row r="1380" spans="1:3">
      <c r="A1380" s="97" t="s">
        <v>2861</v>
      </c>
      <c r="B1380" s="99" t="s">
        <v>4680</v>
      </c>
      <c r="C1380" s="97" t="s">
        <v>2862</v>
      </c>
    </row>
    <row r="1381" spans="1:3">
      <c r="A1381" s="97" t="s">
        <v>2863</v>
      </c>
      <c r="B1381" s="99" t="s">
        <v>4681</v>
      </c>
      <c r="C1381" s="97" t="s">
        <v>2864</v>
      </c>
    </row>
    <row r="1382" spans="1:3">
      <c r="A1382" s="97" t="s">
        <v>2865</v>
      </c>
      <c r="B1382" s="99" t="s">
        <v>4682</v>
      </c>
      <c r="C1382" s="97" t="s">
        <v>1085</v>
      </c>
    </row>
    <row r="1383" spans="1:3">
      <c r="A1383" s="97" t="s">
        <v>2866</v>
      </c>
      <c r="B1383" s="99" t="s">
        <v>4683</v>
      </c>
      <c r="C1383" s="97" t="s">
        <v>1085</v>
      </c>
    </row>
    <row r="1384" spans="1:3">
      <c r="A1384" s="97" t="s">
        <v>2867</v>
      </c>
      <c r="B1384" s="99" t="s">
        <v>4684</v>
      </c>
      <c r="C1384" s="97" t="s">
        <v>2868</v>
      </c>
    </row>
    <row r="1385" spans="1:3">
      <c r="A1385" s="97" t="s">
        <v>2869</v>
      </c>
      <c r="B1385" s="99" t="s">
        <v>4685</v>
      </c>
      <c r="C1385" s="97" t="s">
        <v>2870</v>
      </c>
    </row>
    <row r="1386" spans="1:3">
      <c r="A1386" s="97" t="s">
        <v>2871</v>
      </c>
      <c r="B1386" s="99" t="s">
        <v>4686</v>
      </c>
      <c r="C1386" s="97" t="s">
        <v>1093</v>
      </c>
    </row>
    <row r="1387" spans="1:3">
      <c r="A1387" s="97" t="s">
        <v>2872</v>
      </c>
      <c r="B1387" s="99" t="s">
        <v>4687</v>
      </c>
      <c r="C1387" s="97" t="s">
        <v>2873</v>
      </c>
    </row>
    <row r="1388" spans="1:3">
      <c r="A1388" s="97" t="s">
        <v>2874</v>
      </c>
      <c r="B1388" s="99" t="s">
        <v>4688</v>
      </c>
      <c r="C1388" s="97" t="s">
        <v>2875</v>
      </c>
    </row>
    <row r="1389" spans="1:3">
      <c r="A1389" s="97" t="s">
        <v>2876</v>
      </c>
      <c r="B1389" s="99" t="s">
        <v>4689</v>
      </c>
      <c r="C1389" s="97" t="s">
        <v>2877</v>
      </c>
    </row>
    <row r="1390" spans="1:3">
      <c r="A1390" s="97" t="s">
        <v>2878</v>
      </c>
      <c r="B1390" s="99" t="s">
        <v>4690</v>
      </c>
      <c r="C1390" s="97" t="s">
        <v>2879</v>
      </c>
    </row>
    <row r="1391" spans="1:3">
      <c r="A1391" s="97" t="s">
        <v>2880</v>
      </c>
      <c r="B1391" s="99" t="s">
        <v>4691</v>
      </c>
      <c r="C1391" s="97" t="s">
        <v>2881</v>
      </c>
    </row>
    <row r="1392" spans="1:3">
      <c r="A1392" s="97" t="s">
        <v>2882</v>
      </c>
      <c r="B1392" s="99" t="s">
        <v>4692</v>
      </c>
      <c r="C1392" s="97" t="s">
        <v>2883</v>
      </c>
    </row>
    <row r="1393" spans="1:3">
      <c r="A1393" s="97" t="s">
        <v>2884</v>
      </c>
      <c r="B1393" s="99" t="s">
        <v>4693</v>
      </c>
      <c r="C1393" s="97" t="s">
        <v>2885</v>
      </c>
    </row>
    <row r="1394" spans="1:3">
      <c r="A1394" s="97" t="s">
        <v>2886</v>
      </c>
      <c r="B1394" s="99" t="s">
        <v>4694</v>
      </c>
      <c r="C1394" s="97" t="s">
        <v>2887</v>
      </c>
    </row>
    <row r="1395" spans="1:3">
      <c r="A1395" s="97" t="s">
        <v>2888</v>
      </c>
      <c r="B1395" s="99" t="s">
        <v>4695</v>
      </c>
      <c r="C1395" s="97" t="s">
        <v>2889</v>
      </c>
    </row>
    <row r="1396" spans="1:3">
      <c r="A1396" s="97" t="s">
        <v>2890</v>
      </c>
      <c r="B1396" s="99" t="s">
        <v>4696</v>
      </c>
      <c r="C1396" s="97" t="s">
        <v>2891</v>
      </c>
    </row>
    <row r="1397" spans="1:3">
      <c r="A1397" s="97" t="s">
        <v>2892</v>
      </c>
      <c r="B1397" s="99" t="s">
        <v>4697</v>
      </c>
      <c r="C1397" s="97" t="s">
        <v>2893</v>
      </c>
    </row>
    <row r="1398" spans="1:3">
      <c r="A1398" s="97" t="s">
        <v>2894</v>
      </c>
      <c r="B1398" s="99" t="s">
        <v>4698</v>
      </c>
      <c r="C1398" s="97" t="s">
        <v>2895</v>
      </c>
    </row>
    <row r="1399" spans="1:3">
      <c r="A1399" s="97" t="s">
        <v>2896</v>
      </c>
      <c r="B1399" s="99" t="s">
        <v>4699</v>
      </c>
      <c r="C1399" s="97" t="s">
        <v>2897</v>
      </c>
    </row>
    <row r="1400" spans="1:3">
      <c r="A1400" s="97" t="s">
        <v>2898</v>
      </c>
      <c r="B1400" s="99" t="s">
        <v>4700</v>
      </c>
      <c r="C1400" s="97" t="s">
        <v>1749</v>
      </c>
    </row>
    <row r="1401" spans="1:3">
      <c r="A1401" s="97" t="s">
        <v>2899</v>
      </c>
      <c r="B1401" s="99" t="s">
        <v>4701</v>
      </c>
      <c r="C1401" s="97" t="s">
        <v>2900</v>
      </c>
    </row>
    <row r="1402" spans="1:3">
      <c r="A1402" s="97" t="s">
        <v>2901</v>
      </c>
      <c r="B1402" s="99" t="s">
        <v>4702</v>
      </c>
      <c r="C1402" s="97" t="s">
        <v>1065</v>
      </c>
    </row>
    <row r="1403" spans="1:3">
      <c r="A1403" s="97" t="s">
        <v>2902</v>
      </c>
      <c r="B1403" s="99" t="s">
        <v>4703</v>
      </c>
      <c r="C1403" s="97" t="s">
        <v>1065</v>
      </c>
    </row>
    <row r="1404" spans="1:3">
      <c r="A1404" s="97" t="s">
        <v>2903</v>
      </c>
      <c r="B1404" s="99" t="s">
        <v>4704</v>
      </c>
      <c r="C1404" s="97" t="s">
        <v>2904</v>
      </c>
    </row>
    <row r="1405" spans="1:3">
      <c r="A1405" s="97" t="s">
        <v>2905</v>
      </c>
      <c r="B1405" s="99" t="s">
        <v>4705</v>
      </c>
      <c r="C1405" s="97" t="s">
        <v>2906</v>
      </c>
    </row>
    <row r="1406" spans="1:3">
      <c r="A1406" s="97" t="s">
        <v>2907</v>
      </c>
      <c r="B1406" s="99" t="s">
        <v>4706</v>
      </c>
      <c r="C1406" s="97" t="s">
        <v>2908</v>
      </c>
    </row>
    <row r="1407" spans="1:3">
      <c r="A1407" s="97" t="s">
        <v>2909</v>
      </c>
      <c r="B1407" s="99" t="s">
        <v>4707</v>
      </c>
      <c r="C1407" s="97" t="s">
        <v>2322</v>
      </c>
    </row>
    <row r="1408" spans="1:3">
      <c r="A1408" s="97" t="s">
        <v>2910</v>
      </c>
      <c r="B1408" s="99" t="s">
        <v>4708</v>
      </c>
      <c r="C1408" s="97" t="s">
        <v>2911</v>
      </c>
    </row>
    <row r="1409" spans="1:3">
      <c r="A1409" s="97" t="s">
        <v>2912</v>
      </c>
      <c r="B1409" s="99" t="s">
        <v>4709</v>
      </c>
      <c r="C1409" s="97" t="s">
        <v>2913</v>
      </c>
    </row>
    <row r="1410" spans="1:3">
      <c r="A1410" s="97" t="s">
        <v>2914</v>
      </c>
      <c r="B1410" s="99" t="s">
        <v>4710</v>
      </c>
      <c r="C1410" s="97" t="s">
        <v>1167</v>
      </c>
    </row>
    <row r="1411" spans="1:3">
      <c r="A1411" s="97" t="s">
        <v>2915</v>
      </c>
      <c r="B1411" s="99" t="s">
        <v>4711</v>
      </c>
      <c r="C1411" s="97" t="s">
        <v>2916</v>
      </c>
    </row>
    <row r="1412" spans="1:3">
      <c r="A1412" s="97" t="s">
        <v>2917</v>
      </c>
      <c r="B1412" s="99" t="s">
        <v>4712</v>
      </c>
      <c r="C1412" s="97" t="s">
        <v>2918</v>
      </c>
    </row>
    <row r="1413" spans="1:3">
      <c r="A1413" s="97" t="s">
        <v>2919</v>
      </c>
      <c r="B1413" s="99" t="s">
        <v>4713</v>
      </c>
      <c r="C1413" s="97" t="s">
        <v>2920</v>
      </c>
    </row>
    <row r="1414" spans="1:3">
      <c r="A1414" s="97" t="s">
        <v>2921</v>
      </c>
      <c r="B1414" s="99" t="s">
        <v>4714</v>
      </c>
      <c r="C1414" s="97" t="s">
        <v>1769</v>
      </c>
    </row>
    <row r="1415" spans="1:3">
      <c r="A1415" s="97" t="s">
        <v>2922</v>
      </c>
      <c r="B1415" s="99" t="s">
        <v>4715</v>
      </c>
      <c r="C1415" s="97" t="s">
        <v>2923</v>
      </c>
    </row>
    <row r="1416" spans="1:3">
      <c r="A1416" s="97" t="s">
        <v>2924</v>
      </c>
      <c r="B1416" s="99" t="s">
        <v>4716</v>
      </c>
      <c r="C1416" s="97" t="s">
        <v>2925</v>
      </c>
    </row>
    <row r="1417" spans="1:3">
      <c r="A1417" s="97" t="s">
        <v>2926</v>
      </c>
      <c r="B1417" s="99" t="s">
        <v>4717</v>
      </c>
      <c r="C1417" s="97" t="s">
        <v>2927</v>
      </c>
    </row>
    <row r="1418" spans="1:3">
      <c r="A1418" s="97" t="s">
        <v>2928</v>
      </c>
      <c r="B1418" s="99" t="s">
        <v>4718</v>
      </c>
      <c r="C1418" s="97" t="s">
        <v>2929</v>
      </c>
    </row>
    <row r="1419" spans="1:3">
      <c r="A1419" s="97" t="s">
        <v>2930</v>
      </c>
      <c r="B1419" s="99" t="s">
        <v>4719</v>
      </c>
      <c r="C1419" s="97" t="s">
        <v>2931</v>
      </c>
    </row>
    <row r="1420" spans="1:3">
      <c r="A1420" s="97" t="s">
        <v>2932</v>
      </c>
      <c r="B1420" s="99" t="s">
        <v>4720</v>
      </c>
      <c r="C1420" s="97" t="s">
        <v>2933</v>
      </c>
    </row>
    <row r="1421" spans="1:3">
      <c r="A1421" s="97" t="s">
        <v>2934</v>
      </c>
      <c r="B1421" s="99" t="s">
        <v>4721</v>
      </c>
      <c r="C1421" s="97" t="s">
        <v>1112</v>
      </c>
    </row>
    <row r="1422" spans="1:3">
      <c r="A1422" s="97" t="s">
        <v>2935</v>
      </c>
      <c r="B1422" s="99" t="s">
        <v>4722</v>
      </c>
      <c r="C1422" s="97" t="s">
        <v>2936</v>
      </c>
    </row>
    <row r="1423" spans="1:3">
      <c r="A1423" s="97" t="s">
        <v>2937</v>
      </c>
      <c r="B1423" s="99" t="s">
        <v>4723</v>
      </c>
      <c r="C1423" s="97" t="s">
        <v>2938</v>
      </c>
    </row>
    <row r="1424" spans="1:3">
      <c r="A1424" s="97" t="s">
        <v>2939</v>
      </c>
      <c r="B1424" s="99" t="s">
        <v>4724</v>
      </c>
      <c r="C1424" s="97" t="s">
        <v>2940</v>
      </c>
    </row>
    <row r="1425" spans="1:3">
      <c r="A1425" s="97" t="s">
        <v>2941</v>
      </c>
      <c r="B1425" s="99" t="s">
        <v>4725</v>
      </c>
      <c r="C1425" s="97" t="s">
        <v>593</v>
      </c>
    </row>
    <row r="1426" spans="1:3">
      <c r="A1426" s="97" t="s">
        <v>2942</v>
      </c>
      <c r="B1426" s="99" t="s">
        <v>4726</v>
      </c>
      <c r="C1426" s="97" t="s">
        <v>2943</v>
      </c>
    </row>
    <row r="1427" spans="1:3">
      <c r="A1427" s="97" t="s">
        <v>2944</v>
      </c>
      <c r="B1427" s="99" t="s">
        <v>4727</v>
      </c>
      <c r="C1427" s="97" t="s">
        <v>1155</v>
      </c>
    </row>
    <row r="1428" spans="1:3">
      <c r="A1428" s="97" t="s">
        <v>2945</v>
      </c>
      <c r="B1428" s="99" t="s">
        <v>4728</v>
      </c>
      <c r="C1428" s="97" t="s">
        <v>1155</v>
      </c>
    </row>
    <row r="1429" spans="1:3">
      <c r="A1429" s="97" t="s">
        <v>2946</v>
      </c>
      <c r="B1429" s="99" t="s">
        <v>4729</v>
      </c>
      <c r="C1429" s="97" t="s">
        <v>1155</v>
      </c>
    </row>
    <row r="1430" spans="1:3">
      <c r="A1430" s="97" t="s">
        <v>2947</v>
      </c>
      <c r="B1430" s="99" t="s">
        <v>4730</v>
      </c>
      <c r="C1430" s="97" t="s">
        <v>593</v>
      </c>
    </row>
    <row r="1431" spans="1:3">
      <c r="A1431" s="97" t="s">
        <v>2948</v>
      </c>
      <c r="B1431" s="99" t="s">
        <v>4731</v>
      </c>
      <c r="C1431" s="97" t="s">
        <v>2949</v>
      </c>
    </row>
    <row r="1432" spans="1:3">
      <c r="A1432" s="97" t="s">
        <v>2950</v>
      </c>
      <c r="B1432" s="99" t="s">
        <v>4732</v>
      </c>
      <c r="C1432" s="97" t="s">
        <v>2951</v>
      </c>
    </row>
    <row r="1433" spans="1:3">
      <c r="A1433" s="97" t="s">
        <v>2952</v>
      </c>
      <c r="B1433" s="99" t="s">
        <v>4733</v>
      </c>
      <c r="C1433" s="97" t="s">
        <v>593</v>
      </c>
    </row>
    <row r="1434" spans="1:3">
      <c r="A1434" s="97" t="s">
        <v>2953</v>
      </c>
      <c r="B1434" s="99" t="s">
        <v>4734</v>
      </c>
      <c r="C1434" s="97" t="s">
        <v>593</v>
      </c>
    </row>
    <row r="1435" spans="1:3">
      <c r="A1435" s="97" t="s">
        <v>2954</v>
      </c>
      <c r="B1435" s="99" t="s">
        <v>4735</v>
      </c>
      <c r="C1435" s="97" t="s">
        <v>2955</v>
      </c>
    </row>
    <row r="1436" spans="1:3">
      <c r="A1436" s="97" t="s">
        <v>2956</v>
      </c>
      <c r="B1436" s="99" t="s">
        <v>4736</v>
      </c>
      <c r="C1436" s="97" t="s">
        <v>2957</v>
      </c>
    </row>
    <row r="1437" spans="1:3">
      <c r="A1437" s="97" t="s">
        <v>2958</v>
      </c>
      <c r="B1437" s="99" t="s">
        <v>4737</v>
      </c>
      <c r="C1437" s="97" t="s">
        <v>593</v>
      </c>
    </row>
    <row r="1438" spans="1:3">
      <c r="A1438" s="97" t="s">
        <v>2959</v>
      </c>
      <c r="B1438" s="99" t="s">
        <v>4738</v>
      </c>
      <c r="C1438" s="97" t="s">
        <v>2960</v>
      </c>
    </row>
    <row r="1439" spans="1:3">
      <c r="A1439" s="97" t="s">
        <v>2961</v>
      </c>
      <c r="B1439" s="99" t="s">
        <v>4739</v>
      </c>
      <c r="C1439" s="97" t="s">
        <v>2962</v>
      </c>
    </row>
    <row r="1440" spans="1:3">
      <c r="A1440" s="97" t="s">
        <v>2963</v>
      </c>
      <c r="B1440" s="99" t="s">
        <v>4740</v>
      </c>
      <c r="C1440" s="97" t="s">
        <v>2964</v>
      </c>
    </row>
    <row r="1441" spans="1:3">
      <c r="A1441" s="97" t="s">
        <v>2965</v>
      </c>
      <c r="B1441" s="99" t="s">
        <v>4741</v>
      </c>
      <c r="C1441" s="97" t="s">
        <v>2966</v>
      </c>
    </row>
    <row r="1442" spans="1:3">
      <c r="A1442" s="97" t="s">
        <v>2967</v>
      </c>
      <c r="B1442" s="99" t="s">
        <v>4742</v>
      </c>
      <c r="C1442" s="97" t="s">
        <v>1194</v>
      </c>
    </row>
    <row r="1443" spans="1:3">
      <c r="A1443" s="97" t="s">
        <v>2968</v>
      </c>
      <c r="B1443" s="99" t="s">
        <v>4743</v>
      </c>
      <c r="C1443" s="97" t="s">
        <v>2969</v>
      </c>
    </row>
    <row r="1444" spans="1:3">
      <c r="A1444" s="97" t="s">
        <v>2970</v>
      </c>
      <c r="B1444" s="99" t="s">
        <v>4744</v>
      </c>
      <c r="C1444" s="97" t="s">
        <v>778</v>
      </c>
    </row>
    <row r="1445" spans="1:3">
      <c r="A1445" s="97" t="s">
        <v>2971</v>
      </c>
      <c r="B1445" s="99" t="s">
        <v>4745</v>
      </c>
      <c r="C1445" s="97" t="s">
        <v>2972</v>
      </c>
    </row>
    <row r="1446" spans="1:3">
      <c r="A1446" s="97" t="s">
        <v>2973</v>
      </c>
      <c r="B1446" s="99" t="s">
        <v>4746</v>
      </c>
      <c r="C1446" s="97" t="s">
        <v>2974</v>
      </c>
    </row>
    <row r="1447" spans="1:3">
      <c r="A1447" s="97" t="s">
        <v>2975</v>
      </c>
      <c r="B1447" s="99" t="s">
        <v>4747</v>
      </c>
      <c r="C1447" s="97" t="s">
        <v>2976</v>
      </c>
    </row>
    <row r="1448" spans="1:3">
      <c r="A1448" s="97" t="s">
        <v>2977</v>
      </c>
      <c r="B1448" s="99" t="s">
        <v>4748</v>
      </c>
      <c r="C1448" s="97" t="s">
        <v>2504</v>
      </c>
    </row>
    <row r="1449" spans="1:3">
      <c r="A1449" s="97" t="s">
        <v>2978</v>
      </c>
      <c r="B1449" s="99" t="s">
        <v>4749</v>
      </c>
      <c r="C1449" s="97" t="s">
        <v>2979</v>
      </c>
    </row>
    <row r="1450" spans="1:3">
      <c r="A1450" s="97" t="s">
        <v>2980</v>
      </c>
      <c r="B1450" s="99" t="s">
        <v>4750</v>
      </c>
      <c r="C1450" s="97" t="s">
        <v>2981</v>
      </c>
    </row>
    <row r="1451" spans="1:3">
      <c r="A1451" s="97" t="s">
        <v>2982</v>
      </c>
      <c r="B1451" s="99" t="s">
        <v>4751</v>
      </c>
      <c r="C1451" s="97" t="s">
        <v>2981</v>
      </c>
    </row>
    <row r="1452" spans="1:3">
      <c r="A1452" s="97" t="s">
        <v>2983</v>
      </c>
      <c r="B1452" s="99" t="s">
        <v>4752</v>
      </c>
      <c r="C1452" s="97" t="s">
        <v>2110</v>
      </c>
    </row>
    <row r="1453" spans="1:3">
      <c r="A1453" s="97" t="s">
        <v>2984</v>
      </c>
      <c r="B1453" s="99" t="s">
        <v>4753</v>
      </c>
      <c r="C1453" s="97" t="s">
        <v>2985</v>
      </c>
    </row>
    <row r="1454" spans="1:3">
      <c r="A1454" s="97" t="s">
        <v>2986</v>
      </c>
      <c r="B1454" s="99" t="s">
        <v>4754</v>
      </c>
      <c r="C1454" s="97" t="s">
        <v>2987</v>
      </c>
    </row>
    <row r="1455" spans="1:3">
      <c r="A1455" s="97" t="s">
        <v>2988</v>
      </c>
      <c r="B1455" s="99" t="s">
        <v>4755</v>
      </c>
      <c r="C1455" s="97" t="s">
        <v>1819</v>
      </c>
    </row>
    <row r="1456" spans="1:3">
      <c r="A1456" s="97" t="s">
        <v>2989</v>
      </c>
      <c r="B1456" s="99" t="s">
        <v>4756</v>
      </c>
      <c r="C1456" s="97" t="s">
        <v>2990</v>
      </c>
    </row>
    <row r="1457" spans="1:3">
      <c r="A1457" s="97" t="s">
        <v>2991</v>
      </c>
      <c r="B1457" s="99" t="s">
        <v>4757</v>
      </c>
      <c r="C1457" s="97" t="s">
        <v>2992</v>
      </c>
    </row>
    <row r="1458" spans="1:3">
      <c r="A1458" s="97" t="s">
        <v>2993</v>
      </c>
      <c r="B1458" s="99" t="s">
        <v>4758</v>
      </c>
      <c r="C1458" s="97" t="s">
        <v>2994</v>
      </c>
    </row>
    <row r="1459" spans="1:3">
      <c r="A1459" s="97" t="s">
        <v>2995</v>
      </c>
      <c r="B1459" s="99" t="s">
        <v>4759</v>
      </c>
      <c r="C1459" s="97" t="s">
        <v>2996</v>
      </c>
    </row>
    <row r="1460" spans="1:3">
      <c r="A1460" s="97" t="s">
        <v>2997</v>
      </c>
      <c r="B1460" s="99" t="s">
        <v>4760</v>
      </c>
      <c r="C1460" s="97" t="s">
        <v>593</v>
      </c>
    </row>
    <row r="1461" spans="1:3">
      <c r="A1461" s="97" t="s">
        <v>2998</v>
      </c>
      <c r="B1461" s="99" t="s">
        <v>4761</v>
      </c>
      <c r="C1461" s="97" t="s">
        <v>2999</v>
      </c>
    </row>
    <row r="1462" spans="1:3">
      <c r="A1462" s="97" t="s">
        <v>3000</v>
      </c>
      <c r="B1462" s="99" t="s">
        <v>4762</v>
      </c>
      <c r="C1462" s="97" t="s">
        <v>3001</v>
      </c>
    </row>
    <row r="1463" spans="1:3">
      <c r="A1463" s="97" t="s">
        <v>3002</v>
      </c>
      <c r="B1463" s="99" t="s">
        <v>4763</v>
      </c>
      <c r="C1463" s="97" t="s">
        <v>593</v>
      </c>
    </row>
    <row r="1464" spans="1:3">
      <c r="A1464" s="97" t="s">
        <v>3003</v>
      </c>
      <c r="B1464" s="99" t="s">
        <v>4764</v>
      </c>
      <c r="C1464" s="97" t="s">
        <v>3004</v>
      </c>
    </row>
    <row r="1465" spans="1:3">
      <c r="A1465" s="97" t="s">
        <v>3005</v>
      </c>
      <c r="B1465" s="99" t="s">
        <v>4765</v>
      </c>
      <c r="C1465" s="97" t="s">
        <v>593</v>
      </c>
    </row>
    <row r="1466" spans="1:3">
      <c r="A1466" s="97" t="s">
        <v>3006</v>
      </c>
      <c r="B1466" s="99" t="s">
        <v>4766</v>
      </c>
      <c r="C1466" s="97" t="s">
        <v>3007</v>
      </c>
    </row>
    <row r="1467" spans="1:3">
      <c r="A1467" s="97" t="s">
        <v>3008</v>
      </c>
      <c r="B1467" s="99" t="s">
        <v>4767</v>
      </c>
      <c r="C1467" s="97" t="s">
        <v>3009</v>
      </c>
    </row>
    <row r="1468" spans="1:3">
      <c r="A1468" s="97" t="s">
        <v>3010</v>
      </c>
      <c r="B1468" s="99" t="s">
        <v>4768</v>
      </c>
      <c r="C1468" s="97" t="s">
        <v>3011</v>
      </c>
    </row>
    <row r="1469" spans="1:3">
      <c r="A1469" s="97" t="s">
        <v>3012</v>
      </c>
      <c r="B1469" s="99" t="s">
        <v>4769</v>
      </c>
      <c r="C1469" s="97" t="s">
        <v>3013</v>
      </c>
    </row>
    <row r="1470" spans="1:3">
      <c r="A1470" s="97" t="s">
        <v>3014</v>
      </c>
      <c r="B1470" s="99" t="s">
        <v>4770</v>
      </c>
      <c r="C1470" s="97" t="s">
        <v>593</v>
      </c>
    </row>
    <row r="1471" spans="1:3">
      <c r="A1471" s="97" t="s">
        <v>3015</v>
      </c>
      <c r="B1471" s="99" t="s">
        <v>4771</v>
      </c>
      <c r="C1471" s="97" t="s">
        <v>3016</v>
      </c>
    </row>
    <row r="1472" spans="1:3">
      <c r="A1472" s="97" t="s">
        <v>3017</v>
      </c>
      <c r="B1472" s="99" t="s">
        <v>4772</v>
      </c>
      <c r="C1472" s="97" t="s">
        <v>3018</v>
      </c>
    </row>
    <row r="1473" spans="1:3">
      <c r="A1473" s="97" t="s">
        <v>3019</v>
      </c>
      <c r="B1473" s="99" t="s">
        <v>4773</v>
      </c>
      <c r="C1473" s="97" t="s">
        <v>3020</v>
      </c>
    </row>
    <row r="1474" spans="1:3">
      <c r="A1474" s="97" t="s">
        <v>3021</v>
      </c>
      <c r="B1474" s="99" t="s">
        <v>4774</v>
      </c>
      <c r="C1474" s="97" t="s">
        <v>3022</v>
      </c>
    </row>
    <row r="1475" spans="1:3">
      <c r="A1475" s="97" t="s">
        <v>3023</v>
      </c>
      <c r="B1475" s="99" t="s">
        <v>4775</v>
      </c>
      <c r="C1475" s="97" t="s">
        <v>3024</v>
      </c>
    </row>
    <row r="1476" spans="1:3">
      <c r="A1476" s="97" t="s">
        <v>3025</v>
      </c>
      <c r="B1476" s="99" t="s">
        <v>4776</v>
      </c>
      <c r="C1476" s="97" t="s">
        <v>3026</v>
      </c>
    </row>
    <row r="1477" spans="1:3">
      <c r="A1477" s="97" t="s">
        <v>3027</v>
      </c>
      <c r="B1477" s="99" t="s">
        <v>4777</v>
      </c>
      <c r="C1477" s="97" t="s">
        <v>2981</v>
      </c>
    </row>
    <row r="1478" spans="1:3">
      <c r="A1478" s="97" t="s">
        <v>3028</v>
      </c>
      <c r="B1478" s="99" t="s">
        <v>4778</v>
      </c>
      <c r="C1478" s="97" t="s">
        <v>3029</v>
      </c>
    </row>
    <row r="1479" spans="1:3">
      <c r="A1479" s="97" t="s">
        <v>3030</v>
      </c>
      <c r="B1479" s="99" t="s">
        <v>4779</v>
      </c>
      <c r="C1479" s="97" t="s">
        <v>3031</v>
      </c>
    </row>
    <row r="1480" spans="1:3">
      <c r="A1480" s="97" t="s">
        <v>3032</v>
      </c>
      <c r="B1480" s="99" t="s">
        <v>4780</v>
      </c>
      <c r="C1480" s="97" t="s">
        <v>3033</v>
      </c>
    </row>
    <row r="1481" spans="1:3">
      <c r="A1481" s="97" t="s">
        <v>3034</v>
      </c>
      <c r="B1481" s="99" t="s">
        <v>4781</v>
      </c>
      <c r="C1481" s="97" t="s">
        <v>3035</v>
      </c>
    </row>
    <row r="1482" spans="1:3">
      <c r="A1482" s="97" t="s">
        <v>3036</v>
      </c>
      <c r="B1482" s="99" t="s">
        <v>4782</v>
      </c>
      <c r="C1482" s="97" t="s">
        <v>3035</v>
      </c>
    </row>
    <row r="1483" spans="1:3">
      <c r="A1483" s="97" t="s">
        <v>3037</v>
      </c>
      <c r="B1483" s="99" t="s">
        <v>4783</v>
      </c>
      <c r="C1483" s="97" t="s">
        <v>3038</v>
      </c>
    </row>
    <row r="1484" spans="1:3">
      <c r="A1484" s="97" t="s">
        <v>3039</v>
      </c>
      <c r="B1484" s="99" t="s">
        <v>4784</v>
      </c>
      <c r="C1484" s="97" t="s">
        <v>3040</v>
      </c>
    </row>
    <row r="1485" spans="1:3">
      <c r="A1485" s="97" t="s">
        <v>3041</v>
      </c>
      <c r="B1485" s="99" t="s">
        <v>4785</v>
      </c>
      <c r="C1485" s="97" t="s">
        <v>2766</v>
      </c>
    </row>
    <row r="1486" spans="1:3">
      <c r="A1486" s="97" t="s">
        <v>3042</v>
      </c>
      <c r="B1486" s="99" t="s">
        <v>4786</v>
      </c>
      <c r="C1486" s="97" t="s">
        <v>3043</v>
      </c>
    </row>
    <row r="1487" spans="1:3">
      <c r="A1487" s="97" t="s">
        <v>3044</v>
      </c>
      <c r="B1487" s="99" t="s">
        <v>4787</v>
      </c>
      <c r="C1487" s="97" t="s">
        <v>3045</v>
      </c>
    </row>
    <row r="1488" spans="1:3">
      <c r="A1488" s="97" t="s">
        <v>3046</v>
      </c>
      <c r="B1488" s="99" t="s">
        <v>4788</v>
      </c>
      <c r="C1488" s="97" t="s">
        <v>3047</v>
      </c>
    </row>
    <row r="1489" spans="1:3">
      <c r="A1489" s="97" t="s">
        <v>3048</v>
      </c>
      <c r="B1489" s="99" t="s">
        <v>4789</v>
      </c>
      <c r="C1489" s="97" t="s">
        <v>2110</v>
      </c>
    </row>
    <row r="1490" spans="1:3">
      <c r="A1490" s="97" t="s">
        <v>3049</v>
      </c>
      <c r="B1490" s="99" t="s">
        <v>4790</v>
      </c>
      <c r="C1490" s="97" t="s">
        <v>3050</v>
      </c>
    </row>
    <row r="1491" spans="1:3">
      <c r="A1491" s="97" t="s">
        <v>3051</v>
      </c>
      <c r="B1491" s="99" t="s">
        <v>4791</v>
      </c>
      <c r="C1491" s="97" t="s">
        <v>3052</v>
      </c>
    </row>
    <row r="1492" spans="1:3">
      <c r="A1492" s="97" t="s">
        <v>3053</v>
      </c>
      <c r="B1492" s="99" t="s">
        <v>4792</v>
      </c>
      <c r="C1492" s="97" t="s">
        <v>708</v>
      </c>
    </row>
    <row r="1493" spans="1:3">
      <c r="A1493" s="97" t="s">
        <v>3054</v>
      </c>
      <c r="B1493" s="99" t="s">
        <v>4793</v>
      </c>
      <c r="C1493" s="97" t="s">
        <v>3055</v>
      </c>
    </row>
    <row r="1494" spans="1:3">
      <c r="A1494" s="97" t="s">
        <v>3056</v>
      </c>
      <c r="B1494" s="99" t="s">
        <v>4794</v>
      </c>
      <c r="C1494" s="97" t="s">
        <v>2496</v>
      </c>
    </row>
    <row r="1495" spans="1:3">
      <c r="A1495" s="97" t="s">
        <v>3057</v>
      </c>
      <c r="B1495" s="99" t="s">
        <v>4795</v>
      </c>
      <c r="C1495" s="97" t="s">
        <v>3058</v>
      </c>
    </row>
    <row r="1496" spans="1:3">
      <c r="A1496" s="97" t="s">
        <v>3059</v>
      </c>
      <c r="B1496" s="99" t="s">
        <v>4796</v>
      </c>
      <c r="C1496" s="97" t="s">
        <v>3060</v>
      </c>
    </row>
    <row r="1497" spans="1:3">
      <c r="A1497" s="97" t="s">
        <v>3061</v>
      </c>
      <c r="B1497" s="99" t="s">
        <v>4797</v>
      </c>
      <c r="C1497" s="97" t="s">
        <v>3062</v>
      </c>
    </row>
    <row r="1498" spans="1:3">
      <c r="A1498" s="97" t="s">
        <v>3063</v>
      </c>
      <c r="B1498" s="99" t="s">
        <v>4798</v>
      </c>
      <c r="C1498" s="97" t="s">
        <v>3064</v>
      </c>
    </row>
    <row r="1499" spans="1:3">
      <c r="A1499" s="97" t="s">
        <v>3065</v>
      </c>
      <c r="B1499" s="99" t="s">
        <v>4799</v>
      </c>
      <c r="C1499" s="97" t="s">
        <v>3066</v>
      </c>
    </row>
    <row r="1500" spans="1:3">
      <c r="A1500" s="97" t="s">
        <v>3067</v>
      </c>
      <c r="B1500" s="99" t="s">
        <v>4800</v>
      </c>
      <c r="C1500" s="97" t="s">
        <v>3068</v>
      </c>
    </row>
    <row r="1501" spans="1:3">
      <c r="A1501" s="97" t="s">
        <v>3069</v>
      </c>
      <c r="B1501" s="99" t="s">
        <v>4801</v>
      </c>
      <c r="C1501" s="97" t="s">
        <v>3070</v>
      </c>
    </row>
    <row r="1502" spans="1:3">
      <c r="A1502" s="97" t="s">
        <v>3071</v>
      </c>
      <c r="B1502" s="99" t="s">
        <v>4802</v>
      </c>
      <c r="C1502" s="97" t="s">
        <v>3072</v>
      </c>
    </row>
    <row r="1503" spans="1:3">
      <c r="A1503" s="97" t="s">
        <v>3073</v>
      </c>
      <c r="B1503" s="99" t="s">
        <v>4803</v>
      </c>
      <c r="C1503" s="97" t="s">
        <v>3074</v>
      </c>
    </row>
    <row r="1504" spans="1:3">
      <c r="A1504" s="97" t="s">
        <v>3075</v>
      </c>
      <c r="B1504" s="99" t="s">
        <v>4804</v>
      </c>
      <c r="C1504" s="97" t="s">
        <v>3076</v>
      </c>
    </row>
    <row r="1505" spans="1:3">
      <c r="A1505" s="97" t="s">
        <v>3077</v>
      </c>
      <c r="B1505" s="99" t="s">
        <v>4805</v>
      </c>
      <c r="C1505" s="97" t="s">
        <v>3078</v>
      </c>
    </row>
    <row r="1506" spans="1:3">
      <c r="A1506" s="97" t="s">
        <v>3079</v>
      </c>
      <c r="B1506" s="99" t="s">
        <v>4806</v>
      </c>
      <c r="C1506" s="97" t="s">
        <v>3080</v>
      </c>
    </row>
    <row r="1507" spans="1:3">
      <c r="A1507" s="97" t="s">
        <v>3081</v>
      </c>
      <c r="B1507" s="99" t="s">
        <v>4807</v>
      </c>
      <c r="C1507" s="97" t="s">
        <v>1360</v>
      </c>
    </row>
    <row r="1508" spans="1:3">
      <c r="A1508" s="97" t="s">
        <v>3082</v>
      </c>
      <c r="B1508" s="99" t="s">
        <v>4808</v>
      </c>
      <c r="C1508" s="97" t="s">
        <v>3083</v>
      </c>
    </row>
    <row r="1509" spans="1:3">
      <c r="A1509" s="97" t="s">
        <v>3084</v>
      </c>
      <c r="B1509" s="99" t="s">
        <v>4809</v>
      </c>
      <c r="C1509" s="97" t="s">
        <v>470</v>
      </c>
    </row>
    <row r="1510" spans="1:3">
      <c r="A1510" s="97" t="s">
        <v>3085</v>
      </c>
      <c r="B1510" s="99" t="s">
        <v>4810</v>
      </c>
      <c r="C1510" s="97" t="s">
        <v>3086</v>
      </c>
    </row>
    <row r="1511" spans="1:3">
      <c r="A1511" s="97" t="s">
        <v>3087</v>
      </c>
      <c r="B1511" s="99" t="s">
        <v>4811</v>
      </c>
      <c r="C1511" s="97" t="s">
        <v>2547</v>
      </c>
    </row>
    <row r="1512" spans="1:3">
      <c r="A1512" s="97" t="s">
        <v>3088</v>
      </c>
      <c r="B1512" s="99" t="s">
        <v>4812</v>
      </c>
      <c r="C1512" s="97" t="s">
        <v>3089</v>
      </c>
    </row>
    <row r="1513" spans="1:3">
      <c r="A1513" s="97" t="s">
        <v>3090</v>
      </c>
      <c r="B1513" s="99" t="s">
        <v>4813</v>
      </c>
      <c r="C1513" s="97" t="s">
        <v>3091</v>
      </c>
    </row>
    <row r="1514" spans="1:3">
      <c r="A1514" s="97" t="s">
        <v>3092</v>
      </c>
      <c r="B1514" s="99" t="s">
        <v>4814</v>
      </c>
      <c r="C1514" s="97" t="s">
        <v>3093</v>
      </c>
    </row>
    <row r="1515" spans="1:3">
      <c r="A1515" s="97" t="s">
        <v>3094</v>
      </c>
      <c r="B1515" s="99" t="s">
        <v>4815</v>
      </c>
      <c r="C1515" s="97" t="s">
        <v>3095</v>
      </c>
    </row>
    <row r="1516" spans="1:3">
      <c r="A1516" s="97" t="s">
        <v>3096</v>
      </c>
      <c r="B1516" s="99" t="s">
        <v>4816</v>
      </c>
      <c r="C1516" s="97" t="s">
        <v>3097</v>
      </c>
    </row>
    <row r="1517" spans="1:3">
      <c r="A1517" s="97" t="s">
        <v>3098</v>
      </c>
      <c r="B1517" s="99" t="s">
        <v>4817</v>
      </c>
      <c r="C1517" s="97" t="s">
        <v>3099</v>
      </c>
    </row>
    <row r="1518" spans="1:3">
      <c r="A1518" s="97" t="s">
        <v>3100</v>
      </c>
      <c r="B1518" s="99" t="s">
        <v>4818</v>
      </c>
      <c r="C1518" s="97" t="s">
        <v>2571</v>
      </c>
    </row>
    <row r="1519" spans="1:3">
      <c r="A1519" s="97" t="s">
        <v>3101</v>
      </c>
      <c r="B1519" s="99" t="s">
        <v>4819</v>
      </c>
      <c r="C1519" s="97" t="s">
        <v>3099</v>
      </c>
    </row>
    <row r="1520" spans="1:3">
      <c r="A1520" s="97" t="s">
        <v>3102</v>
      </c>
      <c r="B1520" s="99" t="s">
        <v>4820</v>
      </c>
      <c r="C1520" s="97" t="s">
        <v>3103</v>
      </c>
    </row>
    <row r="1521" spans="1:3">
      <c r="A1521" s="97" t="s">
        <v>3104</v>
      </c>
      <c r="B1521" s="99" t="s">
        <v>4821</v>
      </c>
      <c r="C1521" s="97" t="s">
        <v>3099</v>
      </c>
    </row>
    <row r="1522" spans="1:3">
      <c r="A1522" s="97" t="s">
        <v>3105</v>
      </c>
      <c r="B1522" s="99" t="s">
        <v>4822</v>
      </c>
      <c r="C1522" s="97" t="s">
        <v>2992</v>
      </c>
    </row>
    <row r="1523" spans="1:3">
      <c r="A1523" s="97" t="s">
        <v>3106</v>
      </c>
      <c r="B1523" s="99" t="s">
        <v>4823</v>
      </c>
      <c r="C1523" s="97" t="s">
        <v>2992</v>
      </c>
    </row>
    <row r="1524" spans="1:3">
      <c r="A1524" s="97" t="s">
        <v>3107</v>
      </c>
      <c r="B1524" s="99" t="s">
        <v>4824</v>
      </c>
      <c r="C1524" s="97" t="s">
        <v>2992</v>
      </c>
    </row>
    <row r="1525" spans="1:3">
      <c r="A1525" s="97" t="s">
        <v>3108</v>
      </c>
      <c r="B1525" s="99" t="s">
        <v>4825</v>
      </c>
      <c r="C1525" s="97" t="s">
        <v>436</v>
      </c>
    </row>
    <row r="1526" spans="1:3">
      <c r="A1526" s="97" t="s">
        <v>3109</v>
      </c>
      <c r="B1526" s="99" t="s">
        <v>4826</v>
      </c>
      <c r="C1526" s="97" t="s">
        <v>3110</v>
      </c>
    </row>
    <row r="1527" spans="1:3">
      <c r="A1527" s="97" t="s">
        <v>3111</v>
      </c>
      <c r="B1527" s="99" t="s">
        <v>4827</v>
      </c>
      <c r="C1527" s="97" t="s">
        <v>3112</v>
      </c>
    </row>
    <row r="1528" spans="1:3">
      <c r="A1528" s="97" t="s">
        <v>3113</v>
      </c>
      <c r="B1528" s="99" t="s">
        <v>4828</v>
      </c>
      <c r="C1528" s="97" t="s">
        <v>3114</v>
      </c>
    </row>
    <row r="1529" spans="1:3">
      <c r="A1529" s="97" t="s">
        <v>3115</v>
      </c>
      <c r="B1529" s="99" t="s">
        <v>4829</v>
      </c>
      <c r="C1529" s="97" t="s">
        <v>3116</v>
      </c>
    </row>
    <row r="1530" spans="1:3">
      <c r="A1530" s="97" t="s">
        <v>3117</v>
      </c>
      <c r="B1530" s="99" t="s">
        <v>4830</v>
      </c>
      <c r="C1530" s="97" t="s">
        <v>1980</v>
      </c>
    </row>
    <row r="1531" spans="1:3">
      <c r="A1531" s="97" t="s">
        <v>3118</v>
      </c>
      <c r="B1531" s="99" t="s">
        <v>4831</v>
      </c>
      <c r="C1531" s="97" t="s">
        <v>3119</v>
      </c>
    </row>
    <row r="1532" spans="1:3">
      <c r="A1532" s="97" t="s">
        <v>3120</v>
      </c>
      <c r="B1532" s="99" t="s">
        <v>4832</v>
      </c>
      <c r="C1532" s="97" t="s">
        <v>1355</v>
      </c>
    </row>
    <row r="1533" spans="1:3">
      <c r="A1533" s="97" t="s">
        <v>3121</v>
      </c>
      <c r="B1533" s="99" t="s">
        <v>4833</v>
      </c>
      <c r="C1533" s="97" t="s">
        <v>3122</v>
      </c>
    </row>
    <row r="1534" spans="1:3">
      <c r="A1534" s="97" t="s">
        <v>3123</v>
      </c>
      <c r="B1534" s="99" t="s">
        <v>4834</v>
      </c>
      <c r="C1534" s="97" t="s">
        <v>860</v>
      </c>
    </row>
    <row r="1535" spans="1:3">
      <c r="A1535" s="97" t="s">
        <v>3124</v>
      </c>
      <c r="B1535" s="99" t="s">
        <v>4835</v>
      </c>
      <c r="C1535" s="97" t="s">
        <v>3097</v>
      </c>
    </row>
    <row r="1536" spans="1:3">
      <c r="A1536" s="97" t="s">
        <v>3125</v>
      </c>
      <c r="B1536" s="99" t="s">
        <v>4836</v>
      </c>
      <c r="C1536" s="97" t="s">
        <v>3126</v>
      </c>
    </row>
    <row r="1537" spans="1:3">
      <c r="A1537" s="97" t="s">
        <v>3127</v>
      </c>
      <c r="B1537" s="99" t="s">
        <v>4837</v>
      </c>
      <c r="C1537" s="97" t="s">
        <v>3128</v>
      </c>
    </row>
    <row r="1538" spans="1:3">
      <c r="A1538" s="97" t="s">
        <v>3129</v>
      </c>
      <c r="B1538" s="99" t="s">
        <v>4838</v>
      </c>
      <c r="C1538" s="97" t="s">
        <v>3130</v>
      </c>
    </row>
    <row r="1539" spans="1:3">
      <c r="A1539" s="97" t="s">
        <v>3131</v>
      </c>
      <c r="B1539" s="99" t="s">
        <v>4839</v>
      </c>
      <c r="C1539" s="97" t="s">
        <v>3132</v>
      </c>
    </row>
    <row r="1540" spans="1:3">
      <c r="A1540" s="97" t="s">
        <v>3133</v>
      </c>
      <c r="B1540" s="99" t="s">
        <v>4840</v>
      </c>
      <c r="C1540" s="97" t="s">
        <v>3134</v>
      </c>
    </row>
    <row r="1541" spans="1:3">
      <c r="A1541" s="97" t="s">
        <v>3135</v>
      </c>
      <c r="B1541" s="99" t="s">
        <v>4841</v>
      </c>
      <c r="C1541" s="97" t="s">
        <v>3136</v>
      </c>
    </row>
    <row r="1542" spans="1:3">
      <c r="A1542" s="97" t="s">
        <v>3137</v>
      </c>
      <c r="B1542" s="99" t="s">
        <v>4842</v>
      </c>
      <c r="C1542" s="97" t="s">
        <v>3138</v>
      </c>
    </row>
    <row r="1543" spans="1:3">
      <c r="A1543" s="97" t="s">
        <v>3139</v>
      </c>
      <c r="B1543" s="99" t="s">
        <v>4843</v>
      </c>
      <c r="C1543" s="97" t="s">
        <v>3140</v>
      </c>
    </row>
    <row r="1544" spans="1:3">
      <c r="A1544" s="97" t="s">
        <v>3141</v>
      </c>
      <c r="B1544" s="99" t="s">
        <v>4844</v>
      </c>
      <c r="C1544" s="97" t="s">
        <v>3142</v>
      </c>
    </row>
    <row r="1545" spans="1:3">
      <c r="A1545" s="97" t="s">
        <v>3143</v>
      </c>
      <c r="B1545" s="99" t="s">
        <v>4845</v>
      </c>
      <c r="C1545" s="97" t="s">
        <v>3144</v>
      </c>
    </row>
    <row r="1546" spans="1:3">
      <c r="A1546" s="97" t="s">
        <v>3145</v>
      </c>
      <c r="B1546" s="99" t="s">
        <v>4846</v>
      </c>
      <c r="C1546" s="97" t="s">
        <v>3146</v>
      </c>
    </row>
    <row r="1547" spans="1:3">
      <c r="A1547" s="97" t="s">
        <v>3147</v>
      </c>
      <c r="B1547" s="99" t="s">
        <v>4847</v>
      </c>
      <c r="C1547" s="97" t="s">
        <v>3148</v>
      </c>
    </row>
    <row r="1548" spans="1:3">
      <c r="A1548" s="97" t="s">
        <v>3149</v>
      </c>
      <c r="B1548" s="99" t="s">
        <v>4848</v>
      </c>
      <c r="C1548" s="97" t="s">
        <v>3150</v>
      </c>
    </row>
    <row r="1549" spans="1:3">
      <c r="A1549" s="97" t="s">
        <v>3151</v>
      </c>
      <c r="B1549" s="99" t="s">
        <v>4849</v>
      </c>
      <c r="C1549" s="97" t="s">
        <v>3152</v>
      </c>
    </row>
    <row r="1550" spans="1:3">
      <c r="A1550" s="97" t="s">
        <v>3153</v>
      </c>
      <c r="B1550" s="99" t="s">
        <v>4850</v>
      </c>
      <c r="C1550" s="97" t="s">
        <v>3154</v>
      </c>
    </row>
    <row r="1551" spans="1:3">
      <c r="A1551" s="97" t="s">
        <v>3155</v>
      </c>
      <c r="B1551" s="99" t="s">
        <v>4851</v>
      </c>
      <c r="C1551" s="97" t="s">
        <v>593</v>
      </c>
    </row>
    <row r="1552" spans="1:3">
      <c r="A1552" s="97" t="s">
        <v>3156</v>
      </c>
      <c r="B1552" s="99" t="s">
        <v>4852</v>
      </c>
      <c r="C1552" s="97" t="s">
        <v>3157</v>
      </c>
    </row>
    <row r="1553" spans="1:3">
      <c r="A1553" s="97" t="s">
        <v>3158</v>
      </c>
      <c r="B1553" s="99" t="s">
        <v>4853</v>
      </c>
      <c r="C1553" s="97" t="s">
        <v>3159</v>
      </c>
    </row>
    <row r="1554" spans="1:3">
      <c r="A1554" s="97" t="s">
        <v>3160</v>
      </c>
      <c r="B1554" s="99" t="s">
        <v>4854</v>
      </c>
      <c r="C1554" s="97" t="s">
        <v>3161</v>
      </c>
    </row>
    <row r="1555" spans="1:3">
      <c r="A1555" s="97" t="s">
        <v>3162</v>
      </c>
      <c r="B1555" s="99" t="s">
        <v>4855</v>
      </c>
      <c r="C1555" s="97" t="s">
        <v>3163</v>
      </c>
    </row>
    <row r="1556" spans="1:3">
      <c r="A1556" s="97" t="s">
        <v>3164</v>
      </c>
      <c r="B1556" s="99" t="s">
        <v>4856</v>
      </c>
      <c r="C1556" s="97" t="s">
        <v>3165</v>
      </c>
    </row>
    <row r="1557" spans="1:3">
      <c r="A1557" s="97" t="s">
        <v>3166</v>
      </c>
      <c r="B1557" s="99" t="s">
        <v>4857</v>
      </c>
      <c r="C1557" s="97" t="s">
        <v>3167</v>
      </c>
    </row>
    <row r="1558" spans="1:3">
      <c r="A1558" s="97" t="s">
        <v>3168</v>
      </c>
      <c r="B1558" s="99" t="s">
        <v>4858</v>
      </c>
      <c r="C1558" s="97" t="s">
        <v>3169</v>
      </c>
    </row>
    <row r="1559" spans="1:3">
      <c r="A1559" s="97" t="s">
        <v>3170</v>
      </c>
      <c r="B1559" s="99" t="s">
        <v>4859</v>
      </c>
      <c r="C1559" s="97" t="s">
        <v>3171</v>
      </c>
    </row>
    <row r="1560" spans="1:3">
      <c r="A1560" s="97" t="s">
        <v>3172</v>
      </c>
      <c r="B1560" s="99" t="s">
        <v>4860</v>
      </c>
      <c r="C1560" s="97" t="s">
        <v>3173</v>
      </c>
    </row>
    <row r="1561" spans="1:3">
      <c r="A1561" s="97" t="s">
        <v>3174</v>
      </c>
      <c r="B1561" s="99" t="s">
        <v>4861</v>
      </c>
      <c r="C1561" s="97" t="s">
        <v>3175</v>
      </c>
    </row>
    <row r="1562" spans="1:3">
      <c r="A1562" s="97" t="s">
        <v>3176</v>
      </c>
      <c r="B1562" s="99" t="s">
        <v>4862</v>
      </c>
      <c r="C1562" s="97" t="s">
        <v>3177</v>
      </c>
    </row>
    <row r="1563" spans="1:3">
      <c r="A1563" s="97" t="s">
        <v>3178</v>
      </c>
      <c r="B1563" s="99" t="s">
        <v>4863</v>
      </c>
      <c r="C1563" s="97" t="s">
        <v>3179</v>
      </c>
    </row>
    <row r="1564" spans="1:3">
      <c r="A1564" s="97" t="s">
        <v>3180</v>
      </c>
      <c r="B1564" s="99" t="s">
        <v>4864</v>
      </c>
      <c r="C1564" s="97" t="s">
        <v>3181</v>
      </c>
    </row>
    <row r="1565" spans="1:3">
      <c r="A1565" s="97" t="s">
        <v>3182</v>
      </c>
      <c r="B1565" s="99" t="s">
        <v>4865</v>
      </c>
      <c r="C1565" s="97" t="s">
        <v>3183</v>
      </c>
    </row>
    <row r="1566" spans="1:3">
      <c r="A1566" s="97" t="s">
        <v>3184</v>
      </c>
      <c r="B1566" s="99" t="s">
        <v>4866</v>
      </c>
      <c r="C1566" s="97" t="s">
        <v>3185</v>
      </c>
    </row>
    <row r="1567" spans="1:3">
      <c r="A1567" s="97" t="s">
        <v>3186</v>
      </c>
      <c r="B1567" s="99" t="s">
        <v>4867</v>
      </c>
      <c r="C1567" s="97" t="s">
        <v>3187</v>
      </c>
    </row>
    <row r="1568" spans="1:3">
      <c r="A1568" s="97" t="s">
        <v>3188</v>
      </c>
      <c r="B1568" s="99" t="s">
        <v>4868</v>
      </c>
      <c r="C1568" s="97" t="s">
        <v>3189</v>
      </c>
    </row>
    <row r="1569" spans="1:3">
      <c r="A1569" s="97" t="s">
        <v>3190</v>
      </c>
      <c r="B1569" s="99" t="s">
        <v>4869</v>
      </c>
      <c r="C1569" s="97" t="s">
        <v>3191</v>
      </c>
    </row>
    <row r="1570" spans="1:3">
      <c r="A1570" s="97" t="s">
        <v>3192</v>
      </c>
      <c r="B1570" s="99" t="s">
        <v>4870</v>
      </c>
      <c r="C1570" s="97" t="s">
        <v>3193</v>
      </c>
    </row>
    <row r="1571" spans="1:3">
      <c r="A1571" s="97" t="s">
        <v>3194</v>
      </c>
      <c r="B1571" s="99" t="s">
        <v>4871</v>
      </c>
      <c r="C1571" s="97" t="s">
        <v>3195</v>
      </c>
    </row>
    <row r="1572" spans="1:3">
      <c r="A1572" s="97" t="s">
        <v>3196</v>
      </c>
      <c r="B1572" s="99" t="s">
        <v>4872</v>
      </c>
      <c r="C1572" s="97" t="s">
        <v>3197</v>
      </c>
    </row>
    <row r="1573" spans="1:3">
      <c r="A1573" s="97" t="s">
        <v>3198</v>
      </c>
      <c r="B1573" s="99" t="s">
        <v>4873</v>
      </c>
      <c r="C1573" s="97" t="s">
        <v>3199</v>
      </c>
    </row>
    <row r="1574" spans="1:3">
      <c r="A1574" s="97" t="s">
        <v>3200</v>
      </c>
      <c r="B1574" s="99" t="s">
        <v>4874</v>
      </c>
      <c r="C1574" s="97" t="s">
        <v>3201</v>
      </c>
    </row>
    <row r="1575" spans="1:3">
      <c r="A1575" s="97" t="s">
        <v>3202</v>
      </c>
      <c r="B1575" s="99" t="s">
        <v>4875</v>
      </c>
      <c r="C1575" s="97" t="s">
        <v>3203</v>
      </c>
    </row>
    <row r="1576" spans="1:3">
      <c r="A1576" s="97" t="s">
        <v>3204</v>
      </c>
      <c r="B1576" s="99" t="s">
        <v>4876</v>
      </c>
      <c r="C1576" s="97" t="s">
        <v>3201</v>
      </c>
    </row>
    <row r="1577" spans="1:3">
      <c r="A1577" s="97" t="s">
        <v>3205</v>
      </c>
      <c r="B1577" s="99" t="s">
        <v>4877</v>
      </c>
      <c r="C1577" s="97" t="s">
        <v>3206</v>
      </c>
    </row>
    <row r="1578" spans="1:3">
      <c r="A1578" s="97" t="s">
        <v>3207</v>
      </c>
      <c r="B1578" s="99" t="s">
        <v>4878</v>
      </c>
      <c r="C1578" s="97" t="s">
        <v>3208</v>
      </c>
    </row>
    <row r="1579" spans="1:3">
      <c r="A1579" s="97" t="s">
        <v>3209</v>
      </c>
      <c r="B1579" s="99" t="s">
        <v>4879</v>
      </c>
      <c r="C1579" s="97" t="s">
        <v>3210</v>
      </c>
    </row>
    <row r="1580" spans="1:3">
      <c r="A1580" s="97" t="s">
        <v>3211</v>
      </c>
      <c r="B1580" s="99" t="s">
        <v>4880</v>
      </c>
      <c r="C1580" s="97" t="s">
        <v>3212</v>
      </c>
    </row>
    <row r="1581" spans="1:3">
      <c r="A1581" s="97" t="s">
        <v>3213</v>
      </c>
      <c r="B1581" s="99" t="s">
        <v>4881</v>
      </c>
      <c r="C1581" s="97" t="s">
        <v>436</v>
      </c>
    </row>
    <row r="1582" spans="1:3">
      <c r="A1582" s="97" t="s">
        <v>3214</v>
      </c>
      <c r="B1582" s="99" t="s">
        <v>4882</v>
      </c>
      <c r="C1582" s="97" t="s">
        <v>3215</v>
      </c>
    </row>
    <row r="1583" spans="1:3">
      <c r="A1583" s="97" t="s">
        <v>3216</v>
      </c>
      <c r="B1583" s="99" t="s">
        <v>4883</v>
      </c>
      <c r="C1583" s="97" t="s">
        <v>3217</v>
      </c>
    </row>
    <row r="1584" spans="1:3">
      <c r="A1584" s="97" t="s">
        <v>3218</v>
      </c>
      <c r="B1584" s="99" t="s">
        <v>4884</v>
      </c>
      <c r="C1584" s="97" t="s">
        <v>3219</v>
      </c>
    </row>
    <row r="1585" spans="1:3">
      <c r="A1585" s="97" t="s">
        <v>3220</v>
      </c>
      <c r="B1585" s="99" t="s">
        <v>4885</v>
      </c>
      <c r="C1585" s="97" t="s">
        <v>3221</v>
      </c>
    </row>
    <row r="1586" spans="1:3">
      <c r="A1586" s="97" t="s">
        <v>3222</v>
      </c>
      <c r="B1586" s="99" t="s">
        <v>4886</v>
      </c>
      <c r="C1586" s="97" t="s">
        <v>3223</v>
      </c>
    </row>
    <row r="1587" spans="1:3">
      <c r="A1587" s="97" t="s">
        <v>3224</v>
      </c>
      <c r="B1587" s="99" t="s">
        <v>4887</v>
      </c>
      <c r="C1587" s="97" t="s">
        <v>3225</v>
      </c>
    </row>
    <row r="1588" spans="1:3">
      <c r="A1588" s="97" t="s">
        <v>3226</v>
      </c>
      <c r="B1588" s="99" t="s">
        <v>4888</v>
      </c>
      <c r="C1588" s="97" t="s">
        <v>1588</v>
      </c>
    </row>
    <row r="1589" spans="1:3">
      <c r="A1589" s="97" t="s">
        <v>3227</v>
      </c>
      <c r="B1589" s="99" t="s">
        <v>4889</v>
      </c>
      <c r="C1589" s="97" t="s">
        <v>1588</v>
      </c>
    </row>
    <row r="1590" spans="1:3">
      <c r="A1590" s="97" t="s">
        <v>3228</v>
      </c>
      <c r="B1590" s="99" t="s">
        <v>4890</v>
      </c>
      <c r="C1590" s="97" t="s">
        <v>2672</v>
      </c>
    </row>
    <row r="1591" spans="1:3">
      <c r="A1591" s="97" t="s">
        <v>3229</v>
      </c>
      <c r="B1591" s="99" t="s">
        <v>4891</v>
      </c>
      <c r="C1591" s="97" t="s">
        <v>3230</v>
      </c>
    </row>
    <row r="1592" spans="1:3">
      <c r="A1592" s="97" t="s">
        <v>3231</v>
      </c>
      <c r="B1592" s="99" t="s">
        <v>4892</v>
      </c>
      <c r="C1592" s="97" t="s">
        <v>3232</v>
      </c>
    </row>
    <row r="1593" spans="1:3">
      <c r="A1593" s="97" t="s">
        <v>3233</v>
      </c>
      <c r="B1593" s="99" t="s">
        <v>4893</v>
      </c>
      <c r="C1593" s="97" t="s">
        <v>3234</v>
      </c>
    </row>
    <row r="1594" spans="1:3">
      <c r="A1594" s="97" t="s">
        <v>3235</v>
      </c>
      <c r="B1594" s="99" t="s">
        <v>4894</v>
      </c>
      <c r="C1594" s="97" t="s">
        <v>3236</v>
      </c>
    </row>
    <row r="1595" spans="1:3">
      <c r="A1595" s="97" t="s">
        <v>3237</v>
      </c>
      <c r="B1595" s="99" t="s">
        <v>4895</v>
      </c>
      <c r="C1595" s="97" t="s">
        <v>3238</v>
      </c>
    </row>
    <row r="1596" spans="1:3">
      <c r="A1596" s="97" t="s">
        <v>3239</v>
      </c>
      <c r="B1596" s="99" t="s">
        <v>4896</v>
      </c>
      <c r="C1596" s="97" t="s">
        <v>1502</v>
      </c>
    </row>
    <row r="1597" spans="1:3">
      <c r="A1597" s="97" t="s">
        <v>3240</v>
      </c>
      <c r="B1597" s="99" t="s">
        <v>4897</v>
      </c>
      <c r="C1597" s="97" t="s">
        <v>1502</v>
      </c>
    </row>
    <row r="1598" spans="1:3">
      <c r="A1598" s="97" t="s">
        <v>3241</v>
      </c>
      <c r="B1598" s="99" t="s">
        <v>4898</v>
      </c>
      <c r="C1598" s="97" t="s">
        <v>3242</v>
      </c>
    </row>
    <row r="1599" spans="1:3">
      <c r="A1599" s="97" t="s">
        <v>3243</v>
      </c>
      <c r="B1599" s="99" t="s">
        <v>4899</v>
      </c>
      <c r="C1599" s="97" t="s">
        <v>3244</v>
      </c>
    </row>
    <row r="1600" spans="1:3">
      <c r="A1600" s="97" t="s">
        <v>3245</v>
      </c>
      <c r="B1600" s="99" t="s">
        <v>4900</v>
      </c>
      <c r="C1600" s="97" t="s">
        <v>3246</v>
      </c>
    </row>
    <row r="1601" spans="1:3">
      <c r="A1601" s="97" t="s">
        <v>3247</v>
      </c>
      <c r="B1601" s="99" t="s">
        <v>4901</v>
      </c>
      <c r="C1601" s="97" t="s">
        <v>3248</v>
      </c>
    </row>
    <row r="1602" spans="1:3">
      <c r="A1602" s="97" t="s">
        <v>3249</v>
      </c>
      <c r="B1602" s="99" t="s">
        <v>4902</v>
      </c>
      <c r="C1602" s="97" t="s">
        <v>3250</v>
      </c>
    </row>
    <row r="1603" spans="1:3">
      <c r="A1603" s="97" t="s">
        <v>3251</v>
      </c>
      <c r="B1603" s="99" t="s">
        <v>4903</v>
      </c>
      <c r="C1603" s="97" t="s">
        <v>523</v>
      </c>
    </row>
    <row r="1604" spans="1:3">
      <c r="A1604" s="97" t="s">
        <v>3252</v>
      </c>
      <c r="B1604" s="99" t="s">
        <v>4904</v>
      </c>
      <c r="C1604" s="97" t="s">
        <v>573</v>
      </c>
    </row>
    <row r="1605" spans="1:3">
      <c r="A1605" s="97" t="s">
        <v>3253</v>
      </c>
      <c r="B1605" s="99" t="s">
        <v>4905</v>
      </c>
      <c r="C1605" s="97" t="s">
        <v>3254</v>
      </c>
    </row>
    <row r="1606" spans="1:3">
      <c r="A1606" s="97" t="s">
        <v>3255</v>
      </c>
      <c r="B1606" s="99" t="s">
        <v>4906</v>
      </c>
      <c r="C1606" s="97" t="s">
        <v>3256</v>
      </c>
    </row>
    <row r="1607" spans="1:3">
      <c r="A1607" s="97" t="s">
        <v>3257</v>
      </c>
      <c r="B1607" s="99" t="s">
        <v>4907</v>
      </c>
      <c r="C1607" s="97" t="s">
        <v>1980</v>
      </c>
    </row>
    <row r="1608" spans="1:3">
      <c r="A1608" s="97" t="s">
        <v>3258</v>
      </c>
      <c r="B1608" s="99" t="s">
        <v>4908</v>
      </c>
      <c r="C1608" s="97" t="s">
        <v>3259</v>
      </c>
    </row>
    <row r="1609" spans="1:3">
      <c r="A1609" s="97" t="s">
        <v>3260</v>
      </c>
      <c r="B1609" s="99" t="s">
        <v>4909</v>
      </c>
      <c r="C1609" s="97" t="s">
        <v>3261</v>
      </c>
    </row>
    <row r="1610" spans="1:3">
      <c r="A1610" s="97" t="s">
        <v>3262</v>
      </c>
      <c r="B1610" s="99" t="s">
        <v>4910</v>
      </c>
      <c r="C1610" s="97" t="s">
        <v>3263</v>
      </c>
    </row>
    <row r="1611" spans="1:3">
      <c r="A1611" s="97" t="s">
        <v>3264</v>
      </c>
      <c r="B1611" s="99" t="s">
        <v>4911</v>
      </c>
      <c r="C1611" s="97" t="s">
        <v>593</v>
      </c>
    </row>
    <row r="1612" spans="1:3">
      <c r="A1612" s="97" t="s">
        <v>3265</v>
      </c>
      <c r="B1612" s="99" t="s">
        <v>4912</v>
      </c>
      <c r="C1612" s="97" t="s">
        <v>3266</v>
      </c>
    </row>
    <row r="1613" spans="1:3">
      <c r="A1613" s="97" t="s">
        <v>3267</v>
      </c>
      <c r="B1613" s="99" t="s">
        <v>4913</v>
      </c>
      <c r="C1613" s="97" t="s">
        <v>3268</v>
      </c>
    </row>
    <row r="1614" spans="1:3">
      <c r="A1614" s="97" t="s">
        <v>3269</v>
      </c>
      <c r="B1614" s="99" t="s">
        <v>4914</v>
      </c>
      <c r="C1614" s="97" t="s">
        <v>3055</v>
      </c>
    </row>
    <row r="1615" spans="1:3">
      <c r="A1615" s="97" t="s">
        <v>3270</v>
      </c>
      <c r="B1615" s="99" t="s">
        <v>4915</v>
      </c>
      <c r="C1615" s="97" t="s">
        <v>3271</v>
      </c>
    </row>
    <row r="1616" spans="1:3">
      <c r="A1616" s="97" t="s">
        <v>3272</v>
      </c>
      <c r="B1616" s="99" t="s">
        <v>4916</v>
      </c>
      <c r="C1616" s="97" t="s">
        <v>3273</v>
      </c>
    </row>
    <row r="1617" spans="1:3">
      <c r="A1617" s="97" t="s">
        <v>3274</v>
      </c>
      <c r="B1617" s="99" t="s">
        <v>4917</v>
      </c>
      <c r="C1617" s="97" t="s">
        <v>593</v>
      </c>
    </row>
    <row r="1618" spans="1:3">
      <c r="A1618" s="97" t="s">
        <v>3275</v>
      </c>
      <c r="B1618" s="99" t="s">
        <v>4918</v>
      </c>
      <c r="C1618" s="97" t="s">
        <v>593</v>
      </c>
    </row>
    <row r="1619" spans="1:3">
      <c r="A1619" s="97" t="s">
        <v>3276</v>
      </c>
      <c r="B1619" s="99" t="s">
        <v>4919</v>
      </c>
      <c r="C1619" s="97" t="s">
        <v>3277</v>
      </c>
    </row>
    <row r="1620" spans="1:3">
      <c r="A1620" s="97" t="s">
        <v>3278</v>
      </c>
      <c r="B1620" s="99" t="s">
        <v>4920</v>
      </c>
      <c r="C1620" s="97" t="s">
        <v>3279</v>
      </c>
    </row>
    <row r="1621" spans="1:3">
      <c r="A1621" s="97" t="s">
        <v>3280</v>
      </c>
      <c r="B1621" s="99" t="s">
        <v>4921</v>
      </c>
      <c r="C1621" s="97" t="s">
        <v>951</v>
      </c>
    </row>
    <row r="1622" spans="1:3">
      <c r="A1622" s="97" t="s">
        <v>3281</v>
      </c>
      <c r="B1622" s="99" t="s">
        <v>4922</v>
      </c>
      <c r="C1622" s="97" t="s">
        <v>3282</v>
      </c>
    </row>
    <row r="1623" spans="1:3">
      <c r="A1623" s="97" t="s">
        <v>3283</v>
      </c>
      <c r="B1623" s="99" t="s">
        <v>4923</v>
      </c>
      <c r="C1623" s="97" t="s">
        <v>3284</v>
      </c>
    </row>
    <row r="1624" spans="1:3">
      <c r="A1624" s="97" t="s">
        <v>3285</v>
      </c>
      <c r="B1624" s="99" t="s">
        <v>4924</v>
      </c>
      <c r="C1624" s="97" t="s">
        <v>3286</v>
      </c>
    </row>
    <row r="1625" spans="1:3">
      <c r="A1625" s="97" t="s">
        <v>3287</v>
      </c>
      <c r="B1625" s="99" t="s">
        <v>4925</v>
      </c>
      <c r="C1625" s="97" t="s">
        <v>3286</v>
      </c>
    </row>
    <row r="1626" spans="1:3">
      <c r="A1626" s="97" t="s">
        <v>3288</v>
      </c>
      <c r="B1626" s="99" t="s">
        <v>4926</v>
      </c>
      <c r="C1626" s="97" t="s">
        <v>3289</v>
      </c>
    </row>
    <row r="1627" spans="1:3">
      <c r="A1627" s="97" t="s">
        <v>3290</v>
      </c>
      <c r="B1627" s="99" t="s">
        <v>4927</v>
      </c>
      <c r="C1627" s="97" t="s">
        <v>3291</v>
      </c>
    </row>
    <row r="1628" spans="1:3">
      <c r="A1628" s="97" t="s">
        <v>3292</v>
      </c>
      <c r="B1628" s="99" t="s">
        <v>4928</v>
      </c>
      <c r="C1628" s="97" t="s">
        <v>541</v>
      </c>
    </row>
    <row r="1629" spans="1:3">
      <c r="A1629" s="97" t="s">
        <v>3293</v>
      </c>
      <c r="B1629" s="99" t="s">
        <v>4929</v>
      </c>
      <c r="C1629" s="97" t="s">
        <v>3294</v>
      </c>
    </row>
    <row r="1630" spans="1:3">
      <c r="A1630" s="97" t="s">
        <v>3295</v>
      </c>
      <c r="B1630" s="99" t="s">
        <v>4930</v>
      </c>
      <c r="C1630" s="97" t="s">
        <v>3296</v>
      </c>
    </row>
    <row r="1631" spans="1:3">
      <c r="A1631" s="97" t="s">
        <v>3297</v>
      </c>
      <c r="B1631" s="99" t="s">
        <v>4931</v>
      </c>
      <c r="C1631" s="97" t="s">
        <v>3298</v>
      </c>
    </row>
    <row r="1632" spans="1:3">
      <c r="A1632" s="97" t="s">
        <v>3299</v>
      </c>
      <c r="B1632" s="99" t="s">
        <v>4932</v>
      </c>
      <c r="C1632" s="97" t="s">
        <v>3300</v>
      </c>
    </row>
    <row r="1633" spans="1:3">
      <c r="A1633" s="97" t="s">
        <v>3301</v>
      </c>
      <c r="B1633" s="99" t="s">
        <v>4933</v>
      </c>
      <c r="C1633" s="97" t="s">
        <v>3302</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0"/>
  <sheetViews>
    <sheetView workbookViewId="0">
      <selection activeCell="E16" sqref="E16"/>
    </sheetView>
  </sheetViews>
  <sheetFormatPr defaultRowHeight="13.5"/>
  <cols>
    <col min="3" max="3" width="44.375" bestFit="1" customWidth="1"/>
    <col min="5" max="5" width="42.125" bestFit="1" customWidth="1"/>
  </cols>
  <sheetData>
    <row r="2" spans="2:6" ht="14.25">
      <c r="B2" s="14" t="s">
        <v>53</v>
      </c>
      <c r="C2" s="15" t="s">
        <v>54</v>
      </c>
      <c r="E2" s="50" t="s">
        <v>267</v>
      </c>
      <c r="F2" s="50">
        <v>0</v>
      </c>
    </row>
    <row r="3" spans="2:6" ht="14.25">
      <c r="B3" s="14" t="s">
        <v>55</v>
      </c>
      <c r="C3" s="15" t="s">
        <v>56</v>
      </c>
      <c r="E3" s="20" t="s">
        <v>211</v>
      </c>
      <c r="F3" s="20">
        <v>1500</v>
      </c>
    </row>
    <row r="4" spans="2:6" ht="14.25">
      <c r="B4" s="14" t="s">
        <v>57</v>
      </c>
      <c r="C4" s="15" t="s">
        <v>58</v>
      </c>
      <c r="E4" s="20" t="s">
        <v>212</v>
      </c>
      <c r="F4" s="20">
        <v>3000</v>
      </c>
    </row>
    <row r="5" spans="2:6" ht="14.25">
      <c r="B5" s="14" t="s">
        <v>59</v>
      </c>
      <c r="C5" s="15" t="s">
        <v>60</v>
      </c>
      <c r="E5" s="20" t="s">
        <v>213</v>
      </c>
      <c r="F5" s="20">
        <v>1500</v>
      </c>
    </row>
    <row r="6" spans="2:6" ht="14.25">
      <c r="B6" s="14" t="s">
        <v>61</v>
      </c>
      <c r="C6" s="15" t="s">
        <v>62</v>
      </c>
      <c r="E6" s="20" t="s">
        <v>214</v>
      </c>
      <c r="F6" s="20">
        <v>1500</v>
      </c>
    </row>
    <row r="7" spans="2:6" ht="14.25">
      <c r="B7" s="14" t="s">
        <v>63</v>
      </c>
      <c r="C7" s="15" t="s">
        <v>64</v>
      </c>
      <c r="E7" s="20" t="s">
        <v>215</v>
      </c>
      <c r="F7" s="20">
        <v>1500</v>
      </c>
    </row>
    <row r="8" spans="2:6" ht="14.25">
      <c r="B8" s="14" t="s">
        <v>65</v>
      </c>
      <c r="C8" s="15" t="s">
        <v>66</v>
      </c>
      <c r="E8" s="20" t="s">
        <v>216</v>
      </c>
      <c r="F8" s="20">
        <v>3000</v>
      </c>
    </row>
    <row r="9" spans="2:6" ht="14.25">
      <c r="B9" s="14" t="s">
        <v>67</v>
      </c>
      <c r="C9" s="15" t="s">
        <v>68</v>
      </c>
      <c r="E9" s="20" t="s">
        <v>265</v>
      </c>
      <c r="F9" s="20">
        <v>1500</v>
      </c>
    </row>
    <row r="10" spans="2:6" ht="14.25">
      <c r="B10" s="14" t="s">
        <v>69</v>
      </c>
      <c r="C10" s="15" t="s">
        <v>70</v>
      </c>
      <c r="E10" s="20" t="s">
        <v>217</v>
      </c>
      <c r="F10" s="20">
        <v>3000</v>
      </c>
    </row>
    <row r="11" spans="2:6" ht="14.25">
      <c r="B11" s="14" t="s">
        <v>71</v>
      </c>
      <c r="C11" s="15" t="s">
        <v>72</v>
      </c>
      <c r="E11" s="20" t="s">
        <v>218</v>
      </c>
      <c r="F11" s="20">
        <v>1500</v>
      </c>
    </row>
    <row r="12" spans="2:6" ht="14.25">
      <c r="B12" s="14" t="s">
        <v>73</v>
      </c>
      <c r="C12" s="15" t="s">
        <v>74</v>
      </c>
      <c r="E12" s="20" t="s">
        <v>219</v>
      </c>
      <c r="F12" s="20">
        <v>1500</v>
      </c>
    </row>
    <row r="13" spans="2:6" ht="14.25">
      <c r="B13" s="14" t="s">
        <v>75</v>
      </c>
      <c r="C13" s="15" t="s">
        <v>76</v>
      </c>
      <c r="E13" s="20" t="s">
        <v>220</v>
      </c>
      <c r="F13" s="20">
        <v>1500</v>
      </c>
    </row>
    <row r="14" spans="2:6" ht="14.25">
      <c r="B14" s="14" t="s">
        <v>77</v>
      </c>
      <c r="C14" s="15" t="s">
        <v>78</v>
      </c>
      <c r="E14" s="20" t="s">
        <v>221</v>
      </c>
      <c r="F14" s="20">
        <v>3000</v>
      </c>
    </row>
    <row r="15" spans="2:6" ht="14.25">
      <c r="B15" s="14" t="s">
        <v>79</v>
      </c>
      <c r="C15" s="15" t="s">
        <v>80</v>
      </c>
      <c r="E15" s="50" t="s">
        <v>4953</v>
      </c>
      <c r="F15" s="50">
        <v>0</v>
      </c>
    </row>
    <row r="16" spans="2:6" ht="14.25">
      <c r="B16" s="14" t="s">
        <v>81</v>
      </c>
      <c r="C16" s="15" t="s">
        <v>82</v>
      </c>
    </row>
    <row r="17" spans="2:3" ht="14.25">
      <c r="B17" s="14" t="s">
        <v>83</v>
      </c>
      <c r="C17" s="15" t="s">
        <v>84</v>
      </c>
    </row>
    <row r="18" spans="2:3" ht="14.25">
      <c r="B18" s="14" t="s">
        <v>85</v>
      </c>
      <c r="C18" s="15" t="s">
        <v>86</v>
      </c>
    </row>
    <row r="19" spans="2:3" ht="14.25">
      <c r="B19" s="14" t="s">
        <v>87</v>
      </c>
      <c r="C19" s="15" t="s">
        <v>88</v>
      </c>
    </row>
    <row r="20" spans="2:3" ht="14.25">
      <c r="B20" s="14" t="s">
        <v>89</v>
      </c>
      <c r="C20" s="15" t="s">
        <v>90</v>
      </c>
    </row>
    <row r="21" spans="2:3" ht="14.25">
      <c r="B21" s="14" t="s">
        <v>91</v>
      </c>
      <c r="C21" s="15" t="s">
        <v>92</v>
      </c>
    </row>
    <row r="22" spans="2:3" ht="14.25">
      <c r="B22" s="14" t="s">
        <v>93</v>
      </c>
      <c r="C22" s="15" t="s">
        <v>94</v>
      </c>
    </row>
    <row r="23" spans="2:3" ht="14.25">
      <c r="B23" s="14" t="s">
        <v>95</v>
      </c>
      <c r="C23" s="15" t="s">
        <v>96</v>
      </c>
    </row>
    <row r="24" spans="2:3" ht="14.25">
      <c r="B24" s="14" t="s">
        <v>97</v>
      </c>
      <c r="C24" s="15" t="s">
        <v>98</v>
      </c>
    </row>
    <row r="25" spans="2:3" ht="14.25">
      <c r="B25" s="14" t="s">
        <v>99</v>
      </c>
      <c r="C25" s="15" t="s">
        <v>100</v>
      </c>
    </row>
    <row r="26" spans="2:3" ht="14.25">
      <c r="B26" s="14" t="s">
        <v>101</v>
      </c>
      <c r="C26" s="15" t="s">
        <v>102</v>
      </c>
    </row>
    <row r="27" spans="2:3" ht="14.25">
      <c r="B27" s="14" t="s">
        <v>103</v>
      </c>
      <c r="C27" s="15" t="s">
        <v>104</v>
      </c>
    </row>
    <row r="28" spans="2:3" ht="14.25">
      <c r="B28" s="14" t="s">
        <v>105</v>
      </c>
      <c r="C28" s="15" t="s">
        <v>106</v>
      </c>
    </row>
    <row r="29" spans="2:3" ht="14.25">
      <c r="B29" s="14" t="s">
        <v>107</v>
      </c>
      <c r="C29" s="15" t="s">
        <v>108</v>
      </c>
    </row>
    <row r="30" spans="2:3" ht="14.25">
      <c r="B30" s="14" t="s">
        <v>109</v>
      </c>
      <c r="C30" s="15" t="s">
        <v>110</v>
      </c>
    </row>
    <row r="31" spans="2:3" ht="14.25">
      <c r="B31" s="14" t="s">
        <v>111</v>
      </c>
      <c r="C31" s="15" t="s">
        <v>112</v>
      </c>
    </row>
    <row r="32" spans="2:3" ht="14.25">
      <c r="B32" s="14" t="s">
        <v>113</v>
      </c>
      <c r="C32" s="15" t="s">
        <v>114</v>
      </c>
    </row>
    <row r="33" spans="2:3" ht="14.25">
      <c r="B33" s="14" t="s">
        <v>115</v>
      </c>
      <c r="C33" s="15" t="s">
        <v>116</v>
      </c>
    </row>
    <row r="34" spans="2:3" ht="14.25">
      <c r="B34" s="14" t="s">
        <v>117</v>
      </c>
      <c r="C34" s="15" t="s">
        <v>118</v>
      </c>
    </row>
    <row r="35" spans="2:3" ht="14.25">
      <c r="B35" s="14" t="s">
        <v>119</v>
      </c>
      <c r="C35" s="15" t="s">
        <v>120</v>
      </c>
    </row>
    <row r="36" spans="2:3" ht="14.25">
      <c r="B36" s="14" t="s">
        <v>121</v>
      </c>
      <c r="C36" s="15" t="s">
        <v>122</v>
      </c>
    </row>
    <row r="37" spans="2:3" ht="14.25">
      <c r="B37" s="14" t="s">
        <v>123</v>
      </c>
      <c r="C37" s="15" t="s">
        <v>124</v>
      </c>
    </row>
    <row r="38" spans="2:3" ht="14.25">
      <c r="B38" s="14" t="s">
        <v>125</v>
      </c>
      <c r="C38" s="15" t="s">
        <v>126</v>
      </c>
    </row>
    <row r="39" spans="2:3" ht="14.25">
      <c r="B39" s="14" t="s">
        <v>127</v>
      </c>
      <c r="C39" s="15" t="s">
        <v>128</v>
      </c>
    </row>
    <row r="40" spans="2:3" ht="14.25">
      <c r="B40" s="14" t="s">
        <v>129</v>
      </c>
      <c r="C40" s="15" t="s">
        <v>130</v>
      </c>
    </row>
    <row r="41" spans="2:3" ht="14.25">
      <c r="B41" s="14" t="s">
        <v>131</v>
      </c>
      <c r="C41" s="15" t="s">
        <v>132</v>
      </c>
    </row>
    <row r="42" spans="2:3" ht="14.25">
      <c r="B42" s="14" t="s">
        <v>133</v>
      </c>
      <c r="C42" s="15" t="s">
        <v>134</v>
      </c>
    </row>
    <row r="43" spans="2:3" ht="14.25">
      <c r="B43" s="14" t="s">
        <v>135</v>
      </c>
      <c r="C43" s="15" t="s">
        <v>136</v>
      </c>
    </row>
    <row r="44" spans="2:3" ht="14.25">
      <c r="B44" s="14" t="s">
        <v>137</v>
      </c>
      <c r="C44" s="15" t="s">
        <v>138</v>
      </c>
    </row>
    <row r="45" spans="2:3" ht="14.25">
      <c r="B45" s="14" t="s">
        <v>139</v>
      </c>
      <c r="C45" s="15" t="s">
        <v>140</v>
      </c>
    </row>
    <row r="46" spans="2:3" ht="14.25">
      <c r="B46" s="14" t="s">
        <v>141</v>
      </c>
      <c r="C46" s="15" t="s">
        <v>142</v>
      </c>
    </row>
    <row r="47" spans="2:3" ht="14.25">
      <c r="B47" s="14" t="s">
        <v>143</v>
      </c>
      <c r="C47" s="15" t="s">
        <v>144</v>
      </c>
    </row>
    <row r="48" spans="2:3" ht="14.25">
      <c r="B48" s="14" t="s">
        <v>145</v>
      </c>
      <c r="C48" s="15" t="s">
        <v>146</v>
      </c>
    </row>
    <row r="49" spans="2:3" ht="14.25">
      <c r="B49" s="14" t="s">
        <v>147</v>
      </c>
      <c r="C49" s="15" t="s">
        <v>148</v>
      </c>
    </row>
    <row r="50" spans="2:3" ht="14.25">
      <c r="B50" s="14" t="s">
        <v>149</v>
      </c>
      <c r="C50" s="15" t="s">
        <v>150</v>
      </c>
    </row>
    <row r="51" spans="2:3" ht="14.25">
      <c r="B51" s="14" t="s">
        <v>151</v>
      </c>
      <c r="C51" s="15" t="s">
        <v>152</v>
      </c>
    </row>
    <row r="52" spans="2:3" ht="14.25">
      <c r="B52" s="14" t="s">
        <v>153</v>
      </c>
      <c r="C52" s="15" t="s">
        <v>154</v>
      </c>
    </row>
    <row r="53" spans="2:3" ht="14.25">
      <c r="B53" s="14" t="s">
        <v>155</v>
      </c>
      <c r="C53" s="15" t="s">
        <v>156</v>
      </c>
    </row>
    <row r="54" spans="2:3" ht="14.25">
      <c r="B54" s="14" t="s">
        <v>157</v>
      </c>
      <c r="C54" s="15" t="s">
        <v>158</v>
      </c>
    </row>
    <row r="55" spans="2:3" ht="14.25">
      <c r="B55" s="14" t="s">
        <v>159</v>
      </c>
      <c r="C55" s="15" t="s">
        <v>160</v>
      </c>
    </row>
    <row r="56" spans="2:3" ht="14.25">
      <c r="B56" s="14" t="s">
        <v>161</v>
      </c>
      <c r="C56" s="15" t="s">
        <v>162</v>
      </c>
    </row>
    <row r="57" spans="2:3" ht="14.25">
      <c r="B57" s="14" t="s">
        <v>163</v>
      </c>
      <c r="C57" s="15" t="s">
        <v>164</v>
      </c>
    </row>
    <row r="58" spans="2:3" ht="14.25">
      <c r="B58" s="14" t="s">
        <v>165</v>
      </c>
      <c r="C58" s="15" t="s">
        <v>166</v>
      </c>
    </row>
    <row r="59" spans="2:3" ht="14.25">
      <c r="B59" s="14" t="s">
        <v>167</v>
      </c>
      <c r="C59" s="15" t="s">
        <v>168</v>
      </c>
    </row>
    <row r="60" spans="2:3" ht="14.25">
      <c r="B60" s="14" t="s">
        <v>169</v>
      </c>
      <c r="C60" s="15" t="s">
        <v>170</v>
      </c>
    </row>
    <row r="61" spans="2:3" ht="14.25">
      <c r="B61" s="14" t="s">
        <v>171</v>
      </c>
      <c r="C61" s="15" t="s">
        <v>172</v>
      </c>
    </row>
    <row r="62" spans="2:3" ht="14.25">
      <c r="B62" s="14" t="s">
        <v>173</v>
      </c>
      <c r="C62" s="15" t="s">
        <v>174</v>
      </c>
    </row>
    <row r="63" spans="2:3" ht="14.25">
      <c r="B63" s="14" t="s">
        <v>175</v>
      </c>
      <c r="C63" s="15" t="s">
        <v>176</v>
      </c>
    </row>
    <row r="64" spans="2:3" ht="14.25">
      <c r="B64" s="14" t="s">
        <v>177</v>
      </c>
      <c r="C64" s="15" t="s">
        <v>178</v>
      </c>
    </row>
    <row r="65" spans="2:3" ht="14.25">
      <c r="B65" s="14" t="s">
        <v>179</v>
      </c>
      <c r="C65" s="15" t="s">
        <v>180</v>
      </c>
    </row>
    <row r="66" spans="2:3" ht="14.25">
      <c r="B66" s="14" t="s">
        <v>181</v>
      </c>
      <c r="C66" s="15" t="s">
        <v>182</v>
      </c>
    </row>
    <row r="67" spans="2:3" ht="14.25">
      <c r="B67" s="14" t="s">
        <v>183</v>
      </c>
      <c r="C67" s="15" t="s">
        <v>184</v>
      </c>
    </row>
    <row r="68" spans="2:3" ht="14.25">
      <c r="B68" s="14" t="s">
        <v>185</v>
      </c>
      <c r="C68" s="15" t="s">
        <v>186</v>
      </c>
    </row>
    <row r="69" spans="2:3" ht="14.25">
      <c r="B69" s="14" t="s">
        <v>187</v>
      </c>
      <c r="C69" s="15" t="s">
        <v>188</v>
      </c>
    </row>
    <row r="70" spans="2:3" ht="14.25">
      <c r="B70" s="14" t="s">
        <v>189</v>
      </c>
      <c r="C70" s="15" t="s">
        <v>190</v>
      </c>
    </row>
    <row r="71" spans="2:3" ht="14.25">
      <c r="B71" s="14" t="s">
        <v>191</v>
      </c>
      <c r="C71" s="15" t="s">
        <v>192</v>
      </c>
    </row>
    <row r="72" spans="2:3" ht="14.25">
      <c r="B72" s="14" t="s">
        <v>193</v>
      </c>
      <c r="C72" s="15" t="s">
        <v>194</v>
      </c>
    </row>
    <row r="73" spans="2:3" ht="14.25">
      <c r="B73" s="14" t="s">
        <v>195</v>
      </c>
      <c r="C73" s="15" t="s">
        <v>196</v>
      </c>
    </row>
    <row r="74" spans="2:3" ht="14.25">
      <c r="B74" s="14" t="s">
        <v>197</v>
      </c>
      <c r="C74" s="15" t="s">
        <v>198</v>
      </c>
    </row>
    <row r="75" spans="2:3" ht="14.25">
      <c r="B75" s="14" t="s">
        <v>199</v>
      </c>
      <c r="C75" s="15" t="s">
        <v>200</v>
      </c>
    </row>
    <row r="76" spans="2:3" ht="14.25">
      <c r="B76" s="14" t="s">
        <v>201</v>
      </c>
      <c r="C76" s="15" t="s">
        <v>202</v>
      </c>
    </row>
    <row r="77" spans="2:3" ht="14.25">
      <c r="B77" s="14" t="s">
        <v>203</v>
      </c>
      <c r="C77" s="15" t="s">
        <v>204</v>
      </c>
    </row>
    <row r="78" spans="2:3" ht="14.25">
      <c r="B78" s="14" t="s">
        <v>205</v>
      </c>
      <c r="C78" s="15" t="s">
        <v>206</v>
      </c>
    </row>
    <row r="79" spans="2:3" ht="14.25">
      <c r="B79" s="14" t="s">
        <v>207</v>
      </c>
      <c r="C79" s="15" t="s">
        <v>208</v>
      </c>
    </row>
    <row r="80" spans="2:3" ht="14.25">
      <c r="B80" s="14" t="s">
        <v>209</v>
      </c>
      <c r="C80" s="15" t="s">
        <v>210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workbookViewId="0"/>
  </sheetViews>
  <sheetFormatPr defaultRowHeight="14.25"/>
  <cols>
    <col min="1" max="6" width="9" style="89"/>
    <col min="7" max="7" width="31.875" style="89" bestFit="1" customWidth="1"/>
    <col min="8" max="9" width="10.5" style="89" bestFit="1" customWidth="1"/>
    <col min="10" max="10" width="50.5" style="89" bestFit="1" customWidth="1"/>
    <col min="11" max="16384" width="9" style="89"/>
  </cols>
  <sheetData>
    <row r="1" spans="1:10">
      <c r="A1" s="96"/>
    </row>
    <row r="2" spans="1:10" ht="16.5">
      <c r="A2" s="93" t="s">
        <v>311</v>
      </c>
    </row>
    <row r="4" spans="1:10">
      <c r="A4" s="89" t="s">
        <v>308</v>
      </c>
    </row>
    <row r="5" spans="1:10">
      <c r="A5" s="89" t="s">
        <v>323</v>
      </c>
    </row>
    <row r="6" spans="1:10">
      <c r="A6" s="89" t="s">
        <v>324</v>
      </c>
    </row>
    <row r="8" spans="1:10" ht="16.5">
      <c r="A8" s="93" t="s">
        <v>325</v>
      </c>
    </row>
    <row r="9" spans="1:10">
      <c r="A9" s="106" t="s">
        <v>293</v>
      </c>
      <c r="B9" s="106"/>
      <c r="C9" s="106" t="s">
        <v>295</v>
      </c>
      <c r="D9" s="106"/>
      <c r="E9" s="106"/>
      <c r="F9" s="106"/>
      <c r="G9" s="92" t="s">
        <v>297</v>
      </c>
      <c r="H9" s="92" t="s">
        <v>301</v>
      </c>
      <c r="I9" s="92" t="s">
        <v>302</v>
      </c>
      <c r="J9" s="92" t="s">
        <v>338</v>
      </c>
    </row>
    <row r="10" spans="1:10" ht="28.5">
      <c r="A10" s="105" t="s">
        <v>294</v>
      </c>
      <c r="B10" s="105"/>
      <c r="C10" s="105" t="s">
        <v>296</v>
      </c>
      <c r="D10" s="105"/>
      <c r="E10" s="105"/>
      <c r="F10" s="105"/>
      <c r="G10" s="90" t="s">
        <v>298</v>
      </c>
      <c r="H10" s="90" t="s">
        <v>337</v>
      </c>
      <c r="I10" s="90" t="s">
        <v>303</v>
      </c>
      <c r="J10" s="91" t="s">
        <v>326</v>
      </c>
    </row>
    <row r="11" spans="1:10" ht="28.5" customHeight="1">
      <c r="A11" s="105" t="s">
        <v>309</v>
      </c>
      <c r="B11" s="105"/>
      <c r="C11" s="104" t="s">
        <v>300</v>
      </c>
      <c r="D11" s="104"/>
      <c r="E11" s="104"/>
      <c r="F11" s="104"/>
      <c r="G11" s="91" t="s">
        <v>299</v>
      </c>
      <c r="H11" s="90" t="s">
        <v>337</v>
      </c>
      <c r="I11" s="90" t="s">
        <v>305</v>
      </c>
      <c r="J11" s="91" t="s">
        <v>327</v>
      </c>
    </row>
    <row r="12" spans="1:10" ht="29.25" customHeight="1">
      <c r="A12" s="104" t="s">
        <v>340</v>
      </c>
      <c r="B12" s="105"/>
      <c r="C12" s="104" t="s">
        <v>307</v>
      </c>
      <c r="D12" s="105"/>
      <c r="E12" s="105"/>
      <c r="F12" s="105"/>
      <c r="G12" s="91" t="s">
        <v>304</v>
      </c>
      <c r="H12" s="90" t="s">
        <v>337</v>
      </c>
      <c r="I12" s="90" t="s">
        <v>306</v>
      </c>
      <c r="J12" s="91" t="s">
        <v>328</v>
      </c>
    </row>
    <row r="14" spans="1:10">
      <c r="A14" s="89" t="s">
        <v>341</v>
      </c>
    </row>
    <row r="15" spans="1:10">
      <c r="A15" s="89" t="s">
        <v>339</v>
      </c>
    </row>
    <row r="16" spans="1:10">
      <c r="A16" s="89" t="s">
        <v>310</v>
      </c>
    </row>
    <row r="17" spans="1:1">
      <c r="A17" s="89" t="s">
        <v>4943</v>
      </c>
    </row>
    <row r="18" spans="1:1">
      <c r="A18" s="101" t="s">
        <v>336</v>
      </c>
    </row>
    <row r="20" spans="1:1" ht="16.5">
      <c r="A20" s="93" t="s">
        <v>312</v>
      </c>
    </row>
    <row r="22" spans="1:1">
      <c r="A22" s="94" t="s">
        <v>313</v>
      </c>
    </row>
    <row r="23" spans="1:1">
      <c r="A23" s="89" t="s">
        <v>316</v>
      </c>
    </row>
    <row r="24" spans="1:1">
      <c r="A24" s="95" t="s">
        <v>317</v>
      </c>
    </row>
    <row r="25" spans="1:1">
      <c r="A25" s="89" t="s">
        <v>319</v>
      </c>
    </row>
    <row r="26" spans="1:1">
      <c r="A26" s="95" t="s">
        <v>314</v>
      </c>
    </row>
    <row r="27" spans="1:1">
      <c r="A27" s="89" t="s">
        <v>320</v>
      </c>
    </row>
    <row r="28" spans="1:1">
      <c r="A28" s="89" t="s">
        <v>318</v>
      </c>
    </row>
    <row r="29" spans="1:1">
      <c r="A29" s="95" t="s">
        <v>315</v>
      </c>
    </row>
    <row r="31" spans="1:1">
      <c r="A31" s="94" t="s">
        <v>321</v>
      </c>
    </row>
    <row r="32" spans="1:1">
      <c r="A32" s="89" t="s">
        <v>329</v>
      </c>
    </row>
    <row r="33" spans="1:1">
      <c r="A33" s="89" t="s">
        <v>330</v>
      </c>
    </row>
    <row r="34" spans="1:1">
      <c r="A34" s="89" t="s">
        <v>322</v>
      </c>
    </row>
    <row r="36" spans="1:1">
      <c r="A36" s="94" t="s">
        <v>331</v>
      </c>
    </row>
    <row r="37" spans="1:1">
      <c r="A37" s="89" t="s">
        <v>334</v>
      </c>
    </row>
    <row r="38" spans="1:1">
      <c r="A38" s="89" t="s">
        <v>332</v>
      </c>
    </row>
    <row r="39" spans="1:1">
      <c r="A39" s="95" t="s">
        <v>333</v>
      </c>
    </row>
  </sheetData>
  <sheetProtection password="A6C9" sheet="1" objects="1" scenarios="1" selectLockedCells="1"/>
  <mergeCells count="8">
    <mergeCell ref="A12:B12"/>
    <mergeCell ref="C12:F12"/>
    <mergeCell ref="A10:B10"/>
    <mergeCell ref="A11:B11"/>
    <mergeCell ref="A9:B9"/>
    <mergeCell ref="C10:F10"/>
    <mergeCell ref="C11:F11"/>
    <mergeCell ref="C9:F9"/>
  </mergeCells>
  <phoneticPr fontId="2"/>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06"/>
  <sheetViews>
    <sheetView showGridLines="0" view="pageBreakPreview" zoomScale="115" zoomScaleNormal="100" zoomScaleSheetLayoutView="115" workbookViewId="0">
      <selection sqref="A1:AN2"/>
    </sheetView>
  </sheetViews>
  <sheetFormatPr defaultColWidth="2.5" defaultRowHeight="12.75" customHeight="1"/>
  <cols>
    <col min="1" max="1" width="2.5" style="52"/>
    <col min="2" max="2" width="2.5" style="52" customWidth="1"/>
    <col min="3" max="3" width="2.5" style="52"/>
    <col min="4" max="4" width="2.5" style="52" customWidth="1"/>
    <col min="5" max="6" width="2.5" style="52"/>
    <col min="7" max="7" width="2.5" style="52" customWidth="1"/>
    <col min="8" max="24" width="2.5" style="52"/>
    <col min="25" max="25" width="2.5" style="52" customWidth="1"/>
    <col min="26" max="38" width="2.5" style="52"/>
    <col min="39" max="40" width="2.625" style="52" customWidth="1"/>
    <col min="41" max="41" width="2.5" style="52"/>
    <col min="42" max="42" width="6.5" style="49" bestFit="1" customWidth="1"/>
    <col min="43" max="16384" width="2.5" style="52"/>
  </cols>
  <sheetData>
    <row r="1" spans="1:42" ht="12.75" customHeight="1">
      <c r="A1" s="491" t="s">
        <v>238</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51"/>
      <c r="AP1" s="799"/>
    </row>
    <row r="2" spans="1:42" ht="12.75" customHeight="1" thickBot="1">
      <c r="A2" s="491"/>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51"/>
      <c r="AP2" s="799"/>
    </row>
    <row r="3" spans="1:42" ht="12.75" customHeight="1" thickBot="1">
      <c r="AB3" s="445" t="s">
        <v>15</v>
      </c>
      <c r="AC3" s="446"/>
      <c r="AD3" s="446"/>
      <c r="AE3" s="447"/>
      <c r="AF3" s="492">
        <v>43466</v>
      </c>
      <c r="AG3" s="493"/>
      <c r="AH3" s="493"/>
      <c r="AI3" s="493"/>
      <c r="AJ3" s="493"/>
      <c r="AK3" s="493"/>
      <c r="AL3" s="493"/>
      <c r="AM3" s="494"/>
    </row>
    <row r="4" spans="1:42" ht="12.75" customHeight="1" thickBot="1">
      <c r="B4" s="52" t="s">
        <v>7</v>
      </c>
      <c r="AA4" s="53"/>
      <c r="AB4" s="53"/>
      <c r="AC4" s="53"/>
      <c r="AD4" s="53"/>
      <c r="AE4" s="54"/>
      <c r="AF4" s="54"/>
      <c r="AG4" s="54"/>
      <c r="AH4" s="54"/>
      <c r="AI4" s="54"/>
      <c r="AJ4" s="54"/>
      <c r="AK4" s="54"/>
      <c r="AL4" s="54"/>
      <c r="AM4" s="54"/>
    </row>
    <row r="5" spans="1:42" ht="12.75" customHeight="1" thickBot="1">
      <c r="B5" s="448" t="s">
        <v>1</v>
      </c>
      <c r="C5" s="449"/>
      <c r="D5" s="449"/>
      <c r="E5" s="449"/>
      <c r="F5" s="449"/>
      <c r="G5" s="450"/>
      <c r="H5" s="451" t="s">
        <v>51</v>
      </c>
      <c r="I5" s="452"/>
      <c r="J5" s="452"/>
      <c r="K5" s="390">
        <v>1000</v>
      </c>
      <c r="L5" s="390"/>
      <c r="M5" s="390"/>
      <c r="N5" s="390"/>
      <c r="O5" s="391"/>
      <c r="P5" s="55"/>
      <c r="Q5" s="56"/>
      <c r="R5" s="56"/>
      <c r="S5" s="56"/>
      <c r="T5" s="56"/>
      <c r="U5" s="56"/>
      <c r="V5" s="57"/>
      <c r="W5" s="57"/>
      <c r="X5" s="57"/>
      <c r="Y5" s="57"/>
      <c r="Z5" s="57"/>
      <c r="AA5" s="57"/>
      <c r="AB5" s="57"/>
      <c r="AC5" s="57"/>
      <c r="AD5" s="57"/>
      <c r="AE5" s="57"/>
      <c r="AF5" s="57"/>
      <c r="AG5" s="57"/>
      <c r="AH5" s="57"/>
      <c r="AI5" s="57"/>
      <c r="AJ5" s="57"/>
      <c r="AK5" s="57"/>
      <c r="AL5" s="57"/>
      <c r="AM5" s="57"/>
    </row>
    <row r="6" spans="1:42" ht="12.75" customHeight="1" thickBot="1">
      <c r="B6" s="462" t="s">
        <v>0</v>
      </c>
      <c r="C6" s="463"/>
      <c r="D6" s="463"/>
      <c r="E6" s="463"/>
      <c r="F6" s="463"/>
      <c r="G6" s="464"/>
      <c r="H6" s="495" t="s">
        <v>270</v>
      </c>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496"/>
      <c r="AN6" s="58"/>
    </row>
    <row r="7" spans="1:42" ht="12.75" customHeight="1">
      <c r="B7" s="465" t="s">
        <v>223</v>
      </c>
      <c r="C7" s="466"/>
      <c r="D7" s="466"/>
      <c r="E7" s="466"/>
      <c r="F7" s="466"/>
      <c r="G7" s="467"/>
      <c r="H7" s="474" t="s">
        <v>224</v>
      </c>
      <c r="I7" s="406"/>
      <c r="J7" s="406"/>
      <c r="K7" s="406"/>
      <c r="L7" s="406"/>
      <c r="M7" s="406"/>
      <c r="N7" s="406"/>
      <c r="O7" s="407"/>
      <c r="P7" s="419" t="str">
        <f>RIGHT(K5,2)</f>
        <v>00</v>
      </c>
      <c r="Q7" s="420"/>
      <c r="R7" s="420" t="s">
        <v>52</v>
      </c>
      <c r="S7" s="478" t="s">
        <v>248</v>
      </c>
      <c r="T7" s="478"/>
      <c r="U7" s="478"/>
      <c r="V7" s="478"/>
      <c r="W7" s="479"/>
      <c r="X7" s="59"/>
      <c r="Y7" s="59"/>
      <c r="Z7" s="59"/>
      <c r="AA7" s="59"/>
      <c r="AB7" s="59"/>
      <c r="AC7" s="59"/>
      <c r="AD7" s="59"/>
      <c r="AE7" s="59"/>
      <c r="AF7" s="59"/>
      <c r="AG7" s="59"/>
      <c r="AH7" s="59"/>
      <c r="AI7" s="59"/>
      <c r="AJ7" s="59"/>
      <c r="AK7" s="59"/>
      <c r="AL7" s="59"/>
      <c r="AM7" s="59"/>
    </row>
    <row r="8" spans="1:42" ht="12.75" customHeight="1" thickBot="1">
      <c r="B8" s="468"/>
      <c r="C8" s="469"/>
      <c r="D8" s="469"/>
      <c r="E8" s="469"/>
      <c r="F8" s="469"/>
      <c r="G8" s="470"/>
      <c r="H8" s="475"/>
      <c r="I8" s="476"/>
      <c r="J8" s="476"/>
      <c r="K8" s="476"/>
      <c r="L8" s="476"/>
      <c r="M8" s="476"/>
      <c r="N8" s="476"/>
      <c r="O8" s="477"/>
      <c r="P8" s="421"/>
      <c r="Q8" s="422"/>
      <c r="R8" s="422"/>
      <c r="S8" s="480"/>
      <c r="T8" s="480"/>
      <c r="U8" s="480"/>
      <c r="V8" s="480"/>
      <c r="W8" s="481"/>
      <c r="X8" s="57"/>
      <c r="Y8" s="57"/>
      <c r="Z8" s="57"/>
      <c r="AA8" s="57"/>
      <c r="AB8" s="57"/>
      <c r="AC8" s="57"/>
      <c r="AD8" s="57"/>
      <c r="AE8" s="57"/>
      <c r="AF8" s="57"/>
      <c r="AG8" s="57"/>
      <c r="AH8" s="57"/>
      <c r="AI8" s="57"/>
      <c r="AJ8" s="57"/>
      <c r="AK8" s="57"/>
      <c r="AL8" s="57"/>
      <c r="AM8" s="57"/>
    </row>
    <row r="9" spans="1:42" ht="12.75" customHeight="1">
      <c r="B9" s="468"/>
      <c r="C9" s="469"/>
      <c r="D9" s="469"/>
      <c r="E9" s="469"/>
      <c r="F9" s="469"/>
      <c r="G9" s="470"/>
      <c r="H9" s="347" t="s">
        <v>5</v>
      </c>
      <c r="I9" s="342"/>
      <c r="J9" s="342"/>
      <c r="K9" s="342"/>
      <c r="L9" s="342"/>
      <c r="M9" s="342"/>
      <c r="N9" s="342"/>
      <c r="O9" s="343"/>
      <c r="P9" s="130" t="s">
        <v>272</v>
      </c>
      <c r="Q9" s="131"/>
      <c r="R9" s="131"/>
      <c r="S9" s="131"/>
      <c r="T9" s="131"/>
      <c r="U9" s="131"/>
      <c r="V9" s="131"/>
      <c r="W9" s="132"/>
      <c r="X9" s="147" t="s">
        <v>6</v>
      </c>
      <c r="Y9" s="145"/>
      <c r="Z9" s="145"/>
      <c r="AA9" s="145"/>
      <c r="AB9" s="145"/>
      <c r="AC9" s="146"/>
      <c r="AD9" s="389" t="s">
        <v>273</v>
      </c>
      <c r="AE9" s="390"/>
      <c r="AF9" s="390"/>
      <c r="AG9" s="390"/>
      <c r="AH9" s="390"/>
      <c r="AI9" s="390"/>
      <c r="AJ9" s="390"/>
      <c r="AK9" s="390"/>
      <c r="AL9" s="390"/>
      <c r="AM9" s="391"/>
      <c r="AN9" s="58"/>
    </row>
    <row r="10" spans="1:42" ht="12.75" customHeight="1" thickBot="1">
      <c r="B10" s="471"/>
      <c r="C10" s="472"/>
      <c r="D10" s="472"/>
      <c r="E10" s="472"/>
      <c r="F10" s="472"/>
      <c r="G10" s="473"/>
      <c r="H10" s="347" t="s">
        <v>3</v>
      </c>
      <c r="I10" s="342"/>
      <c r="J10" s="342"/>
      <c r="K10" s="342"/>
      <c r="L10" s="342"/>
      <c r="M10" s="342"/>
      <c r="N10" s="342"/>
      <c r="O10" s="343"/>
      <c r="P10" s="130" t="s">
        <v>271</v>
      </c>
      <c r="Q10" s="131"/>
      <c r="R10" s="131"/>
      <c r="S10" s="131"/>
      <c r="T10" s="131"/>
      <c r="U10" s="131"/>
      <c r="V10" s="131"/>
      <c r="W10" s="132"/>
      <c r="X10" s="453" t="s">
        <v>4</v>
      </c>
      <c r="Y10" s="454"/>
      <c r="Z10" s="454"/>
      <c r="AA10" s="454"/>
      <c r="AB10" s="454"/>
      <c r="AC10" s="455"/>
      <c r="AD10" s="205" t="s">
        <v>274</v>
      </c>
      <c r="AE10" s="206"/>
      <c r="AF10" s="206"/>
      <c r="AG10" s="206"/>
      <c r="AH10" s="206"/>
      <c r="AI10" s="206"/>
      <c r="AJ10" s="206"/>
      <c r="AK10" s="206"/>
      <c r="AL10" s="206"/>
      <c r="AM10" s="207"/>
      <c r="AN10" s="58"/>
    </row>
    <row r="11" spans="1:42" ht="12.75" customHeight="1">
      <c r="B11" s="357" t="s">
        <v>48</v>
      </c>
      <c r="C11" s="358"/>
      <c r="D11" s="358"/>
      <c r="E11" s="358"/>
      <c r="F11" s="358"/>
      <c r="G11" s="359"/>
      <c r="H11" s="347" t="s">
        <v>229</v>
      </c>
      <c r="I11" s="342"/>
      <c r="J11" s="342"/>
      <c r="K11" s="342"/>
      <c r="L11" s="342"/>
      <c r="M11" s="342"/>
      <c r="N11" s="342"/>
      <c r="O11" s="343"/>
      <c r="P11" s="436" t="s">
        <v>246</v>
      </c>
      <c r="Q11" s="128"/>
      <c r="R11" s="128"/>
      <c r="S11" s="128"/>
      <c r="T11" s="128"/>
      <c r="U11" s="128"/>
      <c r="V11" s="128"/>
      <c r="W11" s="437"/>
      <c r="X11" s="60"/>
      <c r="Y11" s="60"/>
      <c r="Z11" s="60"/>
      <c r="AA11" s="60"/>
      <c r="AB11" s="60"/>
      <c r="AC11" s="60"/>
      <c r="AD11" s="60"/>
      <c r="AE11" s="60"/>
      <c r="AF11" s="59"/>
      <c r="AG11" s="59"/>
      <c r="AH11" s="59"/>
      <c r="AI11" s="59"/>
      <c r="AJ11" s="59"/>
      <c r="AK11" s="59"/>
      <c r="AL11" s="59"/>
      <c r="AM11" s="59"/>
    </row>
    <row r="12" spans="1:42" ht="12.75" customHeight="1" thickBot="1">
      <c r="B12" s="363"/>
      <c r="C12" s="364"/>
      <c r="D12" s="364"/>
      <c r="E12" s="364"/>
      <c r="F12" s="364"/>
      <c r="G12" s="365"/>
      <c r="H12" s="456" t="s">
        <v>222</v>
      </c>
      <c r="I12" s="457"/>
      <c r="J12" s="457"/>
      <c r="K12" s="457"/>
      <c r="L12" s="457"/>
      <c r="M12" s="457"/>
      <c r="N12" s="457"/>
      <c r="O12" s="458"/>
      <c r="P12" s="459" t="s">
        <v>247</v>
      </c>
      <c r="Q12" s="460"/>
      <c r="R12" s="460"/>
      <c r="S12" s="460"/>
      <c r="T12" s="460"/>
      <c r="U12" s="460"/>
      <c r="V12" s="460"/>
      <c r="W12" s="461"/>
      <c r="X12" s="61"/>
      <c r="Y12" s="61"/>
      <c r="Z12" s="61"/>
      <c r="AA12" s="61"/>
      <c r="AB12" s="61"/>
      <c r="AC12" s="61"/>
      <c r="AD12" s="61"/>
      <c r="AE12" s="61"/>
    </row>
    <row r="13" spans="1:42" ht="12.75" customHeight="1">
      <c r="B13" s="61"/>
      <c r="C13" s="61"/>
      <c r="D13" s="61"/>
      <c r="E13" s="61"/>
      <c r="F13" s="61"/>
      <c r="G13" s="61"/>
      <c r="H13" s="62"/>
      <c r="I13" s="62"/>
      <c r="J13" s="62"/>
      <c r="K13" s="62"/>
      <c r="L13" s="62"/>
      <c r="M13" s="62"/>
      <c r="N13" s="62"/>
      <c r="O13" s="62"/>
      <c r="P13" s="53"/>
      <c r="Q13" s="53"/>
      <c r="R13" s="53"/>
      <c r="S13" s="53"/>
      <c r="T13" s="53"/>
      <c r="U13" s="53"/>
      <c r="V13" s="53"/>
      <c r="W13" s="61"/>
      <c r="X13" s="61"/>
      <c r="Y13" s="61"/>
      <c r="Z13" s="61"/>
      <c r="AA13" s="61"/>
      <c r="AB13" s="61"/>
      <c r="AC13" s="61"/>
      <c r="AD13" s="61"/>
    </row>
    <row r="14" spans="1:42" ht="12.75" customHeight="1" thickBot="1">
      <c r="A14" s="63"/>
      <c r="B14" s="57" t="s">
        <v>231</v>
      </c>
      <c r="C14" s="57"/>
      <c r="D14" s="57"/>
      <c r="E14" s="57"/>
      <c r="F14" s="57"/>
      <c r="G14" s="57"/>
      <c r="H14" s="57"/>
      <c r="I14" s="57"/>
      <c r="J14" s="57"/>
      <c r="K14" s="57"/>
      <c r="L14" s="57"/>
      <c r="M14" s="57"/>
      <c r="N14" s="57"/>
      <c r="O14" s="57"/>
      <c r="P14" s="57"/>
      <c r="Q14" s="57"/>
      <c r="R14" s="57"/>
      <c r="S14" s="57"/>
      <c r="T14" s="64"/>
      <c r="U14" s="64"/>
      <c r="V14" s="64"/>
      <c r="W14" s="64"/>
      <c r="X14" s="64"/>
      <c r="Y14" s="64"/>
      <c r="Z14" s="64"/>
      <c r="AA14" s="64"/>
      <c r="AB14" s="64"/>
      <c r="AC14" s="64"/>
      <c r="AD14" s="64"/>
      <c r="AE14" s="64"/>
      <c r="AF14" s="64"/>
      <c r="AG14" s="64"/>
      <c r="AH14" s="64"/>
      <c r="AI14" s="64"/>
      <c r="AJ14" s="64"/>
      <c r="AK14" s="64"/>
      <c r="AL14" s="64"/>
      <c r="AM14" s="64"/>
      <c r="AN14" s="63"/>
      <c r="AO14" s="63"/>
      <c r="AP14" s="800"/>
    </row>
    <row r="15" spans="1:42" ht="12.75" customHeight="1" thickBot="1">
      <c r="B15" s="351" t="s">
        <v>8</v>
      </c>
      <c r="C15" s="352"/>
      <c r="D15" s="352"/>
      <c r="E15" s="352"/>
      <c r="F15" s="352"/>
      <c r="G15" s="353"/>
      <c r="H15" s="451" t="s">
        <v>235</v>
      </c>
      <c r="I15" s="452"/>
      <c r="J15" s="65" t="s">
        <v>232</v>
      </c>
      <c r="K15" s="500" t="s">
        <v>275</v>
      </c>
      <c r="L15" s="500"/>
      <c r="M15" s="500"/>
      <c r="N15" s="500"/>
      <c r="O15" s="500"/>
      <c r="P15" s="500"/>
      <c r="Q15" s="500"/>
      <c r="R15" s="500"/>
      <c r="S15" s="501"/>
      <c r="T15" s="55"/>
      <c r="U15" s="56"/>
      <c r="V15" s="56"/>
      <c r="W15" s="56"/>
      <c r="X15" s="56"/>
      <c r="Y15" s="56"/>
      <c r="Z15" s="66"/>
      <c r="AA15" s="66"/>
      <c r="AB15" s="66"/>
      <c r="AC15" s="66"/>
      <c r="AD15" s="66"/>
      <c r="AE15" s="66"/>
      <c r="AF15" s="66"/>
      <c r="AG15" s="66"/>
      <c r="AH15" s="66"/>
      <c r="AI15" s="66"/>
      <c r="AJ15" s="66"/>
      <c r="AK15" s="66"/>
      <c r="AL15" s="57"/>
      <c r="AM15" s="57"/>
      <c r="AN15" s="67"/>
      <c r="AO15" s="67"/>
      <c r="AP15" s="801"/>
    </row>
    <row r="16" spans="1:42" ht="12.75" customHeight="1">
      <c r="B16" s="341" t="s">
        <v>2</v>
      </c>
      <c r="C16" s="342"/>
      <c r="D16" s="342"/>
      <c r="E16" s="342"/>
      <c r="F16" s="342"/>
      <c r="G16" s="343"/>
      <c r="H16" s="497" t="s">
        <v>276</v>
      </c>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9"/>
      <c r="AN16" s="58"/>
      <c r="AO16" s="63"/>
      <c r="AP16" s="800"/>
    </row>
    <row r="17" spans="2:42" ht="12.75" customHeight="1" thickBot="1">
      <c r="B17" s="502" t="s">
        <v>4935</v>
      </c>
      <c r="C17" s="393"/>
      <c r="D17" s="393"/>
      <c r="E17" s="393"/>
      <c r="F17" s="393"/>
      <c r="G17" s="394"/>
      <c r="H17" s="546" t="s">
        <v>4936</v>
      </c>
      <c r="I17" s="547"/>
      <c r="J17" s="547"/>
      <c r="K17" s="548"/>
      <c r="L17" s="549" t="s">
        <v>4939</v>
      </c>
      <c r="M17" s="550"/>
      <c r="N17" s="550"/>
      <c r="O17" s="551"/>
      <c r="P17" s="546" t="s">
        <v>4937</v>
      </c>
      <c r="Q17" s="547"/>
      <c r="R17" s="547"/>
      <c r="S17" s="548"/>
      <c r="T17" s="121" t="s">
        <v>4940</v>
      </c>
      <c r="U17" s="115"/>
      <c r="V17" s="115"/>
      <c r="W17" s="115"/>
      <c r="X17" s="115"/>
      <c r="Y17" s="115"/>
      <c r="Z17" s="115"/>
      <c r="AA17" s="552" t="s">
        <v>4941</v>
      </c>
      <c r="AB17" s="553"/>
      <c r="AC17" s="553"/>
      <c r="AD17" s="554"/>
      <c r="AE17" s="121" t="s">
        <v>4945</v>
      </c>
      <c r="AF17" s="115"/>
      <c r="AG17" s="115"/>
      <c r="AH17" s="115"/>
      <c r="AI17" s="115"/>
      <c r="AJ17" s="115"/>
      <c r="AK17" s="115"/>
      <c r="AL17" s="115"/>
      <c r="AM17" s="122"/>
      <c r="AN17" s="58"/>
    </row>
    <row r="18" spans="2:42" ht="12.75" customHeight="1" thickBot="1">
      <c r="B18" s="482" t="s">
        <v>4964</v>
      </c>
      <c r="C18" s="349"/>
      <c r="D18" s="349"/>
      <c r="E18" s="349"/>
      <c r="F18" s="349"/>
      <c r="G18" s="350"/>
      <c r="H18" s="332">
        <v>43374</v>
      </c>
      <c r="I18" s="333"/>
      <c r="J18" s="333"/>
      <c r="K18" s="333"/>
      <c r="L18" s="333"/>
      <c r="M18" s="333"/>
      <c r="N18" s="333"/>
      <c r="O18" s="333"/>
      <c r="P18" s="333"/>
      <c r="Q18" s="333"/>
      <c r="R18" s="333"/>
      <c r="S18" s="334"/>
      <c r="T18" s="68"/>
      <c r="U18" s="69"/>
      <c r="V18" s="69"/>
      <c r="W18" s="69"/>
      <c r="X18" s="69"/>
      <c r="Y18" s="70"/>
      <c r="Z18" s="59"/>
      <c r="AA18" s="59"/>
      <c r="AB18" s="59"/>
      <c r="AC18" s="59"/>
      <c r="AD18" s="59"/>
      <c r="AE18" s="59"/>
      <c r="AF18" s="59"/>
      <c r="AG18" s="59"/>
      <c r="AH18" s="59"/>
      <c r="AI18" s="59"/>
      <c r="AJ18" s="59"/>
      <c r="AK18" s="59"/>
      <c r="AL18" s="59"/>
      <c r="AM18" s="59"/>
      <c r="AN18" s="64"/>
      <c r="AO18" s="64"/>
      <c r="AP18" s="802"/>
    </row>
    <row r="19" spans="2:42" ht="12.75" customHeight="1">
      <c r="B19" s="61"/>
      <c r="C19" s="61"/>
      <c r="D19" s="61"/>
      <c r="E19" s="61"/>
      <c r="F19" s="61"/>
      <c r="G19" s="61"/>
      <c r="H19" s="62"/>
      <c r="I19" s="62"/>
      <c r="J19" s="62"/>
      <c r="K19" s="62"/>
      <c r="L19" s="62"/>
      <c r="M19" s="62"/>
      <c r="N19" s="62"/>
      <c r="O19" s="62"/>
      <c r="P19" s="53"/>
      <c r="Q19" s="53"/>
      <c r="R19" s="53"/>
      <c r="S19" s="53"/>
      <c r="T19" s="53"/>
      <c r="U19" s="53"/>
      <c r="V19" s="53"/>
      <c r="W19" s="53"/>
      <c r="X19" s="61"/>
      <c r="Y19" s="61"/>
      <c r="Z19" s="61"/>
      <c r="AA19" s="61"/>
      <c r="AB19" s="61"/>
      <c r="AC19" s="61"/>
      <c r="AD19" s="61"/>
      <c r="AE19" s="61"/>
    </row>
    <row r="20" spans="2:42" ht="12.75" customHeight="1" thickBot="1">
      <c r="B20" s="52" t="s">
        <v>233</v>
      </c>
    </row>
    <row r="21" spans="2:42" ht="12.75" customHeight="1">
      <c r="B21" s="384" t="s">
        <v>42</v>
      </c>
      <c r="C21" s="385"/>
      <c r="D21" s="385"/>
      <c r="E21" s="385"/>
      <c r="F21" s="385"/>
      <c r="G21" s="386"/>
      <c r="H21" s="483" t="s">
        <v>224</v>
      </c>
      <c r="I21" s="484"/>
      <c r="J21" s="484"/>
      <c r="K21" s="484"/>
      <c r="L21" s="484"/>
      <c r="M21" s="484"/>
      <c r="N21" s="484"/>
      <c r="O21" s="485"/>
      <c r="P21" s="486" t="str">
        <f>RIGHT($K$5,2)</f>
        <v>00</v>
      </c>
      <c r="Q21" s="487"/>
      <c r="R21" s="488" t="s">
        <v>52</v>
      </c>
      <c r="S21" s="489" t="s">
        <v>277</v>
      </c>
      <c r="T21" s="489"/>
      <c r="U21" s="489"/>
      <c r="V21" s="489"/>
      <c r="W21" s="490"/>
      <c r="AN21" s="64"/>
      <c r="AO21" s="64"/>
    </row>
    <row r="22" spans="2:42" ht="12.75" customHeight="1" thickBot="1">
      <c r="B22" s="360"/>
      <c r="C22" s="361"/>
      <c r="D22" s="361"/>
      <c r="E22" s="361"/>
      <c r="F22" s="361"/>
      <c r="G22" s="362"/>
      <c r="H22" s="416"/>
      <c r="I22" s="417"/>
      <c r="J22" s="417"/>
      <c r="K22" s="417"/>
      <c r="L22" s="417"/>
      <c r="M22" s="417"/>
      <c r="N22" s="417"/>
      <c r="O22" s="418"/>
      <c r="P22" s="421"/>
      <c r="Q22" s="422"/>
      <c r="R22" s="424"/>
      <c r="S22" s="427"/>
      <c r="T22" s="427"/>
      <c r="U22" s="427"/>
      <c r="V22" s="427"/>
      <c r="W22" s="428"/>
    </row>
    <row r="23" spans="2:42" ht="12.75" customHeight="1">
      <c r="B23" s="360"/>
      <c r="C23" s="361"/>
      <c r="D23" s="361"/>
      <c r="E23" s="361"/>
      <c r="F23" s="361"/>
      <c r="G23" s="362"/>
      <c r="H23" s="392" t="s">
        <v>5</v>
      </c>
      <c r="I23" s="393"/>
      <c r="J23" s="393"/>
      <c r="K23" s="393"/>
      <c r="L23" s="393"/>
      <c r="M23" s="393"/>
      <c r="N23" s="393"/>
      <c r="O23" s="394"/>
      <c r="P23" s="130" t="s">
        <v>278</v>
      </c>
      <c r="Q23" s="131"/>
      <c r="R23" s="131"/>
      <c r="S23" s="131"/>
      <c r="T23" s="131"/>
      <c r="U23" s="131"/>
      <c r="V23" s="131"/>
      <c r="W23" s="132"/>
      <c r="X23" s="388" t="s">
        <v>6</v>
      </c>
      <c r="Y23" s="352"/>
      <c r="Z23" s="352"/>
      <c r="AA23" s="352"/>
      <c r="AB23" s="352"/>
      <c r="AC23" s="352"/>
      <c r="AD23" s="352"/>
      <c r="AE23" s="353"/>
      <c r="AF23" s="389" t="s">
        <v>280</v>
      </c>
      <c r="AG23" s="390"/>
      <c r="AH23" s="390"/>
      <c r="AI23" s="390"/>
      <c r="AJ23" s="390"/>
      <c r="AK23" s="390"/>
      <c r="AL23" s="390"/>
      <c r="AM23" s="391"/>
    </row>
    <row r="24" spans="2:42" ht="12.75" customHeight="1" thickBot="1">
      <c r="B24" s="360"/>
      <c r="C24" s="361"/>
      <c r="D24" s="361"/>
      <c r="E24" s="361"/>
      <c r="F24" s="361"/>
      <c r="G24" s="362"/>
      <c r="H24" s="392" t="s">
        <v>3</v>
      </c>
      <c r="I24" s="393"/>
      <c r="J24" s="393"/>
      <c r="K24" s="393"/>
      <c r="L24" s="393"/>
      <c r="M24" s="393"/>
      <c r="N24" s="393"/>
      <c r="O24" s="394"/>
      <c r="P24" s="130" t="s">
        <v>279</v>
      </c>
      <c r="Q24" s="131"/>
      <c r="R24" s="131"/>
      <c r="S24" s="131"/>
      <c r="T24" s="131"/>
      <c r="U24" s="131"/>
      <c r="V24" s="131"/>
      <c r="W24" s="132"/>
      <c r="X24" s="348" t="s">
        <v>4</v>
      </c>
      <c r="Y24" s="349"/>
      <c r="Z24" s="349"/>
      <c r="AA24" s="349"/>
      <c r="AB24" s="349"/>
      <c r="AC24" s="349"/>
      <c r="AD24" s="349"/>
      <c r="AE24" s="350"/>
      <c r="AF24" s="205" t="s">
        <v>281</v>
      </c>
      <c r="AG24" s="206"/>
      <c r="AH24" s="206"/>
      <c r="AI24" s="206"/>
      <c r="AJ24" s="206"/>
      <c r="AK24" s="206"/>
      <c r="AL24" s="206"/>
      <c r="AM24" s="207"/>
    </row>
    <row r="25" spans="2:42" ht="12.75" customHeight="1">
      <c r="B25" s="360"/>
      <c r="C25" s="361"/>
      <c r="D25" s="361"/>
      <c r="E25" s="361"/>
      <c r="F25" s="361"/>
      <c r="G25" s="362"/>
      <c r="H25" s="392" t="s">
        <v>230</v>
      </c>
      <c r="I25" s="393"/>
      <c r="J25" s="393"/>
      <c r="K25" s="393"/>
      <c r="L25" s="393"/>
      <c r="M25" s="393"/>
      <c r="N25" s="393"/>
      <c r="O25" s="394"/>
      <c r="P25" s="436" t="s">
        <v>261</v>
      </c>
      <c r="Q25" s="128"/>
      <c r="R25" s="128"/>
      <c r="S25" s="128"/>
      <c r="T25" s="128"/>
      <c r="U25" s="128"/>
      <c r="V25" s="128"/>
      <c r="W25" s="437"/>
      <c r="X25" s="61"/>
      <c r="Y25" s="61"/>
      <c r="Z25" s="61"/>
      <c r="AA25" s="61"/>
      <c r="AB25" s="61"/>
      <c r="AC25" s="61"/>
      <c r="AD25" s="61"/>
      <c r="AE25" s="61"/>
      <c r="AF25" s="64"/>
      <c r="AG25" s="64"/>
      <c r="AH25" s="64"/>
      <c r="AI25" s="64"/>
      <c r="AJ25" s="64"/>
      <c r="AK25" s="64"/>
    </row>
    <row r="26" spans="2:42" ht="12.75" customHeight="1" thickBot="1">
      <c r="B26" s="360"/>
      <c r="C26" s="361"/>
      <c r="D26" s="361"/>
      <c r="E26" s="361"/>
      <c r="F26" s="361"/>
      <c r="G26" s="362"/>
      <c r="H26" s="392" t="s">
        <v>268</v>
      </c>
      <c r="I26" s="393"/>
      <c r="J26" s="393"/>
      <c r="K26" s="393"/>
      <c r="L26" s="393"/>
      <c r="M26" s="393"/>
      <c r="N26" s="393"/>
      <c r="O26" s="394"/>
      <c r="P26" s="429" t="s">
        <v>249</v>
      </c>
      <c r="Q26" s="430"/>
      <c r="R26" s="430"/>
      <c r="S26" s="430"/>
      <c r="T26" s="430"/>
      <c r="U26" s="430"/>
      <c r="V26" s="430"/>
      <c r="W26" s="431"/>
      <c r="X26" s="61"/>
      <c r="Y26" s="61"/>
      <c r="Z26" s="61"/>
      <c r="AA26" s="61"/>
      <c r="AB26" s="61"/>
      <c r="AC26" s="61"/>
      <c r="AD26" s="61"/>
      <c r="AE26" s="61"/>
      <c r="AF26" s="64"/>
      <c r="AG26" s="64"/>
      <c r="AH26" s="64"/>
      <c r="AI26" s="64"/>
      <c r="AJ26" s="64"/>
      <c r="AK26" s="64"/>
    </row>
    <row r="27" spans="2:42" ht="12.75" customHeight="1">
      <c r="B27" s="360"/>
      <c r="C27" s="361"/>
      <c r="D27" s="361"/>
      <c r="E27" s="361"/>
      <c r="F27" s="361"/>
      <c r="G27" s="362"/>
      <c r="H27" s="392" t="s">
        <v>4965</v>
      </c>
      <c r="I27" s="393"/>
      <c r="J27" s="393"/>
      <c r="K27" s="393"/>
      <c r="L27" s="393"/>
      <c r="M27" s="393"/>
      <c r="N27" s="393"/>
      <c r="O27" s="394"/>
      <c r="P27" s="395" t="s">
        <v>237</v>
      </c>
      <c r="Q27" s="396"/>
      <c r="R27" s="397"/>
      <c r="S27" s="397"/>
      <c r="T27" s="397"/>
      <c r="U27" s="397"/>
      <c r="V27" s="397"/>
      <c r="W27" s="398"/>
      <c r="X27" s="388" t="s">
        <v>234</v>
      </c>
      <c r="Y27" s="352"/>
      <c r="Z27" s="352"/>
      <c r="AA27" s="352"/>
      <c r="AB27" s="352"/>
      <c r="AC27" s="352"/>
      <c r="AD27" s="352"/>
      <c r="AE27" s="353"/>
      <c r="AF27" s="399"/>
      <c r="AG27" s="400"/>
      <c r="AH27" s="400"/>
      <c r="AI27" s="400"/>
      <c r="AJ27" s="400"/>
      <c r="AK27" s="400"/>
      <c r="AL27" s="400"/>
      <c r="AM27" s="401"/>
    </row>
    <row r="28" spans="2:42" ht="12.75" customHeight="1" thickBot="1">
      <c r="B28" s="383"/>
      <c r="C28" s="369"/>
      <c r="D28" s="369"/>
      <c r="E28" s="369"/>
      <c r="F28" s="369"/>
      <c r="G28" s="370"/>
      <c r="H28" s="392" t="s">
        <v>4966</v>
      </c>
      <c r="I28" s="393"/>
      <c r="J28" s="393"/>
      <c r="K28" s="393"/>
      <c r="L28" s="393"/>
      <c r="M28" s="393"/>
      <c r="N28" s="393"/>
      <c r="O28" s="394"/>
      <c r="P28" s="395" t="s">
        <v>237</v>
      </c>
      <c r="Q28" s="396"/>
      <c r="R28" s="397"/>
      <c r="S28" s="397"/>
      <c r="T28" s="397"/>
      <c r="U28" s="397"/>
      <c r="V28" s="397"/>
      <c r="W28" s="398"/>
      <c r="X28" s="348" t="s">
        <v>234</v>
      </c>
      <c r="Y28" s="349"/>
      <c r="Z28" s="349"/>
      <c r="AA28" s="349"/>
      <c r="AB28" s="349"/>
      <c r="AC28" s="349"/>
      <c r="AD28" s="349"/>
      <c r="AE28" s="350"/>
      <c r="AF28" s="402"/>
      <c r="AG28" s="403"/>
      <c r="AH28" s="403"/>
      <c r="AI28" s="403"/>
      <c r="AJ28" s="403"/>
      <c r="AK28" s="403"/>
      <c r="AL28" s="403"/>
      <c r="AM28" s="404"/>
    </row>
    <row r="29" spans="2:42" ht="12.75" customHeight="1">
      <c r="B29" s="357" t="s">
        <v>43</v>
      </c>
      <c r="C29" s="358"/>
      <c r="D29" s="358"/>
      <c r="E29" s="358"/>
      <c r="F29" s="358"/>
      <c r="G29" s="359"/>
      <c r="H29" s="371" t="s">
        <v>224</v>
      </c>
      <c r="I29" s="414"/>
      <c r="J29" s="414"/>
      <c r="K29" s="414"/>
      <c r="L29" s="414"/>
      <c r="M29" s="414"/>
      <c r="N29" s="414"/>
      <c r="O29" s="415"/>
      <c r="P29" s="419" t="str">
        <f>IF(P11="1人","",RIGHT($K$5,2))</f>
        <v>00</v>
      </c>
      <c r="Q29" s="420"/>
      <c r="R29" s="423" t="s">
        <v>52</v>
      </c>
      <c r="S29" s="432" t="s">
        <v>282</v>
      </c>
      <c r="T29" s="432"/>
      <c r="U29" s="432"/>
      <c r="V29" s="432"/>
      <c r="W29" s="433"/>
    </row>
    <row r="30" spans="2:42" ht="12.75" customHeight="1" thickBot="1">
      <c r="B30" s="360"/>
      <c r="C30" s="361"/>
      <c r="D30" s="361"/>
      <c r="E30" s="361"/>
      <c r="F30" s="361"/>
      <c r="G30" s="362"/>
      <c r="H30" s="416"/>
      <c r="I30" s="417"/>
      <c r="J30" s="417"/>
      <c r="K30" s="417"/>
      <c r="L30" s="417"/>
      <c r="M30" s="417"/>
      <c r="N30" s="417"/>
      <c r="O30" s="418"/>
      <c r="P30" s="421"/>
      <c r="Q30" s="422"/>
      <c r="R30" s="424"/>
      <c r="S30" s="434"/>
      <c r="T30" s="434"/>
      <c r="U30" s="434"/>
      <c r="V30" s="434"/>
      <c r="W30" s="435"/>
    </row>
    <row r="31" spans="2:42" ht="12.75" customHeight="1">
      <c r="B31" s="360"/>
      <c r="C31" s="361"/>
      <c r="D31" s="361"/>
      <c r="E31" s="361"/>
      <c r="F31" s="361"/>
      <c r="G31" s="362"/>
      <c r="H31" s="392" t="s">
        <v>5</v>
      </c>
      <c r="I31" s="393"/>
      <c r="J31" s="393"/>
      <c r="K31" s="393"/>
      <c r="L31" s="393"/>
      <c r="M31" s="393"/>
      <c r="N31" s="393"/>
      <c r="O31" s="394"/>
      <c r="P31" s="130" t="s">
        <v>283</v>
      </c>
      <c r="Q31" s="131"/>
      <c r="R31" s="131"/>
      <c r="S31" s="131"/>
      <c r="T31" s="131"/>
      <c r="U31" s="131"/>
      <c r="V31" s="131"/>
      <c r="W31" s="132"/>
      <c r="X31" s="388" t="s">
        <v>6</v>
      </c>
      <c r="Y31" s="352"/>
      <c r="Z31" s="352"/>
      <c r="AA31" s="352"/>
      <c r="AB31" s="352"/>
      <c r="AC31" s="352"/>
      <c r="AD31" s="352"/>
      <c r="AE31" s="353"/>
      <c r="AF31" s="389" t="s">
        <v>284</v>
      </c>
      <c r="AG31" s="390"/>
      <c r="AH31" s="390"/>
      <c r="AI31" s="390"/>
      <c r="AJ31" s="390"/>
      <c r="AK31" s="390"/>
      <c r="AL31" s="390"/>
      <c r="AM31" s="391"/>
    </row>
    <row r="32" spans="2:42" ht="12.75" customHeight="1" thickBot="1">
      <c r="B32" s="360"/>
      <c r="C32" s="361"/>
      <c r="D32" s="361"/>
      <c r="E32" s="361"/>
      <c r="F32" s="361"/>
      <c r="G32" s="362"/>
      <c r="H32" s="392" t="s">
        <v>3</v>
      </c>
      <c r="I32" s="393"/>
      <c r="J32" s="393"/>
      <c r="K32" s="393"/>
      <c r="L32" s="393"/>
      <c r="M32" s="393"/>
      <c r="N32" s="393"/>
      <c r="O32" s="394"/>
      <c r="P32" s="130" t="s">
        <v>286</v>
      </c>
      <c r="Q32" s="131"/>
      <c r="R32" s="131"/>
      <c r="S32" s="131"/>
      <c r="T32" s="131"/>
      <c r="U32" s="131"/>
      <c r="V32" s="131"/>
      <c r="W32" s="132"/>
      <c r="X32" s="348" t="s">
        <v>4</v>
      </c>
      <c r="Y32" s="349"/>
      <c r="Z32" s="349"/>
      <c r="AA32" s="349"/>
      <c r="AB32" s="349"/>
      <c r="AC32" s="349"/>
      <c r="AD32" s="349"/>
      <c r="AE32" s="350"/>
      <c r="AF32" s="205" t="s">
        <v>285</v>
      </c>
      <c r="AG32" s="206"/>
      <c r="AH32" s="206"/>
      <c r="AI32" s="206"/>
      <c r="AJ32" s="206"/>
      <c r="AK32" s="206"/>
      <c r="AL32" s="206"/>
      <c r="AM32" s="207"/>
    </row>
    <row r="33" spans="2:39" ht="12.75" customHeight="1">
      <c r="B33" s="360"/>
      <c r="C33" s="361"/>
      <c r="D33" s="361"/>
      <c r="E33" s="361"/>
      <c r="F33" s="361"/>
      <c r="G33" s="362"/>
      <c r="H33" s="392" t="s">
        <v>230</v>
      </c>
      <c r="I33" s="393"/>
      <c r="J33" s="393"/>
      <c r="K33" s="393"/>
      <c r="L33" s="393"/>
      <c r="M33" s="393"/>
      <c r="N33" s="393"/>
      <c r="O33" s="394"/>
      <c r="P33" s="436" t="s">
        <v>257</v>
      </c>
      <c r="Q33" s="128"/>
      <c r="R33" s="128"/>
      <c r="S33" s="128"/>
      <c r="T33" s="128"/>
      <c r="U33" s="128"/>
      <c r="V33" s="128"/>
      <c r="W33" s="437"/>
      <c r="X33" s="61"/>
      <c r="Y33" s="61"/>
      <c r="Z33" s="61"/>
      <c r="AA33" s="61"/>
      <c r="AB33" s="61"/>
      <c r="AC33" s="61"/>
      <c r="AD33" s="61"/>
      <c r="AE33" s="61"/>
      <c r="AF33" s="64"/>
      <c r="AG33" s="64"/>
      <c r="AH33" s="64"/>
      <c r="AI33" s="64"/>
      <c r="AJ33" s="64"/>
      <c r="AK33" s="64"/>
    </row>
    <row r="34" spans="2:39" ht="12.75" customHeight="1" thickBot="1">
      <c r="B34" s="360"/>
      <c r="C34" s="361"/>
      <c r="D34" s="361"/>
      <c r="E34" s="361"/>
      <c r="F34" s="361"/>
      <c r="G34" s="362"/>
      <c r="H34" s="392" t="s">
        <v>268</v>
      </c>
      <c r="I34" s="393"/>
      <c r="J34" s="393"/>
      <c r="K34" s="393"/>
      <c r="L34" s="393"/>
      <c r="M34" s="393"/>
      <c r="N34" s="393"/>
      <c r="O34" s="394"/>
      <c r="P34" s="429" t="s">
        <v>269</v>
      </c>
      <c r="Q34" s="430"/>
      <c r="R34" s="430"/>
      <c r="S34" s="430"/>
      <c r="T34" s="430"/>
      <c r="U34" s="430"/>
      <c r="V34" s="430"/>
      <c r="W34" s="431"/>
      <c r="X34" s="61"/>
      <c r="Y34" s="61"/>
      <c r="Z34" s="61"/>
      <c r="AA34" s="61"/>
      <c r="AB34" s="61"/>
      <c r="AC34" s="61"/>
      <c r="AD34" s="61"/>
      <c r="AE34" s="61"/>
      <c r="AF34" s="64"/>
      <c r="AG34" s="64"/>
      <c r="AH34" s="64"/>
      <c r="AI34" s="64"/>
      <c r="AJ34" s="64"/>
      <c r="AK34" s="64"/>
    </row>
    <row r="35" spans="2:39" ht="12.75" customHeight="1">
      <c r="B35" s="360"/>
      <c r="C35" s="361"/>
      <c r="D35" s="361"/>
      <c r="E35" s="361"/>
      <c r="F35" s="361"/>
      <c r="G35" s="362"/>
      <c r="H35" s="392" t="s">
        <v>4967</v>
      </c>
      <c r="I35" s="393"/>
      <c r="J35" s="393"/>
      <c r="K35" s="393"/>
      <c r="L35" s="393"/>
      <c r="M35" s="393"/>
      <c r="N35" s="393"/>
      <c r="O35" s="394"/>
      <c r="P35" s="395" t="s">
        <v>237</v>
      </c>
      <c r="Q35" s="396"/>
      <c r="R35" s="397">
        <v>2018010101012</v>
      </c>
      <c r="S35" s="397"/>
      <c r="T35" s="397"/>
      <c r="U35" s="397"/>
      <c r="V35" s="397"/>
      <c r="W35" s="398"/>
      <c r="X35" s="388" t="s">
        <v>234</v>
      </c>
      <c r="Y35" s="352"/>
      <c r="Z35" s="352"/>
      <c r="AA35" s="352"/>
      <c r="AB35" s="352"/>
      <c r="AC35" s="352"/>
      <c r="AD35" s="352"/>
      <c r="AE35" s="353"/>
      <c r="AF35" s="399" t="s">
        <v>287</v>
      </c>
      <c r="AG35" s="400"/>
      <c r="AH35" s="400"/>
      <c r="AI35" s="400"/>
      <c r="AJ35" s="400"/>
      <c r="AK35" s="400"/>
      <c r="AL35" s="400"/>
      <c r="AM35" s="401"/>
    </row>
    <row r="36" spans="2:39" ht="12.75" customHeight="1" thickBot="1">
      <c r="B36" s="383"/>
      <c r="C36" s="369"/>
      <c r="D36" s="369"/>
      <c r="E36" s="369"/>
      <c r="F36" s="369"/>
      <c r="G36" s="370"/>
      <c r="H36" s="392" t="s">
        <v>4968</v>
      </c>
      <c r="I36" s="393"/>
      <c r="J36" s="393"/>
      <c r="K36" s="393"/>
      <c r="L36" s="393"/>
      <c r="M36" s="393"/>
      <c r="N36" s="393"/>
      <c r="O36" s="394"/>
      <c r="P36" s="395" t="s">
        <v>237</v>
      </c>
      <c r="Q36" s="396"/>
      <c r="R36" s="397"/>
      <c r="S36" s="397"/>
      <c r="T36" s="397"/>
      <c r="U36" s="397"/>
      <c r="V36" s="397"/>
      <c r="W36" s="398"/>
      <c r="X36" s="348" t="s">
        <v>234</v>
      </c>
      <c r="Y36" s="349"/>
      <c r="Z36" s="349"/>
      <c r="AA36" s="349"/>
      <c r="AB36" s="349"/>
      <c r="AC36" s="349"/>
      <c r="AD36" s="349"/>
      <c r="AE36" s="350"/>
      <c r="AF36" s="402"/>
      <c r="AG36" s="403"/>
      <c r="AH36" s="403"/>
      <c r="AI36" s="403"/>
      <c r="AJ36" s="403"/>
      <c r="AK36" s="403"/>
      <c r="AL36" s="403"/>
      <c r="AM36" s="404"/>
    </row>
    <row r="37" spans="2:39" ht="12.75" customHeight="1">
      <c r="B37" s="405" t="s">
        <v>239</v>
      </c>
      <c r="C37" s="406"/>
      <c r="D37" s="406"/>
      <c r="E37" s="406"/>
      <c r="F37" s="406"/>
      <c r="G37" s="407"/>
      <c r="H37" s="371" t="s">
        <v>224</v>
      </c>
      <c r="I37" s="414"/>
      <c r="J37" s="414"/>
      <c r="K37" s="414"/>
      <c r="L37" s="414"/>
      <c r="M37" s="414"/>
      <c r="N37" s="414"/>
      <c r="O37" s="415"/>
      <c r="P37" s="419" t="str">
        <f>IF(P12="無","",RIGHT($K$5,2))</f>
        <v>00</v>
      </c>
      <c r="Q37" s="420"/>
      <c r="R37" s="423" t="s">
        <v>52</v>
      </c>
      <c r="S37" s="425" t="s">
        <v>288</v>
      </c>
      <c r="T37" s="425"/>
      <c r="U37" s="425"/>
      <c r="V37" s="425"/>
      <c r="W37" s="426"/>
    </row>
    <row r="38" spans="2:39" ht="12.75" customHeight="1" thickBot="1">
      <c r="B38" s="408"/>
      <c r="C38" s="409"/>
      <c r="D38" s="409"/>
      <c r="E38" s="409"/>
      <c r="F38" s="409"/>
      <c r="G38" s="410"/>
      <c r="H38" s="416"/>
      <c r="I38" s="417"/>
      <c r="J38" s="417"/>
      <c r="K38" s="417"/>
      <c r="L38" s="417"/>
      <c r="M38" s="417"/>
      <c r="N38" s="417"/>
      <c r="O38" s="418"/>
      <c r="P38" s="421"/>
      <c r="Q38" s="422"/>
      <c r="R38" s="424"/>
      <c r="S38" s="427"/>
      <c r="T38" s="427"/>
      <c r="U38" s="427"/>
      <c r="V38" s="427"/>
      <c r="W38" s="428"/>
    </row>
    <row r="39" spans="2:39" ht="12.75" customHeight="1">
      <c r="B39" s="408"/>
      <c r="C39" s="409"/>
      <c r="D39" s="409"/>
      <c r="E39" s="409"/>
      <c r="F39" s="409"/>
      <c r="G39" s="410"/>
      <c r="H39" s="392" t="s">
        <v>5</v>
      </c>
      <c r="I39" s="393"/>
      <c r="J39" s="393"/>
      <c r="K39" s="393"/>
      <c r="L39" s="393"/>
      <c r="M39" s="393"/>
      <c r="N39" s="393"/>
      <c r="O39" s="394"/>
      <c r="P39" s="130" t="s">
        <v>278</v>
      </c>
      <c r="Q39" s="131"/>
      <c r="R39" s="131"/>
      <c r="S39" s="131"/>
      <c r="T39" s="131"/>
      <c r="U39" s="131"/>
      <c r="V39" s="131"/>
      <c r="W39" s="132"/>
      <c r="X39" s="388" t="s">
        <v>6</v>
      </c>
      <c r="Y39" s="352"/>
      <c r="Z39" s="352"/>
      <c r="AA39" s="352"/>
      <c r="AB39" s="352"/>
      <c r="AC39" s="352"/>
      <c r="AD39" s="352"/>
      <c r="AE39" s="353"/>
      <c r="AF39" s="389" t="s">
        <v>280</v>
      </c>
      <c r="AG39" s="390"/>
      <c r="AH39" s="390"/>
      <c r="AI39" s="390"/>
      <c r="AJ39" s="390"/>
      <c r="AK39" s="390"/>
      <c r="AL39" s="390"/>
      <c r="AM39" s="391"/>
    </row>
    <row r="40" spans="2:39" ht="12.75" customHeight="1" thickBot="1">
      <c r="B40" s="408"/>
      <c r="C40" s="409"/>
      <c r="D40" s="409"/>
      <c r="E40" s="409"/>
      <c r="F40" s="409"/>
      <c r="G40" s="410"/>
      <c r="H40" s="392" t="s">
        <v>3</v>
      </c>
      <c r="I40" s="393"/>
      <c r="J40" s="393"/>
      <c r="K40" s="393"/>
      <c r="L40" s="393"/>
      <c r="M40" s="393"/>
      <c r="N40" s="393"/>
      <c r="O40" s="394"/>
      <c r="P40" s="130" t="s">
        <v>279</v>
      </c>
      <c r="Q40" s="131"/>
      <c r="R40" s="131"/>
      <c r="S40" s="131"/>
      <c r="T40" s="131"/>
      <c r="U40" s="131"/>
      <c r="V40" s="131"/>
      <c r="W40" s="132"/>
      <c r="X40" s="348" t="s">
        <v>4</v>
      </c>
      <c r="Y40" s="349"/>
      <c r="Z40" s="349"/>
      <c r="AA40" s="349"/>
      <c r="AB40" s="349"/>
      <c r="AC40" s="349"/>
      <c r="AD40" s="349"/>
      <c r="AE40" s="350"/>
      <c r="AF40" s="205" t="s">
        <v>281</v>
      </c>
      <c r="AG40" s="206"/>
      <c r="AH40" s="206"/>
      <c r="AI40" s="206"/>
      <c r="AJ40" s="206"/>
      <c r="AK40" s="206"/>
      <c r="AL40" s="206"/>
      <c r="AM40" s="207"/>
    </row>
    <row r="41" spans="2:39" ht="12.75" customHeight="1">
      <c r="B41" s="408"/>
      <c r="C41" s="409"/>
      <c r="D41" s="409"/>
      <c r="E41" s="409"/>
      <c r="F41" s="409"/>
      <c r="G41" s="410"/>
      <c r="H41" s="392" t="s">
        <v>230</v>
      </c>
      <c r="I41" s="393"/>
      <c r="J41" s="393"/>
      <c r="K41" s="393"/>
      <c r="L41" s="393"/>
      <c r="M41" s="393"/>
      <c r="N41" s="393"/>
      <c r="O41" s="394"/>
      <c r="P41" s="436" t="s">
        <v>254</v>
      </c>
      <c r="Q41" s="128"/>
      <c r="R41" s="128"/>
      <c r="S41" s="128"/>
      <c r="T41" s="128"/>
      <c r="U41" s="128"/>
      <c r="V41" s="128"/>
      <c r="W41" s="437"/>
      <c r="X41" s="61"/>
      <c r="Y41" s="61"/>
      <c r="Z41" s="61"/>
      <c r="AA41" s="61"/>
      <c r="AB41" s="61"/>
      <c r="AC41" s="61"/>
      <c r="AD41" s="61"/>
      <c r="AE41" s="61"/>
      <c r="AF41" s="64"/>
      <c r="AG41" s="64"/>
      <c r="AH41" s="64"/>
      <c r="AI41" s="64"/>
      <c r="AJ41" s="64"/>
      <c r="AK41" s="64"/>
    </row>
    <row r="42" spans="2:39" ht="12.75" customHeight="1" thickBot="1">
      <c r="B42" s="408"/>
      <c r="C42" s="409"/>
      <c r="D42" s="409"/>
      <c r="E42" s="409"/>
      <c r="F42" s="409"/>
      <c r="G42" s="410"/>
      <c r="H42" s="392" t="s">
        <v>268</v>
      </c>
      <c r="I42" s="393"/>
      <c r="J42" s="393"/>
      <c r="K42" s="393"/>
      <c r="L42" s="393"/>
      <c r="M42" s="393"/>
      <c r="N42" s="393"/>
      <c r="O42" s="394"/>
      <c r="P42" s="429" t="s">
        <v>249</v>
      </c>
      <c r="Q42" s="430"/>
      <c r="R42" s="430"/>
      <c r="S42" s="430"/>
      <c r="T42" s="430"/>
      <c r="U42" s="430"/>
      <c r="V42" s="430"/>
      <c r="W42" s="431"/>
      <c r="X42" s="61"/>
      <c r="Y42" s="61"/>
      <c r="Z42" s="61"/>
      <c r="AA42" s="61"/>
      <c r="AB42" s="61"/>
      <c r="AC42" s="61"/>
      <c r="AD42" s="61"/>
      <c r="AE42" s="61"/>
      <c r="AF42" s="64"/>
      <c r="AG42" s="64"/>
      <c r="AH42" s="64"/>
      <c r="AI42" s="64"/>
      <c r="AJ42" s="64"/>
      <c r="AK42" s="64"/>
    </row>
    <row r="43" spans="2:39" ht="12.75" customHeight="1">
      <c r="B43" s="408"/>
      <c r="C43" s="409"/>
      <c r="D43" s="409"/>
      <c r="E43" s="409"/>
      <c r="F43" s="409"/>
      <c r="G43" s="410"/>
      <c r="H43" s="392" t="s">
        <v>4967</v>
      </c>
      <c r="I43" s="393"/>
      <c r="J43" s="393"/>
      <c r="K43" s="393"/>
      <c r="L43" s="393"/>
      <c r="M43" s="393"/>
      <c r="N43" s="393"/>
      <c r="O43" s="394"/>
      <c r="P43" s="395" t="s">
        <v>237</v>
      </c>
      <c r="Q43" s="396"/>
      <c r="R43" s="397"/>
      <c r="S43" s="397"/>
      <c r="T43" s="397"/>
      <c r="U43" s="397"/>
      <c r="V43" s="397"/>
      <c r="W43" s="398"/>
      <c r="X43" s="388" t="s">
        <v>234</v>
      </c>
      <c r="Y43" s="352"/>
      <c r="Z43" s="352"/>
      <c r="AA43" s="352"/>
      <c r="AB43" s="352"/>
      <c r="AC43" s="352"/>
      <c r="AD43" s="352"/>
      <c r="AE43" s="353"/>
      <c r="AF43" s="399"/>
      <c r="AG43" s="400"/>
      <c r="AH43" s="400"/>
      <c r="AI43" s="400"/>
      <c r="AJ43" s="400"/>
      <c r="AK43" s="400"/>
      <c r="AL43" s="400"/>
      <c r="AM43" s="401"/>
    </row>
    <row r="44" spans="2:39" ht="12.75" customHeight="1" thickBot="1">
      <c r="B44" s="411"/>
      <c r="C44" s="412"/>
      <c r="D44" s="412"/>
      <c r="E44" s="412"/>
      <c r="F44" s="412"/>
      <c r="G44" s="413"/>
      <c r="H44" s="438" t="s">
        <v>4968</v>
      </c>
      <c r="I44" s="439"/>
      <c r="J44" s="439"/>
      <c r="K44" s="439"/>
      <c r="L44" s="439"/>
      <c r="M44" s="439"/>
      <c r="N44" s="439"/>
      <c r="O44" s="440"/>
      <c r="P44" s="441" t="s">
        <v>237</v>
      </c>
      <c r="Q44" s="442"/>
      <c r="R44" s="443"/>
      <c r="S44" s="443"/>
      <c r="T44" s="443"/>
      <c r="U44" s="443"/>
      <c r="V44" s="443"/>
      <c r="W44" s="444"/>
      <c r="X44" s="348" t="s">
        <v>234</v>
      </c>
      <c r="Y44" s="349"/>
      <c r="Z44" s="349"/>
      <c r="AA44" s="349"/>
      <c r="AB44" s="349"/>
      <c r="AC44" s="349"/>
      <c r="AD44" s="349"/>
      <c r="AE44" s="350"/>
      <c r="AF44" s="402"/>
      <c r="AG44" s="403"/>
      <c r="AH44" s="403"/>
      <c r="AI44" s="403"/>
      <c r="AJ44" s="403"/>
      <c r="AK44" s="403"/>
      <c r="AL44" s="403"/>
      <c r="AM44" s="404"/>
    </row>
    <row r="46" spans="2:39" ht="12.75" customHeight="1" thickBot="1">
      <c r="B46" s="61" t="s">
        <v>4951</v>
      </c>
      <c r="H46" s="64"/>
      <c r="I46" s="64"/>
      <c r="J46" s="64"/>
      <c r="K46" s="64"/>
      <c r="L46" s="64"/>
      <c r="M46" s="64"/>
      <c r="N46" s="64"/>
      <c r="O46" s="64"/>
      <c r="P46" s="64"/>
      <c r="Q46" s="64"/>
      <c r="R46" s="64"/>
      <c r="S46" s="64"/>
      <c r="T46" s="64"/>
      <c r="U46" s="64"/>
      <c r="V46" s="64"/>
      <c r="W46" s="64"/>
    </row>
    <row r="47" spans="2:39" ht="12.75" customHeight="1">
      <c r="B47" s="384" t="s">
        <v>42</v>
      </c>
      <c r="C47" s="385"/>
      <c r="D47" s="385"/>
      <c r="E47" s="385"/>
      <c r="F47" s="385"/>
      <c r="G47" s="386"/>
      <c r="H47" s="387" t="s">
        <v>4970</v>
      </c>
      <c r="I47" s="385"/>
      <c r="J47" s="385"/>
      <c r="K47" s="386"/>
      <c r="L47" s="388" t="s">
        <v>225</v>
      </c>
      <c r="M47" s="352"/>
      <c r="N47" s="352"/>
      <c r="O47" s="353"/>
      <c r="P47" s="389" t="s">
        <v>256</v>
      </c>
      <c r="Q47" s="390"/>
      <c r="R47" s="390"/>
      <c r="S47" s="390"/>
      <c r="T47" s="390"/>
      <c r="U47" s="390"/>
      <c r="V47" s="390"/>
      <c r="W47" s="391"/>
    </row>
    <row r="48" spans="2:39" ht="12.75" customHeight="1">
      <c r="B48" s="360"/>
      <c r="C48" s="361"/>
      <c r="D48" s="361"/>
      <c r="E48" s="361"/>
      <c r="F48" s="361"/>
      <c r="G48" s="362"/>
      <c r="H48" s="367"/>
      <c r="I48" s="361"/>
      <c r="J48" s="361"/>
      <c r="K48" s="362"/>
      <c r="L48" s="347" t="s">
        <v>228</v>
      </c>
      <c r="M48" s="342"/>
      <c r="N48" s="342"/>
      <c r="O48" s="343"/>
      <c r="P48" s="130" t="s">
        <v>289</v>
      </c>
      <c r="Q48" s="131"/>
      <c r="R48" s="131"/>
      <c r="S48" s="131"/>
      <c r="T48" s="131"/>
      <c r="U48" s="131"/>
      <c r="V48" s="131"/>
      <c r="W48" s="180"/>
    </row>
    <row r="49" spans="2:24" ht="12.75" customHeight="1">
      <c r="B49" s="360"/>
      <c r="C49" s="361"/>
      <c r="D49" s="361"/>
      <c r="E49" s="361"/>
      <c r="F49" s="361"/>
      <c r="G49" s="362"/>
      <c r="H49" s="368"/>
      <c r="I49" s="369"/>
      <c r="J49" s="369"/>
      <c r="K49" s="370"/>
      <c r="L49" s="347" t="s">
        <v>346</v>
      </c>
      <c r="M49" s="342"/>
      <c r="N49" s="342"/>
      <c r="O49" s="343"/>
      <c r="P49" s="130" t="s">
        <v>262</v>
      </c>
      <c r="Q49" s="131"/>
      <c r="R49" s="131"/>
      <c r="S49" s="131"/>
      <c r="T49" s="131"/>
      <c r="U49" s="131"/>
      <c r="V49" s="131"/>
      <c r="W49" s="180"/>
    </row>
    <row r="50" spans="2:24" ht="12.75" customHeight="1">
      <c r="B50" s="360"/>
      <c r="C50" s="361"/>
      <c r="D50" s="361"/>
      <c r="E50" s="361"/>
      <c r="F50" s="361"/>
      <c r="G50" s="362"/>
      <c r="H50" s="371" t="s">
        <v>4947</v>
      </c>
      <c r="I50" s="372"/>
      <c r="J50" s="372"/>
      <c r="K50" s="373"/>
      <c r="L50" s="347" t="s">
        <v>225</v>
      </c>
      <c r="M50" s="342"/>
      <c r="N50" s="342"/>
      <c r="O50" s="343"/>
      <c r="P50" s="130" t="s">
        <v>256</v>
      </c>
      <c r="Q50" s="131"/>
      <c r="R50" s="131"/>
      <c r="S50" s="131"/>
      <c r="T50" s="131"/>
      <c r="U50" s="131"/>
      <c r="V50" s="131"/>
      <c r="W50" s="180"/>
    </row>
    <row r="51" spans="2:24" ht="12.75" customHeight="1">
      <c r="B51" s="360"/>
      <c r="C51" s="361"/>
      <c r="D51" s="361"/>
      <c r="E51" s="361"/>
      <c r="F51" s="361"/>
      <c r="G51" s="362"/>
      <c r="H51" s="374"/>
      <c r="I51" s="375"/>
      <c r="J51" s="375"/>
      <c r="K51" s="376"/>
      <c r="L51" s="347" t="s">
        <v>228</v>
      </c>
      <c r="M51" s="342"/>
      <c r="N51" s="342"/>
      <c r="O51" s="343"/>
      <c r="P51" s="130" t="s">
        <v>289</v>
      </c>
      <c r="Q51" s="131"/>
      <c r="R51" s="131"/>
      <c r="S51" s="131"/>
      <c r="T51" s="131"/>
      <c r="U51" s="131"/>
      <c r="V51" s="131"/>
      <c r="W51" s="180"/>
    </row>
    <row r="52" spans="2:24" ht="12.75" customHeight="1">
      <c r="B52" s="383"/>
      <c r="C52" s="369"/>
      <c r="D52" s="369"/>
      <c r="E52" s="369"/>
      <c r="F52" s="369"/>
      <c r="G52" s="370"/>
      <c r="H52" s="380"/>
      <c r="I52" s="381"/>
      <c r="J52" s="381"/>
      <c r="K52" s="382"/>
      <c r="L52" s="347" t="s">
        <v>346</v>
      </c>
      <c r="M52" s="342"/>
      <c r="N52" s="342"/>
      <c r="O52" s="343"/>
      <c r="P52" s="130" t="s">
        <v>262</v>
      </c>
      <c r="Q52" s="131"/>
      <c r="R52" s="131"/>
      <c r="S52" s="131"/>
      <c r="T52" s="131"/>
      <c r="U52" s="131"/>
      <c r="V52" s="131"/>
      <c r="W52" s="180"/>
      <c r="X52" s="64"/>
    </row>
    <row r="53" spans="2:24" ht="12.75" customHeight="1">
      <c r="B53" s="357" t="s">
        <v>43</v>
      </c>
      <c r="C53" s="358"/>
      <c r="D53" s="358"/>
      <c r="E53" s="358"/>
      <c r="F53" s="358"/>
      <c r="G53" s="359"/>
      <c r="H53" s="366" t="s">
        <v>4969</v>
      </c>
      <c r="I53" s="358"/>
      <c r="J53" s="358"/>
      <c r="K53" s="359"/>
      <c r="L53" s="347" t="s">
        <v>225</v>
      </c>
      <c r="M53" s="342"/>
      <c r="N53" s="342"/>
      <c r="O53" s="343"/>
      <c r="P53" s="130" t="s">
        <v>290</v>
      </c>
      <c r="Q53" s="131"/>
      <c r="R53" s="131"/>
      <c r="S53" s="131"/>
      <c r="T53" s="131"/>
      <c r="U53" s="131"/>
      <c r="V53" s="131"/>
      <c r="W53" s="180"/>
      <c r="X53" s="64"/>
    </row>
    <row r="54" spans="2:24" ht="12.75" customHeight="1">
      <c r="B54" s="360"/>
      <c r="C54" s="361"/>
      <c r="D54" s="361"/>
      <c r="E54" s="361"/>
      <c r="F54" s="361"/>
      <c r="G54" s="362"/>
      <c r="H54" s="367"/>
      <c r="I54" s="361"/>
      <c r="J54" s="361"/>
      <c r="K54" s="362"/>
      <c r="L54" s="347" t="s">
        <v>228</v>
      </c>
      <c r="M54" s="342"/>
      <c r="N54" s="342"/>
      <c r="O54" s="343"/>
      <c r="P54" s="130" t="s">
        <v>289</v>
      </c>
      <c r="Q54" s="131"/>
      <c r="R54" s="131"/>
      <c r="S54" s="131"/>
      <c r="T54" s="131"/>
      <c r="U54" s="131"/>
      <c r="V54" s="131"/>
      <c r="W54" s="180"/>
      <c r="X54" s="64"/>
    </row>
    <row r="55" spans="2:24" ht="12.75" customHeight="1">
      <c r="B55" s="360"/>
      <c r="C55" s="361"/>
      <c r="D55" s="361"/>
      <c r="E55" s="361"/>
      <c r="F55" s="361"/>
      <c r="G55" s="362"/>
      <c r="H55" s="368"/>
      <c r="I55" s="369"/>
      <c r="J55" s="369"/>
      <c r="K55" s="370"/>
      <c r="L55" s="347" t="s">
        <v>346</v>
      </c>
      <c r="M55" s="342"/>
      <c r="N55" s="342"/>
      <c r="O55" s="343"/>
      <c r="P55" s="130" t="s">
        <v>258</v>
      </c>
      <c r="Q55" s="131"/>
      <c r="R55" s="131"/>
      <c r="S55" s="131"/>
      <c r="T55" s="131"/>
      <c r="U55" s="131"/>
      <c r="V55" s="131"/>
      <c r="W55" s="180"/>
      <c r="X55" s="64"/>
    </row>
    <row r="56" spans="2:24" ht="12.75" customHeight="1">
      <c r="B56" s="360"/>
      <c r="C56" s="361"/>
      <c r="D56" s="361"/>
      <c r="E56" s="361"/>
      <c r="F56" s="361"/>
      <c r="G56" s="362"/>
      <c r="H56" s="371" t="s">
        <v>4947</v>
      </c>
      <c r="I56" s="372"/>
      <c r="J56" s="372"/>
      <c r="K56" s="373"/>
      <c r="L56" s="347" t="s">
        <v>225</v>
      </c>
      <c r="M56" s="342"/>
      <c r="N56" s="342"/>
      <c r="O56" s="343"/>
      <c r="P56" s="130" t="s">
        <v>290</v>
      </c>
      <c r="Q56" s="131"/>
      <c r="R56" s="131"/>
      <c r="S56" s="131"/>
      <c r="T56" s="131"/>
      <c r="U56" s="131"/>
      <c r="V56" s="131"/>
      <c r="W56" s="180"/>
      <c r="X56" s="64"/>
    </row>
    <row r="57" spans="2:24" ht="12.75" customHeight="1">
      <c r="B57" s="360"/>
      <c r="C57" s="361"/>
      <c r="D57" s="361"/>
      <c r="E57" s="361"/>
      <c r="F57" s="361"/>
      <c r="G57" s="362"/>
      <c r="H57" s="374"/>
      <c r="I57" s="375"/>
      <c r="J57" s="375"/>
      <c r="K57" s="376"/>
      <c r="L57" s="347" t="s">
        <v>228</v>
      </c>
      <c r="M57" s="342"/>
      <c r="N57" s="342"/>
      <c r="O57" s="343"/>
      <c r="P57" s="130" t="s">
        <v>289</v>
      </c>
      <c r="Q57" s="131"/>
      <c r="R57" s="131"/>
      <c r="S57" s="131"/>
      <c r="T57" s="131"/>
      <c r="U57" s="131"/>
      <c r="V57" s="131"/>
      <c r="W57" s="180"/>
      <c r="X57" s="64"/>
    </row>
    <row r="58" spans="2:24" ht="12.75" customHeight="1">
      <c r="B58" s="383"/>
      <c r="C58" s="369"/>
      <c r="D58" s="369"/>
      <c r="E58" s="369"/>
      <c r="F58" s="369"/>
      <c r="G58" s="370"/>
      <c r="H58" s="380"/>
      <c r="I58" s="381"/>
      <c r="J58" s="381"/>
      <c r="K58" s="382"/>
      <c r="L58" s="347" t="s">
        <v>346</v>
      </c>
      <c r="M58" s="342"/>
      <c r="N58" s="342"/>
      <c r="O58" s="343"/>
      <c r="P58" s="130" t="s">
        <v>258</v>
      </c>
      <c r="Q58" s="131"/>
      <c r="R58" s="131"/>
      <c r="S58" s="131"/>
      <c r="T58" s="131"/>
      <c r="U58" s="131"/>
      <c r="V58" s="131"/>
      <c r="W58" s="180"/>
      <c r="X58" s="64"/>
    </row>
    <row r="59" spans="2:24" ht="12.75" customHeight="1">
      <c r="B59" s="357" t="s">
        <v>239</v>
      </c>
      <c r="C59" s="358"/>
      <c r="D59" s="358"/>
      <c r="E59" s="358"/>
      <c r="F59" s="358"/>
      <c r="G59" s="359"/>
      <c r="H59" s="366" t="s">
        <v>4969</v>
      </c>
      <c r="I59" s="358"/>
      <c r="J59" s="358"/>
      <c r="K59" s="359"/>
      <c r="L59" s="347" t="s">
        <v>225</v>
      </c>
      <c r="M59" s="342"/>
      <c r="N59" s="342"/>
      <c r="O59" s="343"/>
      <c r="P59" s="130" t="s">
        <v>256</v>
      </c>
      <c r="Q59" s="131"/>
      <c r="R59" s="131"/>
      <c r="S59" s="131"/>
      <c r="T59" s="131"/>
      <c r="U59" s="131"/>
      <c r="V59" s="131"/>
      <c r="W59" s="180"/>
      <c r="X59" s="64"/>
    </row>
    <row r="60" spans="2:24" ht="12.75" customHeight="1">
      <c r="B60" s="360"/>
      <c r="C60" s="361"/>
      <c r="D60" s="361"/>
      <c r="E60" s="361"/>
      <c r="F60" s="361"/>
      <c r="G60" s="362"/>
      <c r="H60" s="367"/>
      <c r="I60" s="361"/>
      <c r="J60" s="361"/>
      <c r="K60" s="362"/>
      <c r="L60" s="347" t="s">
        <v>228</v>
      </c>
      <c r="M60" s="342"/>
      <c r="N60" s="342"/>
      <c r="O60" s="343"/>
      <c r="P60" s="130" t="s">
        <v>345</v>
      </c>
      <c r="Q60" s="131"/>
      <c r="R60" s="131"/>
      <c r="S60" s="131"/>
      <c r="T60" s="131"/>
      <c r="U60" s="131"/>
      <c r="V60" s="131"/>
      <c r="W60" s="180"/>
      <c r="X60" s="64"/>
    </row>
    <row r="61" spans="2:24" ht="12.75" customHeight="1">
      <c r="B61" s="360"/>
      <c r="C61" s="361"/>
      <c r="D61" s="361"/>
      <c r="E61" s="361"/>
      <c r="F61" s="361"/>
      <c r="G61" s="362"/>
      <c r="H61" s="368"/>
      <c r="I61" s="369"/>
      <c r="J61" s="369"/>
      <c r="K61" s="370"/>
      <c r="L61" s="347" t="s">
        <v>346</v>
      </c>
      <c r="M61" s="342"/>
      <c r="N61" s="342"/>
      <c r="O61" s="343"/>
      <c r="P61" s="130" t="s">
        <v>262</v>
      </c>
      <c r="Q61" s="131"/>
      <c r="R61" s="131"/>
      <c r="S61" s="131"/>
      <c r="T61" s="131"/>
      <c r="U61" s="131"/>
      <c r="V61" s="131"/>
      <c r="W61" s="180"/>
      <c r="X61" s="64"/>
    </row>
    <row r="62" spans="2:24" ht="12.75" customHeight="1">
      <c r="B62" s="360"/>
      <c r="C62" s="361"/>
      <c r="D62" s="361"/>
      <c r="E62" s="361"/>
      <c r="F62" s="361"/>
      <c r="G62" s="362"/>
      <c r="H62" s="371" t="s">
        <v>4947</v>
      </c>
      <c r="I62" s="372"/>
      <c r="J62" s="372"/>
      <c r="K62" s="373"/>
      <c r="L62" s="347" t="s">
        <v>225</v>
      </c>
      <c r="M62" s="342"/>
      <c r="N62" s="342"/>
      <c r="O62" s="343"/>
      <c r="P62" s="130" t="s">
        <v>291</v>
      </c>
      <c r="Q62" s="131"/>
      <c r="R62" s="131"/>
      <c r="S62" s="131"/>
      <c r="T62" s="131"/>
      <c r="U62" s="131"/>
      <c r="V62" s="131"/>
      <c r="W62" s="180"/>
      <c r="X62" s="64"/>
    </row>
    <row r="63" spans="2:24" ht="12.75" customHeight="1">
      <c r="B63" s="360"/>
      <c r="C63" s="361"/>
      <c r="D63" s="361"/>
      <c r="E63" s="361"/>
      <c r="F63" s="361"/>
      <c r="G63" s="362"/>
      <c r="H63" s="374"/>
      <c r="I63" s="375"/>
      <c r="J63" s="375"/>
      <c r="K63" s="376"/>
      <c r="L63" s="347" t="s">
        <v>228</v>
      </c>
      <c r="M63" s="342"/>
      <c r="N63" s="342"/>
      <c r="O63" s="343"/>
      <c r="P63" s="130" t="s">
        <v>289</v>
      </c>
      <c r="Q63" s="131"/>
      <c r="R63" s="131"/>
      <c r="S63" s="131"/>
      <c r="T63" s="131"/>
      <c r="U63" s="131"/>
      <c r="V63" s="131"/>
      <c r="W63" s="180"/>
      <c r="X63" s="64"/>
    </row>
    <row r="64" spans="2:24" ht="12.75" customHeight="1" thickBot="1">
      <c r="B64" s="363"/>
      <c r="C64" s="364"/>
      <c r="D64" s="364"/>
      <c r="E64" s="364"/>
      <c r="F64" s="364"/>
      <c r="G64" s="365"/>
      <c r="H64" s="377"/>
      <c r="I64" s="378"/>
      <c r="J64" s="378"/>
      <c r="K64" s="379"/>
      <c r="L64" s="348" t="s">
        <v>346</v>
      </c>
      <c r="M64" s="349"/>
      <c r="N64" s="349"/>
      <c r="O64" s="350"/>
      <c r="P64" s="205" t="s">
        <v>262</v>
      </c>
      <c r="Q64" s="206"/>
      <c r="R64" s="206"/>
      <c r="S64" s="206"/>
      <c r="T64" s="206"/>
      <c r="U64" s="206"/>
      <c r="V64" s="206"/>
      <c r="W64" s="207"/>
      <c r="X64" s="64"/>
    </row>
    <row r="65" spans="2:42" ht="12.75" customHeight="1">
      <c r="B65" s="71"/>
      <c r="C65" s="71"/>
      <c r="D65" s="71"/>
      <c r="E65" s="71"/>
      <c r="F65" s="71"/>
      <c r="G65" s="71"/>
      <c r="H65" s="71"/>
      <c r="I65" s="71"/>
      <c r="J65" s="71"/>
      <c r="K65" s="71"/>
      <c r="L65" s="71"/>
      <c r="M65" s="71"/>
      <c r="N65" s="71"/>
      <c r="O65" s="71"/>
      <c r="P65" s="71"/>
      <c r="Q65" s="71"/>
      <c r="R65" s="71"/>
      <c r="S65" s="71"/>
      <c r="T65" s="71"/>
      <c r="U65" s="71"/>
      <c r="V65" s="71"/>
      <c r="W65" s="71"/>
      <c r="X65" s="53"/>
      <c r="Y65" s="53"/>
    </row>
    <row r="66" spans="2:42" ht="12.75" customHeight="1" thickBot="1">
      <c r="B66" s="52" t="s">
        <v>9</v>
      </c>
    </row>
    <row r="67" spans="2:42" ht="12.75" customHeight="1">
      <c r="B67" s="351" t="s">
        <v>38</v>
      </c>
      <c r="C67" s="352"/>
      <c r="D67" s="352"/>
      <c r="E67" s="352"/>
      <c r="F67" s="352"/>
      <c r="G67" s="352"/>
      <c r="H67" s="352"/>
      <c r="I67" s="352"/>
      <c r="J67" s="352"/>
      <c r="K67" s="353"/>
      <c r="L67" s="354">
        <v>43393</v>
      </c>
      <c r="M67" s="355"/>
      <c r="N67" s="355"/>
      <c r="O67" s="355"/>
      <c r="P67" s="355"/>
      <c r="Q67" s="355"/>
      <c r="R67" s="355"/>
      <c r="S67" s="355"/>
      <c r="T67" s="355"/>
      <c r="U67" s="355"/>
      <c r="V67" s="355"/>
      <c r="W67" s="356"/>
      <c r="Y67" s="72"/>
      <c r="Z67" s="72"/>
      <c r="AA67" s="72"/>
      <c r="AB67" s="72"/>
      <c r="AC67" s="72"/>
      <c r="AD67" s="72"/>
      <c r="AE67" s="73"/>
      <c r="AF67" s="73"/>
      <c r="AG67" s="73"/>
    </row>
    <row r="68" spans="2:42" ht="12.75" customHeight="1">
      <c r="B68" s="341" t="s">
        <v>19</v>
      </c>
      <c r="C68" s="342"/>
      <c r="D68" s="342"/>
      <c r="E68" s="342"/>
      <c r="F68" s="342"/>
      <c r="G68" s="342"/>
      <c r="H68" s="342"/>
      <c r="I68" s="342"/>
      <c r="J68" s="342"/>
      <c r="K68" s="343"/>
      <c r="L68" s="344">
        <v>0.41666666666666669</v>
      </c>
      <c r="M68" s="345"/>
      <c r="N68" s="345"/>
      <c r="O68" s="345"/>
      <c r="P68" s="345"/>
      <c r="Q68" s="345"/>
      <c r="R68" s="345"/>
      <c r="S68" s="345"/>
      <c r="T68" s="345"/>
      <c r="U68" s="345"/>
      <c r="V68" s="345"/>
      <c r="W68" s="346"/>
      <c r="Y68" s="72"/>
      <c r="Z68" s="72"/>
      <c r="AA68" s="72"/>
      <c r="AB68" s="72"/>
      <c r="AC68" s="72"/>
      <c r="AD68" s="72"/>
      <c r="AE68" s="73"/>
      <c r="AF68" s="73"/>
      <c r="AG68" s="73"/>
    </row>
    <row r="69" spans="2:42" ht="12.75" customHeight="1">
      <c r="B69" s="341" t="s">
        <v>39</v>
      </c>
      <c r="C69" s="342"/>
      <c r="D69" s="342"/>
      <c r="E69" s="342"/>
      <c r="F69" s="342"/>
      <c r="G69" s="342"/>
      <c r="H69" s="342"/>
      <c r="I69" s="342"/>
      <c r="J69" s="342"/>
      <c r="K69" s="343"/>
      <c r="L69" s="344">
        <v>0.6875</v>
      </c>
      <c r="M69" s="345"/>
      <c r="N69" s="345"/>
      <c r="O69" s="345"/>
      <c r="P69" s="345"/>
      <c r="Q69" s="345"/>
      <c r="R69" s="345"/>
      <c r="S69" s="345"/>
      <c r="T69" s="345"/>
      <c r="U69" s="345"/>
      <c r="V69" s="345"/>
      <c r="W69" s="346"/>
      <c r="Y69" s="72"/>
      <c r="Z69" s="72"/>
      <c r="AA69" s="72"/>
      <c r="AB69" s="72"/>
      <c r="AC69" s="72"/>
      <c r="AD69" s="72"/>
      <c r="AE69" s="73"/>
      <c r="AF69" s="73"/>
      <c r="AG69" s="73"/>
    </row>
    <row r="70" spans="2:42" ht="12.75" customHeight="1">
      <c r="B70" s="335" t="s">
        <v>47</v>
      </c>
      <c r="C70" s="336"/>
      <c r="D70" s="336"/>
      <c r="E70" s="336"/>
      <c r="F70" s="336"/>
      <c r="G70" s="336"/>
      <c r="H70" s="336"/>
      <c r="I70" s="336"/>
      <c r="J70" s="336"/>
      <c r="K70" s="337"/>
      <c r="L70" s="338">
        <v>43405</v>
      </c>
      <c r="M70" s="339"/>
      <c r="N70" s="339"/>
      <c r="O70" s="339"/>
      <c r="P70" s="339"/>
      <c r="Q70" s="339"/>
      <c r="R70" s="339"/>
      <c r="S70" s="339"/>
      <c r="T70" s="339"/>
      <c r="U70" s="339"/>
      <c r="V70" s="339"/>
      <c r="W70" s="340"/>
      <c r="X70" s="74" t="s">
        <v>50</v>
      </c>
      <c r="Y70" s="72"/>
      <c r="Z70" s="72"/>
      <c r="AA70" s="72"/>
      <c r="AB70" s="72"/>
      <c r="AC70" s="72"/>
      <c r="AE70" s="74"/>
    </row>
    <row r="71" spans="2:42" ht="12.75" customHeight="1">
      <c r="B71" s="335" t="s">
        <v>40</v>
      </c>
      <c r="C71" s="336"/>
      <c r="D71" s="336"/>
      <c r="E71" s="336"/>
      <c r="F71" s="336"/>
      <c r="G71" s="336"/>
      <c r="H71" s="336"/>
      <c r="I71" s="336"/>
      <c r="J71" s="336"/>
      <c r="K71" s="337"/>
      <c r="L71" s="338">
        <v>43405</v>
      </c>
      <c r="M71" s="339"/>
      <c r="N71" s="339"/>
      <c r="O71" s="339"/>
      <c r="P71" s="339"/>
      <c r="Q71" s="339"/>
      <c r="R71" s="339"/>
      <c r="S71" s="339"/>
      <c r="T71" s="339"/>
      <c r="U71" s="339"/>
      <c r="V71" s="339"/>
      <c r="W71" s="340"/>
      <c r="X71" s="74" t="s">
        <v>49</v>
      </c>
      <c r="Y71" s="72"/>
      <c r="Z71" s="72"/>
      <c r="AA71" s="72"/>
      <c r="AB71" s="72"/>
      <c r="AC71" s="72"/>
      <c r="AE71" s="74"/>
    </row>
    <row r="72" spans="2:42" ht="12.75" customHeight="1">
      <c r="B72" s="341" t="s">
        <v>45</v>
      </c>
      <c r="C72" s="342"/>
      <c r="D72" s="342"/>
      <c r="E72" s="342"/>
      <c r="F72" s="342"/>
      <c r="G72" s="342"/>
      <c r="H72" s="342"/>
      <c r="I72" s="342"/>
      <c r="J72" s="342"/>
      <c r="K72" s="343"/>
      <c r="L72" s="344">
        <v>0.54166666666666663</v>
      </c>
      <c r="M72" s="345"/>
      <c r="N72" s="345"/>
      <c r="O72" s="345"/>
      <c r="P72" s="345"/>
      <c r="Q72" s="345"/>
      <c r="R72" s="345"/>
      <c r="S72" s="345"/>
      <c r="T72" s="345"/>
      <c r="U72" s="345"/>
      <c r="V72" s="345"/>
      <c r="W72" s="346"/>
      <c r="X72" s="74" t="s">
        <v>49</v>
      </c>
      <c r="Y72" s="72"/>
      <c r="Z72" s="72"/>
      <c r="AA72" s="72"/>
      <c r="AB72" s="72"/>
      <c r="AC72" s="72"/>
      <c r="AE72" s="74"/>
    </row>
    <row r="73" spans="2:42" ht="12.75" customHeight="1">
      <c r="B73" s="341" t="s">
        <v>46</v>
      </c>
      <c r="C73" s="342"/>
      <c r="D73" s="342"/>
      <c r="E73" s="342"/>
      <c r="F73" s="342"/>
      <c r="G73" s="342"/>
      <c r="H73" s="342"/>
      <c r="I73" s="342"/>
      <c r="J73" s="342"/>
      <c r="K73" s="343"/>
      <c r="L73" s="344">
        <v>0.625</v>
      </c>
      <c r="M73" s="345"/>
      <c r="N73" s="345"/>
      <c r="O73" s="345"/>
      <c r="P73" s="345"/>
      <c r="Q73" s="345"/>
      <c r="R73" s="345"/>
      <c r="S73" s="345"/>
      <c r="T73" s="345"/>
      <c r="U73" s="345"/>
      <c r="V73" s="345"/>
      <c r="W73" s="346"/>
      <c r="X73" s="74" t="s">
        <v>49</v>
      </c>
      <c r="Y73" s="75"/>
      <c r="Z73" s="72"/>
      <c r="AA73" s="72"/>
      <c r="AB73" s="72"/>
      <c r="AC73" s="72"/>
      <c r="AE73" s="74"/>
    </row>
    <row r="74" spans="2:42" ht="12.75" customHeight="1" thickBot="1">
      <c r="B74" s="329" t="s">
        <v>4963</v>
      </c>
      <c r="C74" s="330"/>
      <c r="D74" s="330"/>
      <c r="E74" s="330"/>
      <c r="F74" s="330"/>
      <c r="G74" s="330"/>
      <c r="H74" s="330"/>
      <c r="I74" s="330"/>
      <c r="J74" s="330"/>
      <c r="K74" s="331"/>
      <c r="L74" s="332">
        <v>43406</v>
      </c>
      <c r="M74" s="333"/>
      <c r="N74" s="333"/>
      <c r="O74" s="333"/>
      <c r="P74" s="333"/>
      <c r="Q74" s="333"/>
      <c r="R74" s="333"/>
      <c r="S74" s="333"/>
      <c r="T74" s="333"/>
      <c r="U74" s="333"/>
      <c r="V74" s="333"/>
      <c r="W74" s="334"/>
      <c r="X74" s="18" t="s">
        <v>4962</v>
      </c>
      <c r="Y74" s="72"/>
      <c r="Z74" s="72"/>
      <c r="AA74" s="72"/>
      <c r="AB74" s="72"/>
      <c r="AC74" s="72"/>
      <c r="AE74" s="74"/>
    </row>
    <row r="75" spans="2:42" ht="12.75" customHeight="1">
      <c r="B75" s="76"/>
      <c r="C75" s="76"/>
      <c r="D75" s="76"/>
      <c r="E75" s="76"/>
      <c r="F75" s="76"/>
      <c r="G75" s="76"/>
      <c r="H75" s="76"/>
      <c r="I75" s="76"/>
      <c r="J75" s="76"/>
      <c r="K75" s="76"/>
      <c r="L75" s="77"/>
      <c r="M75" s="77"/>
      <c r="N75" s="77"/>
      <c r="O75" s="77"/>
      <c r="P75" s="77"/>
      <c r="Q75" s="77"/>
      <c r="R75" s="77"/>
      <c r="S75" s="77"/>
      <c r="T75" s="77"/>
      <c r="U75" s="77"/>
      <c r="V75" s="77"/>
      <c r="W75" s="77"/>
      <c r="X75" s="74"/>
      <c r="Y75" s="72"/>
      <c r="Z75" s="72"/>
      <c r="AA75" s="72"/>
      <c r="AB75" s="72"/>
      <c r="AC75" s="72"/>
      <c r="AE75" s="74"/>
    </row>
    <row r="76" spans="2:42" ht="12.75" customHeight="1">
      <c r="B76" s="52" t="s">
        <v>20</v>
      </c>
      <c r="C76" s="76"/>
      <c r="D76" s="76"/>
      <c r="E76" s="76"/>
      <c r="F76" s="76"/>
      <c r="G76" s="76"/>
      <c r="H76" s="76"/>
      <c r="I76" s="76"/>
      <c r="J76" s="76"/>
      <c r="K76" s="76"/>
      <c r="L76" s="77"/>
      <c r="M76" s="77"/>
      <c r="N76" s="77"/>
      <c r="O76" s="77"/>
      <c r="P76" s="77"/>
      <c r="Q76" s="77"/>
      <c r="R76" s="77"/>
      <c r="S76" s="77"/>
      <c r="T76" s="77"/>
      <c r="U76" s="77"/>
      <c r="V76" s="77"/>
      <c r="W76" s="77"/>
      <c r="X76" s="74"/>
      <c r="Y76" s="72"/>
      <c r="Z76" s="72"/>
      <c r="AA76" s="72"/>
      <c r="AB76" s="72"/>
      <c r="AC76" s="72"/>
      <c r="AE76" s="74"/>
      <c r="AN76" s="76"/>
    </row>
    <row r="77" spans="2:42" ht="12.75" customHeight="1">
      <c r="C77" s="76"/>
      <c r="D77" s="76"/>
      <c r="E77" s="76"/>
      <c r="F77" s="76"/>
      <c r="G77" s="76"/>
      <c r="H77" s="76"/>
      <c r="I77" s="76"/>
      <c r="J77" s="76"/>
      <c r="K77" s="76"/>
      <c r="L77" s="77"/>
      <c r="M77" s="77"/>
      <c r="N77" s="77"/>
      <c r="O77" s="77"/>
      <c r="P77" s="77"/>
      <c r="Q77" s="77"/>
      <c r="R77" s="77"/>
      <c r="S77" s="77"/>
      <c r="T77" s="77"/>
      <c r="U77" s="77"/>
      <c r="V77" s="77"/>
      <c r="W77" s="77"/>
      <c r="X77" s="74"/>
      <c r="Y77" s="72"/>
      <c r="Z77" s="72"/>
      <c r="AA77" s="72"/>
      <c r="AB77" s="72"/>
      <c r="AC77" s="72"/>
      <c r="AE77" s="74"/>
      <c r="AN77" s="76"/>
    </row>
    <row r="78" spans="2:42" ht="12.75" customHeight="1" thickBot="1">
      <c r="B78" s="62" t="s">
        <v>21</v>
      </c>
      <c r="C78" s="76"/>
      <c r="D78" s="76"/>
      <c r="E78" s="76"/>
      <c r="F78" s="76"/>
      <c r="G78" s="76"/>
      <c r="H78" s="76"/>
      <c r="I78" s="76"/>
      <c r="J78" s="76"/>
      <c r="K78" s="76"/>
      <c r="L78" s="77"/>
      <c r="M78" s="77"/>
      <c r="N78" s="77"/>
      <c r="O78" s="77"/>
      <c r="P78" s="77"/>
      <c r="Q78" s="77"/>
      <c r="R78" s="77"/>
      <c r="S78" s="77"/>
      <c r="T78" s="77"/>
      <c r="U78" s="77"/>
      <c r="V78" s="77"/>
      <c r="W78" s="77"/>
      <c r="X78" s="74"/>
      <c r="Y78" s="72"/>
      <c r="Z78" s="72"/>
      <c r="AA78" s="72"/>
      <c r="AB78" s="72"/>
      <c r="AC78" s="72"/>
      <c r="AE78" s="74"/>
      <c r="AN78" s="76"/>
    </row>
    <row r="79" spans="2:42" ht="12.75" customHeight="1">
      <c r="B79" s="247" t="s">
        <v>10</v>
      </c>
      <c r="C79" s="248"/>
      <c r="D79" s="249"/>
      <c r="E79" s="254" t="s">
        <v>42</v>
      </c>
      <c r="F79" s="255"/>
      <c r="G79" s="255"/>
      <c r="H79" s="255"/>
      <c r="I79" s="255"/>
      <c r="J79" s="256"/>
      <c r="K79" s="147" t="s">
        <v>26</v>
      </c>
      <c r="L79" s="145"/>
      <c r="M79" s="145"/>
      <c r="N79" s="145"/>
      <c r="O79" s="145"/>
      <c r="P79" s="145"/>
      <c r="Q79" s="145"/>
      <c r="R79" s="145"/>
      <c r="S79" s="145"/>
      <c r="T79" s="145"/>
      <c r="U79" s="145"/>
      <c r="V79" s="145"/>
      <c r="W79" s="145"/>
      <c r="X79" s="145"/>
      <c r="Y79" s="145"/>
      <c r="Z79" s="145"/>
      <c r="AA79" s="145"/>
      <c r="AB79" s="145"/>
      <c r="AC79" s="145"/>
      <c r="AD79" s="145"/>
      <c r="AE79" s="145"/>
      <c r="AF79" s="172"/>
      <c r="AG79" s="306" t="s">
        <v>250</v>
      </c>
      <c r="AH79" s="307"/>
      <c r="AI79" s="318" t="s">
        <v>14</v>
      </c>
      <c r="AJ79" s="319"/>
      <c r="AK79" s="319"/>
      <c r="AL79" s="319"/>
      <c r="AM79" s="320"/>
      <c r="AP79" s="803"/>
    </row>
    <row r="80" spans="2:42" ht="12.75" customHeight="1">
      <c r="B80" s="250"/>
      <c r="C80" s="251"/>
      <c r="D80" s="252"/>
      <c r="E80" s="257"/>
      <c r="F80" s="258"/>
      <c r="G80" s="258"/>
      <c r="H80" s="258"/>
      <c r="I80" s="258"/>
      <c r="J80" s="259"/>
      <c r="K80" s="229" t="s">
        <v>16</v>
      </c>
      <c r="L80" s="230"/>
      <c r="M80" s="230"/>
      <c r="N80" s="230"/>
      <c r="O80" s="230"/>
      <c r="P80" s="230"/>
      <c r="Q80" s="230"/>
      <c r="R80" s="231"/>
      <c r="S80" s="229" t="s">
        <v>11</v>
      </c>
      <c r="T80" s="230"/>
      <c r="U80" s="230"/>
      <c r="V80" s="230"/>
      <c r="W80" s="230"/>
      <c r="X80" s="231"/>
      <c r="Y80" s="229" t="s">
        <v>226</v>
      </c>
      <c r="Z80" s="230"/>
      <c r="AA80" s="230"/>
      <c r="AB80" s="231"/>
      <c r="AC80" s="229" t="s">
        <v>227</v>
      </c>
      <c r="AD80" s="230"/>
      <c r="AE80" s="230"/>
      <c r="AF80" s="263"/>
      <c r="AG80" s="308"/>
      <c r="AH80" s="309"/>
      <c r="AI80" s="321" t="s">
        <v>18</v>
      </c>
      <c r="AJ80" s="322"/>
      <c r="AK80" s="322"/>
      <c r="AL80" s="322"/>
      <c r="AM80" s="323"/>
      <c r="AP80" s="803"/>
    </row>
    <row r="81" spans="1:42" ht="12.75" customHeight="1">
      <c r="B81" s="253"/>
      <c r="C81" s="233"/>
      <c r="D81" s="234"/>
      <c r="E81" s="260"/>
      <c r="F81" s="261"/>
      <c r="G81" s="261"/>
      <c r="H81" s="261"/>
      <c r="I81" s="261"/>
      <c r="J81" s="262"/>
      <c r="K81" s="232"/>
      <c r="L81" s="233"/>
      <c r="M81" s="233"/>
      <c r="N81" s="233"/>
      <c r="O81" s="233"/>
      <c r="P81" s="233"/>
      <c r="Q81" s="233"/>
      <c r="R81" s="234"/>
      <c r="S81" s="232"/>
      <c r="T81" s="233"/>
      <c r="U81" s="233"/>
      <c r="V81" s="233"/>
      <c r="W81" s="233"/>
      <c r="X81" s="234"/>
      <c r="Y81" s="232"/>
      <c r="Z81" s="233"/>
      <c r="AA81" s="233"/>
      <c r="AB81" s="234"/>
      <c r="AC81" s="232"/>
      <c r="AD81" s="233"/>
      <c r="AE81" s="233"/>
      <c r="AF81" s="264"/>
      <c r="AG81" s="310"/>
      <c r="AH81" s="311"/>
      <c r="AI81" s="310"/>
      <c r="AJ81" s="261"/>
      <c r="AK81" s="261"/>
      <c r="AL81" s="261"/>
      <c r="AM81" s="311"/>
      <c r="AP81" s="803"/>
    </row>
    <row r="82" spans="1:42" ht="12.75" customHeight="1">
      <c r="B82" s="211" t="str">
        <f>IF(OR(P25="診断のみ（宿泊無）",P25="診断→後泊",P25=""),"",IF($L$67="","",$L$67-1))</f>
        <v/>
      </c>
      <c r="C82" s="212"/>
      <c r="D82" s="213"/>
      <c r="E82" s="220" t="str">
        <f>IF(OR(P25="診断のみ（宿泊無）",P25="診断→後泊",P24&amp;AF24=""),"",P24&amp;AF24)</f>
        <v/>
      </c>
      <c r="F82" s="221"/>
      <c r="G82" s="221"/>
      <c r="H82" s="221"/>
      <c r="I82" s="221"/>
      <c r="J82" s="222"/>
      <c r="K82" s="126"/>
      <c r="L82" s="127"/>
      <c r="M82" s="127"/>
      <c r="N82" s="128" t="s">
        <v>17</v>
      </c>
      <c r="O82" s="128"/>
      <c r="P82" s="127"/>
      <c r="Q82" s="127"/>
      <c r="R82" s="129"/>
      <c r="S82" s="130"/>
      <c r="T82" s="131"/>
      <c r="U82" s="131"/>
      <c r="V82" s="131"/>
      <c r="W82" s="131"/>
      <c r="X82" s="132"/>
      <c r="Y82" s="123"/>
      <c r="Z82" s="124"/>
      <c r="AA82" s="124"/>
      <c r="AB82" s="133"/>
      <c r="AC82" s="123"/>
      <c r="AD82" s="124"/>
      <c r="AE82" s="124"/>
      <c r="AF82" s="125"/>
      <c r="AG82" s="134"/>
      <c r="AH82" s="125"/>
      <c r="AI82" s="181"/>
      <c r="AJ82" s="182"/>
      <c r="AK82" s="182"/>
      <c r="AL82" s="182"/>
      <c r="AM82" s="183"/>
      <c r="AP82" s="803"/>
    </row>
    <row r="83" spans="1:42" ht="12.75" customHeight="1">
      <c r="B83" s="214"/>
      <c r="C83" s="215"/>
      <c r="D83" s="216"/>
      <c r="E83" s="223"/>
      <c r="F83" s="224"/>
      <c r="G83" s="224"/>
      <c r="H83" s="224"/>
      <c r="I83" s="224"/>
      <c r="J83" s="225"/>
      <c r="K83" s="126"/>
      <c r="L83" s="127"/>
      <c r="M83" s="127"/>
      <c r="N83" s="128" t="s">
        <v>17</v>
      </c>
      <c r="O83" s="128"/>
      <c r="P83" s="127"/>
      <c r="Q83" s="127"/>
      <c r="R83" s="129"/>
      <c r="S83" s="130"/>
      <c r="T83" s="131"/>
      <c r="U83" s="131"/>
      <c r="V83" s="131"/>
      <c r="W83" s="131"/>
      <c r="X83" s="132"/>
      <c r="Y83" s="123"/>
      <c r="Z83" s="124"/>
      <c r="AA83" s="124"/>
      <c r="AB83" s="133"/>
      <c r="AC83" s="123"/>
      <c r="AD83" s="124"/>
      <c r="AE83" s="124"/>
      <c r="AF83" s="125"/>
      <c r="AG83" s="134"/>
      <c r="AH83" s="125"/>
      <c r="AI83" s="181"/>
      <c r="AJ83" s="182"/>
      <c r="AK83" s="182"/>
      <c r="AL83" s="182"/>
      <c r="AM83" s="183"/>
      <c r="AP83" s="803"/>
    </row>
    <row r="84" spans="1:42" ht="12.75" customHeight="1">
      <c r="B84" s="214"/>
      <c r="C84" s="215"/>
      <c r="D84" s="216"/>
      <c r="E84" s="223"/>
      <c r="F84" s="224"/>
      <c r="G84" s="224"/>
      <c r="H84" s="224"/>
      <c r="I84" s="224"/>
      <c r="J84" s="225"/>
      <c r="K84" s="126"/>
      <c r="L84" s="127"/>
      <c r="M84" s="127"/>
      <c r="N84" s="128" t="s">
        <v>17</v>
      </c>
      <c r="O84" s="128"/>
      <c r="P84" s="127"/>
      <c r="Q84" s="127"/>
      <c r="R84" s="129"/>
      <c r="S84" s="130"/>
      <c r="T84" s="131"/>
      <c r="U84" s="131"/>
      <c r="V84" s="131"/>
      <c r="W84" s="131"/>
      <c r="X84" s="132"/>
      <c r="Y84" s="123"/>
      <c r="Z84" s="124"/>
      <c r="AA84" s="124"/>
      <c r="AB84" s="133"/>
      <c r="AC84" s="123"/>
      <c r="AD84" s="124"/>
      <c r="AE84" s="124"/>
      <c r="AF84" s="125"/>
      <c r="AG84" s="134"/>
      <c r="AH84" s="125"/>
      <c r="AI84" s="181"/>
      <c r="AJ84" s="182"/>
      <c r="AK84" s="182"/>
      <c r="AL84" s="182"/>
      <c r="AM84" s="183"/>
      <c r="AP84" s="803"/>
    </row>
    <row r="85" spans="1:42" ht="12.75" customHeight="1">
      <c r="B85" s="214"/>
      <c r="C85" s="215"/>
      <c r="D85" s="216"/>
      <c r="E85" s="223"/>
      <c r="F85" s="224"/>
      <c r="G85" s="224"/>
      <c r="H85" s="224"/>
      <c r="I85" s="224"/>
      <c r="J85" s="225"/>
      <c r="K85" s="126"/>
      <c r="L85" s="127"/>
      <c r="M85" s="127"/>
      <c r="N85" s="128" t="s">
        <v>17</v>
      </c>
      <c r="O85" s="128"/>
      <c r="P85" s="127"/>
      <c r="Q85" s="127"/>
      <c r="R85" s="129"/>
      <c r="S85" s="130"/>
      <c r="T85" s="131"/>
      <c r="U85" s="131"/>
      <c r="V85" s="131"/>
      <c r="W85" s="131"/>
      <c r="X85" s="132"/>
      <c r="Y85" s="123"/>
      <c r="Z85" s="124"/>
      <c r="AA85" s="124"/>
      <c r="AB85" s="133"/>
      <c r="AC85" s="123"/>
      <c r="AD85" s="124"/>
      <c r="AE85" s="124"/>
      <c r="AF85" s="125"/>
      <c r="AG85" s="134"/>
      <c r="AH85" s="125"/>
      <c r="AI85" s="181"/>
      <c r="AJ85" s="182"/>
      <c r="AK85" s="182"/>
      <c r="AL85" s="182"/>
      <c r="AM85" s="183"/>
      <c r="AP85" s="803"/>
    </row>
    <row r="86" spans="1:42" ht="12.75" customHeight="1">
      <c r="B86" s="214"/>
      <c r="C86" s="215"/>
      <c r="D86" s="216"/>
      <c r="E86" s="223"/>
      <c r="F86" s="224"/>
      <c r="G86" s="224"/>
      <c r="H86" s="224"/>
      <c r="I86" s="224"/>
      <c r="J86" s="225"/>
      <c r="K86" s="126"/>
      <c r="L86" s="127"/>
      <c r="M86" s="127"/>
      <c r="N86" s="128" t="s">
        <v>17</v>
      </c>
      <c r="O86" s="128"/>
      <c r="P86" s="127"/>
      <c r="Q86" s="127"/>
      <c r="R86" s="129"/>
      <c r="S86" s="130"/>
      <c r="T86" s="131"/>
      <c r="U86" s="131"/>
      <c r="V86" s="131"/>
      <c r="W86" s="131"/>
      <c r="X86" s="132"/>
      <c r="Y86" s="123"/>
      <c r="Z86" s="124"/>
      <c r="AA86" s="124"/>
      <c r="AB86" s="133"/>
      <c r="AC86" s="123"/>
      <c r="AD86" s="124"/>
      <c r="AE86" s="124"/>
      <c r="AF86" s="125"/>
      <c r="AG86" s="134"/>
      <c r="AH86" s="125"/>
      <c r="AI86" s="181"/>
      <c r="AJ86" s="182"/>
      <c r="AK86" s="182"/>
      <c r="AL86" s="182"/>
      <c r="AM86" s="183"/>
      <c r="AP86" s="803"/>
    </row>
    <row r="87" spans="1:42" ht="12.75" customHeight="1">
      <c r="B87" s="214"/>
      <c r="C87" s="215"/>
      <c r="D87" s="216"/>
      <c r="E87" s="223"/>
      <c r="F87" s="224"/>
      <c r="G87" s="224"/>
      <c r="H87" s="224"/>
      <c r="I87" s="224"/>
      <c r="J87" s="225"/>
      <c r="K87" s="126"/>
      <c r="L87" s="127"/>
      <c r="M87" s="127"/>
      <c r="N87" s="128" t="s">
        <v>17</v>
      </c>
      <c r="O87" s="128"/>
      <c r="P87" s="127"/>
      <c r="Q87" s="127"/>
      <c r="R87" s="129"/>
      <c r="S87" s="130"/>
      <c r="T87" s="131"/>
      <c r="U87" s="131"/>
      <c r="V87" s="131"/>
      <c r="W87" s="131"/>
      <c r="X87" s="132"/>
      <c r="Y87" s="123"/>
      <c r="Z87" s="124"/>
      <c r="AA87" s="124"/>
      <c r="AB87" s="133"/>
      <c r="AC87" s="123"/>
      <c r="AD87" s="124"/>
      <c r="AE87" s="124"/>
      <c r="AF87" s="125"/>
      <c r="AG87" s="134"/>
      <c r="AH87" s="125"/>
      <c r="AI87" s="181"/>
      <c r="AJ87" s="182"/>
      <c r="AK87" s="182"/>
      <c r="AL87" s="182"/>
      <c r="AM87" s="183"/>
      <c r="AP87" s="803"/>
    </row>
    <row r="88" spans="1:42" ht="12.75" customHeight="1">
      <c r="B88" s="214"/>
      <c r="C88" s="215"/>
      <c r="D88" s="216"/>
      <c r="E88" s="223"/>
      <c r="F88" s="224"/>
      <c r="G88" s="224"/>
      <c r="H88" s="224"/>
      <c r="I88" s="224"/>
      <c r="J88" s="225"/>
      <c r="K88" s="126"/>
      <c r="L88" s="127"/>
      <c r="M88" s="127"/>
      <c r="N88" s="128" t="s">
        <v>17</v>
      </c>
      <c r="O88" s="128"/>
      <c r="P88" s="127"/>
      <c r="Q88" s="127"/>
      <c r="R88" s="129"/>
      <c r="S88" s="130"/>
      <c r="T88" s="131"/>
      <c r="U88" s="131"/>
      <c r="V88" s="131"/>
      <c r="W88" s="131"/>
      <c r="X88" s="132"/>
      <c r="Y88" s="123"/>
      <c r="Z88" s="124"/>
      <c r="AA88" s="124"/>
      <c r="AB88" s="133"/>
      <c r="AC88" s="123"/>
      <c r="AD88" s="124"/>
      <c r="AE88" s="124"/>
      <c r="AF88" s="125"/>
      <c r="AG88" s="134"/>
      <c r="AH88" s="125"/>
      <c r="AI88" s="181"/>
      <c r="AJ88" s="182"/>
      <c r="AK88" s="182"/>
      <c r="AL88" s="182"/>
      <c r="AM88" s="183"/>
      <c r="AP88" s="803"/>
    </row>
    <row r="89" spans="1:42" ht="12.75" customHeight="1">
      <c r="B89" s="214"/>
      <c r="C89" s="215"/>
      <c r="D89" s="216"/>
      <c r="E89" s="223"/>
      <c r="F89" s="224"/>
      <c r="G89" s="224"/>
      <c r="H89" s="224"/>
      <c r="I89" s="224"/>
      <c r="J89" s="225"/>
      <c r="K89" s="126"/>
      <c r="L89" s="127"/>
      <c r="M89" s="127"/>
      <c r="N89" s="128" t="s">
        <v>17</v>
      </c>
      <c r="O89" s="128"/>
      <c r="P89" s="127"/>
      <c r="Q89" s="127"/>
      <c r="R89" s="129"/>
      <c r="S89" s="130"/>
      <c r="T89" s="131"/>
      <c r="U89" s="131"/>
      <c r="V89" s="131"/>
      <c r="W89" s="131"/>
      <c r="X89" s="132"/>
      <c r="Y89" s="123"/>
      <c r="Z89" s="124"/>
      <c r="AA89" s="124"/>
      <c r="AB89" s="133"/>
      <c r="AC89" s="123"/>
      <c r="AD89" s="124"/>
      <c r="AE89" s="124"/>
      <c r="AF89" s="125"/>
      <c r="AG89" s="134"/>
      <c r="AH89" s="125"/>
      <c r="AI89" s="181"/>
      <c r="AJ89" s="182"/>
      <c r="AK89" s="182"/>
      <c r="AL89" s="182"/>
      <c r="AM89" s="183"/>
      <c r="AP89" s="803"/>
    </row>
    <row r="90" spans="1:42" ht="12.75" customHeight="1">
      <c r="B90" s="214"/>
      <c r="C90" s="215"/>
      <c r="D90" s="216"/>
      <c r="E90" s="223"/>
      <c r="F90" s="224"/>
      <c r="G90" s="224"/>
      <c r="H90" s="224"/>
      <c r="I90" s="224"/>
      <c r="J90" s="225"/>
      <c r="K90" s="126"/>
      <c r="L90" s="127"/>
      <c r="M90" s="127"/>
      <c r="N90" s="128" t="s">
        <v>17</v>
      </c>
      <c r="O90" s="128"/>
      <c r="P90" s="127"/>
      <c r="Q90" s="127"/>
      <c r="R90" s="129"/>
      <c r="S90" s="130"/>
      <c r="T90" s="131"/>
      <c r="U90" s="131"/>
      <c r="V90" s="131"/>
      <c r="W90" s="131"/>
      <c r="X90" s="132"/>
      <c r="Y90" s="123"/>
      <c r="Z90" s="124"/>
      <c r="AA90" s="124"/>
      <c r="AB90" s="133"/>
      <c r="AC90" s="123"/>
      <c r="AD90" s="124"/>
      <c r="AE90" s="124"/>
      <c r="AF90" s="125"/>
      <c r="AG90" s="134"/>
      <c r="AH90" s="125"/>
      <c r="AI90" s="181"/>
      <c r="AJ90" s="182"/>
      <c r="AK90" s="182"/>
      <c r="AL90" s="182"/>
      <c r="AM90" s="183"/>
      <c r="AP90" s="803"/>
    </row>
    <row r="91" spans="1:42" ht="12.75" customHeight="1" thickBot="1">
      <c r="B91" s="217"/>
      <c r="C91" s="218"/>
      <c r="D91" s="219"/>
      <c r="E91" s="226"/>
      <c r="F91" s="227"/>
      <c r="G91" s="227"/>
      <c r="H91" s="227"/>
      <c r="I91" s="227"/>
      <c r="J91" s="228"/>
      <c r="K91" s="195"/>
      <c r="L91" s="196"/>
      <c r="M91" s="196"/>
      <c r="N91" s="197" t="s">
        <v>17</v>
      </c>
      <c r="O91" s="197"/>
      <c r="P91" s="196"/>
      <c r="Q91" s="196"/>
      <c r="R91" s="198"/>
      <c r="S91" s="199"/>
      <c r="T91" s="200"/>
      <c r="U91" s="200"/>
      <c r="V91" s="200"/>
      <c r="W91" s="200"/>
      <c r="X91" s="201"/>
      <c r="Y91" s="202"/>
      <c r="Z91" s="203"/>
      <c r="AA91" s="203"/>
      <c r="AB91" s="204"/>
      <c r="AC91" s="202"/>
      <c r="AD91" s="203"/>
      <c r="AE91" s="203"/>
      <c r="AF91" s="185"/>
      <c r="AG91" s="184"/>
      <c r="AH91" s="185"/>
      <c r="AI91" s="186"/>
      <c r="AJ91" s="187"/>
      <c r="AK91" s="187"/>
      <c r="AL91" s="187"/>
      <c r="AM91" s="188"/>
    </row>
    <row r="92" spans="1:42" ht="12.75" customHeight="1" thickTop="1" thickBot="1">
      <c r="B92" s="189" t="s">
        <v>27</v>
      </c>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1"/>
      <c r="AI92" s="192">
        <f>SUM(AI2:AM91)</f>
        <v>0</v>
      </c>
      <c r="AJ92" s="193"/>
      <c r="AK92" s="193"/>
      <c r="AL92" s="193"/>
      <c r="AM92" s="194"/>
    </row>
    <row r="93" spans="1:42" ht="12.75" customHeight="1" thickBot="1">
      <c r="B93" s="78" t="s">
        <v>236</v>
      </c>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80"/>
      <c r="AH93" s="80"/>
      <c r="AI93" s="80"/>
      <c r="AJ93" s="80"/>
      <c r="AK93" s="80"/>
    </row>
    <row r="94" spans="1:42" ht="12.75" customHeight="1">
      <c r="B94" s="107" t="s">
        <v>23</v>
      </c>
      <c r="C94" s="108"/>
      <c r="D94" s="108"/>
      <c r="E94" s="108"/>
      <c r="F94" s="108"/>
      <c r="G94" s="108"/>
      <c r="H94" s="108"/>
      <c r="I94" s="108"/>
      <c r="J94" s="108"/>
      <c r="K94" s="108"/>
      <c r="L94" s="108"/>
      <c r="M94" s="108"/>
      <c r="N94" s="109"/>
      <c r="O94" s="110" t="s">
        <v>25</v>
      </c>
      <c r="P94" s="108"/>
      <c r="Q94" s="108"/>
      <c r="R94" s="108"/>
      <c r="S94" s="108"/>
      <c r="T94" s="108"/>
      <c r="U94" s="108"/>
      <c r="V94" s="108"/>
      <c r="W94" s="108"/>
      <c r="X94" s="108"/>
      <c r="Y94" s="108"/>
      <c r="Z94" s="108"/>
      <c r="AA94" s="108"/>
      <c r="AB94" s="108"/>
      <c r="AC94" s="108"/>
      <c r="AD94" s="108"/>
      <c r="AE94" s="108"/>
      <c r="AF94" s="111"/>
      <c r="AG94" s="112" t="s">
        <v>252</v>
      </c>
      <c r="AH94" s="113"/>
      <c r="AI94" s="312" t="s">
        <v>24</v>
      </c>
      <c r="AJ94" s="313"/>
      <c r="AK94" s="313"/>
      <c r="AL94" s="313"/>
      <c r="AM94" s="314"/>
    </row>
    <row r="95" spans="1:42" ht="12.75" customHeight="1" thickBot="1">
      <c r="B95" s="114"/>
      <c r="C95" s="115"/>
      <c r="D95" s="115"/>
      <c r="E95" s="115"/>
      <c r="F95" s="115"/>
      <c r="G95" s="115"/>
      <c r="H95" s="115"/>
      <c r="I95" s="115"/>
      <c r="J95" s="115"/>
      <c r="K95" s="115"/>
      <c r="L95" s="115"/>
      <c r="M95" s="115"/>
      <c r="N95" s="116"/>
      <c r="O95" s="117"/>
      <c r="P95" s="118"/>
      <c r="Q95" s="118"/>
      <c r="R95" s="118"/>
      <c r="S95" s="118"/>
      <c r="T95" s="118"/>
      <c r="U95" s="118"/>
      <c r="V95" s="118"/>
      <c r="W95" s="118"/>
      <c r="X95" s="118"/>
      <c r="Y95" s="118"/>
      <c r="Z95" s="118"/>
      <c r="AA95" s="118"/>
      <c r="AB95" s="118"/>
      <c r="AC95" s="118"/>
      <c r="AD95" s="118"/>
      <c r="AE95" s="118"/>
      <c r="AF95" s="119"/>
      <c r="AG95" s="120"/>
      <c r="AH95" s="119"/>
      <c r="AI95" s="315"/>
      <c r="AJ95" s="316"/>
      <c r="AK95" s="316"/>
      <c r="AL95" s="316"/>
      <c r="AM95" s="317"/>
      <c r="AP95" s="49">
        <f>IF(AI95&gt;=11001,11000,AI95)</f>
        <v>0</v>
      </c>
    </row>
    <row r="96" spans="1:42" ht="12.75" customHeight="1" thickBot="1">
      <c r="A96" s="64"/>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102"/>
      <c r="AH96" s="102"/>
      <c r="AI96" s="102"/>
      <c r="AJ96" s="102"/>
      <c r="AK96" s="102"/>
      <c r="AL96" s="64"/>
      <c r="AM96" s="64"/>
      <c r="AN96" s="64"/>
    </row>
    <row r="97" spans="2:39" ht="12.75" customHeight="1">
      <c r="B97" s="247" t="s">
        <v>10</v>
      </c>
      <c r="C97" s="248"/>
      <c r="D97" s="249"/>
      <c r="E97" s="254" t="s">
        <v>43</v>
      </c>
      <c r="F97" s="255"/>
      <c r="G97" s="255"/>
      <c r="H97" s="255"/>
      <c r="I97" s="255"/>
      <c r="J97" s="256"/>
      <c r="K97" s="147" t="s">
        <v>26</v>
      </c>
      <c r="L97" s="145"/>
      <c r="M97" s="145"/>
      <c r="N97" s="145"/>
      <c r="O97" s="145"/>
      <c r="P97" s="145"/>
      <c r="Q97" s="145"/>
      <c r="R97" s="145"/>
      <c r="S97" s="145"/>
      <c r="T97" s="145"/>
      <c r="U97" s="145"/>
      <c r="V97" s="145"/>
      <c r="W97" s="145"/>
      <c r="X97" s="145"/>
      <c r="Y97" s="145"/>
      <c r="Z97" s="145"/>
      <c r="AA97" s="145"/>
      <c r="AB97" s="145"/>
      <c r="AC97" s="145"/>
      <c r="AD97" s="145"/>
      <c r="AE97" s="145"/>
      <c r="AF97" s="172"/>
      <c r="AG97" s="306" t="s">
        <v>252</v>
      </c>
      <c r="AH97" s="307"/>
      <c r="AI97" s="318" t="s">
        <v>14</v>
      </c>
      <c r="AJ97" s="319"/>
      <c r="AK97" s="319"/>
      <c r="AL97" s="319"/>
      <c r="AM97" s="320"/>
    </row>
    <row r="98" spans="2:39" ht="12.75" customHeight="1">
      <c r="B98" s="250"/>
      <c r="C98" s="251"/>
      <c r="D98" s="252"/>
      <c r="E98" s="257"/>
      <c r="F98" s="258"/>
      <c r="G98" s="258"/>
      <c r="H98" s="258"/>
      <c r="I98" s="258"/>
      <c r="J98" s="259"/>
      <c r="K98" s="229" t="s">
        <v>16</v>
      </c>
      <c r="L98" s="230"/>
      <c r="M98" s="230"/>
      <c r="N98" s="230"/>
      <c r="O98" s="230"/>
      <c r="P98" s="230"/>
      <c r="Q98" s="230"/>
      <c r="R98" s="231"/>
      <c r="S98" s="229" t="s">
        <v>11</v>
      </c>
      <c r="T98" s="230"/>
      <c r="U98" s="230"/>
      <c r="V98" s="230"/>
      <c r="W98" s="230"/>
      <c r="X98" s="231"/>
      <c r="Y98" s="229" t="s">
        <v>12</v>
      </c>
      <c r="Z98" s="230"/>
      <c r="AA98" s="230"/>
      <c r="AB98" s="231"/>
      <c r="AC98" s="229" t="s">
        <v>13</v>
      </c>
      <c r="AD98" s="230"/>
      <c r="AE98" s="230"/>
      <c r="AF98" s="263"/>
      <c r="AG98" s="308"/>
      <c r="AH98" s="309"/>
      <c r="AI98" s="321" t="s">
        <v>18</v>
      </c>
      <c r="AJ98" s="322"/>
      <c r="AK98" s="322"/>
      <c r="AL98" s="322"/>
      <c r="AM98" s="323"/>
    </row>
    <row r="99" spans="2:39" ht="12.75" customHeight="1">
      <c r="B99" s="253"/>
      <c r="C99" s="233"/>
      <c r="D99" s="234"/>
      <c r="E99" s="260"/>
      <c r="F99" s="261"/>
      <c r="G99" s="261"/>
      <c r="H99" s="261"/>
      <c r="I99" s="261"/>
      <c r="J99" s="262"/>
      <c r="K99" s="232"/>
      <c r="L99" s="233"/>
      <c r="M99" s="233"/>
      <c r="N99" s="233"/>
      <c r="O99" s="233"/>
      <c r="P99" s="233"/>
      <c r="Q99" s="233"/>
      <c r="R99" s="234"/>
      <c r="S99" s="232"/>
      <c r="T99" s="233"/>
      <c r="U99" s="233"/>
      <c r="V99" s="233"/>
      <c r="W99" s="233"/>
      <c r="X99" s="234"/>
      <c r="Y99" s="232"/>
      <c r="Z99" s="233"/>
      <c r="AA99" s="233"/>
      <c r="AB99" s="234"/>
      <c r="AC99" s="232"/>
      <c r="AD99" s="233"/>
      <c r="AE99" s="233"/>
      <c r="AF99" s="264"/>
      <c r="AG99" s="310"/>
      <c r="AH99" s="311"/>
      <c r="AI99" s="310"/>
      <c r="AJ99" s="261"/>
      <c r="AK99" s="261"/>
      <c r="AL99" s="261"/>
      <c r="AM99" s="311"/>
    </row>
    <row r="100" spans="2:39" ht="12.75" customHeight="1">
      <c r="B100" s="211">
        <f>IF(P11="1人","",IF(OR(P33="診断のみ（宿泊無）",P33="診断→後泊",P33=""),"",IF($L$67="","",$L$67-1)))</f>
        <v>43392</v>
      </c>
      <c r="C100" s="212"/>
      <c r="D100" s="213"/>
      <c r="E100" s="220" t="str">
        <f>IF(P11="1人","",IF(OR(P33="診断のみ（宿泊無）",P33="診断→後泊",P32&amp;AF32=""),"",P32&amp;AF32))</f>
        <v>診断次郎</v>
      </c>
      <c r="F100" s="221"/>
      <c r="G100" s="221"/>
      <c r="H100" s="221"/>
      <c r="I100" s="221"/>
      <c r="J100" s="222"/>
      <c r="K100" s="126" t="s">
        <v>258</v>
      </c>
      <c r="L100" s="127"/>
      <c r="M100" s="127"/>
      <c r="N100" s="128" t="s">
        <v>17</v>
      </c>
      <c r="O100" s="128"/>
      <c r="P100" s="127" t="s">
        <v>263</v>
      </c>
      <c r="Q100" s="127"/>
      <c r="R100" s="129"/>
      <c r="S100" s="130" t="s">
        <v>264</v>
      </c>
      <c r="T100" s="131"/>
      <c r="U100" s="131"/>
      <c r="V100" s="131"/>
      <c r="W100" s="131"/>
      <c r="X100" s="132"/>
      <c r="Y100" s="123">
        <v>0.69444444444444453</v>
      </c>
      <c r="Z100" s="124"/>
      <c r="AA100" s="124"/>
      <c r="AB100" s="133"/>
      <c r="AC100" s="123">
        <v>0.6972222222222223</v>
      </c>
      <c r="AD100" s="124"/>
      <c r="AE100" s="124"/>
      <c r="AF100" s="125"/>
      <c r="AG100" s="327"/>
      <c r="AH100" s="328"/>
      <c r="AI100" s="324">
        <v>14550</v>
      </c>
      <c r="AJ100" s="325"/>
      <c r="AK100" s="325"/>
      <c r="AL100" s="325"/>
      <c r="AM100" s="326"/>
    </row>
    <row r="101" spans="2:39" ht="12.75" customHeight="1">
      <c r="B101" s="214"/>
      <c r="C101" s="215"/>
      <c r="D101" s="216"/>
      <c r="E101" s="223"/>
      <c r="F101" s="224"/>
      <c r="G101" s="224"/>
      <c r="H101" s="224"/>
      <c r="I101" s="224"/>
      <c r="J101" s="225"/>
      <c r="K101" s="126" t="s">
        <v>263</v>
      </c>
      <c r="L101" s="127"/>
      <c r="M101" s="127"/>
      <c r="N101" s="128" t="s">
        <v>17</v>
      </c>
      <c r="O101" s="128"/>
      <c r="P101" s="127" t="s">
        <v>259</v>
      </c>
      <c r="Q101" s="127"/>
      <c r="R101" s="129"/>
      <c r="S101" s="130" t="s">
        <v>292</v>
      </c>
      <c r="T101" s="131"/>
      <c r="U101" s="131"/>
      <c r="V101" s="131"/>
      <c r="W101" s="131"/>
      <c r="X101" s="132"/>
      <c r="Y101" s="123">
        <v>0.7055555555555556</v>
      </c>
      <c r="Z101" s="124"/>
      <c r="AA101" s="124"/>
      <c r="AB101" s="133"/>
      <c r="AC101" s="123">
        <v>0.8125</v>
      </c>
      <c r="AD101" s="124"/>
      <c r="AE101" s="124"/>
      <c r="AF101" s="125"/>
      <c r="AG101" s="327"/>
      <c r="AH101" s="328"/>
      <c r="AI101" s="324">
        <v>0</v>
      </c>
      <c r="AJ101" s="325"/>
      <c r="AK101" s="325"/>
      <c r="AL101" s="325"/>
      <c r="AM101" s="326"/>
    </row>
    <row r="102" spans="2:39" ht="12.75" customHeight="1">
      <c r="B102" s="214"/>
      <c r="C102" s="215"/>
      <c r="D102" s="216"/>
      <c r="E102" s="223"/>
      <c r="F102" s="224"/>
      <c r="G102" s="224"/>
      <c r="H102" s="224"/>
      <c r="I102" s="224"/>
      <c r="J102" s="225"/>
      <c r="K102" s="126"/>
      <c r="L102" s="127"/>
      <c r="M102" s="127"/>
      <c r="N102" s="128" t="s">
        <v>17</v>
      </c>
      <c r="O102" s="128"/>
      <c r="P102" s="127"/>
      <c r="Q102" s="127"/>
      <c r="R102" s="129"/>
      <c r="S102" s="130"/>
      <c r="T102" s="131"/>
      <c r="U102" s="131"/>
      <c r="V102" s="131"/>
      <c r="W102" s="131"/>
      <c r="X102" s="132"/>
      <c r="Y102" s="123"/>
      <c r="Z102" s="124"/>
      <c r="AA102" s="124"/>
      <c r="AB102" s="133"/>
      <c r="AC102" s="123"/>
      <c r="AD102" s="124"/>
      <c r="AE102" s="124"/>
      <c r="AF102" s="125"/>
      <c r="AG102" s="327"/>
      <c r="AH102" s="328"/>
      <c r="AI102" s="324"/>
      <c r="AJ102" s="325"/>
      <c r="AK102" s="325"/>
      <c r="AL102" s="325"/>
      <c r="AM102" s="326"/>
    </row>
    <row r="103" spans="2:39" ht="12.75" customHeight="1">
      <c r="B103" s="214"/>
      <c r="C103" s="215"/>
      <c r="D103" s="216"/>
      <c r="E103" s="223"/>
      <c r="F103" s="224"/>
      <c r="G103" s="224"/>
      <c r="H103" s="224"/>
      <c r="I103" s="224"/>
      <c r="J103" s="225"/>
      <c r="K103" s="126"/>
      <c r="L103" s="127"/>
      <c r="M103" s="127"/>
      <c r="N103" s="128" t="s">
        <v>17</v>
      </c>
      <c r="O103" s="128"/>
      <c r="P103" s="127"/>
      <c r="Q103" s="127"/>
      <c r="R103" s="129"/>
      <c r="S103" s="130"/>
      <c r="T103" s="131"/>
      <c r="U103" s="131"/>
      <c r="V103" s="131"/>
      <c r="W103" s="131"/>
      <c r="X103" s="132"/>
      <c r="Y103" s="123"/>
      <c r="Z103" s="124"/>
      <c r="AA103" s="124"/>
      <c r="AB103" s="133"/>
      <c r="AC103" s="123"/>
      <c r="AD103" s="124"/>
      <c r="AE103" s="124"/>
      <c r="AF103" s="125"/>
      <c r="AG103" s="327"/>
      <c r="AH103" s="328"/>
      <c r="AI103" s="324"/>
      <c r="AJ103" s="325"/>
      <c r="AK103" s="325"/>
      <c r="AL103" s="325"/>
      <c r="AM103" s="326"/>
    </row>
    <row r="104" spans="2:39" ht="12.75" customHeight="1">
      <c r="B104" s="214"/>
      <c r="C104" s="215"/>
      <c r="D104" s="216"/>
      <c r="E104" s="223"/>
      <c r="F104" s="224"/>
      <c r="G104" s="224"/>
      <c r="H104" s="224"/>
      <c r="I104" s="224"/>
      <c r="J104" s="225"/>
      <c r="K104" s="126"/>
      <c r="L104" s="127"/>
      <c r="M104" s="127"/>
      <c r="N104" s="128" t="s">
        <v>17</v>
      </c>
      <c r="O104" s="128"/>
      <c r="P104" s="127"/>
      <c r="Q104" s="127"/>
      <c r="R104" s="129"/>
      <c r="S104" s="130"/>
      <c r="T104" s="131"/>
      <c r="U104" s="131"/>
      <c r="V104" s="131"/>
      <c r="W104" s="131"/>
      <c r="X104" s="132"/>
      <c r="Y104" s="123"/>
      <c r="Z104" s="124"/>
      <c r="AA104" s="124"/>
      <c r="AB104" s="133"/>
      <c r="AC104" s="123"/>
      <c r="AD104" s="124"/>
      <c r="AE104" s="124"/>
      <c r="AF104" s="125"/>
      <c r="AG104" s="327"/>
      <c r="AH104" s="328"/>
      <c r="AI104" s="324"/>
      <c r="AJ104" s="325"/>
      <c r="AK104" s="325"/>
      <c r="AL104" s="325"/>
      <c r="AM104" s="326"/>
    </row>
    <row r="105" spans="2:39" ht="12.75" customHeight="1">
      <c r="B105" s="214"/>
      <c r="C105" s="215"/>
      <c r="D105" s="216"/>
      <c r="E105" s="223"/>
      <c r="F105" s="224"/>
      <c r="G105" s="224"/>
      <c r="H105" s="224"/>
      <c r="I105" s="224"/>
      <c r="J105" s="225"/>
      <c r="K105" s="126"/>
      <c r="L105" s="127"/>
      <c r="M105" s="127"/>
      <c r="N105" s="128" t="s">
        <v>17</v>
      </c>
      <c r="O105" s="128"/>
      <c r="P105" s="127"/>
      <c r="Q105" s="127"/>
      <c r="R105" s="129"/>
      <c r="S105" s="130"/>
      <c r="T105" s="131"/>
      <c r="U105" s="131"/>
      <c r="V105" s="131"/>
      <c r="W105" s="131"/>
      <c r="X105" s="132"/>
      <c r="Y105" s="123"/>
      <c r="Z105" s="124"/>
      <c r="AA105" s="124"/>
      <c r="AB105" s="133"/>
      <c r="AC105" s="123"/>
      <c r="AD105" s="124"/>
      <c r="AE105" s="124"/>
      <c r="AF105" s="125"/>
      <c r="AG105" s="327"/>
      <c r="AH105" s="328"/>
      <c r="AI105" s="324"/>
      <c r="AJ105" s="325"/>
      <c r="AK105" s="325"/>
      <c r="AL105" s="325"/>
      <c r="AM105" s="326"/>
    </row>
    <row r="106" spans="2:39" ht="12.75" customHeight="1">
      <c r="B106" s="214"/>
      <c r="C106" s="215"/>
      <c r="D106" s="216"/>
      <c r="E106" s="223"/>
      <c r="F106" s="224"/>
      <c r="G106" s="224"/>
      <c r="H106" s="224"/>
      <c r="I106" s="224"/>
      <c r="J106" s="225"/>
      <c r="K106" s="126"/>
      <c r="L106" s="127"/>
      <c r="M106" s="127"/>
      <c r="N106" s="128" t="s">
        <v>17</v>
      </c>
      <c r="O106" s="128"/>
      <c r="P106" s="127"/>
      <c r="Q106" s="127"/>
      <c r="R106" s="129"/>
      <c r="S106" s="130"/>
      <c r="T106" s="131"/>
      <c r="U106" s="131"/>
      <c r="V106" s="131"/>
      <c r="W106" s="131"/>
      <c r="X106" s="132"/>
      <c r="Y106" s="123"/>
      <c r="Z106" s="124"/>
      <c r="AA106" s="124"/>
      <c r="AB106" s="133"/>
      <c r="AC106" s="123"/>
      <c r="AD106" s="124"/>
      <c r="AE106" s="124"/>
      <c r="AF106" s="125"/>
      <c r="AG106" s="327"/>
      <c r="AH106" s="328"/>
      <c r="AI106" s="324"/>
      <c r="AJ106" s="325"/>
      <c r="AK106" s="325"/>
      <c r="AL106" s="325"/>
      <c r="AM106" s="326"/>
    </row>
    <row r="107" spans="2:39" ht="12.75" customHeight="1">
      <c r="B107" s="214"/>
      <c r="C107" s="215"/>
      <c r="D107" s="216"/>
      <c r="E107" s="223"/>
      <c r="F107" s="224"/>
      <c r="G107" s="224"/>
      <c r="H107" s="224"/>
      <c r="I107" s="224"/>
      <c r="J107" s="225"/>
      <c r="K107" s="126"/>
      <c r="L107" s="127"/>
      <c r="M107" s="127"/>
      <c r="N107" s="128" t="s">
        <v>17</v>
      </c>
      <c r="O107" s="128"/>
      <c r="P107" s="127"/>
      <c r="Q107" s="127"/>
      <c r="R107" s="129"/>
      <c r="S107" s="130"/>
      <c r="T107" s="131"/>
      <c r="U107" s="131"/>
      <c r="V107" s="131"/>
      <c r="W107" s="131"/>
      <c r="X107" s="132"/>
      <c r="Y107" s="123"/>
      <c r="Z107" s="124"/>
      <c r="AA107" s="124"/>
      <c r="AB107" s="133"/>
      <c r="AC107" s="123"/>
      <c r="AD107" s="124"/>
      <c r="AE107" s="124"/>
      <c r="AF107" s="125"/>
      <c r="AG107" s="327"/>
      <c r="AH107" s="328"/>
      <c r="AI107" s="324"/>
      <c r="AJ107" s="325"/>
      <c r="AK107" s="325"/>
      <c r="AL107" s="325"/>
      <c r="AM107" s="326"/>
    </row>
    <row r="108" spans="2:39" ht="12.75" customHeight="1">
      <c r="B108" s="214"/>
      <c r="C108" s="215"/>
      <c r="D108" s="216"/>
      <c r="E108" s="223"/>
      <c r="F108" s="224"/>
      <c r="G108" s="224"/>
      <c r="H108" s="224"/>
      <c r="I108" s="224"/>
      <c r="J108" s="225"/>
      <c r="K108" s="126"/>
      <c r="L108" s="127"/>
      <c r="M108" s="127"/>
      <c r="N108" s="128" t="s">
        <v>17</v>
      </c>
      <c r="O108" s="128"/>
      <c r="P108" s="127"/>
      <c r="Q108" s="127"/>
      <c r="R108" s="129"/>
      <c r="S108" s="130"/>
      <c r="T108" s="131"/>
      <c r="U108" s="131"/>
      <c r="V108" s="131"/>
      <c r="W108" s="131"/>
      <c r="X108" s="132"/>
      <c r="Y108" s="123"/>
      <c r="Z108" s="124"/>
      <c r="AA108" s="124"/>
      <c r="AB108" s="133"/>
      <c r="AC108" s="123"/>
      <c r="AD108" s="124"/>
      <c r="AE108" s="124"/>
      <c r="AF108" s="125"/>
      <c r="AG108" s="327"/>
      <c r="AH108" s="328"/>
      <c r="AI108" s="324"/>
      <c r="AJ108" s="325"/>
      <c r="AK108" s="325"/>
      <c r="AL108" s="325"/>
      <c r="AM108" s="326"/>
    </row>
    <row r="109" spans="2:39" ht="12.75" customHeight="1" thickBot="1">
      <c r="B109" s="217"/>
      <c r="C109" s="218"/>
      <c r="D109" s="219"/>
      <c r="E109" s="226"/>
      <c r="F109" s="227"/>
      <c r="G109" s="227"/>
      <c r="H109" s="227"/>
      <c r="I109" s="227"/>
      <c r="J109" s="228"/>
      <c r="K109" s="195"/>
      <c r="L109" s="196"/>
      <c r="M109" s="196"/>
      <c r="N109" s="197" t="s">
        <v>17</v>
      </c>
      <c r="O109" s="197"/>
      <c r="P109" s="196"/>
      <c r="Q109" s="196"/>
      <c r="R109" s="198"/>
      <c r="S109" s="199"/>
      <c r="T109" s="200"/>
      <c r="U109" s="200"/>
      <c r="V109" s="200"/>
      <c r="W109" s="200"/>
      <c r="X109" s="201"/>
      <c r="Y109" s="202"/>
      <c r="Z109" s="203"/>
      <c r="AA109" s="203"/>
      <c r="AB109" s="204"/>
      <c r="AC109" s="202"/>
      <c r="AD109" s="203"/>
      <c r="AE109" s="203"/>
      <c r="AF109" s="185"/>
      <c r="AG109" s="503"/>
      <c r="AH109" s="504"/>
      <c r="AI109" s="505"/>
      <c r="AJ109" s="506"/>
      <c r="AK109" s="506"/>
      <c r="AL109" s="506"/>
      <c r="AM109" s="507"/>
    </row>
    <row r="110" spans="2:39" ht="12.75" customHeight="1" thickTop="1" thickBot="1">
      <c r="B110" s="189" t="s">
        <v>27</v>
      </c>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1"/>
      <c r="AI110" s="192">
        <f>SUM(AI100:AM109)</f>
        <v>14550</v>
      </c>
      <c r="AJ110" s="193"/>
      <c r="AK110" s="193"/>
      <c r="AL110" s="193"/>
      <c r="AM110" s="194"/>
    </row>
    <row r="111" spans="2:39" ht="12.75" customHeight="1" thickBot="1">
      <c r="B111" s="78" t="s">
        <v>236</v>
      </c>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80"/>
      <c r="AH111" s="80"/>
      <c r="AI111" s="80"/>
      <c r="AJ111" s="80"/>
      <c r="AK111" s="80"/>
    </row>
    <row r="112" spans="2:39" ht="12.75" customHeight="1">
      <c r="B112" s="107" t="s">
        <v>23</v>
      </c>
      <c r="C112" s="108"/>
      <c r="D112" s="108"/>
      <c r="E112" s="108"/>
      <c r="F112" s="108"/>
      <c r="G112" s="108"/>
      <c r="H112" s="108"/>
      <c r="I112" s="108"/>
      <c r="J112" s="108"/>
      <c r="K112" s="108"/>
      <c r="L112" s="108"/>
      <c r="M112" s="108"/>
      <c r="N112" s="108"/>
      <c r="O112" s="110" t="s">
        <v>25</v>
      </c>
      <c r="P112" s="108"/>
      <c r="Q112" s="108"/>
      <c r="R112" s="108"/>
      <c r="S112" s="108"/>
      <c r="T112" s="108"/>
      <c r="U112" s="108"/>
      <c r="V112" s="108"/>
      <c r="W112" s="108"/>
      <c r="X112" s="108"/>
      <c r="Y112" s="108"/>
      <c r="Z112" s="108"/>
      <c r="AA112" s="108"/>
      <c r="AB112" s="108"/>
      <c r="AC112" s="108"/>
      <c r="AD112" s="108"/>
      <c r="AE112" s="108"/>
      <c r="AF112" s="111"/>
      <c r="AG112" s="112" t="s">
        <v>252</v>
      </c>
      <c r="AH112" s="111"/>
      <c r="AI112" s="312" t="s">
        <v>24</v>
      </c>
      <c r="AJ112" s="313"/>
      <c r="AK112" s="313"/>
      <c r="AL112" s="313"/>
      <c r="AM112" s="314"/>
    </row>
    <row r="113" spans="2:42" ht="12.75" customHeight="1" thickBot="1">
      <c r="B113" s="114" t="s">
        <v>4960</v>
      </c>
      <c r="C113" s="115"/>
      <c r="D113" s="115"/>
      <c r="E113" s="115"/>
      <c r="F113" s="115"/>
      <c r="G113" s="115"/>
      <c r="H113" s="115"/>
      <c r="I113" s="115"/>
      <c r="J113" s="115"/>
      <c r="K113" s="115"/>
      <c r="L113" s="115"/>
      <c r="M113" s="115"/>
      <c r="N113" s="116"/>
      <c r="O113" s="121" t="s">
        <v>4961</v>
      </c>
      <c r="P113" s="115"/>
      <c r="Q113" s="115"/>
      <c r="R113" s="115"/>
      <c r="S113" s="115"/>
      <c r="T113" s="115"/>
      <c r="U113" s="115"/>
      <c r="V113" s="115"/>
      <c r="W113" s="115"/>
      <c r="X113" s="115"/>
      <c r="Y113" s="115"/>
      <c r="Z113" s="115"/>
      <c r="AA113" s="115"/>
      <c r="AB113" s="115"/>
      <c r="AC113" s="115"/>
      <c r="AD113" s="115"/>
      <c r="AE113" s="115"/>
      <c r="AF113" s="122"/>
      <c r="AG113" s="120"/>
      <c r="AH113" s="119"/>
      <c r="AI113" s="315">
        <v>15000</v>
      </c>
      <c r="AJ113" s="316"/>
      <c r="AK113" s="316"/>
      <c r="AL113" s="316"/>
      <c r="AM113" s="317"/>
      <c r="AP113" s="49">
        <f>IF(AI113&gt;=11001,11000,AI113)</f>
        <v>11000</v>
      </c>
    </row>
    <row r="114" spans="2:42" ht="12.75" customHeight="1">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83"/>
      <c r="AH114" s="83"/>
      <c r="AI114" s="83"/>
      <c r="AJ114" s="83"/>
      <c r="AK114" s="83"/>
    </row>
    <row r="115" spans="2:42" ht="12.75" customHeight="1" thickBot="1">
      <c r="B115" s="62" t="s">
        <v>4946</v>
      </c>
      <c r="C115" s="76"/>
      <c r="D115" s="76"/>
      <c r="E115" s="76"/>
      <c r="F115" s="76"/>
      <c r="G115" s="76"/>
      <c r="H115" s="76"/>
      <c r="I115" s="76"/>
      <c r="J115" s="76"/>
      <c r="K115" s="77"/>
      <c r="L115" s="77"/>
      <c r="M115" s="77"/>
      <c r="N115" s="77"/>
      <c r="O115" s="77"/>
      <c r="P115" s="77"/>
      <c r="Q115" s="77"/>
      <c r="R115" s="77"/>
      <c r="S115" s="77"/>
      <c r="T115" s="77"/>
      <c r="U115" s="77"/>
      <c r="V115" s="77"/>
      <c r="W115" s="77"/>
      <c r="X115" s="74"/>
      <c r="Y115" s="72"/>
      <c r="Z115" s="72"/>
      <c r="AA115" s="72"/>
      <c r="AB115" s="72"/>
      <c r="AD115" s="74"/>
    </row>
    <row r="116" spans="2:42" ht="12.75" customHeight="1">
      <c r="B116" s="247" t="s">
        <v>10</v>
      </c>
      <c r="C116" s="248"/>
      <c r="D116" s="249"/>
      <c r="E116" s="254" t="s">
        <v>42</v>
      </c>
      <c r="F116" s="255"/>
      <c r="G116" s="255"/>
      <c r="H116" s="255"/>
      <c r="I116" s="255"/>
      <c r="J116" s="256"/>
      <c r="K116" s="147" t="s">
        <v>26</v>
      </c>
      <c r="L116" s="145"/>
      <c r="M116" s="145"/>
      <c r="N116" s="145"/>
      <c r="O116" s="145"/>
      <c r="P116" s="145"/>
      <c r="Q116" s="145"/>
      <c r="R116" s="145"/>
      <c r="S116" s="145"/>
      <c r="T116" s="145"/>
      <c r="U116" s="145"/>
      <c r="V116" s="145"/>
      <c r="W116" s="145"/>
      <c r="X116" s="145"/>
      <c r="Y116" s="145"/>
      <c r="Z116" s="145"/>
      <c r="AA116" s="145"/>
      <c r="AB116" s="145"/>
      <c r="AC116" s="145"/>
      <c r="AD116" s="145"/>
      <c r="AE116" s="145"/>
      <c r="AF116" s="172"/>
      <c r="AG116" s="306" t="s">
        <v>251</v>
      </c>
      <c r="AH116" s="307"/>
      <c r="AI116" s="318" t="s">
        <v>14</v>
      </c>
      <c r="AJ116" s="319"/>
      <c r="AK116" s="319"/>
      <c r="AL116" s="319"/>
      <c r="AM116" s="320"/>
    </row>
    <row r="117" spans="2:42" ht="12.75" customHeight="1">
      <c r="B117" s="250"/>
      <c r="C117" s="251"/>
      <c r="D117" s="252"/>
      <c r="E117" s="257"/>
      <c r="F117" s="258"/>
      <c r="G117" s="258"/>
      <c r="H117" s="258"/>
      <c r="I117" s="258"/>
      <c r="J117" s="259"/>
      <c r="K117" s="229" t="s">
        <v>16</v>
      </c>
      <c r="L117" s="230"/>
      <c r="M117" s="230"/>
      <c r="N117" s="230"/>
      <c r="O117" s="230"/>
      <c r="P117" s="230"/>
      <c r="Q117" s="230"/>
      <c r="R117" s="231"/>
      <c r="S117" s="229" t="s">
        <v>11</v>
      </c>
      <c r="T117" s="230"/>
      <c r="U117" s="230"/>
      <c r="V117" s="230"/>
      <c r="W117" s="230"/>
      <c r="X117" s="231"/>
      <c r="Y117" s="229" t="s">
        <v>12</v>
      </c>
      <c r="Z117" s="230"/>
      <c r="AA117" s="230"/>
      <c r="AB117" s="231"/>
      <c r="AC117" s="229" t="s">
        <v>13</v>
      </c>
      <c r="AD117" s="230"/>
      <c r="AE117" s="230"/>
      <c r="AF117" s="263"/>
      <c r="AG117" s="308"/>
      <c r="AH117" s="309"/>
      <c r="AI117" s="321" t="s">
        <v>18</v>
      </c>
      <c r="AJ117" s="322"/>
      <c r="AK117" s="322"/>
      <c r="AL117" s="322"/>
      <c r="AM117" s="323"/>
    </row>
    <row r="118" spans="2:42" ht="12.75" customHeight="1">
      <c r="B118" s="253"/>
      <c r="C118" s="233"/>
      <c r="D118" s="234"/>
      <c r="E118" s="260"/>
      <c r="F118" s="261"/>
      <c r="G118" s="261"/>
      <c r="H118" s="261"/>
      <c r="I118" s="261"/>
      <c r="J118" s="262"/>
      <c r="K118" s="232"/>
      <c r="L118" s="233"/>
      <c r="M118" s="233"/>
      <c r="N118" s="233"/>
      <c r="O118" s="233"/>
      <c r="P118" s="233"/>
      <c r="Q118" s="233"/>
      <c r="R118" s="234"/>
      <c r="S118" s="232"/>
      <c r="T118" s="233"/>
      <c r="U118" s="233"/>
      <c r="V118" s="233"/>
      <c r="W118" s="233"/>
      <c r="X118" s="234"/>
      <c r="Y118" s="232"/>
      <c r="Z118" s="233"/>
      <c r="AA118" s="233"/>
      <c r="AB118" s="234"/>
      <c r="AC118" s="232"/>
      <c r="AD118" s="233"/>
      <c r="AE118" s="233"/>
      <c r="AF118" s="264"/>
      <c r="AG118" s="310"/>
      <c r="AH118" s="311"/>
      <c r="AI118" s="310"/>
      <c r="AJ118" s="261"/>
      <c r="AK118" s="261"/>
      <c r="AL118" s="261"/>
      <c r="AM118" s="311"/>
    </row>
    <row r="119" spans="2:42" ht="12.75" customHeight="1">
      <c r="B119" s="211">
        <f>IF(P25="","",IF($L$67="","",$L$67))</f>
        <v>43393</v>
      </c>
      <c r="C119" s="212"/>
      <c r="D119" s="213"/>
      <c r="E119" s="220" t="str">
        <f>IF(P24&amp;AF24="","",P24&amp;AF24)</f>
        <v>省エネ太郎</v>
      </c>
      <c r="F119" s="221"/>
      <c r="G119" s="221"/>
      <c r="H119" s="221"/>
      <c r="I119" s="221"/>
      <c r="J119" s="222"/>
      <c r="K119" s="126" t="s">
        <v>262</v>
      </c>
      <c r="L119" s="127"/>
      <c r="M119" s="127"/>
      <c r="N119" s="128" t="s">
        <v>17</v>
      </c>
      <c r="O119" s="128"/>
      <c r="P119" s="127" t="s">
        <v>260</v>
      </c>
      <c r="Q119" s="127"/>
      <c r="R119" s="129"/>
      <c r="S119" s="130" t="s">
        <v>264</v>
      </c>
      <c r="T119" s="131"/>
      <c r="U119" s="131"/>
      <c r="V119" s="131"/>
      <c r="W119" s="131"/>
      <c r="X119" s="132"/>
      <c r="Y119" s="123">
        <v>0.38263888888888892</v>
      </c>
      <c r="Z119" s="124"/>
      <c r="AA119" s="124"/>
      <c r="AB119" s="133"/>
      <c r="AC119" s="123">
        <v>0.38958333333333334</v>
      </c>
      <c r="AD119" s="124"/>
      <c r="AE119" s="124"/>
      <c r="AF119" s="125"/>
      <c r="AG119" s="134"/>
      <c r="AH119" s="125"/>
      <c r="AI119" s="181">
        <v>154</v>
      </c>
      <c r="AJ119" s="182"/>
      <c r="AK119" s="182"/>
      <c r="AL119" s="182"/>
      <c r="AM119" s="183"/>
    </row>
    <row r="120" spans="2:42" ht="12.75" customHeight="1">
      <c r="B120" s="214"/>
      <c r="C120" s="215"/>
      <c r="D120" s="216"/>
      <c r="E120" s="223"/>
      <c r="F120" s="224"/>
      <c r="G120" s="224"/>
      <c r="H120" s="224"/>
      <c r="I120" s="224"/>
      <c r="J120" s="225"/>
      <c r="K120" s="126" t="s">
        <v>260</v>
      </c>
      <c r="L120" s="127"/>
      <c r="M120" s="127"/>
      <c r="N120" s="128" t="s">
        <v>17</v>
      </c>
      <c r="O120" s="128"/>
      <c r="P120" s="127" t="s">
        <v>255</v>
      </c>
      <c r="Q120" s="127"/>
      <c r="R120" s="129"/>
      <c r="S120" s="130" t="s">
        <v>264</v>
      </c>
      <c r="T120" s="131"/>
      <c r="U120" s="131"/>
      <c r="V120" s="131"/>
      <c r="W120" s="131"/>
      <c r="X120" s="132"/>
      <c r="Y120" s="123">
        <v>0.39305555555555555</v>
      </c>
      <c r="Z120" s="124"/>
      <c r="AA120" s="124"/>
      <c r="AB120" s="133"/>
      <c r="AC120" s="123">
        <v>0.39513888888888887</v>
      </c>
      <c r="AD120" s="124"/>
      <c r="AE120" s="124"/>
      <c r="AF120" s="125"/>
      <c r="AG120" s="134"/>
      <c r="AH120" s="125"/>
      <c r="AI120" s="181">
        <v>165</v>
      </c>
      <c r="AJ120" s="182"/>
      <c r="AK120" s="182"/>
      <c r="AL120" s="182"/>
      <c r="AM120" s="183"/>
    </row>
    <row r="121" spans="2:42" ht="12.75" customHeight="1">
      <c r="B121" s="214"/>
      <c r="C121" s="215"/>
      <c r="D121" s="216"/>
      <c r="E121" s="223"/>
      <c r="F121" s="224"/>
      <c r="G121" s="224"/>
      <c r="H121" s="224"/>
      <c r="I121" s="224"/>
      <c r="J121" s="225"/>
      <c r="K121" s="126"/>
      <c r="L121" s="127"/>
      <c r="M121" s="127"/>
      <c r="N121" s="128" t="s">
        <v>17</v>
      </c>
      <c r="O121" s="128"/>
      <c r="P121" s="127"/>
      <c r="Q121" s="127"/>
      <c r="R121" s="129"/>
      <c r="S121" s="130"/>
      <c r="T121" s="131"/>
      <c r="U121" s="131"/>
      <c r="V121" s="131"/>
      <c r="W121" s="131"/>
      <c r="X121" s="132"/>
      <c r="Y121" s="123"/>
      <c r="Z121" s="124"/>
      <c r="AA121" s="124"/>
      <c r="AB121" s="133"/>
      <c r="AC121" s="123"/>
      <c r="AD121" s="124"/>
      <c r="AE121" s="124"/>
      <c r="AF121" s="125"/>
      <c r="AG121" s="134"/>
      <c r="AH121" s="125"/>
      <c r="AI121" s="181"/>
      <c r="AJ121" s="182"/>
      <c r="AK121" s="182"/>
      <c r="AL121" s="182"/>
      <c r="AM121" s="183"/>
    </row>
    <row r="122" spans="2:42" ht="12.75" customHeight="1">
      <c r="B122" s="214"/>
      <c r="C122" s="215"/>
      <c r="D122" s="216"/>
      <c r="E122" s="223"/>
      <c r="F122" s="224"/>
      <c r="G122" s="224"/>
      <c r="H122" s="224"/>
      <c r="I122" s="224"/>
      <c r="J122" s="225"/>
      <c r="K122" s="126"/>
      <c r="L122" s="127"/>
      <c r="M122" s="127"/>
      <c r="N122" s="128" t="s">
        <v>17</v>
      </c>
      <c r="O122" s="128"/>
      <c r="P122" s="127"/>
      <c r="Q122" s="127"/>
      <c r="R122" s="129"/>
      <c r="S122" s="130"/>
      <c r="T122" s="131"/>
      <c r="U122" s="131"/>
      <c r="V122" s="131"/>
      <c r="W122" s="131"/>
      <c r="X122" s="132"/>
      <c r="Y122" s="123"/>
      <c r="Z122" s="124"/>
      <c r="AA122" s="124"/>
      <c r="AB122" s="133"/>
      <c r="AC122" s="123"/>
      <c r="AD122" s="124"/>
      <c r="AE122" s="124"/>
      <c r="AF122" s="125"/>
      <c r="AG122" s="134"/>
      <c r="AH122" s="125"/>
      <c r="AI122" s="181"/>
      <c r="AJ122" s="182"/>
      <c r="AK122" s="182"/>
      <c r="AL122" s="182"/>
      <c r="AM122" s="183"/>
    </row>
    <row r="123" spans="2:42" ht="12.75" customHeight="1">
      <c r="B123" s="214"/>
      <c r="C123" s="215"/>
      <c r="D123" s="216"/>
      <c r="E123" s="223"/>
      <c r="F123" s="224"/>
      <c r="G123" s="224"/>
      <c r="H123" s="224"/>
      <c r="I123" s="224"/>
      <c r="J123" s="225"/>
      <c r="K123" s="126"/>
      <c r="L123" s="127"/>
      <c r="M123" s="127"/>
      <c r="N123" s="128" t="s">
        <v>17</v>
      </c>
      <c r="O123" s="128"/>
      <c r="P123" s="127"/>
      <c r="Q123" s="127"/>
      <c r="R123" s="129"/>
      <c r="S123" s="130"/>
      <c r="T123" s="131"/>
      <c r="U123" s="131"/>
      <c r="V123" s="131"/>
      <c r="W123" s="131"/>
      <c r="X123" s="132"/>
      <c r="Y123" s="123"/>
      <c r="Z123" s="124"/>
      <c r="AA123" s="124"/>
      <c r="AB123" s="133"/>
      <c r="AC123" s="123"/>
      <c r="AD123" s="124"/>
      <c r="AE123" s="124"/>
      <c r="AF123" s="125"/>
      <c r="AG123" s="134"/>
      <c r="AH123" s="125"/>
      <c r="AI123" s="181"/>
      <c r="AJ123" s="182"/>
      <c r="AK123" s="182"/>
      <c r="AL123" s="182"/>
      <c r="AM123" s="183"/>
    </row>
    <row r="124" spans="2:42" ht="12.75" customHeight="1">
      <c r="B124" s="214"/>
      <c r="C124" s="215"/>
      <c r="D124" s="216"/>
      <c r="E124" s="223"/>
      <c r="F124" s="224"/>
      <c r="G124" s="224"/>
      <c r="H124" s="224"/>
      <c r="I124" s="224"/>
      <c r="J124" s="225"/>
      <c r="K124" s="126"/>
      <c r="L124" s="127"/>
      <c r="M124" s="127"/>
      <c r="N124" s="128" t="s">
        <v>17</v>
      </c>
      <c r="O124" s="128"/>
      <c r="P124" s="127"/>
      <c r="Q124" s="127"/>
      <c r="R124" s="129"/>
      <c r="S124" s="130"/>
      <c r="T124" s="131"/>
      <c r="U124" s="131"/>
      <c r="V124" s="131"/>
      <c r="W124" s="131"/>
      <c r="X124" s="132"/>
      <c r="Y124" s="123"/>
      <c r="Z124" s="124"/>
      <c r="AA124" s="124"/>
      <c r="AB124" s="133"/>
      <c r="AC124" s="123"/>
      <c r="AD124" s="124"/>
      <c r="AE124" s="124"/>
      <c r="AF124" s="125"/>
      <c r="AG124" s="134"/>
      <c r="AH124" s="125"/>
      <c r="AI124" s="181"/>
      <c r="AJ124" s="182"/>
      <c r="AK124" s="182"/>
      <c r="AL124" s="182"/>
      <c r="AM124" s="183"/>
    </row>
    <row r="125" spans="2:42" ht="12.75" customHeight="1">
      <c r="B125" s="214"/>
      <c r="C125" s="215"/>
      <c r="D125" s="216"/>
      <c r="E125" s="223"/>
      <c r="F125" s="224"/>
      <c r="G125" s="224"/>
      <c r="H125" s="224"/>
      <c r="I125" s="224"/>
      <c r="J125" s="225"/>
      <c r="K125" s="126"/>
      <c r="L125" s="127"/>
      <c r="M125" s="127"/>
      <c r="N125" s="128" t="s">
        <v>17</v>
      </c>
      <c r="O125" s="128"/>
      <c r="P125" s="127"/>
      <c r="Q125" s="127"/>
      <c r="R125" s="129"/>
      <c r="S125" s="130"/>
      <c r="T125" s="131"/>
      <c r="U125" s="131"/>
      <c r="V125" s="131"/>
      <c r="W125" s="131"/>
      <c r="X125" s="132"/>
      <c r="Y125" s="123"/>
      <c r="Z125" s="124"/>
      <c r="AA125" s="124"/>
      <c r="AB125" s="133"/>
      <c r="AC125" s="123"/>
      <c r="AD125" s="124"/>
      <c r="AE125" s="124"/>
      <c r="AF125" s="125"/>
      <c r="AG125" s="134"/>
      <c r="AH125" s="125"/>
      <c r="AI125" s="181"/>
      <c r="AJ125" s="182"/>
      <c r="AK125" s="182"/>
      <c r="AL125" s="182"/>
      <c r="AM125" s="183"/>
    </row>
    <row r="126" spans="2:42" ht="12.75" customHeight="1">
      <c r="B126" s="214"/>
      <c r="C126" s="215"/>
      <c r="D126" s="216"/>
      <c r="E126" s="223"/>
      <c r="F126" s="224"/>
      <c r="G126" s="224"/>
      <c r="H126" s="224"/>
      <c r="I126" s="224"/>
      <c r="J126" s="225"/>
      <c r="K126" s="126"/>
      <c r="L126" s="127"/>
      <c r="M126" s="127"/>
      <c r="N126" s="128" t="s">
        <v>17</v>
      </c>
      <c r="O126" s="128"/>
      <c r="P126" s="127"/>
      <c r="Q126" s="127"/>
      <c r="R126" s="129"/>
      <c r="S126" s="130"/>
      <c r="T126" s="131"/>
      <c r="U126" s="131"/>
      <c r="V126" s="131"/>
      <c r="W126" s="131"/>
      <c r="X126" s="132"/>
      <c r="Y126" s="123"/>
      <c r="Z126" s="124"/>
      <c r="AA126" s="124"/>
      <c r="AB126" s="133"/>
      <c r="AC126" s="123"/>
      <c r="AD126" s="124"/>
      <c r="AE126" s="124"/>
      <c r="AF126" s="125"/>
      <c r="AG126" s="134"/>
      <c r="AH126" s="125"/>
      <c r="AI126" s="181"/>
      <c r="AJ126" s="182"/>
      <c r="AK126" s="182"/>
      <c r="AL126" s="182"/>
      <c r="AM126" s="183"/>
    </row>
    <row r="127" spans="2:42" ht="12.75" customHeight="1">
      <c r="B127" s="214"/>
      <c r="C127" s="215"/>
      <c r="D127" s="216"/>
      <c r="E127" s="223"/>
      <c r="F127" s="224"/>
      <c r="G127" s="224"/>
      <c r="H127" s="224"/>
      <c r="I127" s="224"/>
      <c r="J127" s="225"/>
      <c r="K127" s="126"/>
      <c r="L127" s="127"/>
      <c r="M127" s="127"/>
      <c r="N127" s="128" t="s">
        <v>17</v>
      </c>
      <c r="O127" s="128"/>
      <c r="P127" s="127"/>
      <c r="Q127" s="127"/>
      <c r="R127" s="129"/>
      <c r="S127" s="130"/>
      <c r="T127" s="131"/>
      <c r="U127" s="131"/>
      <c r="V127" s="131"/>
      <c r="W127" s="131"/>
      <c r="X127" s="132"/>
      <c r="Y127" s="123"/>
      <c r="Z127" s="124"/>
      <c r="AA127" s="124"/>
      <c r="AB127" s="133"/>
      <c r="AC127" s="123"/>
      <c r="AD127" s="124"/>
      <c r="AE127" s="124"/>
      <c r="AF127" s="125"/>
      <c r="AG127" s="134"/>
      <c r="AH127" s="125"/>
      <c r="AI127" s="181"/>
      <c r="AJ127" s="182"/>
      <c r="AK127" s="182"/>
      <c r="AL127" s="182"/>
      <c r="AM127" s="183"/>
    </row>
    <row r="128" spans="2:42" ht="12.75" customHeight="1" thickBot="1">
      <c r="B128" s="217"/>
      <c r="C128" s="218"/>
      <c r="D128" s="219"/>
      <c r="E128" s="226"/>
      <c r="F128" s="227"/>
      <c r="G128" s="227"/>
      <c r="H128" s="227"/>
      <c r="I128" s="227"/>
      <c r="J128" s="228"/>
      <c r="K128" s="195"/>
      <c r="L128" s="196"/>
      <c r="M128" s="196"/>
      <c r="N128" s="197" t="s">
        <v>17</v>
      </c>
      <c r="O128" s="197"/>
      <c r="P128" s="196"/>
      <c r="Q128" s="196"/>
      <c r="R128" s="198"/>
      <c r="S128" s="199"/>
      <c r="T128" s="200"/>
      <c r="U128" s="200"/>
      <c r="V128" s="200"/>
      <c r="W128" s="200"/>
      <c r="X128" s="201"/>
      <c r="Y128" s="202"/>
      <c r="Z128" s="203"/>
      <c r="AA128" s="203"/>
      <c r="AB128" s="204"/>
      <c r="AC128" s="202"/>
      <c r="AD128" s="203"/>
      <c r="AE128" s="203"/>
      <c r="AF128" s="185"/>
      <c r="AG128" s="184"/>
      <c r="AH128" s="185"/>
      <c r="AI128" s="186"/>
      <c r="AJ128" s="187"/>
      <c r="AK128" s="187"/>
      <c r="AL128" s="187"/>
      <c r="AM128" s="188"/>
    </row>
    <row r="129" spans="2:43" ht="12.75" customHeight="1" thickTop="1" thickBot="1">
      <c r="B129" s="189" t="s">
        <v>27</v>
      </c>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1"/>
      <c r="AI129" s="192">
        <f>SUM(AI119:AM128)</f>
        <v>319</v>
      </c>
      <c r="AJ129" s="193"/>
      <c r="AK129" s="193"/>
      <c r="AL129" s="193"/>
      <c r="AM129" s="194"/>
    </row>
    <row r="130" spans="2:43" ht="12.75" customHeight="1" thickBot="1">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5"/>
      <c r="AH130" s="85"/>
      <c r="AI130" s="85"/>
      <c r="AJ130" s="85"/>
      <c r="AK130" s="85"/>
    </row>
    <row r="131" spans="2:43" ht="12.75" customHeight="1">
      <c r="B131" s="247" t="s">
        <v>10</v>
      </c>
      <c r="C131" s="248"/>
      <c r="D131" s="249"/>
      <c r="E131" s="254" t="s">
        <v>43</v>
      </c>
      <c r="F131" s="255"/>
      <c r="G131" s="255"/>
      <c r="H131" s="255"/>
      <c r="I131" s="255"/>
      <c r="J131" s="256"/>
      <c r="K131" s="147" t="s">
        <v>26</v>
      </c>
      <c r="L131" s="145"/>
      <c r="M131" s="145"/>
      <c r="N131" s="145"/>
      <c r="O131" s="145"/>
      <c r="P131" s="145"/>
      <c r="Q131" s="145"/>
      <c r="R131" s="145"/>
      <c r="S131" s="145"/>
      <c r="T131" s="145"/>
      <c r="U131" s="145"/>
      <c r="V131" s="145"/>
      <c r="W131" s="145"/>
      <c r="X131" s="145"/>
      <c r="Y131" s="145"/>
      <c r="Z131" s="145"/>
      <c r="AA131" s="145"/>
      <c r="AB131" s="145"/>
      <c r="AC131" s="145"/>
      <c r="AD131" s="145"/>
      <c r="AE131" s="145"/>
      <c r="AF131" s="172"/>
      <c r="AG131" s="306" t="s">
        <v>250</v>
      </c>
      <c r="AH131" s="307"/>
      <c r="AI131" s="318" t="s">
        <v>14</v>
      </c>
      <c r="AJ131" s="319"/>
      <c r="AK131" s="319"/>
      <c r="AL131" s="319"/>
      <c r="AM131" s="320"/>
    </row>
    <row r="132" spans="2:43" ht="12.75" customHeight="1">
      <c r="B132" s="250"/>
      <c r="C132" s="251"/>
      <c r="D132" s="252"/>
      <c r="E132" s="257"/>
      <c r="F132" s="258"/>
      <c r="G132" s="258"/>
      <c r="H132" s="258"/>
      <c r="I132" s="258"/>
      <c r="J132" s="259"/>
      <c r="K132" s="229" t="s">
        <v>16</v>
      </c>
      <c r="L132" s="230"/>
      <c r="M132" s="230"/>
      <c r="N132" s="230"/>
      <c r="O132" s="230"/>
      <c r="P132" s="230"/>
      <c r="Q132" s="230"/>
      <c r="R132" s="231"/>
      <c r="S132" s="229" t="s">
        <v>11</v>
      </c>
      <c r="T132" s="230"/>
      <c r="U132" s="230"/>
      <c r="V132" s="230"/>
      <c r="W132" s="230"/>
      <c r="X132" s="231"/>
      <c r="Y132" s="229" t="s">
        <v>12</v>
      </c>
      <c r="Z132" s="230"/>
      <c r="AA132" s="230"/>
      <c r="AB132" s="231"/>
      <c r="AC132" s="229" t="s">
        <v>13</v>
      </c>
      <c r="AD132" s="230"/>
      <c r="AE132" s="230"/>
      <c r="AF132" s="263"/>
      <c r="AG132" s="308"/>
      <c r="AH132" s="309"/>
      <c r="AI132" s="321" t="s">
        <v>18</v>
      </c>
      <c r="AJ132" s="322"/>
      <c r="AK132" s="322"/>
      <c r="AL132" s="322"/>
      <c r="AM132" s="323"/>
    </row>
    <row r="133" spans="2:43" ht="12.75" customHeight="1">
      <c r="B133" s="253"/>
      <c r="C133" s="233"/>
      <c r="D133" s="234"/>
      <c r="E133" s="260"/>
      <c r="F133" s="261"/>
      <c r="G133" s="261"/>
      <c r="H133" s="261"/>
      <c r="I133" s="261"/>
      <c r="J133" s="262"/>
      <c r="K133" s="232"/>
      <c r="L133" s="233"/>
      <c r="M133" s="233"/>
      <c r="N133" s="233"/>
      <c r="O133" s="233"/>
      <c r="P133" s="233"/>
      <c r="Q133" s="233"/>
      <c r="R133" s="234"/>
      <c r="S133" s="232"/>
      <c r="T133" s="233"/>
      <c r="U133" s="233"/>
      <c r="V133" s="233"/>
      <c r="W133" s="233"/>
      <c r="X133" s="234"/>
      <c r="Y133" s="232"/>
      <c r="Z133" s="233"/>
      <c r="AA133" s="233"/>
      <c r="AB133" s="234"/>
      <c r="AC133" s="232"/>
      <c r="AD133" s="233"/>
      <c r="AE133" s="233"/>
      <c r="AF133" s="264"/>
      <c r="AG133" s="310"/>
      <c r="AH133" s="311"/>
      <c r="AI133" s="310"/>
      <c r="AJ133" s="261"/>
      <c r="AK133" s="261"/>
      <c r="AL133" s="261"/>
      <c r="AM133" s="311"/>
    </row>
    <row r="134" spans="2:43" ht="12.75" customHeight="1">
      <c r="B134" s="211">
        <f>IF(P11="1人","",IF(P33="","",IF($L$67="","",$L$67)))</f>
        <v>43393</v>
      </c>
      <c r="C134" s="212"/>
      <c r="D134" s="213"/>
      <c r="E134" s="220" t="str">
        <f>IF(P11="1人","",P32&amp;AF32)</f>
        <v>診断次郎</v>
      </c>
      <c r="F134" s="221"/>
      <c r="G134" s="221"/>
      <c r="H134" s="221"/>
      <c r="I134" s="221"/>
      <c r="J134" s="222"/>
      <c r="K134" s="126" t="s">
        <v>259</v>
      </c>
      <c r="L134" s="127"/>
      <c r="M134" s="127"/>
      <c r="N134" s="128" t="s">
        <v>17</v>
      </c>
      <c r="O134" s="128"/>
      <c r="P134" s="127" t="s">
        <v>260</v>
      </c>
      <c r="Q134" s="127"/>
      <c r="R134" s="129"/>
      <c r="S134" s="130" t="s">
        <v>264</v>
      </c>
      <c r="T134" s="131"/>
      <c r="U134" s="131"/>
      <c r="V134" s="131"/>
      <c r="W134" s="131"/>
      <c r="X134" s="132"/>
      <c r="Y134" s="123">
        <v>0.38750000000000001</v>
      </c>
      <c r="Z134" s="124"/>
      <c r="AA134" s="124"/>
      <c r="AB134" s="133"/>
      <c r="AC134" s="123">
        <v>0.3888888888888889</v>
      </c>
      <c r="AD134" s="124"/>
      <c r="AE134" s="124"/>
      <c r="AF134" s="125"/>
      <c r="AG134" s="134"/>
      <c r="AH134" s="125"/>
      <c r="AI134" s="181">
        <v>133</v>
      </c>
      <c r="AJ134" s="182"/>
      <c r="AK134" s="182"/>
      <c r="AL134" s="182"/>
      <c r="AM134" s="183"/>
    </row>
    <row r="135" spans="2:43" ht="12.75" customHeight="1">
      <c r="B135" s="214"/>
      <c r="C135" s="215"/>
      <c r="D135" s="216"/>
      <c r="E135" s="223"/>
      <c r="F135" s="224"/>
      <c r="G135" s="224"/>
      <c r="H135" s="224"/>
      <c r="I135" s="224"/>
      <c r="J135" s="225"/>
      <c r="K135" s="126" t="s">
        <v>260</v>
      </c>
      <c r="L135" s="127"/>
      <c r="M135" s="127"/>
      <c r="N135" s="128" t="s">
        <v>17</v>
      </c>
      <c r="O135" s="128"/>
      <c r="P135" s="127" t="s">
        <v>255</v>
      </c>
      <c r="Q135" s="127"/>
      <c r="R135" s="129"/>
      <c r="S135" s="130" t="s">
        <v>264</v>
      </c>
      <c r="T135" s="131"/>
      <c r="U135" s="131"/>
      <c r="V135" s="131"/>
      <c r="W135" s="131"/>
      <c r="X135" s="132"/>
      <c r="Y135" s="123">
        <v>0.39305555555555555</v>
      </c>
      <c r="Z135" s="124"/>
      <c r="AA135" s="124"/>
      <c r="AB135" s="133"/>
      <c r="AC135" s="123">
        <v>0.39513888888888887</v>
      </c>
      <c r="AD135" s="124"/>
      <c r="AE135" s="124"/>
      <c r="AF135" s="125"/>
      <c r="AG135" s="134"/>
      <c r="AH135" s="125"/>
      <c r="AI135" s="181">
        <v>165</v>
      </c>
      <c r="AJ135" s="182"/>
      <c r="AK135" s="182"/>
      <c r="AL135" s="182"/>
      <c r="AM135" s="183"/>
    </row>
    <row r="136" spans="2:43" ht="12.75" customHeight="1">
      <c r="B136" s="214"/>
      <c r="C136" s="215"/>
      <c r="D136" s="216"/>
      <c r="E136" s="223"/>
      <c r="F136" s="224"/>
      <c r="G136" s="224"/>
      <c r="H136" s="224"/>
      <c r="I136" s="224"/>
      <c r="J136" s="225"/>
      <c r="K136" s="126"/>
      <c r="L136" s="127"/>
      <c r="M136" s="127"/>
      <c r="N136" s="128" t="s">
        <v>17</v>
      </c>
      <c r="O136" s="128"/>
      <c r="P136" s="127"/>
      <c r="Q136" s="127"/>
      <c r="R136" s="129"/>
      <c r="S136" s="130"/>
      <c r="T136" s="131"/>
      <c r="U136" s="131"/>
      <c r="V136" s="131"/>
      <c r="W136" s="131"/>
      <c r="X136" s="132"/>
      <c r="Y136" s="123"/>
      <c r="Z136" s="124"/>
      <c r="AA136" s="124"/>
      <c r="AB136" s="133"/>
      <c r="AC136" s="123"/>
      <c r="AD136" s="124"/>
      <c r="AE136" s="124"/>
      <c r="AF136" s="125"/>
      <c r="AG136" s="134"/>
      <c r="AH136" s="125"/>
      <c r="AI136" s="181"/>
      <c r="AJ136" s="182"/>
      <c r="AK136" s="182"/>
      <c r="AL136" s="182"/>
      <c r="AM136" s="183"/>
    </row>
    <row r="137" spans="2:43" ht="12.75" customHeight="1">
      <c r="B137" s="214"/>
      <c r="C137" s="215"/>
      <c r="D137" s="216"/>
      <c r="E137" s="223"/>
      <c r="F137" s="224"/>
      <c r="G137" s="224"/>
      <c r="H137" s="224"/>
      <c r="I137" s="224"/>
      <c r="J137" s="225"/>
      <c r="K137" s="126"/>
      <c r="L137" s="127"/>
      <c r="M137" s="127"/>
      <c r="N137" s="128" t="s">
        <v>17</v>
      </c>
      <c r="O137" s="128"/>
      <c r="P137" s="127"/>
      <c r="Q137" s="127"/>
      <c r="R137" s="129"/>
      <c r="S137" s="130"/>
      <c r="T137" s="131"/>
      <c r="U137" s="131"/>
      <c r="V137" s="131"/>
      <c r="W137" s="131"/>
      <c r="X137" s="132"/>
      <c r="Y137" s="123"/>
      <c r="Z137" s="124"/>
      <c r="AA137" s="124"/>
      <c r="AB137" s="133"/>
      <c r="AC137" s="123"/>
      <c r="AD137" s="124"/>
      <c r="AE137" s="124"/>
      <c r="AF137" s="125"/>
      <c r="AG137" s="134"/>
      <c r="AH137" s="125"/>
      <c r="AI137" s="181"/>
      <c r="AJ137" s="182"/>
      <c r="AK137" s="182"/>
      <c r="AL137" s="182"/>
      <c r="AM137" s="183"/>
    </row>
    <row r="138" spans="2:43" ht="12.75" customHeight="1">
      <c r="B138" s="214"/>
      <c r="C138" s="215"/>
      <c r="D138" s="216"/>
      <c r="E138" s="223"/>
      <c r="F138" s="224"/>
      <c r="G138" s="224"/>
      <c r="H138" s="224"/>
      <c r="I138" s="224"/>
      <c r="J138" s="225"/>
      <c r="K138" s="126"/>
      <c r="L138" s="127"/>
      <c r="M138" s="127"/>
      <c r="N138" s="128" t="s">
        <v>17</v>
      </c>
      <c r="O138" s="128"/>
      <c r="P138" s="127"/>
      <c r="Q138" s="127"/>
      <c r="R138" s="129"/>
      <c r="S138" s="130"/>
      <c r="T138" s="131"/>
      <c r="U138" s="131"/>
      <c r="V138" s="131"/>
      <c r="W138" s="131"/>
      <c r="X138" s="132"/>
      <c r="Y138" s="123"/>
      <c r="Z138" s="124"/>
      <c r="AA138" s="124"/>
      <c r="AB138" s="133"/>
      <c r="AC138" s="123"/>
      <c r="AD138" s="124"/>
      <c r="AE138" s="124"/>
      <c r="AF138" s="125"/>
      <c r="AG138" s="134"/>
      <c r="AH138" s="125"/>
      <c r="AI138" s="181"/>
      <c r="AJ138" s="182"/>
      <c r="AK138" s="182"/>
      <c r="AL138" s="182"/>
      <c r="AM138" s="183"/>
    </row>
    <row r="139" spans="2:43" ht="12.75" customHeight="1">
      <c r="B139" s="214"/>
      <c r="C139" s="215"/>
      <c r="D139" s="216"/>
      <c r="E139" s="223"/>
      <c r="F139" s="224"/>
      <c r="G139" s="224"/>
      <c r="H139" s="224"/>
      <c r="I139" s="224"/>
      <c r="J139" s="225"/>
      <c r="K139" s="126"/>
      <c r="L139" s="127"/>
      <c r="M139" s="127"/>
      <c r="N139" s="128" t="s">
        <v>17</v>
      </c>
      <c r="O139" s="128"/>
      <c r="P139" s="127"/>
      <c r="Q139" s="127"/>
      <c r="R139" s="129"/>
      <c r="S139" s="130"/>
      <c r="T139" s="131"/>
      <c r="U139" s="131"/>
      <c r="V139" s="131"/>
      <c r="W139" s="131"/>
      <c r="X139" s="132"/>
      <c r="Y139" s="123"/>
      <c r="Z139" s="124"/>
      <c r="AA139" s="124"/>
      <c r="AB139" s="133"/>
      <c r="AC139" s="123"/>
      <c r="AD139" s="124"/>
      <c r="AE139" s="124"/>
      <c r="AF139" s="125"/>
      <c r="AG139" s="134"/>
      <c r="AH139" s="125"/>
      <c r="AI139" s="181"/>
      <c r="AJ139" s="182"/>
      <c r="AK139" s="182"/>
      <c r="AL139" s="182"/>
      <c r="AM139" s="183"/>
      <c r="AO139" s="61"/>
      <c r="AP139" s="804"/>
      <c r="AQ139" s="61"/>
    </row>
    <row r="140" spans="2:43" ht="12.75" customHeight="1">
      <c r="B140" s="214"/>
      <c r="C140" s="215"/>
      <c r="D140" s="216"/>
      <c r="E140" s="223"/>
      <c r="F140" s="224"/>
      <c r="G140" s="224"/>
      <c r="H140" s="224"/>
      <c r="I140" s="224"/>
      <c r="J140" s="225"/>
      <c r="K140" s="126"/>
      <c r="L140" s="127"/>
      <c r="M140" s="127"/>
      <c r="N140" s="128" t="s">
        <v>17</v>
      </c>
      <c r="O140" s="128"/>
      <c r="P140" s="127"/>
      <c r="Q140" s="127"/>
      <c r="R140" s="129"/>
      <c r="S140" s="130"/>
      <c r="T140" s="131"/>
      <c r="U140" s="131"/>
      <c r="V140" s="131"/>
      <c r="W140" s="131"/>
      <c r="X140" s="132"/>
      <c r="Y140" s="123"/>
      <c r="Z140" s="124"/>
      <c r="AA140" s="124"/>
      <c r="AB140" s="133"/>
      <c r="AC140" s="123"/>
      <c r="AD140" s="124"/>
      <c r="AE140" s="124"/>
      <c r="AF140" s="125"/>
      <c r="AG140" s="134"/>
      <c r="AH140" s="125"/>
      <c r="AI140" s="181"/>
      <c r="AJ140" s="182"/>
      <c r="AK140" s="182"/>
      <c r="AL140" s="182"/>
      <c r="AM140" s="183"/>
      <c r="AO140" s="61"/>
      <c r="AP140" s="804"/>
      <c r="AQ140" s="61"/>
    </row>
    <row r="141" spans="2:43" ht="12.75" customHeight="1">
      <c r="B141" s="214"/>
      <c r="C141" s="215"/>
      <c r="D141" s="216"/>
      <c r="E141" s="223"/>
      <c r="F141" s="224"/>
      <c r="G141" s="224"/>
      <c r="H141" s="224"/>
      <c r="I141" s="224"/>
      <c r="J141" s="225"/>
      <c r="K141" s="126"/>
      <c r="L141" s="127"/>
      <c r="M141" s="127"/>
      <c r="N141" s="128" t="s">
        <v>17</v>
      </c>
      <c r="O141" s="128"/>
      <c r="P141" s="127"/>
      <c r="Q141" s="127"/>
      <c r="R141" s="129"/>
      <c r="S141" s="130"/>
      <c r="T141" s="131"/>
      <c r="U141" s="131"/>
      <c r="V141" s="131"/>
      <c r="W141" s="131"/>
      <c r="X141" s="132"/>
      <c r="Y141" s="123"/>
      <c r="Z141" s="124"/>
      <c r="AA141" s="124"/>
      <c r="AB141" s="133"/>
      <c r="AC141" s="123"/>
      <c r="AD141" s="124"/>
      <c r="AE141" s="124"/>
      <c r="AF141" s="125"/>
      <c r="AG141" s="134"/>
      <c r="AH141" s="125"/>
      <c r="AI141" s="181"/>
      <c r="AJ141" s="182"/>
      <c r="AK141" s="182"/>
      <c r="AL141" s="182"/>
      <c r="AM141" s="183"/>
      <c r="AO141" s="61"/>
      <c r="AP141" s="804"/>
      <c r="AQ141" s="61"/>
    </row>
    <row r="142" spans="2:43" ht="12.75" customHeight="1">
      <c r="B142" s="214"/>
      <c r="C142" s="215"/>
      <c r="D142" s="216"/>
      <c r="E142" s="223"/>
      <c r="F142" s="224"/>
      <c r="G142" s="224"/>
      <c r="H142" s="224"/>
      <c r="I142" s="224"/>
      <c r="J142" s="225"/>
      <c r="K142" s="126"/>
      <c r="L142" s="127"/>
      <c r="M142" s="127"/>
      <c r="N142" s="128" t="s">
        <v>17</v>
      </c>
      <c r="O142" s="128"/>
      <c r="P142" s="127"/>
      <c r="Q142" s="127"/>
      <c r="R142" s="129"/>
      <c r="S142" s="130"/>
      <c r="T142" s="131"/>
      <c r="U142" s="131"/>
      <c r="V142" s="131"/>
      <c r="W142" s="131"/>
      <c r="X142" s="132"/>
      <c r="Y142" s="123"/>
      <c r="Z142" s="124"/>
      <c r="AA142" s="124"/>
      <c r="AB142" s="133"/>
      <c r="AC142" s="123"/>
      <c r="AD142" s="124"/>
      <c r="AE142" s="124"/>
      <c r="AF142" s="125"/>
      <c r="AG142" s="134"/>
      <c r="AH142" s="125"/>
      <c r="AI142" s="181"/>
      <c r="AJ142" s="182"/>
      <c r="AK142" s="182"/>
      <c r="AL142" s="182"/>
      <c r="AM142" s="183"/>
    </row>
    <row r="143" spans="2:43" ht="12.75" customHeight="1" thickBot="1">
      <c r="B143" s="217"/>
      <c r="C143" s="218"/>
      <c r="D143" s="219"/>
      <c r="E143" s="226"/>
      <c r="F143" s="227"/>
      <c r="G143" s="227"/>
      <c r="H143" s="227"/>
      <c r="I143" s="227"/>
      <c r="J143" s="228"/>
      <c r="K143" s="195"/>
      <c r="L143" s="196"/>
      <c r="M143" s="196"/>
      <c r="N143" s="197" t="s">
        <v>17</v>
      </c>
      <c r="O143" s="197"/>
      <c r="P143" s="196"/>
      <c r="Q143" s="196"/>
      <c r="R143" s="198"/>
      <c r="S143" s="199"/>
      <c r="T143" s="200"/>
      <c r="U143" s="200"/>
      <c r="V143" s="200"/>
      <c r="W143" s="200"/>
      <c r="X143" s="201"/>
      <c r="Y143" s="202"/>
      <c r="Z143" s="203"/>
      <c r="AA143" s="203"/>
      <c r="AB143" s="204"/>
      <c r="AC143" s="202"/>
      <c r="AD143" s="203"/>
      <c r="AE143" s="203"/>
      <c r="AF143" s="185"/>
      <c r="AG143" s="184"/>
      <c r="AH143" s="185"/>
      <c r="AI143" s="186"/>
      <c r="AJ143" s="187"/>
      <c r="AK143" s="187"/>
      <c r="AL143" s="187"/>
      <c r="AM143" s="188"/>
    </row>
    <row r="144" spans="2:43" ht="12.75" customHeight="1" thickTop="1" thickBot="1">
      <c r="B144" s="189" t="s">
        <v>27</v>
      </c>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1"/>
      <c r="AI144" s="192">
        <f>SUM(AI134:AM143)</f>
        <v>298</v>
      </c>
      <c r="AJ144" s="193"/>
      <c r="AK144" s="193"/>
      <c r="AL144" s="193"/>
      <c r="AM144" s="194"/>
    </row>
    <row r="145" spans="2:39" ht="12.75" customHeight="1">
      <c r="B145" s="83"/>
      <c r="C145" s="83"/>
      <c r="D145" s="83"/>
      <c r="E145" s="83"/>
      <c r="F145" s="83"/>
      <c r="G145" s="83"/>
      <c r="H145" s="86"/>
      <c r="I145" s="86"/>
      <c r="J145" s="86"/>
      <c r="K145" s="61"/>
      <c r="L145" s="61"/>
      <c r="M145" s="61"/>
      <c r="N145" s="53"/>
      <c r="O145" s="53"/>
      <c r="P145" s="61"/>
      <c r="Q145" s="61"/>
      <c r="R145" s="61"/>
      <c r="S145" s="53"/>
      <c r="T145" s="53"/>
      <c r="U145" s="53"/>
      <c r="V145" s="53"/>
      <c r="W145" s="53"/>
      <c r="X145" s="53"/>
      <c r="Y145" s="53"/>
      <c r="Z145" s="87"/>
      <c r="AA145" s="53"/>
      <c r="AB145" s="53"/>
      <c r="AC145" s="53"/>
      <c r="AD145" s="53"/>
      <c r="AE145" s="53"/>
      <c r="AF145" s="53"/>
      <c r="AG145" s="53"/>
      <c r="AH145" s="53"/>
      <c r="AI145" s="53"/>
      <c r="AJ145" s="61"/>
      <c r="AK145" s="61"/>
    </row>
    <row r="146" spans="2:39" ht="12.75" customHeight="1" thickBot="1">
      <c r="B146" s="62" t="s">
        <v>22</v>
      </c>
      <c r="C146" s="76"/>
      <c r="D146" s="76"/>
      <c r="E146" s="76"/>
      <c r="F146" s="76"/>
      <c r="G146" s="76"/>
      <c r="H146" s="76"/>
      <c r="I146" s="76"/>
      <c r="J146" s="76"/>
      <c r="K146" s="77"/>
      <c r="L146" s="77"/>
      <c r="M146" s="77"/>
      <c r="N146" s="77"/>
      <c r="O146" s="77"/>
      <c r="P146" s="77"/>
      <c r="Q146" s="77"/>
      <c r="R146" s="77"/>
      <c r="S146" s="77"/>
      <c r="T146" s="77"/>
      <c r="U146" s="77"/>
      <c r="V146" s="77"/>
      <c r="W146" s="77"/>
      <c r="X146" s="74"/>
      <c r="Y146" s="72"/>
      <c r="Z146" s="72"/>
      <c r="AA146" s="72"/>
      <c r="AB146" s="72"/>
      <c r="AD146" s="74"/>
    </row>
    <row r="147" spans="2:39" ht="12.75" customHeight="1">
      <c r="B147" s="247" t="s">
        <v>10</v>
      </c>
      <c r="C147" s="248"/>
      <c r="D147" s="249"/>
      <c r="E147" s="254" t="s">
        <v>42</v>
      </c>
      <c r="F147" s="255"/>
      <c r="G147" s="255"/>
      <c r="H147" s="255"/>
      <c r="I147" s="255"/>
      <c r="J147" s="256"/>
      <c r="K147" s="147" t="s">
        <v>26</v>
      </c>
      <c r="L147" s="145"/>
      <c r="M147" s="145"/>
      <c r="N147" s="145"/>
      <c r="O147" s="145"/>
      <c r="P147" s="145"/>
      <c r="Q147" s="145"/>
      <c r="R147" s="145"/>
      <c r="S147" s="145"/>
      <c r="T147" s="145"/>
      <c r="U147" s="145"/>
      <c r="V147" s="145"/>
      <c r="W147" s="145"/>
      <c r="X147" s="145"/>
      <c r="Y147" s="145"/>
      <c r="Z147" s="145"/>
      <c r="AA147" s="145"/>
      <c r="AB147" s="145"/>
      <c r="AC147" s="145"/>
      <c r="AD147" s="145"/>
      <c r="AE147" s="145"/>
      <c r="AF147" s="172"/>
      <c r="AG147" s="306" t="s">
        <v>250</v>
      </c>
      <c r="AH147" s="307"/>
      <c r="AI147" s="318" t="s">
        <v>14</v>
      </c>
      <c r="AJ147" s="319"/>
      <c r="AK147" s="319"/>
      <c r="AL147" s="319"/>
      <c r="AM147" s="320"/>
    </row>
    <row r="148" spans="2:39" ht="12.75" customHeight="1">
      <c r="B148" s="250"/>
      <c r="C148" s="251"/>
      <c r="D148" s="252"/>
      <c r="E148" s="257"/>
      <c r="F148" s="258"/>
      <c r="G148" s="258"/>
      <c r="H148" s="258"/>
      <c r="I148" s="258"/>
      <c r="J148" s="259"/>
      <c r="K148" s="229" t="s">
        <v>16</v>
      </c>
      <c r="L148" s="230"/>
      <c r="M148" s="230"/>
      <c r="N148" s="230"/>
      <c r="O148" s="230"/>
      <c r="P148" s="230"/>
      <c r="Q148" s="230"/>
      <c r="R148" s="231"/>
      <c r="S148" s="229" t="s">
        <v>11</v>
      </c>
      <c r="T148" s="230"/>
      <c r="U148" s="230"/>
      <c r="V148" s="230"/>
      <c r="W148" s="230"/>
      <c r="X148" s="231"/>
      <c r="Y148" s="229" t="s">
        <v>12</v>
      </c>
      <c r="Z148" s="230"/>
      <c r="AA148" s="230"/>
      <c r="AB148" s="231"/>
      <c r="AC148" s="229" t="s">
        <v>13</v>
      </c>
      <c r="AD148" s="230"/>
      <c r="AE148" s="230"/>
      <c r="AF148" s="263"/>
      <c r="AG148" s="308"/>
      <c r="AH148" s="309"/>
      <c r="AI148" s="321" t="s">
        <v>18</v>
      </c>
      <c r="AJ148" s="322"/>
      <c r="AK148" s="322"/>
      <c r="AL148" s="322"/>
      <c r="AM148" s="323"/>
    </row>
    <row r="149" spans="2:39" ht="12.75" customHeight="1">
      <c r="B149" s="253"/>
      <c r="C149" s="233"/>
      <c r="D149" s="234"/>
      <c r="E149" s="260"/>
      <c r="F149" s="261"/>
      <c r="G149" s="261"/>
      <c r="H149" s="261"/>
      <c r="I149" s="261"/>
      <c r="J149" s="262"/>
      <c r="K149" s="232"/>
      <c r="L149" s="233"/>
      <c r="M149" s="233"/>
      <c r="N149" s="233"/>
      <c r="O149" s="233"/>
      <c r="P149" s="233"/>
      <c r="Q149" s="233"/>
      <c r="R149" s="234"/>
      <c r="S149" s="232"/>
      <c r="T149" s="233"/>
      <c r="U149" s="233"/>
      <c r="V149" s="233"/>
      <c r="W149" s="233"/>
      <c r="X149" s="234"/>
      <c r="Y149" s="232"/>
      <c r="Z149" s="233"/>
      <c r="AA149" s="233"/>
      <c r="AB149" s="234"/>
      <c r="AC149" s="232"/>
      <c r="AD149" s="233"/>
      <c r="AE149" s="233"/>
      <c r="AF149" s="264"/>
      <c r="AG149" s="310"/>
      <c r="AH149" s="311"/>
      <c r="AI149" s="310"/>
      <c r="AJ149" s="261"/>
      <c r="AK149" s="261"/>
      <c r="AL149" s="261"/>
      <c r="AM149" s="311"/>
    </row>
    <row r="150" spans="2:39" ht="12.75" customHeight="1">
      <c r="B150" s="211" t="str">
        <f>IF(OR(P25="診断のみ（宿泊無）",P25="前泊→診断"),"",IF(OR(P25="診断→後泊",P25="前泊→診断→後泊"),$L$67,""))</f>
        <v/>
      </c>
      <c r="C150" s="212"/>
      <c r="D150" s="213"/>
      <c r="E150" s="220" t="str">
        <f>IF(OR(P25="診断のみ（宿泊無）",P25="前泊→診断",P24&amp;AF24=""),"",P24&amp;AF24)</f>
        <v/>
      </c>
      <c r="F150" s="221"/>
      <c r="G150" s="221"/>
      <c r="H150" s="221"/>
      <c r="I150" s="221"/>
      <c r="J150" s="222"/>
      <c r="K150" s="126"/>
      <c r="L150" s="127"/>
      <c r="M150" s="127"/>
      <c r="N150" s="128" t="s">
        <v>17</v>
      </c>
      <c r="O150" s="128"/>
      <c r="P150" s="127"/>
      <c r="Q150" s="127"/>
      <c r="R150" s="129"/>
      <c r="S150" s="130"/>
      <c r="T150" s="131"/>
      <c r="U150" s="131"/>
      <c r="V150" s="131"/>
      <c r="W150" s="131"/>
      <c r="X150" s="132"/>
      <c r="Y150" s="123"/>
      <c r="Z150" s="124"/>
      <c r="AA150" s="124"/>
      <c r="AB150" s="133"/>
      <c r="AC150" s="123"/>
      <c r="AD150" s="124"/>
      <c r="AE150" s="124"/>
      <c r="AF150" s="125"/>
      <c r="AG150" s="134"/>
      <c r="AH150" s="125"/>
      <c r="AI150" s="181"/>
      <c r="AJ150" s="182"/>
      <c r="AK150" s="182"/>
      <c r="AL150" s="182"/>
      <c r="AM150" s="183"/>
    </row>
    <row r="151" spans="2:39" ht="12.75" customHeight="1">
      <c r="B151" s="214"/>
      <c r="C151" s="215"/>
      <c r="D151" s="216"/>
      <c r="E151" s="223"/>
      <c r="F151" s="224"/>
      <c r="G151" s="224"/>
      <c r="H151" s="224"/>
      <c r="I151" s="224"/>
      <c r="J151" s="225"/>
      <c r="K151" s="126"/>
      <c r="L151" s="127"/>
      <c r="M151" s="127"/>
      <c r="N151" s="128" t="s">
        <v>17</v>
      </c>
      <c r="O151" s="128"/>
      <c r="P151" s="127"/>
      <c r="Q151" s="127"/>
      <c r="R151" s="129"/>
      <c r="S151" s="130"/>
      <c r="T151" s="131"/>
      <c r="U151" s="131"/>
      <c r="V151" s="131"/>
      <c r="W151" s="131"/>
      <c r="X151" s="132"/>
      <c r="Y151" s="123"/>
      <c r="Z151" s="124"/>
      <c r="AA151" s="124"/>
      <c r="AB151" s="133"/>
      <c r="AC151" s="123"/>
      <c r="AD151" s="124"/>
      <c r="AE151" s="124"/>
      <c r="AF151" s="125"/>
      <c r="AG151" s="134"/>
      <c r="AH151" s="125"/>
      <c r="AI151" s="181"/>
      <c r="AJ151" s="182"/>
      <c r="AK151" s="182"/>
      <c r="AL151" s="182"/>
      <c r="AM151" s="183"/>
    </row>
    <row r="152" spans="2:39" ht="12.75" customHeight="1">
      <c r="B152" s="214"/>
      <c r="C152" s="215"/>
      <c r="D152" s="216"/>
      <c r="E152" s="223"/>
      <c r="F152" s="224"/>
      <c r="G152" s="224"/>
      <c r="H152" s="224"/>
      <c r="I152" s="224"/>
      <c r="J152" s="225"/>
      <c r="K152" s="126"/>
      <c r="L152" s="127"/>
      <c r="M152" s="127"/>
      <c r="N152" s="128" t="s">
        <v>17</v>
      </c>
      <c r="O152" s="128"/>
      <c r="P152" s="127"/>
      <c r="Q152" s="127"/>
      <c r="R152" s="129"/>
      <c r="S152" s="130"/>
      <c r="T152" s="131"/>
      <c r="U152" s="131"/>
      <c r="V152" s="131"/>
      <c r="W152" s="131"/>
      <c r="X152" s="132"/>
      <c r="Y152" s="123"/>
      <c r="Z152" s="124"/>
      <c r="AA152" s="124"/>
      <c r="AB152" s="133"/>
      <c r="AC152" s="123"/>
      <c r="AD152" s="124"/>
      <c r="AE152" s="124"/>
      <c r="AF152" s="125"/>
      <c r="AG152" s="134"/>
      <c r="AH152" s="125"/>
      <c r="AI152" s="181"/>
      <c r="AJ152" s="182"/>
      <c r="AK152" s="182"/>
      <c r="AL152" s="182"/>
      <c r="AM152" s="183"/>
    </row>
    <row r="153" spans="2:39" ht="12.75" customHeight="1">
      <c r="B153" s="214"/>
      <c r="C153" s="215"/>
      <c r="D153" s="216"/>
      <c r="E153" s="223"/>
      <c r="F153" s="224"/>
      <c r="G153" s="224"/>
      <c r="H153" s="224"/>
      <c r="I153" s="224"/>
      <c r="J153" s="225"/>
      <c r="K153" s="126"/>
      <c r="L153" s="127"/>
      <c r="M153" s="127"/>
      <c r="N153" s="128" t="s">
        <v>17</v>
      </c>
      <c r="O153" s="128"/>
      <c r="P153" s="127"/>
      <c r="Q153" s="127"/>
      <c r="R153" s="129"/>
      <c r="S153" s="130"/>
      <c r="T153" s="131"/>
      <c r="U153" s="131"/>
      <c r="V153" s="131"/>
      <c r="W153" s="131"/>
      <c r="X153" s="132"/>
      <c r="Y153" s="123"/>
      <c r="Z153" s="124"/>
      <c r="AA153" s="124"/>
      <c r="AB153" s="133"/>
      <c r="AC153" s="123"/>
      <c r="AD153" s="124"/>
      <c r="AE153" s="124"/>
      <c r="AF153" s="125"/>
      <c r="AG153" s="134"/>
      <c r="AH153" s="125"/>
      <c r="AI153" s="181"/>
      <c r="AJ153" s="182"/>
      <c r="AK153" s="182"/>
      <c r="AL153" s="182"/>
      <c r="AM153" s="183"/>
    </row>
    <row r="154" spans="2:39" ht="12.75" customHeight="1">
      <c r="B154" s="214"/>
      <c r="C154" s="215"/>
      <c r="D154" s="216"/>
      <c r="E154" s="223"/>
      <c r="F154" s="224"/>
      <c r="G154" s="224"/>
      <c r="H154" s="224"/>
      <c r="I154" s="224"/>
      <c r="J154" s="225"/>
      <c r="K154" s="126"/>
      <c r="L154" s="127"/>
      <c r="M154" s="127"/>
      <c r="N154" s="128" t="s">
        <v>17</v>
      </c>
      <c r="O154" s="128"/>
      <c r="P154" s="127"/>
      <c r="Q154" s="127"/>
      <c r="R154" s="129"/>
      <c r="S154" s="130"/>
      <c r="T154" s="131"/>
      <c r="U154" s="131"/>
      <c r="V154" s="131"/>
      <c r="W154" s="131"/>
      <c r="X154" s="132"/>
      <c r="Y154" s="123"/>
      <c r="Z154" s="124"/>
      <c r="AA154" s="124"/>
      <c r="AB154" s="133"/>
      <c r="AC154" s="123"/>
      <c r="AD154" s="124"/>
      <c r="AE154" s="124"/>
      <c r="AF154" s="125"/>
      <c r="AG154" s="134"/>
      <c r="AH154" s="125"/>
      <c r="AI154" s="181"/>
      <c r="AJ154" s="182"/>
      <c r="AK154" s="182"/>
      <c r="AL154" s="182"/>
      <c r="AM154" s="183"/>
    </row>
    <row r="155" spans="2:39" ht="12.75" customHeight="1">
      <c r="B155" s="214"/>
      <c r="C155" s="215"/>
      <c r="D155" s="216"/>
      <c r="E155" s="223"/>
      <c r="F155" s="224"/>
      <c r="G155" s="224"/>
      <c r="H155" s="224"/>
      <c r="I155" s="224"/>
      <c r="J155" s="225"/>
      <c r="K155" s="126"/>
      <c r="L155" s="127"/>
      <c r="M155" s="127"/>
      <c r="N155" s="128" t="s">
        <v>17</v>
      </c>
      <c r="O155" s="128"/>
      <c r="P155" s="127"/>
      <c r="Q155" s="127"/>
      <c r="R155" s="129"/>
      <c r="S155" s="130"/>
      <c r="T155" s="131"/>
      <c r="U155" s="131"/>
      <c r="V155" s="131"/>
      <c r="W155" s="131"/>
      <c r="X155" s="132"/>
      <c r="Y155" s="123"/>
      <c r="Z155" s="124"/>
      <c r="AA155" s="124"/>
      <c r="AB155" s="133"/>
      <c r="AC155" s="123"/>
      <c r="AD155" s="124"/>
      <c r="AE155" s="124"/>
      <c r="AF155" s="125"/>
      <c r="AG155" s="134"/>
      <c r="AH155" s="125"/>
      <c r="AI155" s="181"/>
      <c r="AJ155" s="182"/>
      <c r="AK155" s="182"/>
      <c r="AL155" s="182"/>
      <c r="AM155" s="183"/>
    </row>
    <row r="156" spans="2:39" ht="12.75" customHeight="1">
      <c r="B156" s="214"/>
      <c r="C156" s="215"/>
      <c r="D156" s="216"/>
      <c r="E156" s="223"/>
      <c r="F156" s="224"/>
      <c r="G156" s="224"/>
      <c r="H156" s="224"/>
      <c r="I156" s="224"/>
      <c r="J156" s="225"/>
      <c r="K156" s="126"/>
      <c r="L156" s="127"/>
      <c r="M156" s="127"/>
      <c r="N156" s="128" t="s">
        <v>17</v>
      </c>
      <c r="O156" s="128"/>
      <c r="P156" s="127"/>
      <c r="Q156" s="127"/>
      <c r="R156" s="129"/>
      <c r="S156" s="130"/>
      <c r="T156" s="131"/>
      <c r="U156" s="131"/>
      <c r="V156" s="131"/>
      <c r="W156" s="131"/>
      <c r="X156" s="132"/>
      <c r="Y156" s="123"/>
      <c r="Z156" s="124"/>
      <c r="AA156" s="124"/>
      <c r="AB156" s="133"/>
      <c r="AC156" s="123"/>
      <c r="AD156" s="124"/>
      <c r="AE156" s="124"/>
      <c r="AF156" s="125"/>
      <c r="AG156" s="134"/>
      <c r="AH156" s="125"/>
      <c r="AI156" s="181"/>
      <c r="AJ156" s="182"/>
      <c r="AK156" s="182"/>
      <c r="AL156" s="182"/>
      <c r="AM156" s="183"/>
    </row>
    <row r="157" spans="2:39" ht="12.75" customHeight="1">
      <c r="B157" s="214"/>
      <c r="C157" s="215"/>
      <c r="D157" s="216"/>
      <c r="E157" s="223"/>
      <c r="F157" s="224"/>
      <c r="G157" s="224"/>
      <c r="H157" s="224"/>
      <c r="I157" s="224"/>
      <c r="J157" s="225"/>
      <c r="K157" s="126"/>
      <c r="L157" s="127"/>
      <c r="M157" s="127"/>
      <c r="N157" s="128" t="s">
        <v>17</v>
      </c>
      <c r="O157" s="128"/>
      <c r="P157" s="127"/>
      <c r="Q157" s="127"/>
      <c r="R157" s="129"/>
      <c r="S157" s="130"/>
      <c r="T157" s="131"/>
      <c r="U157" s="131"/>
      <c r="V157" s="131"/>
      <c r="W157" s="131"/>
      <c r="X157" s="132"/>
      <c r="Y157" s="123"/>
      <c r="Z157" s="124"/>
      <c r="AA157" s="124"/>
      <c r="AB157" s="133"/>
      <c r="AC157" s="123"/>
      <c r="AD157" s="124"/>
      <c r="AE157" s="124"/>
      <c r="AF157" s="125"/>
      <c r="AG157" s="134"/>
      <c r="AH157" s="125"/>
      <c r="AI157" s="181"/>
      <c r="AJ157" s="182"/>
      <c r="AK157" s="182"/>
      <c r="AL157" s="182"/>
      <c r="AM157" s="183"/>
    </row>
    <row r="158" spans="2:39" ht="12.75" customHeight="1">
      <c r="B158" s="214"/>
      <c r="C158" s="215"/>
      <c r="D158" s="216"/>
      <c r="E158" s="223"/>
      <c r="F158" s="224"/>
      <c r="G158" s="224"/>
      <c r="H158" s="224"/>
      <c r="I158" s="224"/>
      <c r="J158" s="225"/>
      <c r="K158" s="126"/>
      <c r="L158" s="127"/>
      <c r="M158" s="127"/>
      <c r="N158" s="128" t="s">
        <v>17</v>
      </c>
      <c r="O158" s="128"/>
      <c r="P158" s="127"/>
      <c r="Q158" s="127"/>
      <c r="R158" s="129"/>
      <c r="S158" s="130"/>
      <c r="T158" s="131"/>
      <c r="U158" s="131"/>
      <c r="V158" s="131"/>
      <c r="W158" s="131"/>
      <c r="X158" s="132"/>
      <c r="Y158" s="123"/>
      <c r="Z158" s="124"/>
      <c r="AA158" s="124"/>
      <c r="AB158" s="133"/>
      <c r="AC158" s="123"/>
      <c r="AD158" s="124"/>
      <c r="AE158" s="124"/>
      <c r="AF158" s="125"/>
      <c r="AG158" s="134"/>
      <c r="AH158" s="125"/>
      <c r="AI158" s="181"/>
      <c r="AJ158" s="182"/>
      <c r="AK158" s="182"/>
      <c r="AL158" s="182"/>
      <c r="AM158" s="183"/>
    </row>
    <row r="159" spans="2:39" ht="12.75" customHeight="1" thickBot="1">
      <c r="B159" s="217"/>
      <c r="C159" s="218"/>
      <c r="D159" s="219"/>
      <c r="E159" s="226"/>
      <c r="F159" s="227"/>
      <c r="G159" s="227"/>
      <c r="H159" s="227"/>
      <c r="I159" s="227"/>
      <c r="J159" s="228"/>
      <c r="K159" s="195"/>
      <c r="L159" s="196"/>
      <c r="M159" s="196"/>
      <c r="N159" s="197" t="s">
        <v>17</v>
      </c>
      <c r="O159" s="197"/>
      <c r="P159" s="196"/>
      <c r="Q159" s="196"/>
      <c r="R159" s="198"/>
      <c r="S159" s="199"/>
      <c r="T159" s="200"/>
      <c r="U159" s="200"/>
      <c r="V159" s="200"/>
      <c r="W159" s="200"/>
      <c r="X159" s="201"/>
      <c r="Y159" s="202"/>
      <c r="Z159" s="203"/>
      <c r="AA159" s="203"/>
      <c r="AB159" s="204"/>
      <c r="AC159" s="202"/>
      <c r="AD159" s="203"/>
      <c r="AE159" s="203"/>
      <c r="AF159" s="185"/>
      <c r="AG159" s="184"/>
      <c r="AH159" s="185"/>
      <c r="AI159" s="186"/>
      <c r="AJ159" s="187"/>
      <c r="AK159" s="187"/>
      <c r="AL159" s="187"/>
      <c r="AM159" s="188"/>
    </row>
    <row r="160" spans="2:39" ht="12.75" customHeight="1" thickTop="1" thickBot="1">
      <c r="B160" s="189" t="s">
        <v>27</v>
      </c>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1"/>
      <c r="AI160" s="192">
        <f>SUM(AI150:AM159)</f>
        <v>0</v>
      </c>
      <c r="AJ160" s="193"/>
      <c r="AK160" s="193"/>
      <c r="AL160" s="193"/>
      <c r="AM160" s="194"/>
    </row>
    <row r="161" spans="2:42" ht="12.75" customHeight="1" thickBot="1">
      <c r="B161" s="78" t="s">
        <v>236</v>
      </c>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80"/>
      <c r="AH161" s="80"/>
      <c r="AI161" s="80"/>
      <c r="AJ161" s="80"/>
      <c r="AK161" s="80"/>
    </row>
    <row r="162" spans="2:42" ht="12.75" customHeight="1">
      <c r="B162" s="107" t="s">
        <v>23</v>
      </c>
      <c r="C162" s="108"/>
      <c r="D162" s="108"/>
      <c r="E162" s="108"/>
      <c r="F162" s="108"/>
      <c r="G162" s="108"/>
      <c r="H162" s="108"/>
      <c r="I162" s="108"/>
      <c r="J162" s="108"/>
      <c r="K162" s="108"/>
      <c r="L162" s="108"/>
      <c r="M162" s="108"/>
      <c r="N162" s="109"/>
      <c r="O162" s="110" t="s">
        <v>25</v>
      </c>
      <c r="P162" s="108"/>
      <c r="Q162" s="108"/>
      <c r="R162" s="108"/>
      <c r="S162" s="108"/>
      <c r="T162" s="108"/>
      <c r="U162" s="108"/>
      <c r="V162" s="108"/>
      <c r="W162" s="108"/>
      <c r="X162" s="108"/>
      <c r="Y162" s="108"/>
      <c r="Z162" s="108"/>
      <c r="AA162" s="108"/>
      <c r="AB162" s="108"/>
      <c r="AC162" s="108"/>
      <c r="AD162" s="108"/>
      <c r="AE162" s="108"/>
      <c r="AF162" s="111"/>
      <c r="AG162" s="112" t="s">
        <v>252</v>
      </c>
      <c r="AH162" s="113"/>
      <c r="AI162" s="312" t="s">
        <v>24</v>
      </c>
      <c r="AJ162" s="313"/>
      <c r="AK162" s="313"/>
      <c r="AL162" s="313"/>
      <c r="AM162" s="314"/>
    </row>
    <row r="163" spans="2:42" ht="12.75" customHeight="1" thickBot="1">
      <c r="B163" s="114"/>
      <c r="C163" s="115"/>
      <c r="D163" s="115"/>
      <c r="E163" s="115"/>
      <c r="F163" s="115"/>
      <c r="G163" s="115"/>
      <c r="H163" s="115"/>
      <c r="I163" s="115"/>
      <c r="J163" s="115"/>
      <c r="K163" s="115"/>
      <c r="L163" s="115"/>
      <c r="M163" s="115"/>
      <c r="N163" s="116"/>
      <c r="O163" s="117"/>
      <c r="P163" s="118"/>
      <c r="Q163" s="118"/>
      <c r="R163" s="118"/>
      <c r="S163" s="118"/>
      <c r="T163" s="118"/>
      <c r="U163" s="118"/>
      <c r="V163" s="118"/>
      <c r="W163" s="118"/>
      <c r="X163" s="118"/>
      <c r="Y163" s="118"/>
      <c r="Z163" s="118"/>
      <c r="AA163" s="118"/>
      <c r="AB163" s="118"/>
      <c r="AC163" s="118"/>
      <c r="AD163" s="118"/>
      <c r="AE163" s="118"/>
      <c r="AF163" s="119"/>
      <c r="AG163" s="120"/>
      <c r="AH163" s="119"/>
      <c r="AI163" s="315"/>
      <c r="AJ163" s="316"/>
      <c r="AK163" s="316"/>
      <c r="AL163" s="316"/>
      <c r="AM163" s="317"/>
      <c r="AP163" s="49">
        <f>IF(AI163&gt;=11001,11000,AI163)</f>
        <v>0</v>
      </c>
    </row>
    <row r="164" spans="2:42" ht="12.75" customHeight="1" thickBot="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2"/>
      <c r="AH164" s="82"/>
      <c r="AI164" s="82"/>
      <c r="AJ164" s="82"/>
      <c r="AK164" s="82"/>
    </row>
    <row r="165" spans="2:42" ht="12.75" customHeight="1">
      <c r="B165" s="247" t="s">
        <v>10</v>
      </c>
      <c r="C165" s="248"/>
      <c r="D165" s="249"/>
      <c r="E165" s="254" t="s">
        <v>43</v>
      </c>
      <c r="F165" s="255"/>
      <c r="G165" s="255"/>
      <c r="H165" s="255"/>
      <c r="I165" s="255"/>
      <c r="J165" s="256"/>
      <c r="K165" s="147" t="s">
        <v>26</v>
      </c>
      <c r="L165" s="145"/>
      <c r="M165" s="145"/>
      <c r="N165" s="145"/>
      <c r="O165" s="145"/>
      <c r="P165" s="145"/>
      <c r="Q165" s="145"/>
      <c r="R165" s="145"/>
      <c r="S165" s="145"/>
      <c r="T165" s="145"/>
      <c r="U165" s="145"/>
      <c r="V165" s="145"/>
      <c r="W165" s="145"/>
      <c r="X165" s="145"/>
      <c r="Y165" s="145"/>
      <c r="Z165" s="145"/>
      <c r="AA165" s="145"/>
      <c r="AB165" s="145"/>
      <c r="AC165" s="145"/>
      <c r="AD165" s="145"/>
      <c r="AE165" s="145"/>
      <c r="AF165" s="172"/>
      <c r="AG165" s="306" t="s">
        <v>252</v>
      </c>
      <c r="AH165" s="307"/>
      <c r="AI165" s="318" t="s">
        <v>14</v>
      </c>
      <c r="AJ165" s="319"/>
      <c r="AK165" s="319"/>
      <c r="AL165" s="319"/>
      <c r="AM165" s="320"/>
    </row>
    <row r="166" spans="2:42" ht="12.75" customHeight="1">
      <c r="B166" s="250"/>
      <c r="C166" s="251"/>
      <c r="D166" s="252"/>
      <c r="E166" s="257"/>
      <c r="F166" s="258"/>
      <c r="G166" s="258"/>
      <c r="H166" s="258"/>
      <c r="I166" s="258"/>
      <c r="J166" s="259"/>
      <c r="K166" s="229" t="s">
        <v>16</v>
      </c>
      <c r="L166" s="230"/>
      <c r="M166" s="230"/>
      <c r="N166" s="230"/>
      <c r="O166" s="230"/>
      <c r="P166" s="230"/>
      <c r="Q166" s="230"/>
      <c r="R166" s="231"/>
      <c r="S166" s="229" t="s">
        <v>11</v>
      </c>
      <c r="T166" s="230"/>
      <c r="U166" s="230"/>
      <c r="V166" s="230"/>
      <c r="W166" s="230"/>
      <c r="X166" s="231"/>
      <c r="Y166" s="229" t="s">
        <v>12</v>
      </c>
      <c r="Z166" s="230"/>
      <c r="AA166" s="230"/>
      <c r="AB166" s="231"/>
      <c r="AC166" s="229" t="s">
        <v>13</v>
      </c>
      <c r="AD166" s="230"/>
      <c r="AE166" s="230"/>
      <c r="AF166" s="263"/>
      <c r="AG166" s="308"/>
      <c r="AH166" s="309"/>
      <c r="AI166" s="321" t="s">
        <v>18</v>
      </c>
      <c r="AJ166" s="322"/>
      <c r="AK166" s="322"/>
      <c r="AL166" s="322"/>
      <c r="AM166" s="323"/>
    </row>
    <row r="167" spans="2:42" ht="12.75" customHeight="1">
      <c r="B167" s="253"/>
      <c r="C167" s="233"/>
      <c r="D167" s="234"/>
      <c r="E167" s="260"/>
      <c r="F167" s="261"/>
      <c r="G167" s="261"/>
      <c r="H167" s="261"/>
      <c r="I167" s="261"/>
      <c r="J167" s="262"/>
      <c r="K167" s="232"/>
      <c r="L167" s="233"/>
      <c r="M167" s="233"/>
      <c r="N167" s="233"/>
      <c r="O167" s="233"/>
      <c r="P167" s="233"/>
      <c r="Q167" s="233"/>
      <c r="R167" s="234"/>
      <c r="S167" s="232"/>
      <c r="T167" s="233"/>
      <c r="U167" s="233"/>
      <c r="V167" s="233"/>
      <c r="W167" s="233"/>
      <c r="X167" s="234"/>
      <c r="Y167" s="232"/>
      <c r="Z167" s="233"/>
      <c r="AA167" s="233"/>
      <c r="AB167" s="234"/>
      <c r="AC167" s="232"/>
      <c r="AD167" s="233"/>
      <c r="AE167" s="233"/>
      <c r="AF167" s="264"/>
      <c r="AG167" s="310"/>
      <c r="AH167" s="311"/>
      <c r="AI167" s="310"/>
      <c r="AJ167" s="261"/>
      <c r="AK167" s="261"/>
      <c r="AL167" s="261"/>
      <c r="AM167" s="311"/>
    </row>
    <row r="168" spans="2:42" ht="12.75" customHeight="1">
      <c r="B168" s="211" t="str">
        <f>IF(P11="1人","",IF(OR(P33="診断のみ（宿泊無）",P33="前泊→診断"),"",IF(OR(P33="診断→後泊",P33="前泊→診断→後泊"),$L$67,"")))</f>
        <v/>
      </c>
      <c r="C168" s="212"/>
      <c r="D168" s="213"/>
      <c r="E168" s="220" t="str">
        <f>IF(P11="1人","",IF(OR(P33="診断のみ（宿泊無）",P33="前泊→診断",P32&amp;AF32=""),"",P32&amp;AF32))</f>
        <v/>
      </c>
      <c r="F168" s="221"/>
      <c r="G168" s="221"/>
      <c r="H168" s="221"/>
      <c r="I168" s="221"/>
      <c r="J168" s="222"/>
      <c r="K168" s="126"/>
      <c r="L168" s="127"/>
      <c r="M168" s="127"/>
      <c r="N168" s="128" t="s">
        <v>17</v>
      </c>
      <c r="O168" s="128"/>
      <c r="P168" s="127"/>
      <c r="Q168" s="127"/>
      <c r="R168" s="129"/>
      <c r="S168" s="130"/>
      <c r="T168" s="131"/>
      <c r="U168" s="131"/>
      <c r="V168" s="131"/>
      <c r="W168" s="131"/>
      <c r="X168" s="132"/>
      <c r="Y168" s="123"/>
      <c r="Z168" s="124"/>
      <c r="AA168" s="124"/>
      <c r="AB168" s="133"/>
      <c r="AC168" s="123"/>
      <c r="AD168" s="124"/>
      <c r="AE168" s="124"/>
      <c r="AF168" s="125"/>
      <c r="AG168" s="134"/>
      <c r="AH168" s="125"/>
      <c r="AI168" s="181"/>
      <c r="AJ168" s="182"/>
      <c r="AK168" s="182"/>
      <c r="AL168" s="182"/>
      <c r="AM168" s="183"/>
    </row>
    <row r="169" spans="2:42" ht="12.75" customHeight="1">
      <c r="B169" s="214"/>
      <c r="C169" s="215"/>
      <c r="D169" s="216"/>
      <c r="E169" s="223"/>
      <c r="F169" s="224"/>
      <c r="G169" s="224"/>
      <c r="H169" s="224"/>
      <c r="I169" s="224"/>
      <c r="J169" s="225"/>
      <c r="K169" s="126"/>
      <c r="L169" s="127"/>
      <c r="M169" s="127"/>
      <c r="N169" s="128" t="s">
        <v>17</v>
      </c>
      <c r="O169" s="128"/>
      <c r="P169" s="127"/>
      <c r="Q169" s="127"/>
      <c r="R169" s="129"/>
      <c r="S169" s="130"/>
      <c r="T169" s="131"/>
      <c r="U169" s="131"/>
      <c r="V169" s="131"/>
      <c r="W169" s="131"/>
      <c r="X169" s="132"/>
      <c r="Y169" s="123"/>
      <c r="Z169" s="124"/>
      <c r="AA169" s="124"/>
      <c r="AB169" s="133"/>
      <c r="AC169" s="123"/>
      <c r="AD169" s="124"/>
      <c r="AE169" s="124"/>
      <c r="AF169" s="125"/>
      <c r="AG169" s="134"/>
      <c r="AH169" s="125"/>
      <c r="AI169" s="181"/>
      <c r="AJ169" s="182"/>
      <c r="AK169" s="182"/>
      <c r="AL169" s="182"/>
      <c r="AM169" s="183"/>
    </row>
    <row r="170" spans="2:42" ht="12.75" customHeight="1">
      <c r="B170" s="214"/>
      <c r="C170" s="215"/>
      <c r="D170" s="216"/>
      <c r="E170" s="223"/>
      <c r="F170" s="224"/>
      <c r="G170" s="224"/>
      <c r="H170" s="224"/>
      <c r="I170" s="224"/>
      <c r="J170" s="225"/>
      <c r="K170" s="126"/>
      <c r="L170" s="127"/>
      <c r="M170" s="127"/>
      <c r="N170" s="128" t="s">
        <v>17</v>
      </c>
      <c r="O170" s="128"/>
      <c r="P170" s="127"/>
      <c r="Q170" s="127"/>
      <c r="R170" s="129"/>
      <c r="S170" s="130"/>
      <c r="T170" s="131"/>
      <c r="U170" s="131"/>
      <c r="V170" s="131"/>
      <c r="W170" s="131"/>
      <c r="X170" s="132"/>
      <c r="Y170" s="123"/>
      <c r="Z170" s="124"/>
      <c r="AA170" s="124"/>
      <c r="AB170" s="133"/>
      <c r="AC170" s="123"/>
      <c r="AD170" s="124"/>
      <c r="AE170" s="124"/>
      <c r="AF170" s="125"/>
      <c r="AG170" s="134"/>
      <c r="AH170" s="125"/>
      <c r="AI170" s="181"/>
      <c r="AJ170" s="182"/>
      <c r="AK170" s="182"/>
      <c r="AL170" s="182"/>
      <c r="AM170" s="183"/>
    </row>
    <row r="171" spans="2:42" ht="12.75" customHeight="1">
      <c r="B171" s="214"/>
      <c r="C171" s="215"/>
      <c r="D171" s="216"/>
      <c r="E171" s="223"/>
      <c r="F171" s="224"/>
      <c r="G171" s="224"/>
      <c r="H171" s="224"/>
      <c r="I171" s="224"/>
      <c r="J171" s="225"/>
      <c r="K171" s="126"/>
      <c r="L171" s="127"/>
      <c r="M171" s="127"/>
      <c r="N171" s="128" t="s">
        <v>17</v>
      </c>
      <c r="O171" s="128"/>
      <c r="P171" s="127"/>
      <c r="Q171" s="127"/>
      <c r="R171" s="129"/>
      <c r="S171" s="130"/>
      <c r="T171" s="131"/>
      <c r="U171" s="131"/>
      <c r="V171" s="131"/>
      <c r="W171" s="131"/>
      <c r="X171" s="132"/>
      <c r="Y171" s="123"/>
      <c r="Z171" s="124"/>
      <c r="AA171" s="124"/>
      <c r="AB171" s="133"/>
      <c r="AC171" s="123"/>
      <c r="AD171" s="124"/>
      <c r="AE171" s="124"/>
      <c r="AF171" s="125"/>
      <c r="AG171" s="134"/>
      <c r="AH171" s="125"/>
      <c r="AI171" s="181"/>
      <c r="AJ171" s="182"/>
      <c r="AK171" s="182"/>
      <c r="AL171" s="182"/>
      <c r="AM171" s="183"/>
    </row>
    <row r="172" spans="2:42" ht="12.75" customHeight="1">
      <c r="B172" s="214"/>
      <c r="C172" s="215"/>
      <c r="D172" s="216"/>
      <c r="E172" s="223"/>
      <c r="F172" s="224"/>
      <c r="G172" s="224"/>
      <c r="H172" s="224"/>
      <c r="I172" s="224"/>
      <c r="J172" s="225"/>
      <c r="K172" s="126"/>
      <c r="L172" s="127"/>
      <c r="M172" s="127"/>
      <c r="N172" s="128" t="s">
        <v>17</v>
      </c>
      <c r="O172" s="128"/>
      <c r="P172" s="127"/>
      <c r="Q172" s="127"/>
      <c r="R172" s="129"/>
      <c r="S172" s="130"/>
      <c r="T172" s="131"/>
      <c r="U172" s="131"/>
      <c r="V172" s="131"/>
      <c r="W172" s="131"/>
      <c r="X172" s="132"/>
      <c r="Y172" s="123"/>
      <c r="Z172" s="124"/>
      <c r="AA172" s="124"/>
      <c r="AB172" s="133"/>
      <c r="AC172" s="123"/>
      <c r="AD172" s="124"/>
      <c r="AE172" s="124"/>
      <c r="AF172" s="125"/>
      <c r="AG172" s="134"/>
      <c r="AH172" s="125"/>
      <c r="AI172" s="181"/>
      <c r="AJ172" s="182"/>
      <c r="AK172" s="182"/>
      <c r="AL172" s="182"/>
      <c r="AM172" s="183"/>
    </row>
    <row r="173" spans="2:42" ht="12.75" customHeight="1">
      <c r="B173" s="214"/>
      <c r="C173" s="215"/>
      <c r="D173" s="216"/>
      <c r="E173" s="223"/>
      <c r="F173" s="224"/>
      <c r="G173" s="224"/>
      <c r="H173" s="224"/>
      <c r="I173" s="224"/>
      <c r="J173" s="225"/>
      <c r="K173" s="126"/>
      <c r="L173" s="127"/>
      <c r="M173" s="127"/>
      <c r="N173" s="128" t="s">
        <v>17</v>
      </c>
      <c r="O173" s="128"/>
      <c r="P173" s="127"/>
      <c r="Q173" s="127"/>
      <c r="R173" s="129"/>
      <c r="S173" s="130"/>
      <c r="T173" s="131"/>
      <c r="U173" s="131"/>
      <c r="V173" s="131"/>
      <c r="W173" s="131"/>
      <c r="X173" s="132"/>
      <c r="Y173" s="123"/>
      <c r="Z173" s="124"/>
      <c r="AA173" s="124"/>
      <c r="AB173" s="133"/>
      <c r="AC173" s="123"/>
      <c r="AD173" s="124"/>
      <c r="AE173" s="124"/>
      <c r="AF173" s="125"/>
      <c r="AG173" s="134"/>
      <c r="AH173" s="125"/>
      <c r="AI173" s="181"/>
      <c r="AJ173" s="182"/>
      <c r="AK173" s="182"/>
      <c r="AL173" s="182"/>
      <c r="AM173" s="183"/>
    </row>
    <row r="174" spans="2:42" ht="12.75" customHeight="1">
      <c r="B174" s="214"/>
      <c r="C174" s="215"/>
      <c r="D174" s="216"/>
      <c r="E174" s="223"/>
      <c r="F174" s="224"/>
      <c r="G174" s="224"/>
      <c r="H174" s="224"/>
      <c r="I174" s="224"/>
      <c r="J174" s="225"/>
      <c r="K174" s="126"/>
      <c r="L174" s="127"/>
      <c r="M174" s="127"/>
      <c r="N174" s="128" t="s">
        <v>17</v>
      </c>
      <c r="O174" s="128"/>
      <c r="P174" s="127"/>
      <c r="Q174" s="127"/>
      <c r="R174" s="129"/>
      <c r="S174" s="130"/>
      <c r="T174" s="131"/>
      <c r="U174" s="131"/>
      <c r="V174" s="131"/>
      <c r="W174" s="131"/>
      <c r="X174" s="132"/>
      <c r="Y174" s="123"/>
      <c r="Z174" s="124"/>
      <c r="AA174" s="124"/>
      <c r="AB174" s="133"/>
      <c r="AC174" s="123"/>
      <c r="AD174" s="124"/>
      <c r="AE174" s="124"/>
      <c r="AF174" s="125"/>
      <c r="AG174" s="134"/>
      <c r="AH174" s="125"/>
      <c r="AI174" s="181"/>
      <c r="AJ174" s="182"/>
      <c r="AK174" s="182"/>
      <c r="AL174" s="182"/>
      <c r="AM174" s="183"/>
    </row>
    <row r="175" spans="2:42" ht="12.75" customHeight="1">
      <c r="B175" s="214"/>
      <c r="C175" s="215"/>
      <c r="D175" s="216"/>
      <c r="E175" s="223"/>
      <c r="F175" s="224"/>
      <c r="G175" s="224"/>
      <c r="H175" s="224"/>
      <c r="I175" s="224"/>
      <c r="J175" s="225"/>
      <c r="K175" s="126"/>
      <c r="L175" s="127"/>
      <c r="M175" s="127"/>
      <c r="N175" s="128" t="s">
        <v>17</v>
      </c>
      <c r="O175" s="128"/>
      <c r="P175" s="127"/>
      <c r="Q175" s="127"/>
      <c r="R175" s="129"/>
      <c r="S175" s="130"/>
      <c r="T175" s="131"/>
      <c r="U175" s="131"/>
      <c r="V175" s="131"/>
      <c r="W175" s="131"/>
      <c r="X175" s="132"/>
      <c r="Y175" s="123"/>
      <c r="Z175" s="124"/>
      <c r="AA175" s="124"/>
      <c r="AB175" s="133"/>
      <c r="AC175" s="123"/>
      <c r="AD175" s="124"/>
      <c r="AE175" s="124"/>
      <c r="AF175" s="125"/>
      <c r="AG175" s="134"/>
      <c r="AH175" s="125"/>
      <c r="AI175" s="181"/>
      <c r="AJ175" s="182"/>
      <c r="AK175" s="182"/>
      <c r="AL175" s="182"/>
      <c r="AM175" s="183"/>
    </row>
    <row r="176" spans="2:42" ht="12.75" customHeight="1">
      <c r="B176" s="214"/>
      <c r="C176" s="215"/>
      <c r="D176" s="216"/>
      <c r="E176" s="223"/>
      <c r="F176" s="224"/>
      <c r="G176" s="224"/>
      <c r="H176" s="224"/>
      <c r="I176" s="224"/>
      <c r="J176" s="225"/>
      <c r="K176" s="126"/>
      <c r="L176" s="127"/>
      <c r="M176" s="127"/>
      <c r="N176" s="128" t="s">
        <v>17</v>
      </c>
      <c r="O176" s="128"/>
      <c r="P176" s="127"/>
      <c r="Q176" s="127"/>
      <c r="R176" s="129"/>
      <c r="S176" s="130"/>
      <c r="T176" s="131"/>
      <c r="U176" s="131"/>
      <c r="V176" s="131"/>
      <c r="W176" s="131"/>
      <c r="X176" s="132"/>
      <c r="Y176" s="123"/>
      <c r="Z176" s="124"/>
      <c r="AA176" s="124"/>
      <c r="AB176" s="133"/>
      <c r="AC176" s="123"/>
      <c r="AD176" s="124"/>
      <c r="AE176" s="124"/>
      <c r="AF176" s="125"/>
      <c r="AG176" s="134"/>
      <c r="AH176" s="125"/>
      <c r="AI176" s="181"/>
      <c r="AJ176" s="182"/>
      <c r="AK176" s="182"/>
      <c r="AL176" s="182"/>
      <c r="AM176" s="183"/>
    </row>
    <row r="177" spans="2:42" ht="12.75" customHeight="1" thickBot="1">
      <c r="B177" s="217"/>
      <c r="C177" s="218"/>
      <c r="D177" s="219"/>
      <c r="E177" s="226"/>
      <c r="F177" s="227"/>
      <c r="G177" s="227"/>
      <c r="H177" s="227"/>
      <c r="I177" s="227"/>
      <c r="J177" s="228"/>
      <c r="K177" s="195"/>
      <c r="L177" s="196"/>
      <c r="M177" s="196"/>
      <c r="N177" s="197" t="s">
        <v>17</v>
      </c>
      <c r="O177" s="197"/>
      <c r="P177" s="196"/>
      <c r="Q177" s="196"/>
      <c r="R177" s="198"/>
      <c r="S177" s="199"/>
      <c r="T177" s="200"/>
      <c r="U177" s="200"/>
      <c r="V177" s="200"/>
      <c r="W177" s="200"/>
      <c r="X177" s="201"/>
      <c r="Y177" s="202"/>
      <c r="Z177" s="203"/>
      <c r="AA177" s="203"/>
      <c r="AB177" s="204"/>
      <c r="AC177" s="202"/>
      <c r="AD177" s="203"/>
      <c r="AE177" s="203"/>
      <c r="AF177" s="185"/>
      <c r="AG177" s="184"/>
      <c r="AH177" s="185"/>
      <c r="AI177" s="186"/>
      <c r="AJ177" s="187"/>
      <c r="AK177" s="187"/>
      <c r="AL177" s="187"/>
      <c r="AM177" s="188"/>
    </row>
    <row r="178" spans="2:42" ht="12.75" customHeight="1" thickTop="1" thickBot="1">
      <c r="B178" s="189" t="s">
        <v>27</v>
      </c>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1"/>
      <c r="AI178" s="192">
        <f>SUM(AI168:AM177)</f>
        <v>0</v>
      </c>
      <c r="AJ178" s="193"/>
      <c r="AK178" s="193"/>
      <c r="AL178" s="193"/>
      <c r="AM178" s="194"/>
    </row>
    <row r="179" spans="2:42" ht="12.75" customHeight="1" thickBot="1">
      <c r="B179" s="78" t="s">
        <v>236</v>
      </c>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79"/>
      <c r="AE179" s="79"/>
      <c r="AF179" s="79"/>
      <c r="AG179" s="80"/>
      <c r="AH179" s="80"/>
      <c r="AI179" s="80"/>
      <c r="AJ179" s="80"/>
      <c r="AK179" s="80"/>
    </row>
    <row r="180" spans="2:42" ht="12.75" customHeight="1">
      <c r="B180" s="107" t="s">
        <v>23</v>
      </c>
      <c r="C180" s="108"/>
      <c r="D180" s="108"/>
      <c r="E180" s="108"/>
      <c r="F180" s="108"/>
      <c r="G180" s="108"/>
      <c r="H180" s="108"/>
      <c r="I180" s="108"/>
      <c r="J180" s="108"/>
      <c r="K180" s="108"/>
      <c r="L180" s="108"/>
      <c r="M180" s="108"/>
      <c r="N180" s="109"/>
      <c r="O180" s="110" t="s">
        <v>25</v>
      </c>
      <c r="P180" s="108"/>
      <c r="Q180" s="108"/>
      <c r="R180" s="108"/>
      <c r="S180" s="108"/>
      <c r="T180" s="108"/>
      <c r="U180" s="108"/>
      <c r="V180" s="108"/>
      <c r="W180" s="108"/>
      <c r="X180" s="108"/>
      <c r="Y180" s="108"/>
      <c r="Z180" s="108"/>
      <c r="AA180" s="108"/>
      <c r="AB180" s="108"/>
      <c r="AC180" s="108"/>
      <c r="AD180" s="108"/>
      <c r="AE180" s="108"/>
      <c r="AF180" s="111"/>
      <c r="AG180" s="112" t="s">
        <v>250</v>
      </c>
      <c r="AH180" s="136"/>
      <c r="AI180" s="312" t="s">
        <v>24</v>
      </c>
      <c r="AJ180" s="313"/>
      <c r="AK180" s="313"/>
      <c r="AL180" s="313"/>
      <c r="AM180" s="314"/>
    </row>
    <row r="181" spans="2:42" ht="12.75" customHeight="1" thickBot="1">
      <c r="B181" s="114"/>
      <c r="C181" s="115"/>
      <c r="D181" s="115"/>
      <c r="E181" s="115"/>
      <c r="F181" s="115"/>
      <c r="G181" s="115"/>
      <c r="H181" s="115"/>
      <c r="I181" s="115"/>
      <c r="J181" s="115"/>
      <c r="K181" s="115"/>
      <c r="L181" s="115"/>
      <c r="M181" s="115"/>
      <c r="N181" s="116"/>
      <c r="O181" s="117"/>
      <c r="P181" s="118"/>
      <c r="Q181" s="118"/>
      <c r="R181" s="118"/>
      <c r="S181" s="118"/>
      <c r="T181" s="118"/>
      <c r="U181" s="118"/>
      <c r="V181" s="118"/>
      <c r="W181" s="118"/>
      <c r="X181" s="118"/>
      <c r="Y181" s="118"/>
      <c r="Z181" s="118"/>
      <c r="AA181" s="118"/>
      <c r="AB181" s="118"/>
      <c r="AC181" s="118"/>
      <c r="AD181" s="118"/>
      <c r="AE181" s="118"/>
      <c r="AF181" s="119"/>
      <c r="AG181" s="120"/>
      <c r="AH181" s="119"/>
      <c r="AI181" s="315"/>
      <c r="AJ181" s="316"/>
      <c r="AK181" s="316"/>
      <c r="AL181" s="316"/>
      <c r="AM181" s="317"/>
      <c r="AP181" s="49">
        <f>IF(AI181&gt;=11001,11000,AI181)</f>
        <v>0</v>
      </c>
    </row>
    <row r="182" spans="2:42" ht="12.75" customHeight="1">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83"/>
      <c r="AH182" s="83"/>
      <c r="AI182" s="83"/>
      <c r="AJ182" s="83"/>
      <c r="AK182" s="83"/>
    </row>
    <row r="183" spans="2:42" ht="12.75" customHeight="1" thickBot="1">
      <c r="B183" s="62" t="s">
        <v>4948</v>
      </c>
      <c r="C183" s="76"/>
      <c r="D183" s="76"/>
      <c r="E183" s="76"/>
      <c r="F183" s="76"/>
      <c r="G183" s="76"/>
      <c r="H183" s="76"/>
      <c r="I183" s="76"/>
      <c r="J183" s="76"/>
      <c r="K183" s="77"/>
      <c r="L183" s="77"/>
      <c r="M183" s="77"/>
      <c r="N183" s="77"/>
      <c r="O183" s="77"/>
      <c r="P183" s="77"/>
      <c r="Q183" s="77"/>
      <c r="R183" s="77"/>
      <c r="S183" s="77"/>
      <c r="T183" s="77"/>
      <c r="U183" s="77"/>
      <c r="V183" s="77"/>
      <c r="W183" s="77"/>
      <c r="X183" s="74"/>
      <c r="Y183" s="72"/>
      <c r="Z183" s="72"/>
      <c r="AA183" s="72"/>
      <c r="AB183" s="72"/>
      <c r="AD183" s="74"/>
    </row>
    <row r="184" spans="2:42" ht="12.75" customHeight="1">
      <c r="B184" s="247" t="s">
        <v>10</v>
      </c>
      <c r="C184" s="248"/>
      <c r="D184" s="249"/>
      <c r="E184" s="254" t="s">
        <v>42</v>
      </c>
      <c r="F184" s="255"/>
      <c r="G184" s="255"/>
      <c r="H184" s="255"/>
      <c r="I184" s="255"/>
      <c r="J184" s="256"/>
      <c r="K184" s="147" t="s">
        <v>26</v>
      </c>
      <c r="L184" s="145"/>
      <c r="M184" s="145"/>
      <c r="N184" s="145"/>
      <c r="O184" s="145"/>
      <c r="P184" s="145"/>
      <c r="Q184" s="145"/>
      <c r="R184" s="145"/>
      <c r="S184" s="145"/>
      <c r="T184" s="145"/>
      <c r="U184" s="145"/>
      <c r="V184" s="145"/>
      <c r="W184" s="145"/>
      <c r="X184" s="145"/>
      <c r="Y184" s="145"/>
      <c r="Z184" s="145"/>
      <c r="AA184" s="145"/>
      <c r="AB184" s="145"/>
      <c r="AC184" s="145"/>
      <c r="AD184" s="145"/>
      <c r="AE184" s="145"/>
      <c r="AF184" s="172"/>
      <c r="AG184" s="306" t="s">
        <v>252</v>
      </c>
      <c r="AH184" s="307"/>
      <c r="AI184" s="318" t="s">
        <v>14</v>
      </c>
      <c r="AJ184" s="319"/>
      <c r="AK184" s="319"/>
      <c r="AL184" s="319"/>
      <c r="AM184" s="320"/>
    </row>
    <row r="185" spans="2:42" ht="12.75" customHeight="1">
      <c r="B185" s="250"/>
      <c r="C185" s="251"/>
      <c r="D185" s="252"/>
      <c r="E185" s="257"/>
      <c r="F185" s="258"/>
      <c r="G185" s="258"/>
      <c r="H185" s="258"/>
      <c r="I185" s="258"/>
      <c r="J185" s="259"/>
      <c r="K185" s="229" t="s">
        <v>16</v>
      </c>
      <c r="L185" s="230"/>
      <c r="M185" s="230"/>
      <c r="N185" s="230"/>
      <c r="O185" s="230"/>
      <c r="P185" s="230"/>
      <c r="Q185" s="230"/>
      <c r="R185" s="231"/>
      <c r="S185" s="229" t="s">
        <v>11</v>
      </c>
      <c r="T185" s="230"/>
      <c r="U185" s="230"/>
      <c r="V185" s="230"/>
      <c r="W185" s="230"/>
      <c r="X185" s="231"/>
      <c r="Y185" s="229" t="s">
        <v>12</v>
      </c>
      <c r="Z185" s="230"/>
      <c r="AA185" s="230"/>
      <c r="AB185" s="231"/>
      <c r="AC185" s="229" t="s">
        <v>13</v>
      </c>
      <c r="AD185" s="230"/>
      <c r="AE185" s="230"/>
      <c r="AF185" s="263"/>
      <c r="AG185" s="308"/>
      <c r="AH185" s="309"/>
      <c r="AI185" s="321" t="s">
        <v>18</v>
      </c>
      <c r="AJ185" s="322"/>
      <c r="AK185" s="322"/>
      <c r="AL185" s="322"/>
      <c r="AM185" s="323"/>
    </row>
    <row r="186" spans="2:42" ht="12.75" customHeight="1">
      <c r="B186" s="253"/>
      <c r="C186" s="233"/>
      <c r="D186" s="234"/>
      <c r="E186" s="260"/>
      <c r="F186" s="261"/>
      <c r="G186" s="261"/>
      <c r="H186" s="261"/>
      <c r="I186" s="261"/>
      <c r="J186" s="262"/>
      <c r="K186" s="232"/>
      <c r="L186" s="233"/>
      <c r="M186" s="233"/>
      <c r="N186" s="233"/>
      <c r="O186" s="233"/>
      <c r="P186" s="233"/>
      <c r="Q186" s="233"/>
      <c r="R186" s="234"/>
      <c r="S186" s="232"/>
      <c r="T186" s="233"/>
      <c r="U186" s="233"/>
      <c r="V186" s="233"/>
      <c r="W186" s="233"/>
      <c r="X186" s="234"/>
      <c r="Y186" s="232"/>
      <c r="Z186" s="233"/>
      <c r="AA186" s="233"/>
      <c r="AB186" s="234"/>
      <c r="AC186" s="232"/>
      <c r="AD186" s="233"/>
      <c r="AE186" s="233"/>
      <c r="AF186" s="264"/>
      <c r="AG186" s="310"/>
      <c r="AH186" s="311"/>
      <c r="AI186" s="310"/>
      <c r="AJ186" s="261"/>
      <c r="AK186" s="261"/>
      <c r="AL186" s="261"/>
      <c r="AM186" s="311"/>
    </row>
    <row r="187" spans="2:42" ht="12.75" customHeight="1">
      <c r="B187" s="211">
        <f>IF(L67="","",IF(OR(P25="診断のみ（宿泊無）",P25="前泊→診断"),$L$67,IF(OR(P25="診断→後泊",P25="前泊→診断→後泊"),$L$67+1,"")))</f>
        <v>43393</v>
      </c>
      <c r="C187" s="212"/>
      <c r="D187" s="213"/>
      <c r="E187" s="220" t="str">
        <f>IF(P24&amp;AF24="","",P24&amp;AF24)</f>
        <v>省エネ太郎</v>
      </c>
      <c r="F187" s="221"/>
      <c r="G187" s="221"/>
      <c r="H187" s="221"/>
      <c r="I187" s="221"/>
      <c r="J187" s="222"/>
      <c r="K187" s="126" t="s">
        <v>255</v>
      </c>
      <c r="L187" s="127"/>
      <c r="M187" s="127"/>
      <c r="N187" s="128" t="s">
        <v>17</v>
      </c>
      <c r="O187" s="128"/>
      <c r="P187" s="127" t="s">
        <v>260</v>
      </c>
      <c r="Q187" s="127"/>
      <c r="R187" s="129"/>
      <c r="S187" s="130" t="s">
        <v>264</v>
      </c>
      <c r="T187" s="131"/>
      <c r="U187" s="131"/>
      <c r="V187" s="131"/>
      <c r="W187" s="131"/>
      <c r="X187" s="132"/>
      <c r="Y187" s="123">
        <v>0.69791666666666663</v>
      </c>
      <c r="Z187" s="124"/>
      <c r="AA187" s="124"/>
      <c r="AB187" s="133"/>
      <c r="AC187" s="123">
        <v>0.70000000000000007</v>
      </c>
      <c r="AD187" s="124"/>
      <c r="AE187" s="124"/>
      <c r="AF187" s="125"/>
      <c r="AG187" s="134"/>
      <c r="AH187" s="125"/>
      <c r="AI187" s="181">
        <v>165</v>
      </c>
      <c r="AJ187" s="182"/>
      <c r="AK187" s="182"/>
      <c r="AL187" s="182"/>
      <c r="AM187" s="183"/>
    </row>
    <row r="188" spans="2:42" ht="12.75" customHeight="1">
      <c r="B188" s="214"/>
      <c r="C188" s="215"/>
      <c r="D188" s="216"/>
      <c r="E188" s="223"/>
      <c r="F188" s="224"/>
      <c r="G188" s="224"/>
      <c r="H188" s="224"/>
      <c r="I188" s="224"/>
      <c r="J188" s="225"/>
      <c r="K188" s="126" t="s">
        <v>260</v>
      </c>
      <c r="L188" s="127"/>
      <c r="M188" s="127"/>
      <c r="N188" s="128" t="s">
        <v>17</v>
      </c>
      <c r="O188" s="128"/>
      <c r="P188" s="127" t="s">
        <v>262</v>
      </c>
      <c r="Q188" s="127"/>
      <c r="R188" s="129"/>
      <c r="S188" s="130" t="s">
        <v>264</v>
      </c>
      <c r="T188" s="131"/>
      <c r="U188" s="131"/>
      <c r="V188" s="131"/>
      <c r="W188" s="131"/>
      <c r="X188" s="132"/>
      <c r="Y188" s="123">
        <v>0.70624999999999993</v>
      </c>
      <c r="Z188" s="124"/>
      <c r="AA188" s="124"/>
      <c r="AB188" s="133"/>
      <c r="AC188" s="123">
        <v>0.71319444444444446</v>
      </c>
      <c r="AD188" s="124"/>
      <c r="AE188" s="124"/>
      <c r="AF188" s="125"/>
      <c r="AG188" s="134"/>
      <c r="AH188" s="125"/>
      <c r="AI188" s="181">
        <v>154</v>
      </c>
      <c r="AJ188" s="182"/>
      <c r="AK188" s="182"/>
      <c r="AL188" s="182"/>
      <c r="AM188" s="183"/>
    </row>
    <row r="189" spans="2:42" ht="12.75" customHeight="1">
      <c r="B189" s="214"/>
      <c r="C189" s="215"/>
      <c r="D189" s="216"/>
      <c r="E189" s="223"/>
      <c r="F189" s="224"/>
      <c r="G189" s="224"/>
      <c r="H189" s="224"/>
      <c r="I189" s="224"/>
      <c r="J189" s="225"/>
      <c r="K189" s="126"/>
      <c r="L189" s="127"/>
      <c r="M189" s="127"/>
      <c r="N189" s="128" t="s">
        <v>17</v>
      </c>
      <c r="O189" s="128"/>
      <c r="P189" s="127"/>
      <c r="Q189" s="127"/>
      <c r="R189" s="129"/>
      <c r="S189" s="130"/>
      <c r="T189" s="131"/>
      <c r="U189" s="131"/>
      <c r="V189" s="131"/>
      <c r="W189" s="131"/>
      <c r="X189" s="132"/>
      <c r="Y189" s="123"/>
      <c r="Z189" s="124"/>
      <c r="AA189" s="124"/>
      <c r="AB189" s="133"/>
      <c r="AC189" s="123"/>
      <c r="AD189" s="124"/>
      <c r="AE189" s="124"/>
      <c r="AF189" s="125"/>
      <c r="AG189" s="134"/>
      <c r="AH189" s="125"/>
      <c r="AI189" s="181"/>
      <c r="AJ189" s="182"/>
      <c r="AK189" s="182"/>
      <c r="AL189" s="182"/>
      <c r="AM189" s="183"/>
    </row>
    <row r="190" spans="2:42" ht="12.75" customHeight="1">
      <c r="B190" s="214"/>
      <c r="C190" s="215"/>
      <c r="D190" s="216"/>
      <c r="E190" s="223"/>
      <c r="F190" s="224"/>
      <c r="G190" s="224"/>
      <c r="H190" s="224"/>
      <c r="I190" s="224"/>
      <c r="J190" s="225"/>
      <c r="K190" s="126"/>
      <c r="L190" s="127"/>
      <c r="M190" s="127"/>
      <c r="N190" s="128" t="s">
        <v>17</v>
      </c>
      <c r="O190" s="128"/>
      <c r="P190" s="127"/>
      <c r="Q190" s="127"/>
      <c r="R190" s="129"/>
      <c r="S190" s="130"/>
      <c r="T190" s="131"/>
      <c r="U190" s="131"/>
      <c r="V190" s="131"/>
      <c r="W190" s="131"/>
      <c r="X190" s="132"/>
      <c r="Y190" s="123"/>
      <c r="Z190" s="124"/>
      <c r="AA190" s="124"/>
      <c r="AB190" s="133"/>
      <c r="AC190" s="123"/>
      <c r="AD190" s="124"/>
      <c r="AE190" s="124"/>
      <c r="AF190" s="125"/>
      <c r="AG190" s="134"/>
      <c r="AH190" s="125"/>
      <c r="AI190" s="181"/>
      <c r="AJ190" s="182"/>
      <c r="AK190" s="182"/>
      <c r="AL190" s="182"/>
      <c r="AM190" s="183"/>
    </row>
    <row r="191" spans="2:42" ht="12.75" customHeight="1">
      <c r="B191" s="214"/>
      <c r="C191" s="215"/>
      <c r="D191" s="216"/>
      <c r="E191" s="223"/>
      <c r="F191" s="224"/>
      <c r="G191" s="224"/>
      <c r="H191" s="224"/>
      <c r="I191" s="224"/>
      <c r="J191" s="225"/>
      <c r="K191" s="126"/>
      <c r="L191" s="127"/>
      <c r="M191" s="127"/>
      <c r="N191" s="128" t="s">
        <v>17</v>
      </c>
      <c r="O191" s="128"/>
      <c r="P191" s="127"/>
      <c r="Q191" s="127"/>
      <c r="R191" s="129"/>
      <c r="S191" s="130"/>
      <c r="T191" s="131"/>
      <c r="U191" s="131"/>
      <c r="V191" s="131"/>
      <c r="W191" s="131"/>
      <c r="X191" s="132"/>
      <c r="Y191" s="123"/>
      <c r="Z191" s="124"/>
      <c r="AA191" s="124"/>
      <c r="AB191" s="133"/>
      <c r="AC191" s="123"/>
      <c r="AD191" s="124"/>
      <c r="AE191" s="124"/>
      <c r="AF191" s="125"/>
      <c r="AG191" s="134"/>
      <c r="AH191" s="125"/>
      <c r="AI191" s="181"/>
      <c r="AJ191" s="182"/>
      <c r="AK191" s="182"/>
      <c r="AL191" s="182"/>
      <c r="AM191" s="183"/>
    </row>
    <row r="192" spans="2:42" ht="12.75" customHeight="1">
      <c r="B192" s="214"/>
      <c r="C192" s="215"/>
      <c r="D192" s="216"/>
      <c r="E192" s="223"/>
      <c r="F192" s="224"/>
      <c r="G192" s="224"/>
      <c r="H192" s="224"/>
      <c r="I192" s="224"/>
      <c r="J192" s="225"/>
      <c r="K192" s="126"/>
      <c r="L192" s="127"/>
      <c r="M192" s="127"/>
      <c r="N192" s="128" t="s">
        <v>17</v>
      </c>
      <c r="O192" s="128"/>
      <c r="P192" s="127"/>
      <c r="Q192" s="127"/>
      <c r="R192" s="129"/>
      <c r="S192" s="130"/>
      <c r="T192" s="131"/>
      <c r="U192" s="131"/>
      <c r="V192" s="131"/>
      <c r="W192" s="131"/>
      <c r="X192" s="132"/>
      <c r="Y192" s="123"/>
      <c r="Z192" s="124"/>
      <c r="AA192" s="124"/>
      <c r="AB192" s="133"/>
      <c r="AC192" s="123"/>
      <c r="AD192" s="124"/>
      <c r="AE192" s="124"/>
      <c r="AF192" s="125"/>
      <c r="AG192" s="134"/>
      <c r="AH192" s="125"/>
      <c r="AI192" s="181"/>
      <c r="AJ192" s="182"/>
      <c r="AK192" s="182"/>
      <c r="AL192" s="182"/>
      <c r="AM192" s="183"/>
    </row>
    <row r="193" spans="1:40" ht="12.75" customHeight="1">
      <c r="B193" s="214"/>
      <c r="C193" s="215"/>
      <c r="D193" s="216"/>
      <c r="E193" s="223"/>
      <c r="F193" s="224"/>
      <c r="G193" s="224"/>
      <c r="H193" s="224"/>
      <c r="I193" s="224"/>
      <c r="J193" s="225"/>
      <c r="K193" s="126"/>
      <c r="L193" s="127"/>
      <c r="M193" s="127"/>
      <c r="N193" s="128" t="s">
        <v>17</v>
      </c>
      <c r="O193" s="128"/>
      <c r="P193" s="127"/>
      <c r="Q193" s="127"/>
      <c r="R193" s="129"/>
      <c r="S193" s="130"/>
      <c r="T193" s="131"/>
      <c r="U193" s="131"/>
      <c r="V193" s="131"/>
      <c r="W193" s="131"/>
      <c r="X193" s="132"/>
      <c r="Y193" s="123"/>
      <c r="Z193" s="124"/>
      <c r="AA193" s="124"/>
      <c r="AB193" s="133"/>
      <c r="AC193" s="123"/>
      <c r="AD193" s="124"/>
      <c r="AE193" s="124"/>
      <c r="AF193" s="125"/>
      <c r="AG193" s="134"/>
      <c r="AH193" s="125"/>
      <c r="AI193" s="181"/>
      <c r="AJ193" s="182"/>
      <c r="AK193" s="182"/>
      <c r="AL193" s="182"/>
      <c r="AM193" s="183"/>
    </row>
    <row r="194" spans="1:40" ht="12.75" customHeight="1">
      <c r="B194" s="214"/>
      <c r="C194" s="215"/>
      <c r="D194" s="216"/>
      <c r="E194" s="223"/>
      <c r="F194" s="224"/>
      <c r="G194" s="224"/>
      <c r="H194" s="224"/>
      <c r="I194" s="224"/>
      <c r="J194" s="225"/>
      <c r="K194" s="126"/>
      <c r="L194" s="127"/>
      <c r="M194" s="127"/>
      <c r="N194" s="128" t="s">
        <v>17</v>
      </c>
      <c r="O194" s="128"/>
      <c r="P194" s="127"/>
      <c r="Q194" s="127"/>
      <c r="R194" s="129"/>
      <c r="S194" s="130"/>
      <c r="T194" s="131"/>
      <c r="U194" s="131"/>
      <c r="V194" s="131"/>
      <c r="W194" s="131"/>
      <c r="X194" s="132"/>
      <c r="Y194" s="123"/>
      <c r="Z194" s="124"/>
      <c r="AA194" s="124"/>
      <c r="AB194" s="133"/>
      <c r="AC194" s="123"/>
      <c r="AD194" s="124"/>
      <c r="AE194" s="124"/>
      <c r="AF194" s="125"/>
      <c r="AG194" s="134"/>
      <c r="AH194" s="125"/>
      <c r="AI194" s="181"/>
      <c r="AJ194" s="182"/>
      <c r="AK194" s="182"/>
      <c r="AL194" s="182"/>
      <c r="AM194" s="183"/>
    </row>
    <row r="195" spans="1:40" ht="12.75" customHeight="1">
      <c r="B195" s="214"/>
      <c r="C195" s="215"/>
      <c r="D195" s="216"/>
      <c r="E195" s="223"/>
      <c r="F195" s="224"/>
      <c r="G195" s="224"/>
      <c r="H195" s="224"/>
      <c r="I195" s="224"/>
      <c r="J195" s="225"/>
      <c r="K195" s="126"/>
      <c r="L195" s="127"/>
      <c r="M195" s="127"/>
      <c r="N195" s="128" t="s">
        <v>17</v>
      </c>
      <c r="O195" s="128"/>
      <c r="P195" s="127"/>
      <c r="Q195" s="127"/>
      <c r="R195" s="129"/>
      <c r="S195" s="130"/>
      <c r="T195" s="131"/>
      <c r="U195" s="131"/>
      <c r="V195" s="131"/>
      <c r="W195" s="131"/>
      <c r="X195" s="132"/>
      <c r="Y195" s="123"/>
      <c r="Z195" s="124"/>
      <c r="AA195" s="124"/>
      <c r="AB195" s="133"/>
      <c r="AC195" s="123"/>
      <c r="AD195" s="124"/>
      <c r="AE195" s="124"/>
      <c r="AF195" s="125"/>
      <c r="AG195" s="134"/>
      <c r="AH195" s="125"/>
      <c r="AI195" s="181"/>
      <c r="AJ195" s="182"/>
      <c r="AK195" s="182"/>
      <c r="AL195" s="182"/>
      <c r="AM195" s="183"/>
    </row>
    <row r="196" spans="1:40" ht="12.75" customHeight="1" thickBot="1">
      <c r="B196" s="217"/>
      <c r="C196" s="218"/>
      <c r="D196" s="219"/>
      <c r="E196" s="226"/>
      <c r="F196" s="227"/>
      <c r="G196" s="227"/>
      <c r="H196" s="227"/>
      <c r="I196" s="227"/>
      <c r="J196" s="228"/>
      <c r="K196" s="195"/>
      <c r="L196" s="196"/>
      <c r="M196" s="196"/>
      <c r="N196" s="197" t="s">
        <v>17</v>
      </c>
      <c r="O196" s="197"/>
      <c r="P196" s="196"/>
      <c r="Q196" s="196"/>
      <c r="R196" s="198"/>
      <c r="S196" s="199"/>
      <c r="T196" s="200"/>
      <c r="U196" s="200"/>
      <c r="V196" s="200"/>
      <c r="W196" s="200"/>
      <c r="X196" s="201"/>
      <c r="Y196" s="202"/>
      <c r="Z196" s="203"/>
      <c r="AA196" s="203"/>
      <c r="AB196" s="204"/>
      <c r="AC196" s="202"/>
      <c r="AD196" s="203"/>
      <c r="AE196" s="203"/>
      <c r="AF196" s="185"/>
      <c r="AG196" s="184"/>
      <c r="AH196" s="185"/>
      <c r="AI196" s="186"/>
      <c r="AJ196" s="187"/>
      <c r="AK196" s="187"/>
      <c r="AL196" s="187"/>
      <c r="AM196" s="188"/>
    </row>
    <row r="197" spans="1:40" ht="12.75" customHeight="1" thickTop="1" thickBot="1">
      <c r="B197" s="189" t="s">
        <v>27</v>
      </c>
      <c r="C197" s="190"/>
      <c r="D197" s="190"/>
      <c r="E197" s="190"/>
      <c r="F197" s="190"/>
      <c r="G197" s="190"/>
      <c r="H197" s="190"/>
      <c r="I197" s="190"/>
      <c r="J197" s="190"/>
      <c r="K197" s="190"/>
      <c r="L197" s="190"/>
      <c r="M197" s="190"/>
      <c r="N197" s="190"/>
      <c r="O197" s="190"/>
      <c r="P197" s="190"/>
      <c r="Q197" s="190"/>
      <c r="R197" s="190"/>
      <c r="S197" s="190"/>
      <c r="T197" s="190"/>
      <c r="U197" s="190"/>
      <c r="V197" s="190"/>
      <c r="W197" s="190"/>
      <c r="X197" s="190"/>
      <c r="Y197" s="190"/>
      <c r="Z197" s="190"/>
      <c r="AA197" s="190"/>
      <c r="AB197" s="190"/>
      <c r="AC197" s="190"/>
      <c r="AD197" s="190"/>
      <c r="AE197" s="190"/>
      <c r="AF197" s="190"/>
      <c r="AG197" s="190"/>
      <c r="AH197" s="191"/>
      <c r="AI197" s="192">
        <f>SUM(AI187:AM196)</f>
        <v>319</v>
      </c>
      <c r="AJ197" s="193"/>
      <c r="AK197" s="193"/>
      <c r="AL197" s="193"/>
      <c r="AM197" s="194"/>
    </row>
    <row r="198" spans="1:40" ht="12.75" customHeight="1" thickBot="1">
      <c r="A198" s="64"/>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80"/>
      <c r="AH198" s="80"/>
      <c r="AI198" s="80"/>
      <c r="AJ198" s="80"/>
      <c r="AK198" s="80"/>
      <c r="AL198" s="64"/>
      <c r="AM198" s="64"/>
      <c r="AN198" s="64"/>
    </row>
    <row r="199" spans="1:40" ht="12.75" customHeight="1">
      <c r="B199" s="247" t="s">
        <v>10</v>
      </c>
      <c r="C199" s="248"/>
      <c r="D199" s="249"/>
      <c r="E199" s="254" t="s">
        <v>43</v>
      </c>
      <c r="F199" s="255"/>
      <c r="G199" s="255"/>
      <c r="H199" s="255"/>
      <c r="I199" s="255"/>
      <c r="J199" s="256"/>
      <c r="K199" s="147" t="s">
        <v>26</v>
      </c>
      <c r="L199" s="145"/>
      <c r="M199" s="145"/>
      <c r="N199" s="145"/>
      <c r="O199" s="145"/>
      <c r="P199" s="145"/>
      <c r="Q199" s="145"/>
      <c r="R199" s="145"/>
      <c r="S199" s="145"/>
      <c r="T199" s="145"/>
      <c r="U199" s="145"/>
      <c r="V199" s="145"/>
      <c r="W199" s="145"/>
      <c r="X199" s="145"/>
      <c r="Y199" s="145"/>
      <c r="Z199" s="145"/>
      <c r="AA199" s="145"/>
      <c r="AB199" s="145"/>
      <c r="AC199" s="145"/>
      <c r="AD199" s="145"/>
      <c r="AE199" s="145"/>
      <c r="AF199" s="172"/>
      <c r="AG199" s="306" t="s">
        <v>252</v>
      </c>
      <c r="AH199" s="307"/>
      <c r="AI199" s="318" t="s">
        <v>14</v>
      </c>
      <c r="AJ199" s="319"/>
      <c r="AK199" s="319"/>
      <c r="AL199" s="319"/>
      <c r="AM199" s="320"/>
    </row>
    <row r="200" spans="1:40" ht="12.75" customHeight="1">
      <c r="B200" s="250"/>
      <c r="C200" s="251"/>
      <c r="D200" s="252"/>
      <c r="E200" s="257"/>
      <c r="F200" s="258"/>
      <c r="G200" s="258"/>
      <c r="H200" s="258"/>
      <c r="I200" s="258"/>
      <c r="J200" s="259"/>
      <c r="K200" s="229" t="s">
        <v>16</v>
      </c>
      <c r="L200" s="230"/>
      <c r="M200" s="230"/>
      <c r="N200" s="230"/>
      <c r="O200" s="230"/>
      <c r="P200" s="230"/>
      <c r="Q200" s="230"/>
      <c r="R200" s="231"/>
      <c r="S200" s="229" t="s">
        <v>11</v>
      </c>
      <c r="T200" s="230"/>
      <c r="U200" s="230"/>
      <c r="V200" s="230"/>
      <c r="W200" s="230"/>
      <c r="X200" s="231"/>
      <c r="Y200" s="229" t="s">
        <v>12</v>
      </c>
      <c r="Z200" s="230"/>
      <c r="AA200" s="230"/>
      <c r="AB200" s="231"/>
      <c r="AC200" s="229" t="s">
        <v>13</v>
      </c>
      <c r="AD200" s="230"/>
      <c r="AE200" s="230"/>
      <c r="AF200" s="263"/>
      <c r="AG200" s="308"/>
      <c r="AH200" s="309"/>
      <c r="AI200" s="321" t="s">
        <v>18</v>
      </c>
      <c r="AJ200" s="322"/>
      <c r="AK200" s="322"/>
      <c r="AL200" s="322"/>
      <c r="AM200" s="323"/>
    </row>
    <row r="201" spans="1:40" ht="12.75" customHeight="1">
      <c r="B201" s="253"/>
      <c r="C201" s="233"/>
      <c r="D201" s="234"/>
      <c r="E201" s="260"/>
      <c r="F201" s="261"/>
      <c r="G201" s="261"/>
      <c r="H201" s="261"/>
      <c r="I201" s="261"/>
      <c r="J201" s="262"/>
      <c r="K201" s="232"/>
      <c r="L201" s="233"/>
      <c r="M201" s="233"/>
      <c r="N201" s="233"/>
      <c r="O201" s="233"/>
      <c r="P201" s="233"/>
      <c r="Q201" s="233"/>
      <c r="R201" s="234"/>
      <c r="S201" s="232"/>
      <c r="T201" s="233"/>
      <c r="U201" s="233"/>
      <c r="V201" s="233"/>
      <c r="W201" s="233"/>
      <c r="X201" s="234"/>
      <c r="Y201" s="232"/>
      <c r="Z201" s="233"/>
      <c r="AA201" s="233"/>
      <c r="AB201" s="234"/>
      <c r="AC201" s="232"/>
      <c r="AD201" s="233"/>
      <c r="AE201" s="233"/>
      <c r="AF201" s="264"/>
      <c r="AG201" s="310"/>
      <c r="AH201" s="311"/>
      <c r="AI201" s="310"/>
      <c r="AJ201" s="261"/>
      <c r="AK201" s="261"/>
      <c r="AL201" s="261"/>
      <c r="AM201" s="311"/>
    </row>
    <row r="202" spans="1:40" ht="12.75" customHeight="1">
      <c r="B202" s="211">
        <f>IF(P11="1人","",IF(L67="","",IF(OR(P33="診断のみ（宿泊無）",P33="前泊→診断"),$L$67,IF(OR(P33="診断→後泊",P33="前泊→診断→後泊"),$L$67+1,""))))</f>
        <v>43393</v>
      </c>
      <c r="C202" s="212"/>
      <c r="D202" s="213"/>
      <c r="E202" s="220" t="str">
        <f>IF(P11="1人","",IF(P32&amp;AF32="","",P32&amp;AF32))</f>
        <v>診断次郎</v>
      </c>
      <c r="F202" s="221"/>
      <c r="G202" s="221"/>
      <c r="H202" s="221"/>
      <c r="I202" s="221"/>
      <c r="J202" s="222"/>
      <c r="K202" s="126" t="s">
        <v>255</v>
      </c>
      <c r="L202" s="127"/>
      <c r="M202" s="127"/>
      <c r="N202" s="128" t="s">
        <v>17</v>
      </c>
      <c r="O202" s="128"/>
      <c r="P202" s="127" t="s">
        <v>260</v>
      </c>
      <c r="Q202" s="127"/>
      <c r="R202" s="129"/>
      <c r="S202" s="130" t="s">
        <v>264</v>
      </c>
      <c r="T202" s="131"/>
      <c r="U202" s="131"/>
      <c r="V202" s="131"/>
      <c r="W202" s="131"/>
      <c r="X202" s="132"/>
      <c r="Y202" s="123">
        <v>0.69791666666666663</v>
      </c>
      <c r="Z202" s="124"/>
      <c r="AA202" s="124"/>
      <c r="AB202" s="133"/>
      <c r="AC202" s="123">
        <v>0.70000000000000007</v>
      </c>
      <c r="AD202" s="124"/>
      <c r="AE202" s="124"/>
      <c r="AF202" s="125"/>
      <c r="AG202" s="134"/>
      <c r="AH202" s="125"/>
      <c r="AI202" s="181">
        <v>165</v>
      </c>
      <c r="AJ202" s="182"/>
      <c r="AK202" s="182"/>
      <c r="AL202" s="182"/>
      <c r="AM202" s="183"/>
    </row>
    <row r="203" spans="1:40" ht="12.75" customHeight="1">
      <c r="B203" s="214"/>
      <c r="C203" s="215"/>
      <c r="D203" s="216"/>
      <c r="E203" s="223"/>
      <c r="F203" s="224"/>
      <c r="G203" s="224"/>
      <c r="H203" s="224"/>
      <c r="I203" s="224"/>
      <c r="J203" s="225"/>
      <c r="K203" s="126" t="s">
        <v>260</v>
      </c>
      <c r="L203" s="127"/>
      <c r="M203" s="127"/>
      <c r="N203" s="128" t="s">
        <v>17</v>
      </c>
      <c r="O203" s="128"/>
      <c r="P203" s="127" t="s">
        <v>259</v>
      </c>
      <c r="Q203" s="127"/>
      <c r="R203" s="129"/>
      <c r="S203" s="130" t="s">
        <v>264</v>
      </c>
      <c r="T203" s="131"/>
      <c r="U203" s="131"/>
      <c r="V203" s="131"/>
      <c r="W203" s="131"/>
      <c r="X203" s="132"/>
      <c r="Y203" s="123">
        <v>0.70694444444444438</v>
      </c>
      <c r="Z203" s="124"/>
      <c r="AA203" s="124"/>
      <c r="AB203" s="133"/>
      <c r="AC203" s="123">
        <v>0.70833333333333337</v>
      </c>
      <c r="AD203" s="124"/>
      <c r="AE203" s="124"/>
      <c r="AF203" s="125"/>
      <c r="AG203" s="134"/>
      <c r="AH203" s="125"/>
      <c r="AI203" s="181">
        <v>14450</v>
      </c>
      <c r="AJ203" s="182"/>
      <c r="AK203" s="182"/>
      <c r="AL203" s="182"/>
      <c r="AM203" s="183"/>
    </row>
    <row r="204" spans="1:40" ht="12.75" customHeight="1">
      <c r="B204" s="214"/>
      <c r="C204" s="215"/>
      <c r="D204" s="216"/>
      <c r="E204" s="223"/>
      <c r="F204" s="224"/>
      <c r="G204" s="224"/>
      <c r="H204" s="224"/>
      <c r="I204" s="224"/>
      <c r="J204" s="225"/>
      <c r="K204" s="126" t="s">
        <v>259</v>
      </c>
      <c r="L204" s="127"/>
      <c r="M204" s="127"/>
      <c r="N204" s="128" t="s">
        <v>17</v>
      </c>
      <c r="O204" s="128"/>
      <c r="P204" s="127" t="s">
        <v>263</v>
      </c>
      <c r="Q204" s="127"/>
      <c r="R204" s="129"/>
      <c r="S204" s="130" t="s">
        <v>292</v>
      </c>
      <c r="T204" s="131"/>
      <c r="U204" s="131"/>
      <c r="V204" s="131"/>
      <c r="W204" s="131"/>
      <c r="X204" s="132"/>
      <c r="Y204" s="123">
        <v>0.71736111111111101</v>
      </c>
      <c r="Z204" s="124"/>
      <c r="AA204" s="124"/>
      <c r="AB204" s="133"/>
      <c r="AC204" s="123">
        <v>0.82361111111111107</v>
      </c>
      <c r="AD204" s="124"/>
      <c r="AE204" s="124"/>
      <c r="AF204" s="125"/>
      <c r="AG204" s="134"/>
      <c r="AH204" s="125"/>
      <c r="AI204" s="181">
        <v>0</v>
      </c>
      <c r="AJ204" s="182"/>
      <c r="AK204" s="182"/>
      <c r="AL204" s="182"/>
      <c r="AM204" s="183"/>
    </row>
    <row r="205" spans="1:40" ht="12.75" customHeight="1">
      <c r="B205" s="214"/>
      <c r="C205" s="215"/>
      <c r="D205" s="216"/>
      <c r="E205" s="223"/>
      <c r="F205" s="224"/>
      <c r="G205" s="224"/>
      <c r="H205" s="224"/>
      <c r="I205" s="224"/>
      <c r="J205" s="225"/>
      <c r="K205" s="126" t="s">
        <v>263</v>
      </c>
      <c r="L205" s="127"/>
      <c r="M205" s="127"/>
      <c r="N205" s="128" t="s">
        <v>17</v>
      </c>
      <c r="O205" s="128"/>
      <c r="P205" s="127" t="s">
        <v>258</v>
      </c>
      <c r="Q205" s="127"/>
      <c r="R205" s="129"/>
      <c r="S205" s="130" t="s">
        <v>264</v>
      </c>
      <c r="T205" s="131"/>
      <c r="U205" s="131"/>
      <c r="V205" s="131"/>
      <c r="W205" s="131"/>
      <c r="X205" s="132"/>
      <c r="Y205" s="123">
        <v>0.82916666666666661</v>
      </c>
      <c r="Z205" s="124"/>
      <c r="AA205" s="124"/>
      <c r="AB205" s="133"/>
      <c r="AC205" s="123">
        <v>0.83194444444444438</v>
      </c>
      <c r="AD205" s="124"/>
      <c r="AE205" s="124"/>
      <c r="AF205" s="125"/>
      <c r="AG205" s="134"/>
      <c r="AH205" s="125"/>
      <c r="AI205" s="181">
        <v>0</v>
      </c>
      <c r="AJ205" s="182"/>
      <c r="AK205" s="182"/>
      <c r="AL205" s="182"/>
      <c r="AM205" s="183"/>
    </row>
    <row r="206" spans="1:40" ht="12.75" customHeight="1">
      <c r="B206" s="214"/>
      <c r="C206" s="215"/>
      <c r="D206" s="216"/>
      <c r="E206" s="223"/>
      <c r="F206" s="224"/>
      <c r="G206" s="224"/>
      <c r="H206" s="224"/>
      <c r="I206" s="224"/>
      <c r="J206" s="225"/>
      <c r="K206" s="126"/>
      <c r="L206" s="127"/>
      <c r="M206" s="127"/>
      <c r="N206" s="128" t="s">
        <v>17</v>
      </c>
      <c r="O206" s="128"/>
      <c r="P206" s="127"/>
      <c r="Q206" s="127"/>
      <c r="R206" s="129"/>
      <c r="S206" s="130"/>
      <c r="T206" s="131"/>
      <c r="U206" s="131"/>
      <c r="V206" s="131"/>
      <c r="W206" s="131"/>
      <c r="X206" s="132"/>
      <c r="Y206" s="123"/>
      <c r="Z206" s="124"/>
      <c r="AA206" s="124"/>
      <c r="AB206" s="133"/>
      <c r="AC206" s="123"/>
      <c r="AD206" s="124"/>
      <c r="AE206" s="124"/>
      <c r="AF206" s="125"/>
      <c r="AG206" s="134"/>
      <c r="AH206" s="125"/>
      <c r="AI206" s="181"/>
      <c r="AJ206" s="182"/>
      <c r="AK206" s="182"/>
      <c r="AL206" s="182"/>
      <c r="AM206" s="183"/>
    </row>
    <row r="207" spans="1:40" ht="12.75" customHeight="1">
      <c r="B207" s="214"/>
      <c r="C207" s="215"/>
      <c r="D207" s="216"/>
      <c r="E207" s="223"/>
      <c r="F207" s="224"/>
      <c r="G207" s="224"/>
      <c r="H207" s="224"/>
      <c r="I207" s="224"/>
      <c r="J207" s="225"/>
      <c r="K207" s="126"/>
      <c r="L207" s="127"/>
      <c r="M207" s="127"/>
      <c r="N207" s="128" t="s">
        <v>17</v>
      </c>
      <c r="O207" s="128"/>
      <c r="P207" s="127"/>
      <c r="Q207" s="127"/>
      <c r="R207" s="129"/>
      <c r="S207" s="130"/>
      <c r="T207" s="131"/>
      <c r="U207" s="131"/>
      <c r="V207" s="131"/>
      <c r="W207" s="131"/>
      <c r="X207" s="132"/>
      <c r="Y207" s="123"/>
      <c r="Z207" s="124"/>
      <c r="AA207" s="124"/>
      <c r="AB207" s="133"/>
      <c r="AC207" s="123"/>
      <c r="AD207" s="124"/>
      <c r="AE207" s="124"/>
      <c r="AF207" s="125"/>
      <c r="AG207" s="134"/>
      <c r="AH207" s="125"/>
      <c r="AI207" s="181"/>
      <c r="AJ207" s="182"/>
      <c r="AK207" s="182"/>
      <c r="AL207" s="182"/>
      <c r="AM207" s="183"/>
    </row>
    <row r="208" spans="1:40" ht="12.75" customHeight="1">
      <c r="B208" s="214"/>
      <c r="C208" s="215"/>
      <c r="D208" s="216"/>
      <c r="E208" s="223"/>
      <c r="F208" s="224"/>
      <c r="G208" s="224"/>
      <c r="H208" s="224"/>
      <c r="I208" s="224"/>
      <c r="J208" s="225"/>
      <c r="K208" s="126"/>
      <c r="L208" s="127"/>
      <c r="M208" s="127"/>
      <c r="N208" s="128" t="s">
        <v>17</v>
      </c>
      <c r="O208" s="128"/>
      <c r="P208" s="127"/>
      <c r="Q208" s="127"/>
      <c r="R208" s="129"/>
      <c r="S208" s="130"/>
      <c r="T208" s="131"/>
      <c r="U208" s="131"/>
      <c r="V208" s="131"/>
      <c r="W208" s="131"/>
      <c r="X208" s="132"/>
      <c r="Y208" s="123"/>
      <c r="Z208" s="124"/>
      <c r="AA208" s="124"/>
      <c r="AB208" s="133"/>
      <c r="AC208" s="123"/>
      <c r="AD208" s="124"/>
      <c r="AE208" s="124"/>
      <c r="AF208" s="125"/>
      <c r="AG208" s="134"/>
      <c r="AH208" s="125"/>
      <c r="AI208" s="181"/>
      <c r="AJ208" s="182"/>
      <c r="AK208" s="182"/>
      <c r="AL208" s="182"/>
      <c r="AM208" s="183"/>
    </row>
    <row r="209" spans="2:43" ht="12.75" customHeight="1">
      <c r="B209" s="214"/>
      <c r="C209" s="215"/>
      <c r="D209" s="216"/>
      <c r="E209" s="223"/>
      <c r="F209" s="224"/>
      <c r="G209" s="224"/>
      <c r="H209" s="224"/>
      <c r="I209" s="224"/>
      <c r="J209" s="225"/>
      <c r="K209" s="126"/>
      <c r="L209" s="127"/>
      <c r="M209" s="127"/>
      <c r="N209" s="128" t="s">
        <v>17</v>
      </c>
      <c r="O209" s="128"/>
      <c r="P209" s="127"/>
      <c r="Q209" s="127"/>
      <c r="R209" s="129"/>
      <c r="S209" s="130"/>
      <c r="T209" s="131"/>
      <c r="U209" s="131"/>
      <c r="V209" s="131"/>
      <c r="W209" s="131"/>
      <c r="X209" s="132"/>
      <c r="Y209" s="123"/>
      <c r="Z209" s="124"/>
      <c r="AA209" s="124"/>
      <c r="AB209" s="133"/>
      <c r="AC209" s="123"/>
      <c r="AD209" s="124"/>
      <c r="AE209" s="124"/>
      <c r="AF209" s="125"/>
      <c r="AG209" s="134"/>
      <c r="AH209" s="125"/>
      <c r="AI209" s="181"/>
      <c r="AJ209" s="182"/>
      <c r="AK209" s="182"/>
      <c r="AL209" s="182"/>
      <c r="AM209" s="183"/>
    </row>
    <row r="210" spans="2:43" ht="12.75" customHeight="1">
      <c r="B210" s="214"/>
      <c r="C210" s="215"/>
      <c r="D210" s="216"/>
      <c r="E210" s="223"/>
      <c r="F210" s="224"/>
      <c r="G210" s="224"/>
      <c r="H210" s="224"/>
      <c r="I210" s="224"/>
      <c r="J210" s="225"/>
      <c r="K210" s="126"/>
      <c r="L210" s="127"/>
      <c r="M210" s="127"/>
      <c r="N210" s="128" t="s">
        <v>17</v>
      </c>
      <c r="O210" s="128"/>
      <c r="P210" s="127"/>
      <c r="Q210" s="127"/>
      <c r="R210" s="129"/>
      <c r="S210" s="130"/>
      <c r="T210" s="131"/>
      <c r="U210" s="131"/>
      <c r="V210" s="131"/>
      <c r="W210" s="131"/>
      <c r="X210" s="132"/>
      <c r="Y210" s="123"/>
      <c r="Z210" s="124"/>
      <c r="AA210" s="124"/>
      <c r="AB210" s="133"/>
      <c r="AC210" s="123"/>
      <c r="AD210" s="124"/>
      <c r="AE210" s="124"/>
      <c r="AF210" s="125"/>
      <c r="AG210" s="134"/>
      <c r="AH210" s="125"/>
      <c r="AI210" s="181"/>
      <c r="AJ210" s="182"/>
      <c r="AK210" s="182"/>
      <c r="AL210" s="182"/>
      <c r="AM210" s="183"/>
    </row>
    <row r="211" spans="2:43" ht="12.75" customHeight="1" thickBot="1">
      <c r="B211" s="217"/>
      <c r="C211" s="218"/>
      <c r="D211" s="219"/>
      <c r="E211" s="226"/>
      <c r="F211" s="227"/>
      <c r="G211" s="227"/>
      <c r="H211" s="227"/>
      <c r="I211" s="227"/>
      <c r="J211" s="228"/>
      <c r="K211" s="195"/>
      <c r="L211" s="196"/>
      <c r="M211" s="196"/>
      <c r="N211" s="197" t="s">
        <v>17</v>
      </c>
      <c r="O211" s="197"/>
      <c r="P211" s="196"/>
      <c r="Q211" s="196"/>
      <c r="R211" s="198"/>
      <c r="S211" s="199"/>
      <c r="T211" s="200"/>
      <c r="U211" s="200"/>
      <c r="V211" s="200"/>
      <c r="W211" s="200"/>
      <c r="X211" s="201"/>
      <c r="Y211" s="202"/>
      <c r="Z211" s="203"/>
      <c r="AA211" s="203"/>
      <c r="AB211" s="204"/>
      <c r="AC211" s="202"/>
      <c r="AD211" s="203"/>
      <c r="AE211" s="203"/>
      <c r="AF211" s="185"/>
      <c r="AG211" s="184"/>
      <c r="AH211" s="185"/>
      <c r="AI211" s="186"/>
      <c r="AJ211" s="187"/>
      <c r="AK211" s="187"/>
      <c r="AL211" s="187"/>
      <c r="AM211" s="188"/>
      <c r="AO211" s="53"/>
      <c r="AP211" s="804"/>
      <c r="AQ211" s="53"/>
    </row>
    <row r="212" spans="2:43" s="73" customFormat="1" ht="12.75" customHeight="1" thickTop="1" thickBot="1">
      <c r="B212" s="189" t="s">
        <v>27</v>
      </c>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c r="Y212" s="190"/>
      <c r="Z212" s="190"/>
      <c r="AA212" s="190"/>
      <c r="AB212" s="190"/>
      <c r="AC212" s="190"/>
      <c r="AD212" s="190"/>
      <c r="AE212" s="190"/>
      <c r="AF212" s="190"/>
      <c r="AG212" s="190"/>
      <c r="AH212" s="191"/>
      <c r="AI212" s="192">
        <f>SUM(AI202:AM211)</f>
        <v>14615</v>
      </c>
      <c r="AJ212" s="193"/>
      <c r="AK212" s="193"/>
      <c r="AL212" s="193"/>
      <c r="AM212" s="194"/>
      <c r="AP212" s="805"/>
    </row>
    <row r="213" spans="2:43" s="73" customFormat="1" ht="12.75" customHeight="1">
      <c r="AP213" s="805"/>
    </row>
    <row r="214" spans="2:43" ht="12.75" customHeight="1">
      <c r="B214" s="73" t="s">
        <v>41</v>
      </c>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row>
    <row r="215" spans="2:43" ht="12.75" customHeight="1">
      <c r="B215" s="76"/>
      <c r="C215" s="76"/>
      <c r="D215" s="76"/>
      <c r="E215" s="76"/>
      <c r="F215" s="76"/>
      <c r="G215" s="76"/>
      <c r="H215" s="76"/>
      <c r="I215" s="76"/>
      <c r="J215" s="76"/>
      <c r="K215" s="76"/>
      <c r="L215" s="76"/>
      <c r="M215" s="76"/>
      <c r="N215" s="77"/>
      <c r="O215" s="77"/>
      <c r="P215" s="77"/>
      <c r="Q215" s="77"/>
      <c r="R215" s="77"/>
      <c r="S215" s="77"/>
      <c r="T215" s="77"/>
      <c r="U215" s="77"/>
      <c r="V215" s="77"/>
      <c r="W215" s="77"/>
      <c r="X215" s="77"/>
      <c r="Y215" s="77"/>
      <c r="Z215" s="74"/>
      <c r="AA215" s="72"/>
      <c r="AB215" s="72"/>
      <c r="AC215" s="72"/>
    </row>
    <row r="216" spans="2:43" ht="12.75" customHeight="1" thickBot="1">
      <c r="B216" s="62" t="s">
        <v>21</v>
      </c>
      <c r="C216" s="76"/>
      <c r="D216" s="76"/>
      <c r="E216" s="76"/>
      <c r="F216" s="76"/>
      <c r="G216" s="76"/>
      <c r="H216" s="76"/>
      <c r="I216" s="76"/>
      <c r="J216" s="76"/>
      <c r="K216" s="76"/>
      <c r="L216" s="76"/>
      <c r="M216" s="76"/>
      <c r="N216" s="77"/>
      <c r="O216" s="77"/>
      <c r="P216" s="77"/>
      <c r="Q216" s="77"/>
      <c r="R216" s="77"/>
      <c r="S216" s="77"/>
      <c r="T216" s="77"/>
      <c r="U216" s="77"/>
      <c r="V216" s="77"/>
      <c r="W216" s="77"/>
      <c r="X216" s="77"/>
      <c r="Y216" s="77"/>
      <c r="Z216" s="74"/>
      <c r="AA216" s="72"/>
      <c r="AB216" s="72"/>
      <c r="AC216" s="72"/>
    </row>
    <row r="217" spans="2:43" ht="12.75" customHeight="1">
      <c r="B217" s="273" t="s">
        <v>10</v>
      </c>
      <c r="C217" s="274"/>
      <c r="D217" s="275"/>
      <c r="E217" s="282" t="s">
        <v>239</v>
      </c>
      <c r="F217" s="283"/>
      <c r="G217" s="283"/>
      <c r="H217" s="283"/>
      <c r="I217" s="283"/>
      <c r="J217" s="284"/>
      <c r="K217" s="291" t="s">
        <v>26</v>
      </c>
      <c r="L217" s="292"/>
      <c r="M217" s="292"/>
      <c r="N217" s="292"/>
      <c r="O217" s="292"/>
      <c r="P217" s="292"/>
      <c r="Q217" s="292"/>
      <c r="R217" s="292"/>
      <c r="S217" s="292"/>
      <c r="T217" s="292"/>
      <c r="U217" s="292"/>
      <c r="V217" s="292"/>
      <c r="W217" s="292"/>
      <c r="X217" s="292"/>
      <c r="Y217" s="292"/>
      <c r="Z217" s="292"/>
      <c r="AA217" s="292"/>
      <c r="AB217" s="292"/>
      <c r="AC217" s="292"/>
      <c r="AD217" s="292"/>
      <c r="AE217" s="292"/>
      <c r="AF217" s="293"/>
      <c r="AG217" s="300" t="s">
        <v>252</v>
      </c>
      <c r="AH217" s="301"/>
      <c r="AI217" s="508" t="s">
        <v>14</v>
      </c>
      <c r="AJ217" s="509"/>
      <c r="AK217" s="509"/>
      <c r="AL217" s="509"/>
      <c r="AM217" s="510"/>
    </row>
    <row r="218" spans="2:43" ht="12.75" customHeight="1">
      <c r="B218" s="276"/>
      <c r="C218" s="277"/>
      <c r="D218" s="278"/>
      <c r="E218" s="285"/>
      <c r="F218" s="286"/>
      <c r="G218" s="286"/>
      <c r="H218" s="286"/>
      <c r="I218" s="286"/>
      <c r="J218" s="287"/>
      <c r="K218" s="294" t="s">
        <v>16</v>
      </c>
      <c r="L218" s="295"/>
      <c r="M218" s="295"/>
      <c r="N218" s="295"/>
      <c r="O218" s="295"/>
      <c r="P218" s="295"/>
      <c r="Q218" s="295"/>
      <c r="R218" s="296"/>
      <c r="S218" s="294" t="s">
        <v>11</v>
      </c>
      <c r="T218" s="295"/>
      <c r="U218" s="295"/>
      <c r="V218" s="295"/>
      <c r="W218" s="295"/>
      <c r="X218" s="296"/>
      <c r="Y218" s="294" t="s">
        <v>12</v>
      </c>
      <c r="Z218" s="295"/>
      <c r="AA218" s="295"/>
      <c r="AB218" s="296"/>
      <c r="AC218" s="294" t="s">
        <v>13</v>
      </c>
      <c r="AD218" s="295"/>
      <c r="AE218" s="295"/>
      <c r="AF218" s="298"/>
      <c r="AG218" s="302"/>
      <c r="AH218" s="303"/>
      <c r="AI218" s="511" t="s">
        <v>18</v>
      </c>
      <c r="AJ218" s="512"/>
      <c r="AK218" s="512"/>
      <c r="AL218" s="512"/>
      <c r="AM218" s="513"/>
    </row>
    <row r="219" spans="2:43" ht="12.75" customHeight="1">
      <c r="B219" s="279"/>
      <c r="C219" s="280"/>
      <c r="D219" s="281"/>
      <c r="E219" s="288"/>
      <c r="F219" s="289"/>
      <c r="G219" s="289"/>
      <c r="H219" s="289"/>
      <c r="I219" s="289"/>
      <c r="J219" s="290"/>
      <c r="K219" s="297"/>
      <c r="L219" s="280"/>
      <c r="M219" s="280"/>
      <c r="N219" s="280"/>
      <c r="O219" s="280"/>
      <c r="P219" s="280"/>
      <c r="Q219" s="280"/>
      <c r="R219" s="281"/>
      <c r="S219" s="297"/>
      <c r="T219" s="280"/>
      <c r="U219" s="280"/>
      <c r="V219" s="280"/>
      <c r="W219" s="280"/>
      <c r="X219" s="281"/>
      <c r="Y219" s="297"/>
      <c r="Z219" s="280"/>
      <c r="AA219" s="280"/>
      <c r="AB219" s="281"/>
      <c r="AC219" s="297"/>
      <c r="AD219" s="280"/>
      <c r="AE219" s="280"/>
      <c r="AF219" s="299"/>
      <c r="AG219" s="304"/>
      <c r="AH219" s="305"/>
      <c r="AI219" s="304"/>
      <c r="AJ219" s="289"/>
      <c r="AK219" s="289"/>
      <c r="AL219" s="289"/>
      <c r="AM219" s="305"/>
    </row>
    <row r="220" spans="2:43" ht="12.75" customHeight="1">
      <c r="B220" s="518" t="str">
        <f>IF(OR(P41="説明のみ（宿泊無）",P41="説明→後泊",P41=""),"",IF($L$71="","",$L$71-1))</f>
        <v/>
      </c>
      <c r="C220" s="519"/>
      <c r="D220" s="520"/>
      <c r="E220" s="527" t="str">
        <f>IF(OR(P41="説明のみ（宿泊無）",P41="説明→後泊",P41=""),"",IF(P40&amp;AF40="","",P40&amp;AF40))</f>
        <v/>
      </c>
      <c r="F220" s="528"/>
      <c r="G220" s="528"/>
      <c r="H220" s="528"/>
      <c r="I220" s="528"/>
      <c r="J220" s="529"/>
      <c r="K220" s="240"/>
      <c r="L220" s="241"/>
      <c r="M220" s="241"/>
      <c r="N220" s="242" t="s">
        <v>17</v>
      </c>
      <c r="O220" s="242"/>
      <c r="P220" s="241"/>
      <c r="Q220" s="241"/>
      <c r="R220" s="246"/>
      <c r="S220" s="235"/>
      <c r="T220" s="236"/>
      <c r="U220" s="236"/>
      <c r="V220" s="236"/>
      <c r="W220" s="236"/>
      <c r="X220" s="237"/>
      <c r="Y220" s="137"/>
      <c r="Z220" s="138"/>
      <c r="AA220" s="138"/>
      <c r="AB220" s="139"/>
      <c r="AC220" s="137"/>
      <c r="AD220" s="138"/>
      <c r="AE220" s="138"/>
      <c r="AF220" s="140"/>
      <c r="AG220" s="514"/>
      <c r="AH220" s="140"/>
      <c r="AI220" s="515"/>
      <c r="AJ220" s="516"/>
      <c r="AK220" s="516"/>
      <c r="AL220" s="516"/>
      <c r="AM220" s="517"/>
    </row>
    <row r="221" spans="2:43" ht="12.75" customHeight="1">
      <c r="B221" s="521"/>
      <c r="C221" s="522"/>
      <c r="D221" s="523"/>
      <c r="E221" s="530"/>
      <c r="F221" s="531"/>
      <c r="G221" s="531"/>
      <c r="H221" s="531"/>
      <c r="I221" s="531"/>
      <c r="J221" s="532"/>
      <c r="K221" s="240"/>
      <c r="L221" s="241"/>
      <c r="M221" s="241"/>
      <c r="N221" s="242" t="s">
        <v>17</v>
      </c>
      <c r="O221" s="242"/>
      <c r="P221" s="241"/>
      <c r="Q221" s="241"/>
      <c r="R221" s="246"/>
      <c r="S221" s="235"/>
      <c r="T221" s="236"/>
      <c r="U221" s="236"/>
      <c r="V221" s="236"/>
      <c r="W221" s="236"/>
      <c r="X221" s="237"/>
      <c r="Y221" s="137"/>
      <c r="Z221" s="138"/>
      <c r="AA221" s="138"/>
      <c r="AB221" s="139"/>
      <c r="AC221" s="137"/>
      <c r="AD221" s="138"/>
      <c r="AE221" s="138"/>
      <c r="AF221" s="140"/>
      <c r="AG221" s="514"/>
      <c r="AH221" s="140"/>
      <c r="AI221" s="515"/>
      <c r="AJ221" s="516"/>
      <c r="AK221" s="516"/>
      <c r="AL221" s="516"/>
      <c r="AM221" s="517"/>
    </row>
    <row r="222" spans="2:43" ht="12.75" customHeight="1">
      <c r="B222" s="521"/>
      <c r="C222" s="522"/>
      <c r="D222" s="523"/>
      <c r="E222" s="530"/>
      <c r="F222" s="531"/>
      <c r="G222" s="531"/>
      <c r="H222" s="531"/>
      <c r="I222" s="531"/>
      <c r="J222" s="532"/>
      <c r="K222" s="240"/>
      <c r="L222" s="241"/>
      <c r="M222" s="241"/>
      <c r="N222" s="242" t="s">
        <v>17</v>
      </c>
      <c r="O222" s="242"/>
      <c r="P222" s="241"/>
      <c r="Q222" s="241"/>
      <c r="R222" s="246"/>
      <c r="S222" s="235"/>
      <c r="T222" s="236"/>
      <c r="U222" s="236"/>
      <c r="V222" s="236"/>
      <c r="W222" s="236"/>
      <c r="X222" s="237"/>
      <c r="Y222" s="137"/>
      <c r="Z222" s="138"/>
      <c r="AA222" s="138"/>
      <c r="AB222" s="139"/>
      <c r="AC222" s="137"/>
      <c r="AD222" s="138"/>
      <c r="AE222" s="138"/>
      <c r="AF222" s="140"/>
      <c r="AG222" s="514"/>
      <c r="AH222" s="140"/>
      <c r="AI222" s="515"/>
      <c r="AJ222" s="516"/>
      <c r="AK222" s="516"/>
      <c r="AL222" s="516"/>
      <c r="AM222" s="517"/>
    </row>
    <row r="223" spans="2:43" ht="12.75" customHeight="1">
      <c r="B223" s="521"/>
      <c r="C223" s="522"/>
      <c r="D223" s="523"/>
      <c r="E223" s="530"/>
      <c r="F223" s="531"/>
      <c r="G223" s="531"/>
      <c r="H223" s="531"/>
      <c r="I223" s="531"/>
      <c r="J223" s="532"/>
      <c r="K223" s="240"/>
      <c r="L223" s="241"/>
      <c r="M223" s="241"/>
      <c r="N223" s="242" t="s">
        <v>17</v>
      </c>
      <c r="O223" s="242"/>
      <c r="P223" s="241"/>
      <c r="Q223" s="241"/>
      <c r="R223" s="246"/>
      <c r="S223" s="235"/>
      <c r="T223" s="236"/>
      <c r="U223" s="236"/>
      <c r="V223" s="236"/>
      <c r="W223" s="236"/>
      <c r="X223" s="237"/>
      <c r="Y223" s="137"/>
      <c r="Z223" s="138"/>
      <c r="AA223" s="138"/>
      <c r="AB223" s="139"/>
      <c r="AC223" s="137"/>
      <c r="AD223" s="138"/>
      <c r="AE223" s="138"/>
      <c r="AF223" s="140"/>
      <c r="AG223" s="514"/>
      <c r="AH223" s="140"/>
      <c r="AI223" s="515"/>
      <c r="AJ223" s="516"/>
      <c r="AK223" s="516"/>
      <c r="AL223" s="516"/>
      <c r="AM223" s="517"/>
    </row>
    <row r="224" spans="2:43" ht="12.75" customHeight="1">
      <c r="B224" s="521"/>
      <c r="C224" s="522"/>
      <c r="D224" s="523"/>
      <c r="E224" s="530"/>
      <c r="F224" s="531"/>
      <c r="G224" s="531"/>
      <c r="H224" s="531"/>
      <c r="I224" s="531"/>
      <c r="J224" s="532"/>
      <c r="K224" s="240"/>
      <c r="L224" s="241"/>
      <c r="M224" s="241"/>
      <c r="N224" s="242" t="s">
        <v>17</v>
      </c>
      <c r="O224" s="242"/>
      <c r="P224" s="241"/>
      <c r="Q224" s="241"/>
      <c r="R224" s="246"/>
      <c r="S224" s="235"/>
      <c r="T224" s="236"/>
      <c r="U224" s="236"/>
      <c r="V224" s="236"/>
      <c r="W224" s="236"/>
      <c r="X224" s="237"/>
      <c r="Y224" s="137"/>
      <c r="Z224" s="138"/>
      <c r="AA224" s="138"/>
      <c r="AB224" s="139"/>
      <c r="AC224" s="137"/>
      <c r="AD224" s="138"/>
      <c r="AE224" s="138"/>
      <c r="AF224" s="140"/>
      <c r="AG224" s="514"/>
      <c r="AH224" s="140"/>
      <c r="AI224" s="515"/>
      <c r="AJ224" s="516"/>
      <c r="AK224" s="516"/>
      <c r="AL224" s="516"/>
      <c r="AM224" s="517"/>
    </row>
    <row r="225" spans="2:42" ht="12.75" customHeight="1">
      <c r="B225" s="521"/>
      <c r="C225" s="522"/>
      <c r="D225" s="523"/>
      <c r="E225" s="530"/>
      <c r="F225" s="531"/>
      <c r="G225" s="531"/>
      <c r="H225" s="531"/>
      <c r="I225" s="531"/>
      <c r="J225" s="532"/>
      <c r="K225" s="240"/>
      <c r="L225" s="241"/>
      <c r="M225" s="241"/>
      <c r="N225" s="242" t="s">
        <v>17</v>
      </c>
      <c r="O225" s="242"/>
      <c r="P225" s="241"/>
      <c r="Q225" s="241"/>
      <c r="R225" s="246"/>
      <c r="S225" s="235"/>
      <c r="T225" s="236"/>
      <c r="U225" s="236"/>
      <c r="V225" s="236"/>
      <c r="W225" s="236"/>
      <c r="X225" s="237"/>
      <c r="Y225" s="137"/>
      <c r="Z225" s="138"/>
      <c r="AA225" s="138"/>
      <c r="AB225" s="139"/>
      <c r="AC225" s="137"/>
      <c r="AD225" s="138"/>
      <c r="AE225" s="138"/>
      <c r="AF225" s="140"/>
      <c r="AG225" s="514"/>
      <c r="AH225" s="140"/>
      <c r="AI225" s="515"/>
      <c r="AJ225" s="516"/>
      <c r="AK225" s="516"/>
      <c r="AL225" s="516"/>
      <c r="AM225" s="517"/>
    </row>
    <row r="226" spans="2:42" ht="12.75" customHeight="1">
      <c r="B226" s="521"/>
      <c r="C226" s="522"/>
      <c r="D226" s="523"/>
      <c r="E226" s="530"/>
      <c r="F226" s="531"/>
      <c r="G226" s="531"/>
      <c r="H226" s="531"/>
      <c r="I226" s="531"/>
      <c r="J226" s="532"/>
      <c r="K226" s="240"/>
      <c r="L226" s="241"/>
      <c r="M226" s="241"/>
      <c r="N226" s="242" t="s">
        <v>17</v>
      </c>
      <c r="O226" s="242"/>
      <c r="P226" s="241"/>
      <c r="Q226" s="241"/>
      <c r="R226" s="246"/>
      <c r="S226" s="235"/>
      <c r="T226" s="236"/>
      <c r="U226" s="236"/>
      <c r="V226" s="236"/>
      <c r="W226" s="236"/>
      <c r="X226" s="237"/>
      <c r="Y226" s="137"/>
      <c r="Z226" s="138"/>
      <c r="AA226" s="138"/>
      <c r="AB226" s="139"/>
      <c r="AC226" s="137"/>
      <c r="AD226" s="138"/>
      <c r="AE226" s="138"/>
      <c r="AF226" s="140"/>
      <c r="AG226" s="514"/>
      <c r="AH226" s="140"/>
      <c r="AI226" s="515"/>
      <c r="AJ226" s="516"/>
      <c r="AK226" s="516"/>
      <c r="AL226" s="516"/>
      <c r="AM226" s="517"/>
    </row>
    <row r="227" spans="2:42" ht="12.75" customHeight="1">
      <c r="B227" s="521"/>
      <c r="C227" s="522"/>
      <c r="D227" s="523"/>
      <c r="E227" s="530"/>
      <c r="F227" s="531"/>
      <c r="G227" s="531"/>
      <c r="H227" s="531"/>
      <c r="I227" s="531"/>
      <c r="J227" s="532"/>
      <c r="K227" s="240"/>
      <c r="L227" s="241"/>
      <c r="M227" s="241"/>
      <c r="N227" s="242" t="s">
        <v>17</v>
      </c>
      <c r="O227" s="242"/>
      <c r="P227" s="241"/>
      <c r="Q227" s="241"/>
      <c r="R227" s="246"/>
      <c r="S227" s="235"/>
      <c r="T227" s="236"/>
      <c r="U227" s="236"/>
      <c r="V227" s="236"/>
      <c r="W227" s="236"/>
      <c r="X227" s="237"/>
      <c r="Y227" s="137"/>
      <c r="Z227" s="138"/>
      <c r="AA227" s="138"/>
      <c r="AB227" s="139"/>
      <c r="AC227" s="137"/>
      <c r="AD227" s="138"/>
      <c r="AE227" s="138"/>
      <c r="AF227" s="140"/>
      <c r="AG227" s="514"/>
      <c r="AH227" s="140"/>
      <c r="AI227" s="515"/>
      <c r="AJ227" s="516"/>
      <c r="AK227" s="516"/>
      <c r="AL227" s="516"/>
      <c r="AM227" s="517"/>
    </row>
    <row r="228" spans="2:42" ht="12.75" customHeight="1">
      <c r="B228" s="521"/>
      <c r="C228" s="522"/>
      <c r="D228" s="523"/>
      <c r="E228" s="530"/>
      <c r="F228" s="531"/>
      <c r="G228" s="531"/>
      <c r="H228" s="531"/>
      <c r="I228" s="531"/>
      <c r="J228" s="532"/>
      <c r="K228" s="240"/>
      <c r="L228" s="241"/>
      <c r="M228" s="241"/>
      <c r="N228" s="242" t="s">
        <v>17</v>
      </c>
      <c r="O228" s="242"/>
      <c r="P228" s="241"/>
      <c r="Q228" s="241"/>
      <c r="R228" s="246"/>
      <c r="S228" s="235"/>
      <c r="T228" s="236"/>
      <c r="U228" s="236"/>
      <c r="V228" s="236"/>
      <c r="W228" s="236"/>
      <c r="X228" s="237"/>
      <c r="Y228" s="137"/>
      <c r="Z228" s="138"/>
      <c r="AA228" s="138"/>
      <c r="AB228" s="139"/>
      <c r="AC228" s="137"/>
      <c r="AD228" s="138"/>
      <c r="AE228" s="138"/>
      <c r="AF228" s="140"/>
      <c r="AG228" s="514"/>
      <c r="AH228" s="140"/>
      <c r="AI228" s="515"/>
      <c r="AJ228" s="516"/>
      <c r="AK228" s="516"/>
      <c r="AL228" s="516"/>
      <c r="AM228" s="517"/>
    </row>
    <row r="229" spans="2:42" ht="12.75" customHeight="1" thickBot="1">
      <c r="B229" s="524"/>
      <c r="C229" s="525"/>
      <c r="D229" s="526"/>
      <c r="E229" s="533"/>
      <c r="F229" s="534"/>
      <c r="G229" s="534"/>
      <c r="H229" s="534"/>
      <c r="I229" s="534"/>
      <c r="J229" s="535"/>
      <c r="K229" s="265"/>
      <c r="L229" s="266"/>
      <c r="M229" s="266"/>
      <c r="N229" s="267" t="s">
        <v>17</v>
      </c>
      <c r="O229" s="267"/>
      <c r="P229" s="266"/>
      <c r="Q229" s="266"/>
      <c r="R229" s="268"/>
      <c r="S229" s="269"/>
      <c r="T229" s="270"/>
      <c r="U229" s="270"/>
      <c r="V229" s="270"/>
      <c r="W229" s="270"/>
      <c r="X229" s="271"/>
      <c r="Y229" s="243"/>
      <c r="Z229" s="244"/>
      <c r="AA229" s="244"/>
      <c r="AB229" s="272"/>
      <c r="AC229" s="243"/>
      <c r="AD229" s="244"/>
      <c r="AE229" s="244"/>
      <c r="AF229" s="245"/>
      <c r="AG229" s="536"/>
      <c r="AH229" s="245"/>
      <c r="AI229" s="537"/>
      <c r="AJ229" s="538"/>
      <c r="AK229" s="538"/>
      <c r="AL229" s="538"/>
      <c r="AM229" s="539"/>
    </row>
    <row r="230" spans="2:42" ht="12.75" customHeight="1" thickTop="1" thickBot="1">
      <c r="B230" s="540" t="s">
        <v>27</v>
      </c>
      <c r="C230" s="541"/>
      <c r="D230" s="541"/>
      <c r="E230" s="541"/>
      <c r="F230" s="541"/>
      <c r="G230" s="541"/>
      <c r="H230" s="541"/>
      <c r="I230" s="541"/>
      <c r="J230" s="541"/>
      <c r="K230" s="541"/>
      <c r="L230" s="541"/>
      <c r="M230" s="541"/>
      <c r="N230" s="541"/>
      <c r="O230" s="541"/>
      <c r="P230" s="541"/>
      <c r="Q230" s="541"/>
      <c r="R230" s="541"/>
      <c r="S230" s="541"/>
      <c r="T230" s="541"/>
      <c r="U230" s="541"/>
      <c r="V230" s="541"/>
      <c r="W230" s="541"/>
      <c r="X230" s="541"/>
      <c r="Y230" s="541"/>
      <c r="Z230" s="541"/>
      <c r="AA230" s="541"/>
      <c r="AB230" s="541"/>
      <c r="AC230" s="541"/>
      <c r="AD230" s="541"/>
      <c r="AE230" s="541"/>
      <c r="AF230" s="541"/>
      <c r="AG230" s="541"/>
      <c r="AH230" s="542"/>
      <c r="AI230" s="543">
        <f>SUM(AI220:AM229)</f>
        <v>0</v>
      </c>
      <c r="AJ230" s="544"/>
      <c r="AK230" s="544"/>
      <c r="AL230" s="544"/>
      <c r="AM230" s="545"/>
    </row>
    <row r="231" spans="2:42" ht="12.75" customHeight="1" thickBot="1">
      <c r="B231" s="78" t="s">
        <v>236</v>
      </c>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80"/>
      <c r="AH231" s="80"/>
      <c r="AI231" s="80"/>
      <c r="AJ231" s="80"/>
      <c r="AK231" s="80"/>
      <c r="AL231" s="80"/>
      <c r="AM231" s="80"/>
    </row>
    <row r="232" spans="2:42" ht="12.75" customHeight="1">
      <c r="B232" s="107" t="s">
        <v>23</v>
      </c>
      <c r="C232" s="108"/>
      <c r="D232" s="108"/>
      <c r="E232" s="108"/>
      <c r="F232" s="108"/>
      <c r="G232" s="108"/>
      <c r="H232" s="108"/>
      <c r="I232" s="108"/>
      <c r="J232" s="108"/>
      <c r="K232" s="108"/>
      <c r="L232" s="108"/>
      <c r="M232" s="108"/>
      <c r="N232" s="109"/>
      <c r="O232" s="110" t="s">
        <v>25</v>
      </c>
      <c r="P232" s="108"/>
      <c r="Q232" s="108"/>
      <c r="R232" s="108"/>
      <c r="S232" s="108"/>
      <c r="T232" s="108"/>
      <c r="U232" s="108"/>
      <c r="V232" s="108"/>
      <c r="W232" s="108"/>
      <c r="X232" s="108"/>
      <c r="Y232" s="108"/>
      <c r="Z232" s="108"/>
      <c r="AA232" s="108"/>
      <c r="AB232" s="108"/>
      <c r="AC232" s="108"/>
      <c r="AD232" s="108"/>
      <c r="AE232" s="108"/>
      <c r="AF232" s="111"/>
      <c r="AG232" s="112" t="s">
        <v>250</v>
      </c>
      <c r="AH232" s="113"/>
      <c r="AI232" s="312" t="s">
        <v>24</v>
      </c>
      <c r="AJ232" s="313"/>
      <c r="AK232" s="313"/>
      <c r="AL232" s="313"/>
      <c r="AM232" s="314"/>
    </row>
    <row r="233" spans="2:42" ht="12.75" customHeight="1" thickBot="1">
      <c r="B233" s="120"/>
      <c r="C233" s="118"/>
      <c r="D233" s="118"/>
      <c r="E233" s="118"/>
      <c r="F233" s="118"/>
      <c r="G233" s="118"/>
      <c r="H233" s="118"/>
      <c r="I233" s="118"/>
      <c r="J233" s="118"/>
      <c r="K233" s="118"/>
      <c r="L233" s="118"/>
      <c r="M233" s="118"/>
      <c r="N233" s="135"/>
      <c r="O233" s="117"/>
      <c r="P233" s="118"/>
      <c r="Q233" s="118"/>
      <c r="R233" s="118"/>
      <c r="S233" s="118"/>
      <c r="T233" s="118"/>
      <c r="U233" s="118"/>
      <c r="V233" s="118"/>
      <c r="W233" s="118"/>
      <c r="X233" s="118"/>
      <c r="Y233" s="118"/>
      <c r="Z233" s="118"/>
      <c r="AA233" s="118"/>
      <c r="AB233" s="118"/>
      <c r="AC233" s="118"/>
      <c r="AD233" s="118"/>
      <c r="AE233" s="118"/>
      <c r="AF233" s="119"/>
      <c r="AG233" s="120"/>
      <c r="AH233" s="119"/>
      <c r="AI233" s="315"/>
      <c r="AJ233" s="316"/>
      <c r="AK233" s="316"/>
      <c r="AL233" s="316"/>
      <c r="AM233" s="317"/>
      <c r="AP233" s="49">
        <f>IF(AI233&gt;=11001,11000,AI233)</f>
        <v>0</v>
      </c>
    </row>
    <row r="234" spans="2:42" ht="12.75" customHeight="1">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83"/>
      <c r="AH234" s="83"/>
      <c r="AI234" s="83"/>
      <c r="AJ234" s="83"/>
      <c r="AK234" s="83"/>
      <c r="AL234" s="83"/>
      <c r="AM234" s="83"/>
      <c r="AN234" s="83"/>
    </row>
    <row r="235" spans="2:42" ht="12.75" customHeight="1" thickBot="1">
      <c r="B235" s="62" t="s">
        <v>4949</v>
      </c>
      <c r="C235" s="76"/>
      <c r="D235" s="76"/>
      <c r="E235" s="76"/>
      <c r="F235" s="76"/>
      <c r="G235" s="76"/>
      <c r="H235" s="76"/>
      <c r="I235" s="76"/>
      <c r="J235" s="76"/>
      <c r="K235" s="77"/>
      <c r="L235" s="77"/>
      <c r="M235" s="77"/>
      <c r="N235" s="77"/>
      <c r="O235" s="77"/>
      <c r="P235" s="77"/>
      <c r="Q235" s="77"/>
      <c r="R235" s="77"/>
      <c r="S235" s="77"/>
      <c r="T235" s="77"/>
      <c r="U235" s="77"/>
      <c r="V235" s="77"/>
      <c r="W235" s="77"/>
      <c r="X235" s="74"/>
      <c r="Y235" s="72"/>
      <c r="Z235" s="72"/>
      <c r="AA235" s="72"/>
      <c r="AB235" s="72"/>
      <c r="AD235" s="74"/>
    </row>
    <row r="236" spans="2:42" ht="12.75" customHeight="1">
      <c r="B236" s="247" t="s">
        <v>10</v>
      </c>
      <c r="C236" s="248"/>
      <c r="D236" s="249"/>
      <c r="E236" s="254" t="s">
        <v>240</v>
      </c>
      <c r="F236" s="255"/>
      <c r="G236" s="255"/>
      <c r="H236" s="255"/>
      <c r="I236" s="255"/>
      <c r="J236" s="256"/>
      <c r="K236" s="147" t="s">
        <v>26</v>
      </c>
      <c r="L236" s="145"/>
      <c r="M236" s="145"/>
      <c r="N236" s="145"/>
      <c r="O236" s="145"/>
      <c r="P236" s="145"/>
      <c r="Q236" s="145"/>
      <c r="R236" s="145"/>
      <c r="S236" s="145"/>
      <c r="T236" s="145"/>
      <c r="U236" s="145"/>
      <c r="V236" s="145"/>
      <c r="W236" s="145"/>
      <c r="X236" s="145"/>
      <c r="Y236" s="145"/>
      <c r="Z236" s="145"/>
      <c r="AA236" s="145"/>
      <c r="AB236" s="145"/>
      <c r="AC236" s="145"/>
      <c r="AD236" s="145"/>
      <c r="AE236" s="145"/>
      <c r="AF236" s="172"/>
      <c r="AG236" s="306" t="s">
        <v>252</v>
      </c>
      <c r="AH236" s="307"/>
      <c r="AI236" s="318" t="s">
        <v>14</v>
      </c>
      <c r="AJ236" s="319"/>
      <c r="AK236" s="319"/>
      <c r="AL236" s="319"/>
      <c r="AM236" s="320"/>
    </row>
    <row r="237" spans="2:42" ht="12.75" customHeight="1">
      <c r="B237" s="250"/>
      <c r="C237" s="251"/>
      <c r="D237" s="252"/>
      <c r="E237" s="257"/>
      <c r="F237" s="258"/>
      <c r="G237" s="258"/>
      <c r="H237" s="258"/>
      <c r="I237" s="258"/>
      <c r="J237" s="259"/>
      <c r="K237" s="229" t="s">
        <v>16</v>
      </c>
      <c r="L237" s="230"/>
      <c r="M237" s="230"/>
      <c r="N237" s="230"/>
      <c r="O237" s="230"/>
      <c r="P237" s="230"/>
      <c r="Q237" s="230"/>
      <c r="R237" s="231"/>
      <c r="S237" s="229" t="s">
        <v>11</v>
      </c>
      <c r="T237" s="230"/>
      <c r="U237" s="230"/>
      <c r="V237" s="230"/>
      <c r="W237" s="230"/>
      <c r="X237" s="231"/>
      <c r="Y237" s="229" t="s">
        <v>12</v>
      </c>
      <c r="Z237" s="230"/>
      <c r="AA237" s="230"/>
      <c r="AB237" s="231"/>
      <c r="AC237" s="229" t="s">
        <v>13</v>
      </c>
      <c r="AD237" s="230"/>
      <c r="AE237" s="230"/>
      <c r="AF237" s="263"/>
      <c r="AG237" s="308"/>
      <c r="AH237" s="309"/>
      <c r="AI237" s="321" t="s">
        <v>18</v>
      </c>
      <c r="AJ237" s="322"/>
      <c r="AK237" s="322"/>
      <c r="AL237" s="322"/>
      <c r="AM237" s="323"/>
    </row>
    <row r="238" spans="2:42" ht="12.75" customHeight="1">
      <c r="B238" s="253"/>
      <c r="C238" s="233"/>
      <c r="D238" s="234"/>
      <c r="E238" s="260"/>
      <c r="F238" s="261"/>
      <c r="G238" s="261"/>
      <c r="H238" s="261"/>
      <c r="I238" s="261"/>
      <c r="J238" s="262"/>
      <c r="K238" s="232"/>
      <c r="L238" s="233"/>
      <c r="M238" s="233"/>
      <c r="N238" s="233"/>
      <c r="O238" s="233"/>
      <c r="P238" s="233"/>
      <c r="Q238" s="233"/>
      <c r="R238" s="234"/>
      <c r="S238" s="232"/>
      <c r="T238" s="233"/>
      <c r="U238" s="233"/>
      <c r="V238" s="233"/>
      <c r="W238" s="233"/>
      <c r="X238" s="234"/>
      <c r="Y238" s="232"/>
      <c r="Z238" s="233"/>
      <c r="AA238" s="233"/>
      <c r="AB238" s="234"/>
      <c r="AC238" s="232"/>
      <c r="AD238" s="233"/>
      <c r="AE238" s="233"/>
      <c r="AF238" s="264"/>
      <c r="AG238" s="310"/>
      <c r="AH238" s="311"/>
      <c r="AI238" s="310"/>
      <c r="AJ238" s="261"/>
      <c r="AK238" s="261"/>
      <c r="AL238" s="261"/>
      <c r="AM238" s="311"/>
    </row>
    <row r="239" spans="2:42" ht="12.75" customHeight="1">
      <c r="B239" s="211">
        <f>IF(P41="","",IF($L$71="","",$L$71))</f>
        <v>43405</v>
      </c>
      <c r="C239" s="212"/>
      <c r="D239" s="213"/>
      <c r="E239" s="220" t="str">
        <f>IF(P41="","",IF(P40&amp;AF40="","",P40&amp;AF40))</f>
        <v>省エネ太郎</v>
      </c>
      <c r="F239" s="221"/>
      <c r="G239" s="221"/>
      <c r="H239" s="221"/>
      <c r="I239" s="221"/>
      <c r="J239" s="222"/>
      <c r="K239" s="126" t="s">
        <v>262</v>
      </c>
      <c r="L239" s="127"/>
      <c r="M239" s="127"/>
      <c r="N239" s="128" t="s">
        <v>17</v>
      </c>
      <c r="O239" s="128"/>
      <c r="P239" s="127" t="s">
        <v>260</v>
      </c>
      <c r="Q239" s="127"/>
      <c r="R239" s="129"/>
      <c r="S239" s="130" t="s">
        <v>264</v>
      </c>
      <c r="T239" s="131"/>
      <c r="U239" s="131"/>
      <c r="V239" s="131"/>
      <c r="W239" s="131"/>
      <c r="X239" s="132"/>
      <c r="Y239" s="123">
        <v>0.50416666666666665</v>
      </c>
      <c r="Z239" s="124"/>
      <c r="AA239" s="124"/>
      <c r="AB239" s="133"/>
      <c r="AC239" s="123">
        <v>0.51041666666666663</v>
      </c>
      <c r="AD239" s="124"/>
      <c r="AE239" s="124"/>
      <c r="AF239" s="125"/>
      <c r="AG239" s="134"/>
      <c r="AH239" s="125"/>
      <c r="AI239" s="181">
        <v>154</v>
      </c>
      <c r="AJ239" s="182"/>
      <c r="AK239" s="182"/>
      <c r="AL239" s="182"/>
      <c r="AM239" s="183"/>
    </row>
    <row r="240" spans="2:42" ht="12.75" customHeight="1">
      <c r="B240" s="214"/>
      <c r="C240" s="215"/>
      <c r="D240" s="216"/>
      <c r="E240" s="223"/>
      <c r="F240" s="224"/>
      <c r="G240" s="224"/>
      <c r="H240" s="224"/>
      <c r="I240" s="224"/>
      <c r="J240" s="225"/>
      <c r="K240" s="126" t="s">
        <v>260</v>
      </c>
      <c r="L240" s="127"/>
      <c r="M240" s="127"/>
      <c r="N240" s="128" t="s">
        <v>17</v>
      </c>
      <c r="O240" s="128"/>
      <c r="P240" s="127" t="s">
        <v>255</v>
      </c>
      <c r="Q240" s="127"/>
      <c r="R240" s="129"/>
      <c r="S240" s="130" t="s">
        <v>264</v>
      </c>
      <c r="T240" s="131"/>
      <c r="U240" s="131"/>
      <c r="V240" s="131"/>
      <c r="W240" s="131"/>
      <c r="X240" s="132"/>
      <c r="Y240" s="123">
        <v>0.5180555555555556</v>
      </c>
      <c r="Z240" s="124"/>
      <c r="AA240" s="124"/>
      <c r="AB240" s="133"/>
      <c r="AC240" s="123">
        <v>0.52013888888888882</v>
      </c>
      <c r="AD240" s="124"/>
      <c r="AE240" s="124"/>
      <c r="AF240" s="125"/>
      <c r="AG240" s="134"/>
      <c r="AH240" s="125"/>
      <c r="AI240" s="181">
        <v>165</v>
      </c>
      <c r="AJ240" s="182"/>
      <c r="AK240" s="182"/>
      <c r="AL240" s="182"/>
      <c r="AM240" s="183"/>
    </row>
    <row r="241" spans="2:39" ht="12.75" customHeight="1">
      <c r="B241" s="214"/>
      <c r="C241" s="215"/>
      <c r="D241" s="216"/>
      <c r="E241" s="223"/>
      <c r="F241" s="224"/>
      <c r="G241" s="224"/>
      <c r="H241" s="224"/>
      <c r="I241" s="224"/>
      <c r="J241" s="225"/>
      <c r="K241" s="126"/>
      <c r="L241" s="127"/>
      <c r="M241" s="127"/>
      <c r="N241" s="128" t="s">
        <v>17</v>
      </c>
      <c r="O241" s="128"/>
      <c r="P241" s="127"/>
      <c r="Q241" s="127"/>
      <c r="R241" s="129"/>
      <c r="S241" s="130"/>
      <c r="T241" s="131"/>
      <c r="U241" s="131"/>
      <c r="V241" s="131"/>
      <c r="W241" s="131"/>
      <c r="X241" s="132"/>
      <c r="Y241" s="123"/>
      <c r="Z241" s="124"/>
      <c r="AA241" s="124"/>
      <c r="AB241" s="133"/>
      <c r="AC241" s="123"/>
      <c r="AD241" s="124"/>
      <c r="AE241" s="124"/>
      <c r="AF241" s="125"/>
      <c r="AG241" s="134"/>
      <c r="AH241" s="125"/>
      <c r="AI241" s="181"/>
      <c r="AJ241" s="182"/>
      <c r="AK241" s="182"/>
      <c r="AL241" s="182"/>
      <c r="AM241" s="183"/>
    </row>
    <row r="242" spans="2:39" ht="12.75" customHeight="1">
      <c r="B242" s="214"/>
      <c r="C242" s="215"/>
      <c r="D242" s="216"/>
      <c r="E242" s="223"/>
      <c r="F242" s="224"/>
      <c r="G242" s="224"/>
      <c r="H242" s="224"/>
      <c r="I242" s="224"/>
      <c r="J242" s="225"/>
      <c r="K242" s="126"/>
      <c r="L242" s="127"/>
      <c r="M242" s="127"/>
      <c r="N242" s="128" t="s">
        <v>17</v>
      </c>
      <c r="O242" s="128"/>
      <c r="P242" s="127"/>
      <c r="Q242" s="127"/>
      <c r="R242" s="129"/>
      <c r="S242" s="130"/>
      <c r="T242" s="131"/>
      <c r="U242" s="131"/>
      <c r="V242" s="131"/>
      <c r="W242" s="131"/>
      <c r="X242" s="132"/>
      <c r="Y242" s="123"/>
      <c r="Z242" s="124"/>
      <c r="AA242" s="124"/>
      <c r="AB242" s="133"/>
      <c r="AC242" s="123"/>
      <c r="AD242" s="124"/>
      <c r="AE242" s="124"/>
      <c r="AF242" s="125"/>
      <c r="AG242" s="134"/>
      <c r="AH242" s="125"/>
      <c r="AI242" s="181"/>
      <c r="AJ242" s="182"/>
      <c r="AK242" s="182"/>
      <c r="AL242" s="182"/>
      <c r="AM242" s="183"/>
    </row>
    <row r="243" spans="2:39" ht="12.75" customHeight="1">
      <c r="B243" s="214"/>
      <c r="C243" s="215"/>
      <c r="D243" s="216"/>
      <c r="E243" s="223"/>
      <c r="F243" s="224"/>
      <c r="G243" s="224"/>
      <c r="H243" s="224"/>
      <c r="I243" s="224"/>
      <c r="J243" s="225"/>
      <c r="K243" s="126"/>
      <c r="L243" s="127"/>
      <c r="M243" s="127"/>
      <c r="N243" s="128" t="s">
        <v>17</v>
      </c>
      <c r="O243" s="128"/>
      <c r="P243" s="127"/>
      <c r="Q243" s="127"/>
      <c r="R243" s="129"/>
      <c r="S243" s="130"/>
      <c r="T243" s="131"/>
      <c r="U243" s="131"/>
      <c r="V243" s="131"/>
      <c r="W243" s="131"/>
      <c r="X243" s="132"/>
      <c r="Y243" s="123"/>
      <c r="Z243" s="124"/>
      <c r="AA243" s="124"/>
      <c r="AB243" s="133"/>
      <c r="AC243" s="123"/>
      <c r="AD243" s="124"/>
      <c r="AE243" s="124"/>
      <c r="AF243" s="125"/>
      <c r="AG243" s="134"/>
      <c r="AH243" s="125"/>
      <c r="AI243" s="181"/>
      <c r="AJ243" s="182"/>
      <c r="AK243" s="182"/>
      <c r="AL243" s="182"/>
      <c r="AM243" s="183"/>
    </row>
    <row r="244" spans="2:39" ht="12.75" customHeight="1">
      <c r="B244" s="214"/>
      <c r="C244" s="215"/>
      <c r="D244" s="216"/>
      <c r="E244" s="223"/>
      <c r="F244" s="224"/>
      <c r="G244" s="224"/>
      <c r="H244" s="224"/>
      <c r="I244" s="224"/>
      <c r="J244" s="225"/>
      <c r="K244" s="126"/>
      <c r="L244" s="127"/>
      <c r="M244" s="127"/>
      <c r="N244" s="128" t="s">
        <v>17</v>
      </c>
      <c r="O244" s="128"/>
      <c r="P244" s="127"/>
      <c r="Q244" s="127"/>
      <c r="R244" s="129"/>
      <c r="S244" s="130"/>
      <c r="T244" s="131"/>
      <c r="U244" s="131"/>
      <c r="V244" s="131"/>
      <c r="W244" s="131"/>
      <c r="X244" s="132"/>
      <c r="Y244" s="123"/>
      <c r="Z244" s="124"/>
      <c r="AA244" s="124"/>
      <c r="AB244" s="133"/>
      <c r="AC244" s="123"/>
      <c r="AD244" s="124"/>
      <c r="AE244" s="124"/>
      <c r="AF244" s="125"/>
      <c r="AG244" s="134"/>
      <c r="AH244" s="125"/>
      <c r="AI244" s="181"/>
      <c r="AJ244" s="182"/>
      <c r="AK244" s="182"/>
      <c r="AL244" s="182"/>
      <c r="AM244" s="183"/>
    </row>
    <row r="245" spans="2:39" ht="12.75" customHeight="1">
      <c r="B245" s="214"/>
      <c r="C245" s="215"/>
      <c r="D245" s="216"/>
      <c r="E245" s="223"/>
      <c r="F245" s="224"/>
      <c r="G245" s="224"/>
      <c r="H245" s="224"/>
      <c r="I245" s="224"/>
      <c r="J245" s="225"/>
      <c r="K245" s="126"/>
      <c r="L245" s="127"/>
      <c r="M245" s="127"/>
      <c r="N245" s="128" t="s">
        <v>17</v>
      </c>
      <c r="O245" s="128"/>
      <c r="P245" s="127"/>
      <c r="Q245" s="127"/>
      <c r="R245" s="129"/>
      <c r="S245" s="130"/>
      <c r="T245" s="131"/>
      <c r="U245" s="131"/>
      <c r="V245" s="131"/>
      <c r="W245" s="131"/>
      <c r="X245" s="132"/>
      <c r="Y245" s="123"/>
      <c r="Z245" s="124"/>
      <c r="AA245" s="124"/>
      <c r="AB245" s="133"/>
      <c r="AC245" s="123"/>
      <c r="AD245" s="124"/>
      <c r="AE245" s="124"/>
      <c r="AF245" s="125"/>
      <c r="AG245" s="134"/>
      <c r="AH245" s="125"/>
      <c r="AI245" s="181"/>
      <c r="AJ245" s="182"/>
      <c r="AK245" s="182"/>
      <c r="AL245" s="182"/>
      <c r="AM245" s="183"/>
    </row>
    <row r="246" spans="2:39" ht="12.75" customHeight="1">
      <c r="B246" s="214"/>
      <c r="C246" s="215"/>
      <c r="D246" s="216"/>
      <c r="E246" s="223"/>
      <c r="F246" s="224"/>
      <c r="G246" s="224"/>
      <c r="H246" s="224"/>
      <c r="I246" s="224"/>
      <c r="J246" s="225"/>
      <c r="K246" s="126"/>
      <c r="L246" s="127"/>
      <c r="M246" s="127"/>
      <c r="N246" s="128" t="s">
        <v>17</v>
      </c>
      <c r="O246" s="128"/>
      <c r="P246" s="127"/>
      <c r="Q246" s="127"/>
      <c r="R246" s="129"/>
      <c r="S246" s="130"/>
      <c r="T246" s="131"/>
      <c r="U246" s="131"/>
      <c r="V246" s="131"/>
      <c r="W246" s="131"/>
      <c r="X246" s="132"/>
      <c r="Y246" s="123"/>
      <c r="Z246" s="124"/>
      <c r="AA246" s="124"/>
      <c r="AB246" s="133"/>
      <c r="AC246" s="123"/>
      <c r="AD246" s="124"/>
      <c r="AE246" s="124"/>
      <c r="AF246" s="125"/>
      <c r="AG246" s="134"/>
      <c r="AH246" s="125"/>
      <c r="AI246" s="181"/>
      <c r="AJ246" s="182"/>
      <c r="AK246" s="182"/>
      <c r="AL246" s="182"/>
      <c r="AM246" s="183"/>
    </row>
    <row r="247" spans="2:39" ht="12.75" customHeight="1">
      <c r="B247" s="214"/>
      <c r="C247" s="215"/>
      <c r="D247" s="216"/>
      <c r="E247" s="223"/>
      <c r="F247" s="224"/>
      <c r="G247" s="224"/>
      <c r="H247" s="224"/>
      <c r="I247" s="224"/>
      <c r="J247" s="225"/>
      <c r="K247" s="126"/>
      <c r="L247" s="127"/>
      <c r="M247" s="127"/>
      <c r="N247" s="128" t="s">
        <v>17</v>
      </c>
      <c r="O247" s="128"/>
      <c r="P247" s="127"/>
      <c r="Q247" s="127"/>
      <c r="R247" s="129"/>
      <c r="S247" s="130"/>
      <c r="T247" s="131"/>
      <c r="U247" s="131"/>
      <c r="V247" s="131"/>
      <c r="W247" s="131"/>
      <c r="X247" s="132"/>
      <c r="Y247" s="123"/>
      <c r="Z247" s="124"/>
      <c r="AA247" s="124"/>
      <c r="AB247" s="133"/>
      <c r="AC247" s="123"/>
      <c r="AD247" s="124"/>
      <c r="AE247" s="124"/>
      <c r="AF247" s="125"/>
      <c r="AG247" s="134"/>
      <c r="AH247" s="125"/>
      <c r="AI247" s="181"/>
      <c r="AJ247" s="182"/>
      <c r="AK247" s="182"/>
      <c r="AL247" s="182"/>
      <c r="AM247" s="183"/>
    </row>
    <row r="248" spans="2:39" ht="12.75" customHeight="1" thickBot="1">
      <c r="B248" s="217"/>
      <c r="C248" s="218"/>
      <c r="D248" s="219"/>
      <c r="E248" s="226"/>
      <c r="F248" s="227"/>
      <c r="G248" s="227"/>
      <c r="H248" s="227"/>
      <c r="I248" s="227"/>
      <c r="J248" s="228"/>
      <c r="K248" s="195"/>
      <c r="L248" s="196"/>
      <c r="M248" s="196"/>
      <c r="N248" s="197" t="s">
        <v>17</v>
      </c>
      <c r="O248" s="197"/>
      <c r="P248" s="196"/>
      <c r="Q248" s="196"/>
      <c r="R248" s="198"/>
      <c r="S248" s="199"/>
      <c r="T248" s="200"/>
      <c r="U248" s="200"/>
      <c r="V248" s="200"/>
      <c r="W248" s="200"/>
      <c r="X248" s="201"/>
      <c r="Y248" s="202"/>
      <c r="Z248" s="203"/>
      <c r="AA248" s="203"/>
      <c r="AB248" s="204"/>
      <c r="AC248" s="202"/>
      <c r="AD248" s="203"/>
      <c r="AE248" s="203"/>
      <c r="AF248" s="185"/>
      <c r="AG248" s="184"/>
      <c r="AH248" s="185"/>
      <c r="AI248" s="186"/>
      <c r="AJ248" s="187"/>
      <c r="AK248" s="187"/>
      <c r="AL248" s="187"/>
      <c r="AM248" s="188"/>
    </row>
    <row r="249" spans="2:39" ht="12.75" customHeight="1" thickTop="1" thickBot="1">
      <c r="B249" s="189" t="s">
        <v>27</v>
      </c>
      <c r="C249" s="190"/>
      <c r="D249" s="190"/>
      <c r="E249" s="190"/>
      <c r="F249" s="190"/>
      <c r="G249" s="190"/>
      <c r="H249" s="190"/>
      <c r="I249" s="190"/>
      <c r="J249" s="190"/>
      <c r="K249" s="190"/>
      <c r="L249" s="190"/>
      <c r="M249" s="190"/>
      <c r="N249" s="190"/>
      <c r="O249" s="190"/>
      <c r="P249" s="190"/>
      <c r="Q249" s="190"/>
      <c r="R249" s="190"/>
      <c r="S249" s="190"/>
      <c r="T249" s="190"/>
      <c r="U249" s="190"/>
      <c r="V249" s="190"/>
      <c r="W249" s="190"/>
      <c r="X249" s="190"/>
      <c r="Y249" s="190"/>
      <c r="Z249" s="190"/>
      <c r="AA249" s="190"/>
      <c r="AB249" s="190"/>
      <c r="AC249" s="190"/>
      <c r="AD249" s="190"/>
      <c r="AE249" s="190"/>
      <c r="AF249" s="190"/>
      <c r="AG249" s="190"/>
      <c r="AH249" s="191"/>
      <c r="AI249" s="192">
        <f>SUM(AI239:AM248)</f>
        <v>319</v>
      </c>
      <c r="AJ249" s="193"/>
      <c r="AK249" s="193"/>
      <c r="AL249" s="193"/>
      <c r="AM249" s="194"/>
    </row>
    <row r="250" spans="2:39" ht="12.75" customHeight="1">
      <c r="B250" s="76"/>
      <c r="C250" s="76"/>
    </row>
    <row r="251" spans="2:39" ht="12.75" customHeight="1" thickBot="1">
      <c r="B251" s="62" t="s">
        <v>22</v>
      </c>
      <c r="C251" s="76"/>
      <c r="D251" s="76"/>
      <c r="E251" s="76"/>
      <c r="F251" s="76"/>
      <c r="G251" s="76"/>
      <c r="H251" s="76"/>
      <c r="I251" s="76"/>
      <c r="J251" s="76"/>
      <c r="K251" s="77"/>
      <c r="L251" s="77"/>
      <c r="M251" s="77"/>
      <c r="N251" s="77"/>
      <c r="O251" s="77"/>
      <c r="P251" s="77"/>
      <c r="Q251" s="77"/>
      <c r="R251" s="77"/>
      <c r="S251" s="77"/>
      <c r="T251" s="77"/>
      <c r="U251" s="77"/>
      <c r="V251" s="77"/>
      <c r="W251" s="77"/>
      <c r="X251" s="74"/>
      <c r="Y251" s="72"/>
      <c r="Z251" s="72"/>
      <c r="AA251" s="72"/>
      <c r="AB251" s="72"/>
      <c r="AD251" s="74"/>
    </row>
    <row r="252" spans="2:39" ht="12.75" customHeight="1">
      <c r="B252" s="273" t="s">
        <v>10</v>
      </c>
      <c r="C252" s="274"/>
      <c r="D252" s="275"/>
      <c r="E252" s="282" t="s">
        <v>240</v>
      </c>
      <c r="F252" s="283"/>
      <c r="G252" s="283"/>
      <c r="H252" s="283"/>
      <c r="I252" s="283"/>
      <c r="J252" s="284"/>
      <c r="K252" s="291" t="s">
        <v>26</v>
      </c>
      <c r="L252" s="292"/>
      <c r="M252" s="292"/>
      <c r="N252" s="292"/>
      <c r="O252" s="292"/>
      <c r="P252" s="292"/>
      <c r="Q252" s="292"/>
      <c r="R252" s="292"/>
      <c r="S252" s="292"/>
      <c r="T252" s="292"/>
      <c r="U252" s="292"/>
      <c r="V252" s="292"/>
      <c r="W252" s="292"/>
      <c r="X252" s="292"/>
      <c r="Y252" s="292"/>
      <c r="Z252" s="292"/>
      <c r="AA252" s="292"/>
      <c r="AB252" s="292"/>
      <c r="AC252" s="292"/>
      <c r="AD252" s="292"/>
      <c r="AE252" s="292"/>
      <c r="AF252" s="293"/>
      <c r="AG252" s="300" t="s">
        <v>252</v>
      </c>
      <c r="AH252" s="301"/>
      <c r="AI252" s="508" t="s">
        <v>14</v>
      </c>
      <c r="AJ252" s="509"/>
      <c r="AK252" s="509"/>
      <c r="AL252" s="509"/>
      <c r="AM252" s="510"/>
    </row>
    <row r="253" spans="2:39" ht="12.75" customHeight="1">
      <c r="B253" s="276"/>
      <c r="C253" s="277"/>
      <c r="D253" s="278"/>
      <c r="E253" s="285"/>
      <c r="F253" s="286"/>
      <c r="G253" s="286"/>
      <c r="H253" s="286"/>
      <c r="I253" s="286"/>
      <c r="J253" s="287"/>
      <c r="K253" s="294" t="s">
        <v>16</v>
      </c>
      <c r="L253" s="295"/>
      <c r="M253" s="295"/>
      <c r="N253" s="295"/>
      <c r="O253" s="295"/>
      <c r="P253" s="295"/>
      <c r="Q253" s="295"/>
      <c r="R253" s="296"/>
      <c r="S253" s="294" t="s">
        <v>11</v>
      </c>
      <c r="T253" s="295"/>
      <c r="U253" s="295"/>
      <c r="V253" s="295"/>
      <c r="W253" s="295"/>
      <c r="X253" s="296"/>
      <c r="Y253" s="294" t="s">
        <v>12</v>
      </c>
      <c r="Z253" s="295"/>
      <c r="AA253" s="295"/>
      <c r="AB253" s="296"/>
      <c r="AC253" s="294" t="s">
        <v>13</v>
      </c>
      <c r="AD253" s="295"/>
      <c r="AE253" s="295"/>
      <c r="AF253" s="298"/>
      <c r="AG253" s="302"/>
      <c r="AH253" s="303"/>
      <c r="AI253" s="511" t="s">
        <v>18</v>
      </c>
      <c r="AJ253" s="512"/>
      <c r="AK253" s="512"/>
      <c r="AL253" s="512"/>
      <c r="AM253" s="513"/>
    </row>
    <row r="254" spans="2:39" ht="12.75" customHeight="1">
      <c r="B254" s="279"/>
      <c r="C254" s="280"/>
      <c r="D254" s="281"/>
      <c r="E254" s="288"/>
      <c r="F254" s="289"/>
      <c r="G254" s="289"/>
      <c r="H254" s="289"/>
      <c r="I254" s="289"/>
      <c r="J254" s="290"/>
      <c r="K254" s="297"/>
      <c r="L254" s="280"/>
      <c r="M254" s="280"/>
      <c r="N254" s="280"/>
      <c r="O254" s="280"/>
      <c r="P254" s="280"/>
      <c r="Q254" s="280"/>
      <c r="R254" s="281"/>
      <c r="S254" s="297"/>
      <c r="T254" s="280"/>
      <c r="U254" s="280"/>
      <c r="V254" s="280"/>
      <c r="W254" s="280"/>
      <c r="X254" s="281"/>
      <c r="Y254" s="297"/>
      <c r="Z254" s="280"/>
      <c r="AA254" s="280"/>
      <c r="AB254" s="281"/>
      <c r="AC254" s="297"/>
      <c r="AD254" s="280"/>
      <c r="AE254" s="280"/>
      <c r="AF254" s="299"/>
      <c r="AG254" s="304"/>
      <c r="AH254" s="305"/>
      <c r="AI254" s="304"/>
      <c r="AJ254" s="289"/>
      <c r="AK254" s="289"/>
      <c r="AL254" s="289"/>
      <c r="AM254" s="305"/>
    </row>
    <row r="255" spans="2:39" ht="12.75" customHeight="1">
      <c r="B255" s="518" t="str">
        <f>IF(OR(P41="説明のみ（宿泊無）",P41="前泊→説明",P41=""),"",IF($L$71="","",$L$71+1))</f>
        <v/>
      </c>
      <c r="C255" s="519"/>
      <c r="D255" s="520"/>
      <c r="E255" s="527" t="str">
        <f>IF(OR(P41="説明のみ（宿泊無）",P41="前泊→説明",P41=""),"",IF(P40&amp;AF40="","",P40&amp;AF40))</f>
        <v/>
      </c>
      <c r="F255" s="528"/>
      <c r="G255" s="528"/>
      <c r="H255" s="528"/>
      <c r="I255" s="528"/>
      <c r="J255" s="529"/>
      <c r="K255" s="240"/>
      <c r="L255" s="241"/>
      <c r="M255" s="241"/>
      <c r="N255" s="242" t="s">
        <v>17</v>
      </c>
      <c r="O255" s="242"/>
      <c r="P255" s="241"/>
      <c r="Q255" s="241"/>
      <c r="R255" s="246"/>
      <c r="S255" s="235"/>
      <c r="T255" s="236"/>
      <c r="U255" s="236"/>
      <c r="V255" s="236"/>
      <c r="W255" s="236"/>
      <c r="X255" s="237"/>
      <c r="Y255" s="137"/>
      <c r="Z255" s="138"/>
      <c r="AA255" s="138"/>
      <c r="AB255" s="139"/>
      <c r="AC255" s="137"/>
      <c r="AD255" s="138"/>
      <c r="AE255" s="138"/>
      <c r="AF255" s="140"/>
      <c r="AG255" s="514"/>
      <c r="AH255" s="140"/>
      <c r="AI255" s="515"/>
      <c r="AJ255" s="516"/>
      <c r="AK255" s="516"/>
      <c r="AL255" s="516"/>
      <c r="AM255" s="517"/>
    </row>
    <row r="256" spans="2:39" ht="12.75" customHeight="1">
      <c r="B256" s="521"/>
      <c r="C256" s="522"/>
      <c r="D256" s="523"/>
      <c r="E256" s="530"/>
      <c r="F256" s="531"/>
      <c r="G256" s="531"/>
      <c r="H256" s="531"/>
      <c r="I256" s="531"/>
      <c r="J256" s="532"/>
      <c r="K256" s="240"/>
      <c r="L256" s="241"/>
      <c r="M256" s="241"/>
      <c r="N256" s="242" t="s">
        <v>17</v>
      </c>
      <c r="O256" s="242"/>
      <c r="P256" s="241"/>
      <c r="Q256" s="241"/>
      <c r="R256" s="246"/>
      <c r="S256" s="235"/>
      <c r="T256" s="236"/>
      <c r="U256" s="236"/>
      <c r="V256" s="236"/>
      <c r="W256" s="236"/>
      <c r="X256" s="237"/>
      <c r="Y256" s="137"/>
      <c r="Z256" s="138"/>
      <c r="AA256" s="138"/>
      <c r="AB256" s="139"/>
      <c r="AC256" s="137"/>
      <c r="AD256" s="138"/>
      <c r="AE256" s="138"/>
      <c r="AF256" s="140"/>
      <c r="AG256" s="514"/>
      <c r="AH256" s="140"/>
      <c r="AI256" s="515"/>
      <c r="AJ256" s="516"/>
      <c r="AK256" s="516"/>
      <c r="AL256" s="516"/>
      <c r="AM256" s="517"/>
    </row>
    <row r="257" spans="2:42" ht="12.75" customHeight="1">
      <c r="B257" s="521"/>
      <c r="C257" s="522"/>
      <c r="D257" s="523"/>
      <c r="E257" s="530"/>
      <c r="F257" s="531"/>
      <c r="G257" s="531"/>
      <c r="H257" s="531"/>
      <c r="I257" s="531"/>
      <c r="J257" s="532"/>
      <c r="K257" s="240"/>
      <c r="L257" s="241"/>
      <c r="M257" s="241"/>
      <c r="N257" s="242" t="s">
        <v>17</v>
      </c>
      <c r="O257" s="242"/>
      <c r="P257" s="241"/>
      <c r="Q257" s="241"/>
      <c r="R257" s="246"/>
      <c r="S257" s="235"/>
      <c r="T257" s="236"/>
      <c r="U257" s="236"/>
      <c r="V257" s="236"/>
      <c r="W257" s="236"/>
      <c r="X257" s="237"/>
      <c r="Y257" s="137"/>
      <c r="Z257" s="138"/>
      <c r="AA257" s="138"/>
      <c r="AB257" s="139"/>
      <c r="AC257" s="137"/>
      <c r="AD257" s="138"/>
      <c r="AE257" s="138"/>
      <c r="AF257" s="140"/>
      <c r="AG257" s="514"/>
      <c r="AH257" s="140"/>
      <c r="AI257" s="515"/>
      <c r="AJ257" s="516"/>
      <c r="AK257" s="516"/>
      <c r="AL257" s="516"/>
      <c r="AM257" s="517"/>
    </row>
    <row r="258" spans="2:42" ht="12.75" customHeight="1">
      <c r="B258" s="521"/>
      <c r="C258" s="522"/>
      <c r="D258" s="523"/>
      <c r="E258" s="530"/>
      <c r="F258" s="531"/>
      <c r="G258" s="531"/>
      <c r="H258" s="531"/>
      <c r="I258" s="531"/>
      <c r="J258" s="532"/>
      <c r="K258" s="240"/>
      <c r="L258" s="241"/>
      <c r="M258" s="241"/>
      <c r="N258" s="242" t="s">
        <v>17</v>
      </c>
      <c r="O258" s="242"/>
      <c r="P258" s="241"/>
      <c r="Q258" s="241"/>
      <c r="R258" s="246"/>
      <c r="S258" s="235"/>
      <c r="T258" s="236"/>
      <c r="U258" s="236"/>
      <c r="V258" s="236"/>
      <c r="W258" s="236"/>
      <c r="X258" s="237"/>
      <c r="Y258" s="137"/>
      <c r="Z258" s="138"/>
      <c r="AA258" s="138"/>
      <c r="AB258" s="139"/>
      <c r="AC258" s="137"/>
      <c r="AD258" s="138"/>
      <c r="AE258" s="138"/>
      <c r="AF258" s="140"/>
      <c r="AG258" s="514"/>
      <c r="AH258" s="140"/>
      <c r="AI258" s="515"/>
      <c r="AJ258" s="516"/>
      <c r="AK258" s="516"/>
      <c r="AL258" s="516"/>
      <c r="AM258" s="517"/>
    </row>
    <row r="259" spans="2:42" ht="12.75" customHeight="1">
      <c r="B259" s="521"/>
      <c r="C259" s="522"/>
      <c r="D259" s="523"/>
      <c r="E259" s="530"/>
      <c r="F259" s="531"/>
      <c r="G259" s="531"/>
      <c r="H259" s="531"/>
      <c r="I259" s="531"/>
      <c r="J259" s="532"/>
      <c r="K259" s="240"/>
      <c r="L259" s="241"/>
      <c r="M259" s="241"/>
      <c r="N259" s="242" t="s">
        <v>17</v>
      </c>
      <c r="O259" s="242"/>
      <c r="P259" s="241"/>
      <c r="Q259" s="241"/>
      <c r="R259" s="246"/>
      <c r="S259" s="235"/>
      <c r="T259" s="236"/>
      <c r="U259" s="236"/>
      <c r="V259" s="236"/>
      <c r="W259" s="236"/>
      <c r="X259" s="237"/>
      <c r="Y259" s="137"/>
      <c r="Z259" s="138"/>
      <c r="AA259" s="138"/>
      <c r="AB259" s="139"/>
      <c r="AC259" s="137"/>
      <c r="AD259" s="138"/>
      <c r="AE259" s="138"/>
      <c r="AF259" s="140"/>
      <c r="AG259" s="514"/>
      <c r="AH259" s="140"/>
      <c r="AI259" s="515"/>
      <c r="AJ259" s="516"/>
      <c r="AK259" s="516"/>
      <c r="AL259" s="516"/>
      <c r="AM259" s="517"/>
    </row>
    <row r="260" spans="2:42" ht="12.75" customHeight="1">
      <c r="B260" s="521"/>
      <c r="C260" s="522"/>
      <c r="D260" s="523"/>
      <c r="E260" s="530"/>
      <c r="F260" s="531"/>
      <c r="G260" s="531"/>
      <c r="H260" s="531"/>
      <c r="I260" s="531"/>
      <c r="J260" s="532"/>
      <c r="K260" s="240"/>
      <c r="L260" s="241"/>
      <c r="M260" s="241"/>
      <c r="N260" s="242" t="s">
        <v>17</v>
      </c>
      <c r="O260" s="242"/>
      <c r="P260" s="241"/>
      <c r="Q260" s="241"/>
      <c r="R260" s="246"/>
      <c r="S260" s="235"/>
      <c r="T260" s="236"/>
      <c r="U260" s="236"/>
      <c r="V260" s="236"/>
      <c r="W260" s="236"/>
      <c r="X260" s="237"/>
      <c r="Y260" s="137"/>
      <c r="Z260" s="138"/>
      <c r="AA260" s="138"/>
      <c r="AB260" s="139"/>
      <c r="AC260" s="137"/>
      <c r="AD260" s="138"/>
      <c r="AE260" s="138"/>
      <c r="AF260" s="140"/>
      <c r="AG260" s="514"/>
      <c r="AH260" s="140"/>
      <c r="AI260" s="515"/>
      <c r="AJ260" s="516"/>
      <c r="AK260" s="516"/>
      <c r="AL260" s="516"/>
      <c r="AM260" s="517"/>
    </row>
    <row r="261" spans="2:42" ht="12.75" customHeight="1">
      <c r="B261" s="521"/>
      <c r="C261" s="522"/>
      <c r="D261" s="523"/>
      <c r="E261" s="530"/>
      <c r="F261" s="531"/>
      <c r="G261" s="531"/>
      <c r="H261" s="531"/>
      <c r="I261" s="531"/>
      <c r="J261" s="532"/>
      <c r="K261" s="240"/>
      <c r="L261" s="241"/>
      <c r="M261" s="241"/>
      <c r="N261" s="242" t="s">
        <v>17</v>
      </c>
      <c r="O261" s="242"/>
      <c r="P261" s="241"/>
      <c r="Q261" s="241"/>
      <c r="R261" s="246"/>
      <c r="S261" s="235"/>
      <c r="T261" s="236"/>
      <c r="U261" s="236"/>
      <c r="V261" s="236"/>
      <c r="W261" s="236"/>
      <c r="X261" s="237"/>
      <c r="Y261" s="137"/>
      <c r="Z261" s="138"/>
      <c r="AA261" s="138"/>
      <c r="AB261" s="139"/>
      <c r="AC261" s="137"/>
      <c r="AD261" s="138"/>
      <c r="AE261" s="138"/>
      <c r="AF261" s="140"/>
      <c r="AG261" s="514"/>
      <c r="AH261" s="140"/>
      <c r="AI261" s="515"/>
      <c r="AJ261" s="516"/>
      <c r="AK261" s="516"/>
      <c r="AL261" s="516"/>
      <c r="AM261" s="517"/>
    </row>
    <row r="262" spans="2:42" ht="12.75" customHeight="1">
      <c r="B262" s="521"/>
      <c r="C262" s="522"/>
      <c r="D262" s="523"/>
      <c r="E262" s="530"/>
      <c r="F262" s="531"/>
      <c r="G262" s="531"/>
      <c r="H262" s="531"/>
      <c r="I262" s="531"/>
      <c r="J262" s="532"/>
      <c r="K262" s="240"/>
      <c r="L262" s="241"/>
      <c r="M262" s="241"/>
      <c r="N262" s="242" t="s">
        <v>17</v>
      </c>
      <c r="O262" s="242"/>
      <c r="P262" s="241"/>
      <c r="Q262" s="241"/>
      <c r="R262" s="246"/>
      <c r="S262" s="235"/>
      <c r="T262" s="236"/>
      <c r="U262" s="236"/>
      <c r="V262" s="236"/>
      <c r="W262" s="236"/>
      <c r="X262" s="237"/>
      <c r="Y262" s="137"/>
      <c r="Z262" s="138"/>
      <c r="AA262" s="138"/>
      <c r="AB262" s="139"/>
      <c r="AC262" s="137"/>
      <c r="AD262" s="138"/>
      <c r="AE262" s="138"/>
      <c r="AF262" s="140"/>
      <c r="AG262" s="514"/>
      <c r="AH262" s="140"/>
      <c r="AI262" s="515"/>
      <c r="AJ262" s="516"/>
      <c r="AK262" s="516"/>
      <c r="AL262" s="516"/>
      <c r="AM262" s="517"/>
    </row>
    <row r="263" spans="2:42" ht="12.75" customHeight="1">
      <c r="B263" s="521"/>
      <c r="C263" s="522"/>
      <c r="D263" s="523"/>
      <c r="E263" s="530"/>
      <c r="F263" s="531"/>
      <c r="G263" s="531"/>
      <c r="H263" s="531"/>
      <c r="I263" s="531"/>
      <c r="J263" s="532"/>
      <c r="K263" s="240"/>
      <c r="L263" s="241"/>
      <c r="M263" s="241"/>
      <c r="N263" s="242" t="s">
        <v>17</v>
      </c>
      <c r="O263" s="242"/>
      <c r="P263" s="241"/>
      <c r="Q263" s="241"/>
      <c r="R263" s="246"/>
      <c r="S263" s="235"/>
      <c r="T263" s="236"/>
      <c r="U263" s="236"/>
      <c r="V263" s="236"/>
      <c r="W263" s="236"/>
      <c r="X263" s="237"/>
      <c r="Y263" s="137"/>
      <c r="Z263" s="138"/>
      <c r="AA263" s="138"/>
      <c r="AB263" s="139"/>
      <c r="AC263" s="137"/>
      <c r="AD263" s="138"/>
      <c r="AE263" s="138"/>
      <c r="AF263" s="140"/>
      <c r="AG263" s="514"/>
      <c r="AH263" s="140"/>
      <c r="AI263" s="515"/>
      <c r="AJ263" s="516"/>
      <c r="AK263" s="516"/>
      <c r="AL263" s="516"/>
      <c r="AM263" s="517"/>
    </row>
    <row r="264" spans="2:42" ht="12.75" customHeight="1" thickBot="1">
      <c r="B264" s="524"/>
      <c r="C264" s="525"/>
      <c r="D264" s="526"/>
      <c r="E264" s="533"/>
      <c r="F264" s="534"/>
      <c r="G264" s="534"/>
      <c r="H264" s="534"/>
      <c r="I264" s="534"/>
      <c r="J264" s="535"/>
      <c r="K264" s="265"/>
      <c r="L264" s="266"/>
      <c r="M264" s="266"/>
      <c r="N264" s="267" t="s">
        <v>17</v>
      </c>
      <c r="O264" s="267"/>
      <c r="P264" s="266"/>
      <c r="Q264" s="266"/>
      <c r="R264" s="268"/>
      <c r="S264" s="269"/>
      <c r="T264" s="270"/>
      <c r="U264" s="270"/>
      <c r="V264" s="270"/>
      <c r="W264" s="270"/>
      <c r="X264" s="271"/>
      <c r="Y264" s="243"/>
      <c r="Z264" s="244"/>
      <c r="AA264" s="244"/>
      <c r="AB264" s="272"/>
      <c r="AC264" s="243"/>
      <c r="AD264" s="244"/>
      <c r="AE264" s="244"/>
      <c r="AF264" s="245"/>
      <c r="AG264" s="536"/>
      <c r="AH264" s="245"/>
      <c r="AI264" s="537"/>
      <c r="AJ264" s="538"/>
      <c r="AK264" s="538"/>
      <c r="AL264" s="538"/>
      <c r="AM264" s="539"/>
    </row>
    <row r="265" spans="2:42" ht="12.75" customHeight="1" thickTop="1" thickBot="1">
      <c r="B265" s="540" t="s">
        <v>27</v>
      </c>
      <c r="C265" s="541"/>
      <c r="D265" s="541"/>
      <c r="E265" s="541"/>
      <c r="F265" s="541"/>
      <c r="G265" s="541"/>
      <c r="H265" s="541"/>
      <c r="I265" s="541"/>
      <c r="J265" s="541"/>
      <c r="K265" s="541"/>
      <c r="L265" s="541"/>
      <c r="M265" s="541"/>
      <c r="N265" s="541"/>
      <c r="O265" s="541"/>
      <c r="P265" s="541"/>
      <c r="Q265" s="541"/>
      <c r="R265" s="541"/>
      <c r="S265" s="541"/>
      <c r="T265" s="541"/>
      <c r="U265" s="541"/>
      <c r="V265" s="541"/>
      <c r="W265" s="541"/>
      <c r="X265" s="541"/>
      <c r="Y265" s="541"/>
      <c r="Z265" s="541"/>
      <c r="AA265" s="541"/>
      <c r="AB265" s="541"/>
      <c r="AC265" s="541"/>
      <c r="AD265" s="541"/>
      <c r="AE265" s="541"/>
      <c r="AF265" s="541"/>
      <c r="AG265" s="541"/>
      <c r="AH265" s="542"/>
      <c r="AI265" s="543">
        <f>SUM(AI255:AM264)</f>
        <v>0</v>
      </c>
      <c r="AJ265" s="544"/>
      <c r="AK265" s="544"/>
      <c r="AL265" s="544"/>
      <c r="AM265" s="545"/>
    </row>
    <row r="266" spans="2:42" ht="12.75" customHeight="1" thickBot="1">
      <c r="B266" s="78" t="s">
        <v>236</v>
      </c>
      <c r="C266" s="79"/>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80"/>
      <c r="AH266" s="80"/>
      <c r="AI266" s="80"/>
      <c r="AJ266" s="80"/>
      <c r="AK266" s="80"/>
    </row>
    <row r="267" spans="2:42" ht="12.75" customHeight="1">
      <c r="B267" s="107" t="s">
        <v>23</v>
      </c>
      <c r="C267" s="108"/>
      <c r="D267" s="108"/>
      <c r="E267" s="108"/>
      <c r="F267" s="108"/>
      <c r="G267" s="108"/>
      <c r="H267" s="108"/>
      <c r="I267" s="108"/>
      <c r="J267" s="108"/>
      <c r="K267" s="108"/>
      <c r="L267" s="108"/>
      <c r="M267" s="108"/>
      <c r="N267" s="109"/>
      <c r="O267" s="110" t="s">
        <v>25</v>
      </c>
      <c r="P267" s="108"/>
      <c r="Q267" s="108"/>
      <c r="R267" s="108"/>
      <c r="S267" s="108"/>
      <c r="T267" s="108"/>
      <c r="U267" s="108"/>
      <c r="V267" s="108"/>
      <c r="W267" s="108"/>
      <c r="X267" s="108"/>
      <c r="Y267" s="108"/>
      <c r="Z267" s="108"/>
      <c r="AA267" s="108"/>
      <c r="AB267" s="108"/>
      <c r="AC267" s="108"/>
      <c r="AD267" s="108"/>
      <c r="AE267" s="108"/>
      <c r="AF267" s="111"/>
      <c r="AG267" s="112" t="s">
        <v>250</v>
      </c>
      <c r="AH267" s="111"/>
      <c r="AI267" s="312" t="s">
        <v>24</v>
      </c>
      <c r="AJ267" s="313"/>
      <c r="AK267" s="313"/>
      <c r="AL267" s="313"/>
      <c r="AM267" s="314"/>
    </row>
    <row r="268" spans="2:42" ht="12.75" customHeight="1" thickBot="1">
      <c r="B268" s="114"/>
      <c r="C268" s="115"/>
      <c r="D268" s="115"/>
      <c r="E268" s="115"/>
      <c r="F268" s="115"/>
      <c r="G268" s="115"/>
      <c r="H268" s="115"/>
      <c r="I268" s="115"/>
      <c r="J268" s="115"/>
      <c r="K268" s="115"/>
      <c r="L268" s="115"/>
      <c r="M268" s="115"/>
      <c r="N268" s="116"/>
      <c r="O268" s="117"/>
      <c r="P268" s="118"/>
      <c r="Q268" s="118"/>
      <c r="R268" s="118"/>
      <c r="S268" s="118"/>
      <c r="T268" s="118"/>
      <c r="U268" s="118"/>
      <c r="V268" s="118"/>
      <c r="W268" s="118"/>
      <c r="X268" s="118"/>
      <c r="Y268" s="118"/>
      <c r="Z268" s="118"/>
      <c r="AA268" s="118"/>
      <c r="AB268" s="118"/>
      <c r="AC268" s="118"/>
      <c r="AD268" s="118"/>
      <c r="AE268" s="118"/>
      <c r="AF268" s="119"/>
      <c r="AG268" s="120"/>
      <c r="AH268" s="119"/>
      <c r="AI268" s="315"/>
      <c r="AJ268" s="316"/>
      <c r="AK268" s="316"/>
      <c r="AL268" s="316"/>
      <c r="AM268" s="317"/>
      <c r="AP268" s="49">
        <f>IF(AI268&gt;=11001,11000,AI268)</f>
        <v>0</v>
      </c>
    </row>
    <row r="269" spans="2:42" ht="12.75" customHeight="1">
      <c r="B269" s="76"/>
      <c r="C269" s="76"/>
    </row>
    <row r="270" spans="2:42" ht="12.75" customHeight="1" thickBot="1">
      <c r="B270" s="62" t="s">
        <v>4948</v>
      </c>
      <c r="C270" s="76"/>
      <c r="D270" s="76"/>
      <c r="E270" s="76"/>
      <c r="F270" s="76"/>
      <c r="G270" s="76"/>
      <c r="H270" s="76"/>
      <c r="I270" s="76"/>
      <c r="J270" s="76"/>
      <c r="K270" s="77"/>
      <c r="L270" s="77"/>
      <c r="M270" s="77"/>
      <c r="N270" s="77"/>
      <c r="O270" s="77"/>
      <c r="P270" s="77"/>
      <c r="Q270" s="77"/>
      <c r="R270" s="77"/>
      <c r="S270" s="77"/>
      <c r="T270" s="77"/>
      <c r="U270" s="77"/>
      <c r="V270" s="77"/>
      <c r="W270" s="77"/>
      <c r="X270" s="74"/>
      <c r="Y270" s="72"/>
      <c r="Z270" s="72"/>
      <c r="AA270" s="72"/>
      <c r="AB270" s="72"/>
      <c r="AD270" s="74"/>
    </row>
    <row r="271" spans="2:42" ht="12.75" customHeight="1">
      <c r="B271" s="247" t="s">
        <v>10</v>
      </c>
      <c r="C271" s="248"/>
      <c r="D271" s="249"/>
      <c r="E271" s="254" t="s">
        <v>240</v>
      </c>
      <c r="F271" s="255"/>
      <c r="G271" s="255"/>
      <c r="H271" s="255"/>
      <c r="I271" s="255"/>
      <c r="J271" s="256"/>
      <c r="K271" s="147" t="s">
        <v>26</v>
      </c>
      <c r="L271" s="145"/>
      <c r="M271" s="145"/>
      <c r="N271" s="145"/>
      <c r="O271" s="145"/>
      <c r="P271" s="145"/>
      <c r="Q271" s="145"/>
      <c r="R271" s="145"/>
      <c r="S271" s="145"/>
      <c r="T271" s="145"/>
      <c r="U271" s="145"/>
      <c r="V271" s="145"/>
      <c r="W271" s="145"/>
      <c r="X271" s="145"/>
      <c r="Y271" s="145"/>
      <c r="Z271" s="145"/>
      <c r="AA271" s="145"/>
      <c r="AB271" s="145"/>
      <c r="AC271" s="145"/>
      <c r="AD271" s="145"/>
      <c r="AE271" s="145"/>
      <c r="AF271" s="172"/>
      <c r="AG271" s="306" t="s">
        <v>253</v>
      </c>
      <c r="AH271" s="307"/>
      <c r="AI271" s="318" t="s">
        <v>14</v>
      </c>
      <c r="AJ271" s="319"/>
      <c r="AK271" s="319"/>
      <c r="AL271" s="319"/>
      <c r="AM271" s="320"/>
    </row>
    <row r="272" spans="2:42" ht="12.75" customHeight="1">
      <c r="B272" s="250"/>
      <c r="C272" s="251"/>
      <c r="D272" s="252"/>
      <c r="E272" s="257"/>
      <c r="F272" s="258"/>
      <c r="G272" s="258"/>
      <c r="H272" s="258"/>
      <c r="I272" s="258"/>
      <c r="J272" s="259"/>
      <c r="K272" s="229" t="s">
        <v>16</v>
      </c>
      <c r="L272" s="230"/>
      <c r="M272" s="230"/>
      <c r="N272" s="230"/>
      <c r="O272" s="230"/>
      <c r="P272" s="230"/>
      <c r="Q272" s="230"/>
      <c r="R272" s="231"/>
      <c r="S272" s="229" t="s">
        <v>11</v>
      </c>
      <c r="T272" s="230"/>
      <c r="U272" s="230"/>
      <c r="V272" s="230"/>
      <c r="W272" s="230"/>
      <c r="X272" s="231"/>
      <c r="Y272" s="229" t="s">
        <v>12</v>
      </c>
      <c r="Z272" s="230"/>
      <c r="AA272" s="230"/>
      <c r="AB272" s="231"/>
      <c r="AC272" s="229" t="s">
        <v>13</v>
      </c>
      <c r="AD272" s="230"/>
      <c r="AE272" s="230"/>
      <c r="AF272" s="263"/>
      <c r="AG272" s="308"/>
      <c r="AH272" s="309"/>
      <c r="AI272" s="321" t="s">
        <v>18</v>
      </c>
      <c r="AJ272" s="322"/>
      <c r="AK272" s="322"/>
      <c r="AL272" s="322"/>
      <c r="AM272" s="323"/>
    </row>
    <row r="273" spans="2:42" ht="12.75" customHeight="1">
      <c r="B273" s="253"/>
      <c r="C273" s="233"/>
      <c r="D273" s="234"/>
      <c r="E273" s="260"/>
      <c r="F273" s="261"/>
      <c r="G273" s="261"/>
      <c r="H273" s="261"/>
      <c r="I273" s="261"/>
      <c r="J273" s="262"/>
      <c r="K273" s="232"/>
      <c r="L273" s="233"/>
      <c r="M273" s="233"/>
      <c r="N273" s="233"/>
      <c r="O273" s="233"/>
      <c r="P273" s="233"/>
      <c r="Q273" s="233"/>
      <c r="R273" s="234"/>
      <c r="S273" s="232"/>
      <c r="T273" s="233"/>
      <c r="U273" s="233"/>
      <c r="V273" s="233"/>
      <c r="W273" s="233"/>
      <c r="X273" s="234"/>
      <c r="Y273" s="232"/>
      <c r="Z273" s="233"/>
      <c r="AA273" s="233"/>
      <c r="AB273" s="234"/>
      <c r="AC273" s="232"/>
      <c r="AD273" s="233"/>
      <c r="AE273" s="233"/>
      <c r="AF273" s="264"/>
      <c r="AG273" s="310"/>
      <c r="AH273" s="311"/>
      <c r="AI273" s="310"/>
      <c r="AJ273" s="261"/>
      <c r="AK273" s="261"/>
      <c r="AL273" s="261"/>
      <c r="AM273" s="311"/>
    </row>
    <row r="274" spans="2:42" ht="12.75" customHeight="1">
      <c r="B274" s="211">
        <f>IF(L71="","",IF(OR(P41="説明のみ（宿泊無）",P41="前泊→説明"),$L$71,IF(OR(P41="説明→後泊",P41="前泊→説明→後泊"),$L$71+1,"")))</f>
        <v>43405</v>
      </c>
      <c r="C274" s="212"/>
      <c r="D274" s="213"/>
      <c r="E274" s="220" t="str">
        <f>IF(P12="無","",IF(P40&amp;AF40="","",P40&amp;AF40))</f>
        <v>省エネ太郎</v>
      </c>
      <c r="F274" s="221"/>
      <c r="G274" s="221"/>
      <c r="H274" s="221"/>
      <c r="I274" s="221"/>
      <c r="J274" s="222"/>
      <c r="K274" s="238" t="s">
        <v>342</v>
      </c>
      <c r="L274" s="127"/>
      <c r="M274" s="127"/>
      <c r="N274" s="128" t="s">
        <v>17</v>
      </c>
      <c r="O274" s="128"/>
      <c r="P274" s="239" t="s">
        <v>343</v>
      </c>
      <c r="Q274" s="127"/>
      <c r="R274" s="129"/>
      <c r="S274" s="130" t="s">
        <v>264</v>
      </c>
      <c r="T274" s="131"/>
      <c r="U274" s="131"/>
      <c r="V274" s="131"/>
      <c r="W274" s="131"/>
      <c r="X274" s="132"/>
      <c r="Y274" s="123">
        <v>0.63541666666666663</v>
      </c>
      <c r="Z274" s="124"/>
      <c r="AA274" s="124"/>
      <c r="AB274" s="133"/>
      <c r="AC274" s="123">
        <v>0.63750000000000007</v>
      </c>
      <c r="AD274" s="124"/>
      <c r="AE274" s="124"/>
      <c r="AF274" s="125"/>
      <c r="AG274" s="134"/>
      <c r="AH274" s="125"/>
      <c r="AI274" s="181">
        <v>165</v>
      </c>
      <c r="AJ274" s="182"/>
      <c r="AK274" s="182"/>
      <c r="AL274" s="182"/>
      <c r="AM274" s="183"/>
    </row>
    <row r="275" spans="2:42" ht="12.75" customHeight="1">
      <c r="B275" s="214"/>
      <c r="C275" s="215"/>
      <c r="D275" s="216"/>
      <c r="E275" s="223"/>
      <c r="F275" s="224"/>
      <c r="G275" s="224"/>
      <c r="H275" s="224"/>
      <c r="I275" s="224"/>
      <c r="J275" s="225"/>
      <c r="K275" s="238" t="s">
        <v>343</v>
      </c>
      <c r="L275" s="127"/>
      <c r="M275" s="127"/>
      <c r="N275" s="128" t="s">
        <v>17</v>
      </c>
      <c r="O275" s="128"/>
      <c r="P275" s="239" t="s">
        <v>344</v>
      </c>
      <c r="Q275" s="127"/>
      <c r="R275" s="129"/>
      <c r="S275" s="130" t="s">
        <v>264</v>
      </c>
      <c r="T275" s="131"/>
      <c r="U275" s="131"/>
      <c r="V275" s="131"/>
      <c r="W275" s="131"/>
      <c r="X275" s="132"/>
      <c r="Y275" s="123">
        <v>0.64444444444444449</v>
      </c>
      <c r="Z275" s="124"/>
      <c r="AA275" s="124"/>
      <c r="AB275" s="133"/>
      <c r="AC275" s="123">
        <v>0.65138888888888891</v>
      </c>
      <c r="AD275" s="124"/>
      <c r="AE275" s="124"/>
      <c r="AF275" s="125"/>
      <c r="AG275" s="134"/>
      <c r="AH275" s="125"/>
      <c r="AI275" s="181">
        <v>154</v>
      </c>
      <c r="AJ275" s="182"/>
      <c r="AK275" s="182"/>
      <c r="AL275" s="182"/>
      <c r="AM275" s="183"/>
    </row>
    <row r="276" spans="2:42" ht="12.75" customHeight="1">
      <c r="B276" s="214"/>
      <c r="C276" s="215"/>
      <c r="D276" s="216"/>
      <c r="E276" s="223"/>
      <c r="F276" s="224"/>
      <c r="G276" s="224"/>
      <c r="H276" s="224"/>
      <c r="I276" s="224"/>
      <c r="J276" s="225"/>
      <c r="K276" s="126"/>
      <c r="L276" s="127"/>
      <c r="M276" s="127"/>
      <c r="N276" s="128" t="s">
        <v>17</v>
      </c>
      <c r="O276" s="128"/>
      <c r="P276" s="127"/>
      <c r="Q276" s="127"/>
      <c r="R276" s="129"/>
      <c r="S276" s="130"/>
      <c r="T276" s="131"/>
      <c r="U276" s="131"/>
      <c r="V276" s="131"/>
      <c r="W276" s="131"/>
      <c r="X276" s="132"/>
      <c r="Y276" s="123"/>
      <c r="Z276" s="124"/>
      <c r="AA276" s="124"/>
      <c r="AB276" s="133"/>
      <c r="AC276" s="123"/>
      <c r="AD276" s="124"/>
      <c r="AE276" s="124"/>
      <c r="AF276" s="125"/>
      <c r="AG276" s="134"/>
      <c r="AH276" s="125"/>
      <c r="AI276" s="181"/>
      <c r="AJ276" s="182"/>
      <c r="AK276" s="182"/>
      <c r="AL276" s="182"/>
      <c r="AM276" s="183"/>
    </row>
    <row r="277" spans="2:42" ht="12.75" customHeight="1">
      <c r="B277" s="214"/>
      <c r="C277" s="215"/>
      <c r="D277" s="216"/>
      <c r="E277" s="223"/>
      <c r="F277" s="224"/>
      <c r="G277" s="224"/>
      <c r="H277" s="224"/>
      <c r="I277" s="224"/>
      <c r="J277" s="225"/>
      <c r="K277" s="126"/>
      <c r="L277" s="127"/>
      <c r="M277" s="127"/>
      <c r="N277" s="128" t="s">
        <v>17</v>
      </c>
      <c r="O277" s="128"/>
      <c r="P277" s="127"/>
      <c r="Q277" s="127"/>
      <c r="R277" s="129"/>
      <c r="S277" s="130"/>
      <c r="T277" s="131"/>
      <c r="U277" s="131"/>
      <c r="V277" s="131"/>
      <c r="W277" s="131"/>
      <c r="X277" s="132"/>
      <c r="Y277" s="123"/>
      <c r="Z277" s="124"/>
      <c r="AA277" s="124"/>
      <c r="AB277" s="133"/>
      <c r="AC277" s="123"/>
      <c r="AD277" s="124"/>
      <c r="AE277" s="124"/>
      <c r="AF277" s="125"/>
      <c r="AG277" s="134"/>
      <c r="AH277" s="125"/>
      <c r="AI277" s="181"/>
      <c r="AJ277" s="182"/>
      <c r="AK277" s="182"/>
      <c r="AL277" s="182"/>
      <c r="AM277" s="183"/>
    </row>
    <row r="278" spans="2:42" ht="12.75" customHeight="1">
      <c r="B278" s="214"/>
      <c r="C278" s="215"/>
      <c r="D278" s="216"/>
      <c r="E278" s="223"/>
      <c r="F278" s="224"/>
      <c r="G278" s="224"/>
      <c r="H278" s="224"/>
      <c r="I278" s="224"/>
      <c r="J278" s="225"/>
      <c r="K278" s="126"/>
      <c r="L278" s="127"/>
      <c r="M278" s="127"/>
      <c r="N278" s="128" t="s">
        <v>17</v>
      </c>
      <c r="O278" s="128"/>
      <c r="P278" s="127"/>
      <c r="Q278" s="127"/>
      <c r="R278" s="129"/>
      <c r="S278" s="130"/>
      <c r="T278" s="131"/>
      <c r="U278" s="131"/>
      <c r="V278" s="131"/>
      <c r="W278" s="131"/>
      <c r="X278" s="132"/>
      <c r="Y278" s="123"/>
      <c r="Z278" s="124"/>
      <c r="AA278" s="124"/>
      <c r="AB278" s="133"/>
      <c r="AC278" s="123"/>
      <c r="AD278" s="124"/>
      <c r="AE278" s="124"/>
      <c r="AF278" s="125"/>
      <c r="AG278" s="134"/>
      <c r="AH278" s="125"/>
      <c r="AI278" s="181"/>
      <c r="AJ278" s="182"/>
      <c r="AK278" s="182"/>
      <c r="AL278" s="182"/>
      <c r="AM278" s="183"/>
    </row>
    <row r="279" spans="2:42" ht="12.75" customHeight="1">
      <c r="B279" s="214"/>
      <c r="C279" s="215"/>
      <c r="D279" s="216"/>
      <c r="E279" s="223"/>
      <c r="F279" s="224"/>
      <c r="G279" s="224"/>
      <c r="H279" s="224"/>
      <c r="I279" s="224"/>
      <c r="J279" s="225"/>
      <c r="K279" s="126"/>
      <c r="L279" s="127"/>
      <c r="M279" s="127"/>
      <c r="N279" s="128" t="s">
        <v>17</v>
      </c>
      <c r="O279" s="128"/>
      <c r="P279" s="127"/>
      <c r="Q279" s="127"/>
      <c r="R279" s="129"/>
      <c r="S279" s="130"/>
      <c r="T279" s="131"/>
      <c r="U279" s="131"/>
      <c r="V279" s="131"/>
      <c r="W279" s="131"/>
      <c r="X279" s="132"/>
      <c r="Y279" s="123"/>
      <c r="Z279" s="124"/>
      <c r="AA279" s="124"/>
      <c r="AB279" s="133"/>
      <c r="AC279" s="123"/>
      <c r="AD279" s="124"/>
      <c r="AE279" s="124"/>
      <c r="AF279" s="125"/>
      <c r="AG279" s="134"/>
      <c r="AH279" s="125"/>
      <c r="AI279" s="181"/>
      <c r="AJ279" s="182"/>
      <c r="AK279" s="182"/>
      <c r="AL279" s="182"/>
      <c r="AM279" s="183"/>
    </row>
    <row r="280" spans="2:42" ht="12.75" customHeight="1">
      <c r="B280" s="214"/>
      <c r="C280" s="215"/>
      <c r="D280" s="216"/>
      <c r="E280" s="223"/>
      <c r="F280" s="224"/>
      <c r="G280" s="224"/>
      <c r="H280" s="224"/>
      <c r="I280" s="224"/>
      <c r="J280" s="225"/>
      <c r="K280" s="126"/>
      <c r="L280" s="127"/>
      <c r="M280" s="127"/>
      <c r="N280" s="128" t="s">
        <v>17</v>
      </c>
      <c r="O280" s="128"/>
      <c r="P280" s="127"/>
      <c r="Q280" s="127"/>
      <c r="R280" s="129"/>
      <c r="S280" s="130"/>
      <c r="T280" s="131"/>
      <c r="U280" s="131"/>
      <c r="V280" s="131"/>
      <c r="W280" s="131"/>
      <c r="X280" s="132"/>
      <c r="Y280" s="123"/>
      <c r="Z280" s="124"/>
      <c r="AA280" s="124"/>
      <c r="AB280" s="133"/>
      <c r="AC280" s="123"/>
      <c r="AD280" s="124"/>
      <c r="AE280" s="124"/>
      <c r="AF280" s="125"/>
      <c r="AG280" s="134"/>
      <c r="AH280" s="125"/>
      <c r="AI280" s="181"/>
      <c r="AJ280" s="182"/>
      <c r="AK280" s="182"/>
      <c r="AL280" s="182"/>
      <c r="AM280" s="183"/>
    </row>
    <row r="281" spans="2:42" ht="12.75" customHeight="1">
      <c r="B281" s="214"/>
      <c r="C281" s="215"/>
      <c r="D281" s="216"/>
      <c r="E281" s="223"/>
      <c r="F281" s="224"/>
      <c r="G281" s="224"/>
      <c r="H281" s="224"/>
      <c r="I281" s="224"/>
      <c r="J281" s="225"/>
      <c r="K281" s="126"/>
      <c r="L281" s="127"/>
      <c r="M281" s="127"/>
      <c r="N281" s="128" t="s">
        <v>17</v>
      </c>
      <c r="O281" s="128"/>
      <c r="P281" s="127"/>
      <c r="Q281" s="127"/>
      <c r="R281" s="129"/>
      <c r="S281" s="130"/>
      <c r="T281" s="131"/>
      <c r="U281" s="131"/>
      <c r="V281" s="131"/>
      <c r="W281" s="131"/>
      <c r="X281" s="132"/>
      <c r="Y281" s="123"/>
      <c r="Z281" s="124"/>
      <c r="AA281" s="124"/>
      <c r="AB281" s="133"/>
      <c r="AC281" s="123"/>
      <c r="AD281" s="124"/>
      <c r="AE281" s="124"/>
      <c r="AF281" s="125"/>
      <c r="AG281" s="134"/>
      <c r="AH281" s="125"/>
      <c r="AI281" s="181"/>
      <c r="AJ281" s="182"/>
      <c r="AK281" s="182"/>
      <c r="AL281" s="182"/>
      <c r="AM281" s="183"/>
    </row>
    <row r="282" spans="2:42" ht="12.75" customHeight="1">
      <c r="B282" s="214"/>
      <c r="C282" s="215"/>
      <c r="D282" s="216"/>
      <c r="E282" s="223"/>
      <c r="F282" s="224"/>
      <c r="G282" s="224"/>
      <c r="H282" s="224"/>
      <c r="I282" s="224"/>
      <c r="J282" s="225"/>
      <c r="K282" s="126"/>
      <c r="L282" s="127"/>
      <c r="M282" s="127"/>
      <c r="N282" s="128" t="s">
        <v>17</v>
      </c>
      <c r="O282" s="128"/>
      <c r="P282" s="127"/>
      <c r="Q282" s="127"/>
      <c r="R282" s="129"/>
      <c r="S282" s="130"/>
      <c r="T282" s="131"/>
      <c r="U282" s="131"/>
      <c r="V282" s="131"/>
      <c r="W282" s="131"/>
      <c r="X282" s="132"/>
      <c r="Y282" s="123"/>
      <c r="Z282" s="124"/>
      <c r="AA282" s="124"/>
      <c r="AB282" s="133"/>
      <c r="AC282" s="123"/>
      <c r="AD282" s="124"/>
      <c r="AE282" s="124"/>
      <c r="AF282" s="125"/>
      <c r="AG282" s="134"/>
      <c r="AH282" s="125"/>
      <c r="AI282" s="181"/>
      <c r="AJ282" s="182"/>
      <c r="AK282" s="182"/>
      <c r="AL282" s="182"/>
      <c r="AM282" s="183"/>
    </row>
    <row r="283" spans="2:42" s="73" customFormat="1" ht="12.75" customHeight="1" thickBot="1">
      <c r="B283" s="217"/>
      <c r="C283" s="218"/>
      <c r="D283" s="219"/>
      <c r="E283" s="226"/>
      <c r="F283" s="227"/>
      <c r="G283" s="227"/>
      <c r="H283" s="227"/>
      <c r="I283" s="227"/>
      <c r="J283" s="228"/>
      <c r="K283" s="195"/>
      <c r="L283" s="196"/>
      <c r="M283" s="196"/>
      <c r="N283" s="197" t="s">
        <v>17</v>
      </c>
      <c r="O283" s="197"/>
      <c r="P283" s="196"/>
      <c r="Q283" s="196"/>
      <c r="R283" s="198"/>
      <c r="S283" s="199"/>
      <c r="T283" s="200"/>
      <c r="U283" s="200"/>
      <c r="V283" s="200"/>
      <c r="W283" s="200"/>
      <c r="X283" s="201"/>
      <c r="Y283" s="202"/>
      <c r="Z283" s="203"/>
      <c r="AA283" s="203"/>
      <c r="AB283" s="204"/>
      <c r="AC283" s="202"/>
      <c r="AD283" s="203"/>
      <c r="AE283" s="203"/>
      <c r="AF283" s="185"/>
      <c r="AG283" s="184"/>
      <c r="AH283" s="185"/>
      <c r="AI283" s="186"/>
      <c r="AJ283" s="187"/>
      <c r="AK283" s="187"/>
      <c r="AL283" s="187"/>
      <c r="AM283" s="188"/>
      <c r="AP283" s="805"/>
    </row>
    <row r="284" spans="2:42" ht="12.75" customHeight="1" thickTop="1" thickBot="1">
      <c r="B284" s="189" t="s">
        <v>27</v>
      </c>
      <c r="C284" s="190"/>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c r="AB284" s="190"/>
      <c r="AC284" s="190"/>
      <c r="AD284" s="190"/>
      <c r="AE284" s="190"/>
      <c r="AF284" s="190"/>
      <c r="AG284" s="190"/>
      <c r="AH284" s="191"/>
      <c r="AI284" s="192">
        <f>SUM(AI274:AM283)</f>
        <v>319</v>
      </c>
      <c r="AJ284" s="193"/>
      <c r="AK284" s="193"/>
      <c r="AL284" s="193"/>
      <c r="AM284" s="194"/>
    </row>
    <row r="285" spans="2:42" ht="12.75" customHeight="1">
      <c r="B285" s="77"/>
      <c r="C285" s="77"/>
    </row>
    <row r="286" spans="2:42" ht="12.75" customHeight="1">
      <c r="B286" s="52" t="s">
        <v>4950</v>
      </c>
    </row>
    <row r="287" spans="2:42" ht="12.75" customHeight="1" thickBot="1"/>
    <row r="288" spans="2:42" ht="12.75" customHeight="1">
      <c r="B288" s="144" t="s">
        <v>42</v>
      </c>
      <c r="C288" s="145"/>
      <c r="D288" s="145"/>
      <c r="E288" s="146"/>
      <c r="F288" s="147" t="s">
        <v>244</v>
      </c>
      <c r="G288" s="145"/>
      <c r="H288" s="146"/>
      <c r="I288" s="147" t="s">
        <v>37</v>
      </c>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72"/>
      <c r="AI288" s="144" t="s">
        <v>32</v>
      </c>
      <c r="AJ288" s="145"/>
      <c r="AK288" s="145"/>
      <c r="AL288" s="145"/>
      <c r="AM288" s="172"/>
    </row>
    <row r="289" spans="2:39" ht="12.75" customHeight="1">
      <c r="B289" s="148" t="str">
        <f>IF(P24&amp;AF24="","",P24&amp;AF24)</f>
        <v>省エネ太郎</v>
      </c>
      <c r="C289" s="149"/>
      <c r="D289" s="149"/>
      <c r="E289" s="150"/>
      <c r="F289" s="157" t="s">
        <v>242</v>
      </c>
      <c r="G289" s="158"/>
      <c r="H289" s="159"/>
      <c r="I289" s="130"/>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1"/>
      <c r="AH289" s="180"/>
      <c r="AI289" s="181" t="str">
        <f>IFERROR(VLOOKUP(I289,基本データ!$E$2:$F$14,2,FALSE),"")</f>
        <v/>
      </c>
      <c r="AJ289" s="182"/>
      <c r="AK289" s="182"/>
      <c r="AL289" s="182"/>
      <c r="AM289" s="183"/>
    </row>
    <row r="290" spans="2:39" ht="12.75" customHeight="1">
      <c r="B290" s="151"/>
      <c r="C290" s="152"/>
      <c r="D290" s="152"/>
      <c r="E290" s="153"/>
      <c r="F290" s="157" t="s">
        <v>241</v>
      </c>
      <c r="G290" s="158"/>
      <c r="H290" s="159"/>
      <c r="I290" s="130" t="s">
        <v>266</v>
      </c>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80"/>
      <c r="AI290" s="181">
        <f>IFERROR(VLOOKUP(I290,基本データ!$E$2:$F$14,2,FALSE),"")</f>
        <v>0</v>
      </c>
      <c r="AJ290" s="182"/>
      <c r="AK290" s="182"/>
      <c r="AL290" s="182"/>
      <c r="AM290" s="183"/>
    </row>
    <row r="291" spans="2:39" ht="12.75" customHeight="1" thickBot="1">
      <c r="B291" s="154"/>
      <c r="C291" s="155"/>
      <c r="D291" s="155"/>
      <c r="E291" s="156"/>
      <c r="F291" s="141" t="s">
        <v>243</v>
      </c>
      <c r="G291" s="142"/>
      <c r="H291" s="143"/>
      <c r="I291" s="205"/>
      <c r="J291" s="206"/>
      <c r="K291" s="206"/>
      <c r="L291" s="206"/>
      <c r="M291" s="206"/>
      <c r="N291" s="206"/>
      <c r="O291" s="206"/>
      <c r="P291" s="206"/>
      <c r="Q291" s="206"/>
      <c r="R291" s="206"/>
      <c r="S291" s="206"/>
      <c r="T291" s="206"/>
      <c r="U291" s="206"/>
      <c r="V291" s="206"/>
      <c r="W291" s="206"/>
      <c r="X291" s="206"/>
      <c r="Y291" s="206"/>
      <c r="Z291" s="206"/>
      <c r="AA291" s="206"/>
      <c r="AB291" s="206"/>
      <c r="AC291" s="206"/>
      <c r="AD291" s="206"/>
      <c r="AE291" s="206"/>
      <c r="AF291" s="206"/>
      <c r="AG291" s="206"/>
      <c r="AH291" s="207"/>
      <c r="AI291" s="208" t="str">
        <f>IFERROR(VLOOKUP(I291,基本データ!$E$2:$F$14,2,FALSE),"")</f>
        <v/>
      </c>
      <c r="AJ291" s="209"/>
      <c r="AK291" s="209"/>
      <c r="AL291" s="209"/>
      <c r="AM291" s="210"/>
    </row>
    <row r="292" spans="2:39" ht="12.75" customHeight="1" thickBot="1">
      <c r="F292" s="67"/>
      <c r="G292" s="67"/>
      <c r="H292" s="67"/>
    </row>
    <row r="293" spans="2:39" ht="12.75" customHeight="1">
      <c r="B293" s="144" t="s">
        <v>43</v>
      </c>
      <c r="C293" s="145"/>
      <c r="D293" s="145"/>
      <c r="E293" s="146"/>
      <c r="F293" s="147" t="s">
        <v>36</v>
      </c>
      <c r="G293" s="145"/>
      <c r="H293" s="146"/>
      <c r="I293" s="147" t="s">
        <v>37</v>
      </c>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72"/>
      <c r="AI293" s="144" t="s">
        <v>32</v>
      </c>
      <c r="AJ293" s="145"/>
      <c r="AK293" s="145"/>
      <c r="AL293" s="145"/>
      <c r="AM293" s="172"/>
    </row>
    <row r="294" spans="2:39" ht="12.75" customHeight="1">
      <c r="B294" s="148" t="str">
        <f>IF(P32&amp;AF32="","",P32&amp;AF32)</f>
        <v>診断次郎</v>
      </c>
      <c r="C294" s="149"/>
      <c r="D294" s="149"/>
      <c r="E294" s="150"/>
      <c r="F294" s="157" t="s">
        <v>242</v>
      </c>
      <c r="G294" s="158"/>
      <c r="H294" s="159"/>
      <c r="I294" s="130" t="s">
        <v>211</v>
      </c>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80"/>
      <c r="AI294" s="181">
        <f>IFERROR(VLOOKUP(I294,基本データ!$E$2:$F$14,2,FALSE),"")</f>
        <v>1500</v>
      </c>
      <c r="AJ294" s="182"/>
      <c r="AK294" s="182"/>
      <c r="AL294" s="182"/>
      <c r="AM294" s="183"/>
    </row>
    <row r="295" spans="2:39" ht="12.75" customHeight="1">
      <c r="B295" s="151"/>
      <c r="C295" s="152"/>
      <c r="D295" s="152"/>
      <c r="E295" s="153"/>
      <c r="F295" s="157" t="s">
        <v>241</v>
      </c>
      <c r="G295" s="158"/>
      <c r="H295" s="159"/>
      <c r="I295" s="130" t="s">
        <v>216</v>
      </c>
      <c r="J295" s="131"/>
      <c r="K295" s="131"/>
      <c r="L295" s="131"/>
      <c r="M295" s="131"/>
      <c r="N295" s="131"/>
      <c r="O295" s="131"/>
      <c r="P295" s="131"/>
      <c r="Q295" s="131"/>
      <c r="R295" s="131"/>
      <c r="S295" s="131"/>
      <c r="T295" s="131"/>
      <c r="U295" s="131"/>
      <c r="V295" s="131"/>
      <c r="W295" s="131"/>
      <c r="X295" s="131"/>
      <c r="Y295" s="131"/>
      <c r="Z295" s="131"/>
      <c r="AA295" s="131"/>
      <c r="AB295" s="131"/>
      <c r="AC295" s="131"/>
      <c r="AD295" s="131"/>
      <c r="AE295" s="131"/>
      <c r="AF295" s="131"/>
      <c r="AG295" s="131"/>
      <c r="AH295" s="180"/>
      <c r="AI295" s="181">
        <f>IFERROR(VLOOKUP(I295,基本データ!$E$2:$F$14,2,FALSE),"")</f>
        <v>3000</v>
      </c>
      <c r="AJ295" s="182"/>
      <c r="AK295" s="182"/>
      <c r="AL295" s="182"/>
      <c r="AM295" s="183"/>
    </row>
    <row r="296" spans="2:39" ht="12.75" customHeight="1" thickBot="1">
      <c r="B296" s="154"/>
      <c r="C296" s="155"/>
      <c r="D296" s="155"/>
      <c r="E296" s="156"/>
      <c r="F296" s="141" t="s">
        <v>243</v>
      </c>
      <c r="G296" s="142"/>
      <c r="H296" s="143"/>
      <c r="I296" s="205"/>
      <c r="J296" s="206"/>
      <c r="K296" s="206"/>
      <c r="L296" s="206"/>
      <c r="M296" s="206"/>
      <c r="N296" s="206"/>
      <c r="O296" s="206"/>
      <c r="P296" s="206"/>
      <c r="Q296" s="206"/>
      <c r="R296" s="206"/>
      <c r="S296" s="206"/>
      <c r="T296" s="206"/>
      <c r="U296" s="206"/>
      <c r="V296" s="206"/>
      <c r="W296" s="206"/>
      <c r="X296" s="206"/>
      <c r="Y296" s="206"/>
      <c r="Z296" s="206"/>
      <c r="AA296" s="206"/>
      <c r="AB296" s="206"/>
      <c r="AC296" s="206"/>
      <c r="AD296" s="206"/>
      <c r="AE296" s="206"/>
      <c r="AF296" s="206"/>
      <c r="AG296" s="206"/>
      <c r="AH296" s="207"/>
      <c r="AI296" s="208" t="str">
        <f>IFERROR(VLOOKUP(I296,基本データ!$E$2:$F$14,2,FALSE),"")</f>
        <v/>
      </c>
      <c r="AJ296" s="209"/>
      <c r="AK296" s="209"/>
      <c r="AL296" s="209"/>
      <c r="AM296" s="210"/>
    </row>
    <row r="297" spans="2:39" ht="12.75" customHeight="1">
      <c r="F297" s="67"/>
      <c r="G297" s="67"/>
      <c r="H297" s="67"/>
    </row>
    <row r="298" spans="2:39" ht="12.75" customHeight="1" thickBot="1">
      <c r="B298" s="52" t="s">
        <v>4954</v>
      </c>
      <c r="F298" s="67"/>
      <c r="G298" s="67"/>
      <c r="H298" s="67"/>
    </row>
    <row r="299" spans="2:39" ht="12.75" customHeight="1">
      <c r="B299" s="144" t="s">
        <v>44</v>
      </c>
      <c r="C299" s="145"/>
      <c r="D299" s="145"/>
      <c r="E299" s="146"/>
      <c r="F299" s="147" t="s">
        <v>36</v>
      </c>
      <c r="G299" s="145"/>
      <c r="H299" s="146"/>
      <c r="I299" s="147" t="s">
        <v>37</v>
      </c>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72"/>
      <c r="AI299" s="144" t="s">
        <v>32</v>
      </c>
      <c r="AJ299" s="145"/>
      <c r="AK299" s="145"/>
      <c r="AL299" s="145"/>
      <c r="AM299" s="172"/>
    </row>
    <row r="300" spans="2:39" ht="12.75" customHeight="1">
      <c r="B300" s="148" t="str">
        <f>IF(P40&amp;AF40="","",P40&amp;AF40)</f>
        <v>省エネ太郎</v>
      </c>
      <c r="C300" s="149"/>
      <c r="D300" s="149"/>
      <c r="E300" s="150"/>
      <c r="F300" s="157" t="s">
        <v>242</v>
      </c>
      <c r="G300" s="158"/>
      <c r="H300" s="159"/>
      <c r="I300" s="130"/>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80"/>
      <c r="AI300" s="181" t="str">
        <f>IFERROR(VLOOKUP(I300,基本データ!$E$2:$F$14,2,FALSE),"")</f>
        <v/>
      </c>
      <c r="AJ300" s="182"/>
      <c r="AK300" s="182"/>
      <c r="AL300" s="182"/>
      <c r="AM300" s="183"/>
    </row>
    <row r="301" spans="2:39" ht="12.75" customHeight="1">
      <c r="B301" s="151"/>
      <c r="C301" s="152"/>
      <c r="D301" s="152"/>
      <c r="E301" s="153"/>
      <c r="F301" s="157" t="s">
        <v>245</v>
      </c>
      <c r="G301" s="158"/>
      <c r="H301" s="159"/>
      <c r="I301" s="130" t="s">
        <v>266</v>
      </c>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80"/>
      <c r="AI301" s="181">
        <f>IFERROR(VLOOKUP(I301,基本データ!$E$2:$F$14,2,FALSE),"")</f>
        <v>0</v>
      </c>
      <c r="AJ301" s="182"/>
      <c r="AK301" s="182"/>
      <c r="AL301" s="182"/>
      <c r="AM301" s="183"/>
    </row>
    <row r="302" spans="2:39" ht="12.75" customHeight="1" thickBot="1">
      <c r="B302" s="154"/>
      <c r="C302" s="155"/>
      <c r="D302" s="155"/>
      <c r="E302" s="156"/>
      <c r="F302" s="141" t="s">
        <v>243</v>
      </c>
      <c r="G302" s="142"/>
      <c r="H302" s="143"/>
      <c r="I302" s="205"/>
      <c r="J302" s="206"/>
      <c r="K302" s="206"/>
      <c r="L302" s="206"/>
      <c r="M302" s="206"/>
      <c r="N302" s="206"/>
      <c r="O302" s="206"/>
      <c r="P302" s="206"/>
      <c r="Q302" s="206"/>
      <c r="R302" s="206"/>
      <c r="S302" s="206"/>
      <c r="T302" s="206"/>
      <c r="U302" s="206"/>
      <c r="V302" s="206"/>
      <c r="W302" s="206"/>
      <c r="X302" s="206"/>
      <c r="Y302" s="206"/>
      <c r="Z302" s="206"/>
      <c r="AA302" s="206"/>
      <c r="AB302" s="206"/>
      <c r="AC302" s="206"/>
      <c r="AD302" s="206"/>
      <c r="AE302" s="206"/>
      <c r="AF302" s="206"/>
      <c r="AG302" s="206"/>
      <c r="AH302" s="207"/>
      <c r="AI302" s="208" t="str">
        <f>IFERROR(VLOOKUP(I302,基本データ!$E$2:$F$14,2,FALSE),"")</f>
        <v/>
      </c>
      <c r="AJ302" s="209"/>
      <c r="AK302" s="209"/>
      <c r="AL302" s="209"/>
      <c r="AM302" s="210"/>
    </row>
    <row r="303" spans="2:39" ht="12.75" customHeight="1" thickBot="1">
      <c r="F303" s="67"/>
      <c r="G303" s="67"/>
      <c r="H303" s="67"/>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c r="AG303" s="88"/>
      <c r="AH303" s="88"/>
    </row>
    <row r="304" spans="2:39" ht="12.75" customHeight="1">
      <c r="B304" s="164" t="s">
        <v>33</v>
      </c>
      <c r="C304" s="165"/>
      <c r="D304" s="165"/>
      <c r="E304" s="165"/>
      <c r="F304" s="165"/>
      <c r="G304" s="165"/>
      <c r="H304" s="165"/>
      <c r="I304" s="165"/>
      <c r="J304" s="165"/>
      <c r="K304" s="165"/>
      <c r="L304" s="165"/>
      <c r="M304" s="166"/>
      <c r="N304" s="167" t="s">
        <v>34</v>
      </c>
      <c r="O304" s="165"/>
      <c r="P304" s="165"/>
      <c r="Q304" s="165"/>
      <c r="R304" s="165"/>
      <c r="S304" s="165"/>
      <c r="T304" s="165"/>
      <c r="U304" s="165"/>
      <c r="V304" s="165"/>
      <c r="W304" s="165"/>
      <c r="X304" s="165"/>
      <c r="Y304" s="165"/>
      <c r="Z304" s="165"/>
      <c r="AA304" s="165"/>
      <c r="AB304" s="165"/>
      <c r="AC304" s="165"/>
      <c r="AD304" s="165"/>
      <c r="AE304" s="166"/>
      <c r="AF304" s="173" t="s">
        <v>35</v>
      </c>
      <c r="AG304" s="174"/>
      <c r="AH304" s="174"/>
      <c r="AI304" s="174"/>
      <c r="AJ304" s="174"/>
      <c r="AK304" s="174"/>
      <c r="AL304" s="174"/>
      <c r="AM304" s="175"/>
    </row>
    <row r="305" spans="2:39" ht="12.75" customHeight="1" thickBot="1">
      <c r="B305" s="168" t="s">
        <v>28</v>
      </c>
      <c r="C305" s="169"/>
      <c r="D305" s="169"/>
      <c r="E305" s="169"/>
      <c r="F305" s="169"/>
      <c r="G305" s="170"/>
      <c r="H305" s="171" t="s">
        <v>29</v>
      </c>
      <c r="I305" s="169"/>
      <c r="J305" s="169"/>
      <c r="K305" s="169"/>
      <c r="L305" s="169"/>
      <c r="M305" s="170"/>
      <c r="N305" s="171" t="s">
        <v>30</v>
      </c>
      <c r="O305" s="169"/>
      <c r="P305" s="169"/>
      <c r="Q305" s="169"/>
      <c r="R305" s="169"/>
      <c r="S305" s="170"/>
      <c r="T305" s="171" t="s">
        <v>24</v>
      </c>
      <c r="U305" s="169"/>
      <c r="V305" s="169"/>
      <c r="W305" s="169"/>
      <c r="X305" s="169"/>
      <c r="Y305" s="170"/>
      <c r="Z305" s="171" t="s">
        <v>32</v>
      </c>
      <c r="AA305" s="169"/>
      <c r="AB305" s="169"/>
      <c r="AC305" s="169"/>
      <c r="AD305" s="169"/>
      <c r="AE305" s="170"/>
      <c r="AF305" s="176"/>
      <c r="AG305" s="177"/>
      <c r="AH305" s="177"/>
      <c r="AI305" s="177"/>
      <c r="AJ305" s="177"/>
      <c r="AK305" s="177"/>
      <c r="AL305" s="177"/>
      <c r="AM305" s="178"/>
    </row>
    <row r="306" spans="2:39" ht="12.75" customHeight="1" thickTop="1" thickBot="1">
      <c r="B306" s="160">
        <f>IF(P11="2人",573000,IF(P11="1人",359000,""))</f>
        <v>573000</v>
      </c>
      <c r="C306" s="161"/>
      <c r="D306" s="161"/>
      <c r="E306" s="161"/>
      <c r="F306" s="161"/>
      <c r="G306" s="162"/>
      <c r="H306" s="163">
        <f>IF(P12="有",60000,"")</f>
        <v>60000</v>
      </c>
      <c r="I306" s="161"/>
      <c r="J306" s="161"/>
      <c r="K306" s="161"/>
      <c r="L306" s="161"/>
      <c r="M306" s="162"/>
      <c r="N306" s="163">
        <f>SUM(AI284,AI265,AI249,AI230,AI212,AI197,AI178,AI160,AI148,AI144,AI129,AI110,AI92)</f>
        <v>30739</v>
      </c>
      <c r="O306" s="161"/>
      <c r="P306" s="161"/>
      <c r="Q306" s="161"/>
      <c r="R306" s="161"/>
      <c r="S306" s="162"/>
      <c r="T306" s="163">
        <f>SUM(AP79:AP306)</f>
        <v>11000</v>
      </c>
      <c r="U306" s="161"/>
      <c r="V306" s="161"/>
      <c r="W306" s="161"/>
      <c r="X306" s="161"/>
      <c r="Y306" s="162"/>
      <c r="Z306" s="163">
        <f>SUM(AI300:AM302,AI294:AM296,AI289:AM291)</f>
        <v>4500</v>
      </c>
      <c r="AA306" s="161"/>
      <c r="AB306" s="161"/>
      <c r="AC306" s="161"/>
      <c r="AD306" s="161"/>
      <c r="AE306" s="162"/>
      <c r="AF306" s="163">
        <f>SUM(B306:AE306)</f>
        <v>679239</v>
      </c>
      <c r="AG306" s="161"/>
      <c r="AH306" s="161"/>
      <c r="AI306" s="161"/>
      <c r="AJ306" s="161"/>
      <c r="AK306" s="161"/>
      <c r="AL306" s="161"/>
      <c r="AM306" s="179"/>
    </row>
  </sheetData>
  <sheetProtection password="A6C9" sheet="1" objects="1" scenarios="1" selectLockedCells="1" selectUnlockedCells="1"/>
  <mergeCells count="1414">
    <mergeCell ref="H17:K17"/>
    <mergeCell ref="L17:O17"/>
    <mergeCell ref="P17:S17"/>
    <mergeCell ref="T17:Z17"/>
    <mergeCell ref="AA17:AD17"/>
    <mergeCell ref="AE17:AM17"/>
    <mergeCell ref="I296:AH296"/>
    <mergeCell ref="AI296:AM296"/>
    <mergeCell ref="I299:AH299"/>
    <mergeCell ref="AI299:AM299"/>
    <mergeCell ref="I300:AH300"/>
    <mergeCell ref="AI300:AM300"/>
    <mergeCell ref="I301:AH301"/>
    <mergeCell ref="AI301:AM301"/>
    <mergeCell ref="I302:AH302"/>
    <mergeCell ref="AI302:AM302"/>
    <mergeCell ref="AG274:AH274"/>
    <mergeCell ref="AI274:AM274"/>
    <mergeCell ref="AG275:AH275"/>
    <mergeCell ref="AI275:AM275"/>
    <mergeCell ref="AG276:AH276"/>
    <mergeCell ref="AI276:AM276"/>
    <mergeCell ref="AG277:AH277"/>
    <mergeCell ref="AI277:AM277"/>
    <mergeCell ref="AG278:AH278"/>
    <mergeCell ref="AI278:AM278"/>
    <mergeCell ref="AG279:AH279"/>
    <mergeCell ref="AI279:AM279"/>
    <mergeCell ref="AG280:AH280"/>
    <mergeCell ref="AI280:AM280"/>
    <mergeCell ref="AG281:AH281"/>
    <mergeCell ref="AI281:AM281"/>
    <mergeCell ref="AG260:AH260"/>
    <mergeCell ref="AI260:AM260"/>
    <mergeCell ref="P260:R260"/>
    <mergeCell ref="AG261:AH261"/>
    <mergeCell ref="AI261:AM261"/>
    <mergeCell ref="AI262:AM262"/>
    <mergeCell ref="AG282:AH282"/>
    <mergeCell ref="AI282:AM282"/>
    <mergeCell ref="K274:M274"/>
    <mergeCell ref="N274:O274"/>
    <mergeCell ref="P274:R274"/>
    <mergeCell ref="S274:X274"/>
    <mergeCell ref="AI264:AM264"/>
    <mergeCell ref="B265:AH265"/>
    <mergeCell ref="AI265:AM265"/>
    <mergeCell ref="AI267:AM267"/>
    <mergeCell ref="AI268:AM268"/>
    <mergeCell ref="AG271:AH273"/>
    <mergeCell ref="AI271:AM271"/>
    <mergeCell ref="AI272:AM273"/>
    <mergeCell ref="N261:O261"/>
    <mergeCell ref="P261:R261"/>
    <mergeCell ref="S261:X261"/>
    <mergeCell ref="Y261:AB261"/>
    <mergeCell ref="AC261:AF261"/>
    <mergeCell ref="AC272:AF273"/>
    <mergeCell ref="AG262:AH262"/>
    <mergeCell ref="E271:J273"/>
    <mergeCell ref="K271:AF271"/>
    <mergeCell ref="K272:R273"/>
    <mergeCell ref="S264:X264"/>
    <mergeCell ref="Y264:AB264"/>
    <mergeCell ref="AI255:AM255"/>
    <mergeCell ref="AG256:AH256"/>
    <mergeCell ref="AI256:AM256"/>
    <mergeCell ref="AG257:AH257"/>
    <mergeCell ref="AI257:AM257"/>
    <mergeCell ref="AG258:AH258"/>
    <mergeCell ref="AI258:AM258"/>
    <mergeCell ref="B252:D254"/>
    <mergeCell ref="E252:J254"/>
    <mergeCell ref="K252:AF252"/>
    <mergeCell ref="K253:R254"/>
    <mergeCell ref="S253:X254"/>
    <mergeCell ref="Y253:AB254"/>
    <mergeCell ref="AC253:AF254"/>
    <mergeCell ref="AG259:AH259"/>
    <mergeCell ref="AI259:AM259"/>
    <mergeCell ref="P259:R259"/>
    <mergeCell ref="K257:M257"/>
    <mergeCell ref="K256:M256"/>
    <mergeCell ref="N256:O256"/>
    <mergeCell ref="P256:R256"/>
    <mergeCell ref="S256:X256"/>
    <mergeCell ref="AG263:AH263"/>
    <mergeCell ref="AI263:AM263"/>
    <mergeCell ref="AG264:AH264"/>
    <mergeCell ref="K248:M248"/>
    <mergeCell ref="N248:O248"/>
    <mergeCell ref="P248:R248"/>
    <mergeCell ref="S248:X248"/>
    <mergeCell ref="Y248:AB248"/>
    <mergeCell ref="AC248:AF248"/>
    <mergeCell ref="B255:D264"/>
    <mergeCell ref="E255:J264"/>
    <mergeCell ref="K255:M255"/>
    <mergeCell ref="N255:O255"/>
    <mergeCell ref="P255:R255"/>
    <mergeCell ref="S255:X255"/>
    <mergeCell ref="Y255:AB255"/>
    <mergeCell ref="AC255:AF255"/>
    <mergeCell ref="K261:M261"/>
    <mergeCell ref="N257:O257"/>
    <mergeCell ref="P257:R257"/>
    <mergeCell ref="K264:M264"/>
    <mergeCell ref="N264:O264"/>
    <mergeCell ref="P264:R264"/>
    <mergeCell ref="K260:M260"/>
    <mergeCell ref="N260:O260"/>
    <mergeCell ref="S263:X263"/>
    <mergeCell ref="Y263:AB263"/>
    <mergeCell ref="AC263:AF263"/>
    <mergeCell ref="K262:M262"/>
    <mergeCell ref="N262:O262"/>
    <mergeCell ref="P262:R262"/>
    <mergeCell ref="AG255:AH255"/>
    <mergeCell ref="B249:AH249"/>
    <mergeCell ref="AI249:AM249"/>
    <mergeCell ref="AG252:AH254"/>
    <mergeCell ref="AI252:AM252"/>
    <mergeCell ref="AI253:AM254"/>
    <mergeCell ref="K247:M247"/>
    <mergeCell ref="N247:O247"/>
    <mergeCell ref="K243:M243"/>
    <mergeCell ref="N243:O243"/>
    <mergeCell ref="P243:R243"/>
    <mergeCell ref="S243:X243"/>
    <mergeCell ref="Y243:AB243"/>
    <mergeCell ref="AC243:AF243"/>
    <mergeCell ref="AC246:AF246"/>
    <mergeCell ref="K245:M245"/>
    <mergeCell ref="N245:O245"/>
    <mergeCell ref="P245:R245"/>
    <mergeCell ref="S245:X245"/>
    <mergeCell ref="Y245:AB245"/>
    <mergeCell ref="AC245:AF245"/>
    <mergeCell ref="K244:M244"/>
    <mergeCell ref="N224:O224"/>
    <mergeCell ref="P224:R224"/>
    <mergeCell ref="S224:X224"/>
    <mergeCell ref="Y224:AB224"/>
    <mergeCell ref="AC224:AF224"/>
    <mergeCell ref="K223:M223"/>
    <mergeCell ref="N223:O223"/>
    <mergeCell ref="P223:R223"/>
    <mergeCell ref="AI236:AM236"/>
    <mergeCell ref="AI237:AM238"/>
    <mergeCell ref="AG239:AH239"/>
    <mergeCell ref="AI239:AM239"/>
    <mergeCell ref="S223:X223"/>
    <mergeCell ref="Y223:AB223"/>
    <mergeCell ref="AC223:AF223"/>
    <mergeCell ref="AI243:AM243"/>
    <mergeCell ref="AG244:AH244"/>
    <mergeCell ref="AI244:AM244"/>
    <mergeCell ref="AI232:AM232"/>
    <mergeCell ref="AI233:AM233"/>
    <mergeCell ref="AG236:AH238"/>
    <mergeCell ref="Y241:AB241"/>
    <mergeCell ref="AC241:AF241"/>
    <mergeCell ref="AI227:AM227"/>
    <mergeCell ref="AG228:AH228"/>
    <mergeCell ref="AI228:AM228"/>
    <mergeCell ref="AG229:AH229"/>
    <mergeCell ref="AI229:AM229"/>
    <mergeCell ref="B230:AH230"/>
    <mergeCell ref="AI230:AM230"/>
    <mergeCell ref="AG240:AH240"/>
    <mergeCell ref="AI240:AM240"/>
    <mergeCell ref="AG221:AH221"/>
    <mergeCell ref="AI221:AM221"/>
    <mergeCell ref="K221:M221"/>
    <mergeCell ref="N221:O221"/>
    <mergeCell ref="P221:R221"/>
    <mergeCell ref="S221:X221"/>
    <mergeCell ref="Y221:AB221"/>
    <mergeCell ref="AC221:AF221"/>
    <mergeCell ref="B220:D229"/>
    <mergeCell ref="E220:J229"/>
    <mergeCell ref="K220:M220"/>
    <mergeCell ref="N220:O220"/>
    <mergeCell ref="P220:R220"/>
    <mergeCell ref="S220:X220"/>
    <mergeCell ref="Y220:AB220"/>
    <mergeCell ref="AC220:AF220"/>
    <mergeCell ref="K225:M225"/>
    <mergeCell ref="AG222:AH222"/>
    <mergeCell ref="AI222:AM222"/>
    <mergeCell ref="AG223:AH223"/>
    <mergeCell ref="AI223:AM223"/>
    <mergeCell ref="AG224:AH224"/>
    <mergeCell ref="AI224:AM224"/>
    <mergeCell ref="AG225:AH225"/>
    <mergeCell ref="AI225:AM225"/>
    <mergeCell ref="AG226:AH226"/>
    <mergeCell ref="AI226:AM226"/>
    <mergeCell ref="AG227:AH227"/>
    <mergeCell ref="N225:O225"/>
    <mergeCell ref="P225:R225"/>
    <mergeCell ref="AC225:AF225"/>
    <mergeCell ref="K224:M224"/>
    <mergeCell ref="S203:X203"/>
    <mergeCell ref="Y203:AB203"/>
    <mergeCell ref="AC203:AF203"/>
    <mergeCell ref="AI217:AM217"/>
    <mergeCell ref="AI218:AM219"/>
    <mergeCell ref="AG206:AH206"/>
    <mergeCell ref="AI206:AM206"/>
    <mergeCell ref="AG207:AH207"/>
    <mergeCell ref="AI207:AM207"/>
    <mergeCell ref="K209:M209"/>
    <mergeCell ref="N209:O209"/>
    <mergeCell ref="P209:R209"/>
    <mergeCell ref="S209:X209"/>
    <mergeCell ref="Y209:AB209"/>
    <mergeCell ref="AC209:AF209"/>
    <mergeCell ref="AI212:AM212"/>
    <mergeCell ref="AG220:AH220"/>
    <mergeCell ref="AI220:AM220"/>
    <mergeCell ref="AG196:AH196"/>
    <mergeCell ref="AI196:AM196"/>
    <mergeCell ref="B197:AH197"/>
    <mergeCell ref="AI197:AM197"/>
    <mergeCell ref="AG199:AH201"/>
    <mergeCell ref="AI199:AM199"/>
    <mergeCell ref="AI200:AM201"/>
    <mergeCell ref="AG202:AH202"/>
    <mergeCell ref="AI202:AM202"/>
    <mergeCell ref="B202:D211"/>
    <mergeCell ref="E202:J211"/>
    <mergeCell ref="K202:M202"/>
    <mergeCell ref="AG208:AH208"/>
    <mergeCell ref="AI208:AM208"/>
    <mergeCell ref="AG209:AH209"/>
    <mergeCell ref="AI209:AM209"/>
    <mergeCell ref="AG210:AH210"/>
    <mergeCell ref="AI210:AM210"/>
    <mergeCell ref="AG211:AH211"/>
    <mergeCell ref="AI211:AM211"/>
    <mergeCell ref="AG203:AH203"/>
    <mergeCell ref="AI203:AM203"/>
    <mergeCell ref="AG204:AH204"/>
    <mergeCell ref="AI204:AM204"/>
    <mergeCell ref="AG205:AH205"/>
    <mergeCell ref="AI205:AM205"/>
    <mergeCell ref="K204:M204"/>
    <mergeCell ref="N204:O204"/>
    <mergeCell ref="P204:R204"/>
    <mergeCell ref="S204:X204"/>
    <mergeCell ref="Y204:AB204"/>
    <mergeCell ref="AC204:AF204"/>
    <mergeCell ref="AI175:AM175"/>
    <mergeCell ref="AI180:AM180"/>
    <mergeCell ref="AI181:AM181"/>
    <mergeCell ref="P171:R171"/>
    <mergeCell ref="S171:X171"/>
    <mergeCell ref="Y171:AB171"/>
    <mergeCell ref="AC171:AF171"/>
    <mergeCell ref="P172:R172"/>
    <mergeCell ref="S172:X172"/>
    <mergeCell ref="Y172:AB172"/>
    <mergeCell ref="AC172:AF172"/>
    <mergeCell ref="Y170:AB170"/>
    <mergeCell ref="AC170:AF170"/>
    <mergeCell ref="AI191:AM191"/>
    <mergeCell ref="AG192:AH192"/>
    <mergeCell ref="AI192:AM192"/>
    <mergeCell ref="AG195:AH195"/>
    <mergeCell ref="AI195:AM195"/>
    <mergeCell ref="AG193:AH193"/>
    <mergeCell ref="AI193:AM193"/>
    <mergeCell ref="AG194:AH194"/>
    <mergeCell ref="AI194:AM194"/>
    <mergeCell ref="S170:X170"/>
    <mergeCell ref="AG176:AH176"/>
    <mergeCell ref="AI176:AM176"/>
    <mergeCell ref="AG177:AH177"/>
    <mergeCell ref="AI177:AM177"/>
    <mergeCell ref="AI178:AM178"/>
    <mergeCell ref="P176:R176"/>
    <mergeCell ref="S176:X176"/>
    <mergeCell ref="AI184:AM184"/>
    <mergeCell ref="AI185:AM186"/>
    <mergeCell ref="K153:M153"/>
    <mergeCell ref="N153:O153"/>
    <mergeCell ref="P153:R153"/>
    <mergeCell ref="S153:X153"/>
    <mergeCell ref="Y153:AB153"/>
    <mergeCell ref="AC153:AF153"/>
    <mergeCell ref="AI169:AM169"/>
    <mergeCell ref="AG170:AH170"/>
    <mergeCell ref="AI170:AM170"/>
    <mergeCell ref="AG171:AH171"/>
    <mergeCell ref="AI171:AM171"/>
    <mergeCell ref="AG172:AH172"/>
    <mergeCell ref="AI172:AM172"/>
    <mergeCell ref="AG173:AH173"/>
    <mergeCell ref="AI173:AM173"/>
    <mergeCell ref="AG174:AH174"/>
    <mergeCell ref="AI174:AM174"/>
    <mergeCell ref="AI155:AM155"/>
    <mergeCell ref="AG156:AH156"/>
    <mergeCell ref="AI156:AM156"/>
    <mergeCell ref="AG157:AH157"/>
    <mergeCell ref="AI157:AM157"/>
    <mergeCell ref="AG158:AH158"/>
    <mergeCell ref="AI158:AM158"/>
    <mergeCell ref="AG159:AH159"/>
    <mergeCell ref="AI159:AM159"/>
    <mergeCell ref="B160:AH160"/>
    <mergeCell ref="AI160:AM160"/>
    <mergeCell ref="N155:O155"/>
    <mergeCell ref="P155:R155"/>
    <mergeCell ref="S155:X155"/>
    <mergeCell ref="Y155:AB155"/>
    <mergeCell ref="AC155:AF155"/>
    <mergeCell ref="K154:M154"/>
    <mergeCell ref="N154:O154"/>
    <mergeCell ref="P154:R154"/>
    <mergeCell ref="S154:X154"/>
    <mergeCell ref="Y154:AB154"/>
    <mergeCell ref="AC154:AF154"/>
    <mergeCell ref="AI143:AM143"/>
    <mergeCell ref="B144:AH144"/>
    <mergeCell ref="AI144:AM144"/>
    <mergeCell ref="AG147:AH149"/>
    <mergeCell ref="AI147:AM147"/>
    <mergeCell ref="AI148:AM149"/>
    <mergeCell ref="AG150:AH150"/>
    <mergeCell ref="AI150:AM150"/>
    <mergeCell ref="AG151:AH151"/>
    <mergeCell ref="AI151:AM151"/>
    <mergeCell ref="K151:M151"/>
    <mergeCell ref="N151:O151"/>
    <mergeCell ref="P151:R151"/>
    <mergeCell ref="S151:X151"/>
    <mergeCell ref="Y151:AB151"/>
    <mergeCell ref="AC151:AF151"/>
    <mergeCell ref="B150:D159"/>
    <mergeCell ref="E150:J159"/>
    <mergeCell ref="K150:M150"/>
    <mergeCell ref="N150:O150"/>
    <mergeCell ref="P150:R150"/>
    <mergeCell ref="S150:X150"/>
    <mergeCell ref="Y150:AB150"/>
    <mergeCell ref="AC150:AF150"/>
    <mergeCell ref="K155:M155"/>
    <mergeCell ref="AG152:AH152"/>
    <mergeCell ref="AI152:AM152"/>
    <mergeCell ref="AG153:AH153"/>
    <mergeCell ref="AI153:AM153"/>
    <mergeCell ref="AG154:AH154"/>
    <mergeCell ref="AI154:AM154"/>
    <mergeCell ref="AG155:AH155"/>
    <mergeCell ref="B129:AH129"/>
    <mergeCell ref="AI129:AM129"/>
    <mergeCell ref="AG131:AH133"/>
    <mergeCell ref="AI131:AM131"/>
    <mergeCell ref="AI132:AM133"/>
    <mergeCell ref="AG134:AH134"/>
    <mergeCell ref="AI134:AM134"/>
    <mergeCell ref="AG135:AH135"/>
    <mergeCell ref="AI135:AM135"/>
    <mergeCell ref="AG136:AH136"/>
    <mergeCell ref="AI136:AM136"/>
    <mergeCell ref="AG137:AH137"/>
    <mergeCell ref="AI137:AM137"/>
    <mergeCell ref="K136:M136"/>
    <mergeCell ref="N136:O136"/>
    <mergeCell ref="P136:R136"/>
    <mergeCell ref="S136:X136"/>
    <mergeCell ref="Y136:AB136"/>
    <mergeCell ref="AC136:AF136"/>
    <mergeCell ref="K135:M135"/>
    <mergeCell ref="N135:O135"/>
    <mergeCell ref="P135:R135"/>
    <mergeCell ref="S135:X135"/>
    <mergeCell ref="Y135:AB135"/>
    <mergeCell ref="AC135:AF135"/>
    <mergeCell ref="B134:D143"/>
    <mergeCell ref="E134:J143"/>
    <mergeCell ref="K134:M134"/>
    <mergeCell ref="AI141:AM141"/>
    <mergeCell ref="AG142:AH142"/>
    <mergeCell ref="AI142:AM142"/>
    <mergeCell ref="AG143:AH143"/>
    <mergeCell ref="AI116:AM116"/>
    <mergeCell ref="AI117:AM118"/>
    <mergeCell ref="AG119:AH119"/>
    <mergeCell ref="AI119:AM119"/>
    <mergeCell ref="AG120:AH120"/>
    <mergeCell ref="AI120:AM120"/>
    <mergeCell ref="AG121:AH121"/>
    <mergeCell ref="AI121:AM121"/>
    <mergeCell ref="AG122:AH122"/>
    <mergeCell ref="AI122:AM122"/>
    <mergeCell ref="AG123:AH123"/>
    <mergeCell ref="AI123:AM123"/>
    <mergeCell ref="P119:R119"/>
    <mergeCell ref="S119:X119"/>
    <mergeCell ref="AG127:AH127"/>
    <mergeCell ref="AI127:AM127"/>
    <mergeCell ref="AG128:AH128"/>
    <mergeCell ref="AI128:AM128"/>
    <mergeCell ref="B116:D118"/>
    <mergeCell ref="E116:J118"/>
    <mergeCell ref="K116:AF116"/>
    <mergeCell ref="K117:R118"/>
    <mergeCell ref="S117:X118"/>
    <mergeCell ref="Y117:AB118"/>
    <mergeCell ref="AC117:AF118"/>
    <mergeCell ref="AI105:AM105"/>
    <mergeCell ref="AG106:AH106"/>
    <mergeCell ref="AI106:AM106"/>
    <mergeCell ref="AG107:AH107"/>
    <mergeCell ref="AI107:AM107"/>
    <mergeCell ref="AI110:AM110"/>
    <mergeCell ref="AI112:AM112"/>
    <mergeCell ref="AC103:AF103"/>
    <mergeCell ref="AG108:AH108"/>
    <mergeCell ref="AI108:AM108"/>
    <mergeCell ref="AG109:AH109"/>
    <mergeCell ref="AI109:AM109"/>
    <mergeCell ref="B110:AH110"/>
    <mergeCell ref="P104:R104"/>
    <mergeCell ref="S104:X104"/>
    <mergeCell ref="Y104:AB104"/>
    <mergeCell ref="AC104:AF104"/>
    <mergeCell ref="K103:M103"/>
    <mergeCell ref="N103:O103"/>
    <mergeCell ref="P103:R103"/>
    <mergeCell ref="S103:X103"/>
    <mergeCell ref="Y103:AB103"/>
    <mergeCell ref="B100:D109"/>
    <mergeCell ref="E100:J109"/>
    <mergeCell ref="K100:M100"/>
    <mergeCell ref="N100:O100"/>
    <mergeCell ref="P100:R100"/>
    <mergeCell ref="AG101:AH101"/>
    <mergeCell ref="AI101:AM101"/>
    <mergeCell ref="AG102:AH102"/>
    <mergeCell ref="AI102:AM102"/>
    <mergeCell ref="AG103:AH103"/>
    <mergeCell ref="AG79:AH81"/>
    <mergeCell ref="AI79:AM79"/>
    <mergeCell ref="AI80:AM81"/>
    <mergeCell ref="AG82:AH82"/>
    <mergeCell ref="AI82:AM82"/>
    <mergeCell ref="AG83:AH83"/>
    <mergeCell ref="AI83:AM83"/>
    <mergeCell ref="AG84:AH84"/>
    <mergeCell ref="AI84:AM84"/>
    <mergeCell ref="AG85:AH85"/>
    <mergeCell ref="AI85:AM85"/>
    <mergeCell ref="S84:X84"/>
    <mergeCell ref="Y84:AB84"/>
    <mergeCell ref="AC84:AF84"/>
    <mergeCell ref="AI98:AM99"/>
    <mergeCell ref="AG100:AH100"/>
    <mergeCell ref="AI100:AM100"/>
    <mergeCell ref="Y83:AB83"/>
    <mergeCell ref="AC83:AF83"/>
    <mergeCell ref="AG86:AH86"/>
    <mergeCell ref="AI86:AM86"/>
    <mergeCell ref="AG87:AH87"/>
    <mergeCell ref="AI87:AM87"/>
    <mergeCell ref="AG88:AH88"/>
    <mergeCell ref="AI88:AM88"/>
    <mergeCell ref="AG89:AH89"/>
    <mergeCell ref="AI89:AM89"/>
    <mergeCell ref="AC98:AF99"/>
    <mergeCell ref="S100:X100"/>
    <mergeCell ref="Y100:AB100"/>
    <mergeCell ref="AC100:AF100"/>
    <mergeCell ref="A1:AN2"/>
    <mergeCell ref="AF3:AM3"/>
    <mergeCell ref="H6:AM6"/>
    <mergeCell ref="AD9:AM9"/>
    <mergeCell ref="AD10:AM10"/>
    <mergeCell ref="H16:AM16"/>
    <mergeCell ref="X23:AE23"/>
    <mergeCell ref="AF23:AM23"/>
    <mergeCell ref="X24:AE24"/>
    <mergeCell ref="AF24:AM24"/>
    <mergeCell ref="X27:AE27"/>
    <mergeCell ref="AF27:AM27"/>
    <mergeCell ref="X28:AE28"/>
    <mergeCell ref="AF28:AM28"/>
    <mergeCell ref="X31:AE31"/>
    <mergeCell ref="AF31:AM31"/>
    <mergeCell ref="H25:O25"/>
    <mergeCell ref="B15:G15"/>
    <mergeCell ref="H15:I15"/>
    <mergeCell ref="K15:S15"/>
    <mergeCell ref="B16:G16"/>
    <mergeCell ref="B17:G17"/>
    <mergeCell ref="H28:O28"/>
    <mergeCell ref="P28:Q28"/>
    <mergeCell ref="R28:W28"/>
    <mergeCell ref="P25:W25"/>
    <mergeCell ref="H26:O26"/>
    <mergeCell ref="P26:W26"/>
    <mergeCell ref="H27:O27"/>
    <mergeCell ref="P27:Q27"/>
    <mergeCell ref="R27:W27"/>
    <mergeCell ref="H24:O24"/>
    <mergeCell ref="X32:AE32"/>
    <mergeCell ref="AF32:AM32"/>
    <mergeCell ref="AB3:AE3"/>
    <mergeCell ref="B5:G5"/>
    <mergeCell ref="H5:J5"/>
    <mergeCell ref="K5:O5"/>
    <mergeCell ref="H10:O10"/>
    <mergeCell ref="P10:W10"/>
    <mergeCell ref="X10:AC10"/>
    <mergeCell ref="B11:G12"/>
    <mergeCell ref="H11:O11"/>
    <mergeCell ref="P11:W11"/>
    <mergeCell ref="H12:O12"/>
    <mergeCell ref="P12:W12"/>
    <mergeCell ref="B6:G6"/>
    <mergeCell ref="B7:G10"/>
    <mergeCell ref="H7:O8"/>
    <mergeCell ref="P7:Q8"/>
    <mergeCell ref="R7:R8"/>
    <mergeCell ref="S7:W8"/>
    <mergeCell ref="H9:O9"/>
    <mergeCell ref="P9:W9"/>
    <mergeCell ref="X9:AC9"/>
    <mergeCell ref="B18:G18"/>
    <mergeCell ref="H18:S18"/>
    <mergeCell ref="B21:G28"/>
    <mergeCell ref="H21:O22"/>
    <mergeCell ref="P21:Q22"/>
    <mergeCell ref="R21:R22"/>
    <mergeCell ref="S21:W22"/>
    <mergeCell ref="H23:O23"/>
    <mergeCell ref="P23:W23"/>
    <mergeCell ref="P24:W24"/>
    <mergeCell ref="H36:O36"/>
    <mergeCell ref="P36:Q36"/>
    <mergeCell ref="R36:W36"/>
    <mergeCell ref="B37:G44"/>
    <mergeCell ref="H37:O38"/>
    <mergeCell ref="P37:Q38"/>
    <mergeCell ref="R37:R38"/>
    <mergeCell ref="S37:W38"/>
    <mergeCell ref="P34:W34"/>
    <mergeCell ref="H35:O35"/>
    <mergeCell ref="P35:Q35"/>
    <mergeCell ref="R35:W35"/>
    <mergeCell ref="H32:O32"/>
    <mergeCell ref="P32:W32"/>
    <mergeCell ref="B29:G36"/>
    <mergeCell ref="H29:O30"/>
    <mergeCell ref="P29:Q30"/>
    <mergeCell ref="R29:R30"/>
    <mergeCell ref="S29:W30"/>
    <mergeCell ref="H31:O31"/>
    <mergeCell ref="P31:W31"/>
    <mergeCell ref="H33:O33"/>
    <mergeCell ref="P33:W33"/>
    <mergeCell ref="H34:O34"/>
    <mergeCell ref="H44:O44"/>
    <mergeCell ref="P44:Q44"/>
    <mergeCell ref="R44:W44"/>
    <mergeCell ref="H41:O41"/>
    <mergeCell ref="P41:W41"/>
    <mergeCell ref="H42:O42"/>
    <mergeCell ref="P42:W42"/>
    <mergeCell ref="H43:O43"/>
    <mergeCell ref="P43:Q43"/>
    <mergeCell ref="R43:W43"/>
    <mergeCell ref="H39:O39"/>
    <mergeCell ref="P39:W39"/>
    <mergeCell ref="H40:O40"/>
    <mergeCell ref="P40:W40"/>
    <mergeCell ref="X35:AE35"/>
    <mergeCell ref="AF35:AM35"/>
    <mergeCell ref="X36:AE36"/>
    <mergeCell ref="AF36:AM36"/>
    <mergeCell ref="X39:AE39"/>
    <mergeCell ref="AF39:AM39"/>
    <mergeCell ref="P54:W54"/>
    <mergeCell ref="L55:O55"/>
    <mergeCell ref="P55:W55"/>
    <mergeCell ref="X40:AE40"/>
    <mergeCell ref="AF40:AM40"/>
    <mergeCell ref="X43:AE43"/>
    <mergeCell ref="AF43:AM43"/>
    <mergeCell ref="X44:AE44"/>
    <mergeCell ref="AF44:AM44"/>
    <mergeCell ref="H56:K58"/>
    <mergeCell ref="L56:O56"/>
    <mergeCell ref="P56:W56"/>
    <mergeCell ref="L57:O57"/>
    <mergeCell ref="P57:W57"/>
    <mergeCell ref="L58:O58"/>
    <mergeCell ref="P58:W58"/>
    <mergeCell ref="P50:W50"/>
    <mergeCell ref="L51:O51"/>
    <mergeCell ref="P51:W51"/>
    <mergeCell ref="L52:O52"/>
    <mergeCell ref="P52:W52"/>
    <mergeCell ref="B53:G58"/>
    <mergeCell ref="H53:K55"/>
    <mergeCell ref="L53:O53"/>
    <mergeCell ref="P53:W53"/>
    <mergeCell ref="L54:O54"/>
    <mergeCell ref="B47:G52"/>
    <mergeCell ref="H47:K49"/>
    <mergeCell ref="L47:O47"/>
    <mergeCell ref="P47:W47"/>
    <mergeCell ref="L48:O48"/>
    <mergeCell ref="P48:W48"/>
    <mergeCell ref="L49:O49"/>
    <mergeCell ref="P49:W49"/>
    <mergeCell ref="H50:K52"/>
    <mergeCell ref="L50:O50"/>
    <mergeCell ref="B71:K71"/>
    <mergeCell ref="L71:W71"/>
    <mergeCell ref="B72:K72"/>
    <mergeCell ref="L72:W72"/>
    <mergeCell ref="B73:K73"/>
    <mergeCell ref="L73:W73"/>
    <mergeCell ref="B68:K68"/>
    <mergeCell ref="L68:W68"/>
    <mergeCell ref="B69:K69"/>
    <mergeCell ref="L69:W69"/>
    <mergeCell ref="B70:K70"/>
    <mergeCell ref="L70:W70"/>
    <mergeCell ref="P62:W62"/>
    <mergeCell ref="L63:O63"/>
    <mergeCell ref="P63:W63"/>
    <mergeCell ref="L64:O64"/>
    <mergeCell ref="P64:W64"/>
    <mergeCell ref="B67:K67"/>
    <mergeCell ref="L67:W67"/>
    <mergeCell ref="B59:G64"/>
    <mergeCell ref="H59:K61"/>
    <mergeCell ref="L59:O59"/>
    <mergeCell ref="P59:W59"/>
    <mergeCell ref="L60:O60"/>
    <mergeCell ref="P60:W60"/>
    <mergeCell ref="L61:O61"/>
    <mergeCell ref="P61:W61"/>
    <mergeCell ref="H62:K64"/>
    <mergeCell ref="L62:O62"/>
    <mergeCell ref="P82:R82"/>
    <mergeCell ref="S82:X82"/>
    <mergeCell ref="Y82:AB82"/>
    <mergeCell ref="AC82:AF82"/>
    <mergeCell ref="B74:K74"/>
    <mergeCell ref="L74:W74"/>
    <mergeCell ref="B79:D81"/>
    <mergeCell ref="E79:J81"/>
    <mergeCell ref="K79:AF79"/>
    <mergeCell ref="K80:R81"/>
    <mergeCell ref="S80:X81"/>
    <mergeCell ref="Y80:AB81"/>
    <mergeCell ref="AC80:AF81"/>
    <mergeCell ref="K86:M86"/>
    <mergeCell ref="N86:O86"/>
    <mergeCell ref="P86:R86"/>
    <mergeCell ref="S86:X86"/>
    <mergeCell ref="Y86:AB86"/>
    <mergeCell ref="AC86:AF86"/>
    <mergeCell ref="K85:M85"/>
    <mergeCell ref="N85:O85"/>
    <mergeCell ref="P85:R85"/>
    <mergeCell ref="S85:X85"/>
    <mergeCell ref="Y85:AB85"/>
    <mergeCell ref="AC85:AF85"/>
    <mergeCell ref="K84:M84"/>
    <mergeCell ref="N84:O84"/>
    <mergeCell ref="P84:R84"/>
    <mergeCell ref="K83:M83"/>
    <mergeCell ref="N83:O83"/>
    <mergeCell ref="P83:R83"/>
    <mergeCell ref="S83:X83"/>
    <mergeCell ref="B97:D99"/>
    <mergeCell ref="E97:J99"/>
    <mergeCell ref="K97:AF97"/>
    <mergeCell ref="K98:R99"/>
    <mergeCell ref="S98:X99"/>
    <mergeCell ref="Y98:AB99"/>
    <mergeCell ref="K91:M91"/>
    <mergeCell ref="N91:O91"/>
    <mergeCell ref="P91:R91"/>
    <mergeCell ref="S91:X91"/>
    <mergeCell ref="Y91:AB91"/>
    <mergeCell ref="AC91:AF91"/>
    <mergeCell ref="AG91:AH91"/>
    <mergeCell ref="AI91:AM91"/>
    <mergeCell ref="B92:AH92"/>
    <mergeCell ref="AI92:AM92"/>
    <mergeCell ref="AI94:AM94"/>
    <mergeCell ref="AI95:AM95"/>
    <mergeCell ref="AG97:AH99"/>
    <mergeCell ref="AI97:AM97"/>
    <mergeCell ref="B82:D91"/>
    <mergeCell ref="E82:J91"/>
    <mergeCell ref="K82:M82"/>
    <mergeCell ref="N82:O82"/>
    <mergeCell ref="K90:M90"/>
    <mergeCell ref="N90:O90"/>
    <mergeCell ref="P90:R90"/>
    <mergeCell ref="S90:X90"/>
    <mergeCell ref="Y90:AB90"/>
    <mergeCell ref="AC90:AF90"/>
    <mergeCell ref="K89:M89"/>
    <mergeCell ref="N89:O89"/>
    <mergeCell ref="K87:M87"/>
    <mergeCell ref="N87:O87"/>
    <mergeCell ref="P87:R87"/>
    <mergeCell ref="S87:X87"/>
    <mergeCell ref="Y87:AB87"/>
    <mergeCell ref="AC87:AF87"/>
    <mergeCell ref="AG90:AH90"/>
    <mergeCell ref="AI90:AM90"/>
    <mergeCell ref="P89:R89"/>
    <mergeCell ref="S89:X89"/>
    <mergeCell ref="Y89:AB89"/>
    <mergeCell ref="AC89:AF89"/>
    <mergeCell ref="K88:M88"/>
    <mergeCell ref="N88:O88"/>
    <mergeCell ref="P88:R88"/>
    <mergeCell ref="S88:X88"/>
    <mergeCell ref="Y88:AB88"/>
    <mergeCell ref="AC88:AF88"/>
    <mergeCell ref="S107:X107"/>
    <mergeCell ref="Y107:AB107"/>
    <mergeCell ref="AC107:AF107"/>
    <mergeCell ref="K106:M106"/>
    <mergeCell ref="N106:O106"/>
    <mergeCell ref="P106:R106"/>
    <mergeCell ref="S106:X106"/>
    <mergeCell ref="Y106:AB106"/>
    <mergeCell ref="AC106:AF106"/>
    <mergeCell ref="K101:M101"/>
    <mergeCell ref="N101:O101"/>
    <mergeCell ref="P101:R101"/>
    <mergeCell ref="S101:X101"/>
    <mergeCell ref="Y101:AB101"/>
    <mergeCell ref="AC101:AF101"/>
    <mergeCell ref="K105:M105"/>
    <mergeCell ref="N105:O105"/>
    <mergeCell ref="P105:R105"/>
    <mergeCell ref="S105:X105"/>
    <mergeCell ref="Y105:AB105"/>
    <mergeCell ref="AC105:AF105"/>
    <mergeCell ref="K104:M104"/>
    <mergeCell ref="N104:O104"/>
    <mergeCell ref="AI103:AM103"/>
    <mergeCell ref="AG104:AH104"/>
    <mergeCell ref="AI104:AM104"/>
    <mergeCell ref="AG105:AH105"/>
    <mergeCell ref="AC122:AF122"/>
    <mergeCell ref="Y119:AB119"/>
    <mergeCell ref="AC119:AF119"/>
    <mergeCell ref="K120:M120"/>
    <mergeCell ref="N120:O120"/>
    <mergeCell ref="P120:R120"/>
    <mergeCell ref="S120:X120"/>
    <mergeCell ref="Y120:AB120"/>
    <mergeCell ref="AC120:AF120"/>
    <mergeCell ref="K119:M119"/>
    <mergeCell ref="N119:O119"/>
    <mergeCell ref="K102:M102"/>
    <mergeCell ref="N102:O102"/>
    <mergeCell ref="P102:R102"/>
    <mergeCell ref="S102:X102"/>
    <mergeCell ref="Y102:AB102"/>
    <mergeCell ref="AC102:AF102"/>
    <mergeCell ref="K109:M109"/>
    <mergeCell ref="N109:O109"/>
    <mergeCell ref="P109:R109"/>
    <mergeCell ref="S109:X109"/>
    <mergeCell ref="Y109:AB109"/>
    <mergeCell ref="AC109:AF109"/>
    <mergeCell ref="K108:M108"/>
    <mergeCell ref="N108:O108"/>
    <mergeCell ref="P108:R108"/>
    <mergeCell ref="S108:X108"/>
    <mergeCell ref="Y108:AB108"/>
    <mergeCell ref="AC108:AF108"/>
    <mergeCell ref="K107:M107"/>
    <mergeCell ref="N107:O107"/>
    <mergeCell ref="P107:R107"/>
    <mergeCell ref="AI113:AM113"/>
    <mergeCell ref="AG116:AH118"/>
    <mergeCell ref="K121:M121"/>
    <mergeCell ref="N121:O121"/>
    <mergeCell ref="P121:R121"/>
    <mergeCell ref="S121:X121"/>
    <mergeCell ref="AC126:AF126"/>
    <mergeCell ref="K125:M125"/>
    <mergeCell ref="N125:O125"/>
    <mergeCell ref="P125:R125"/>
    <mergeCell ref="S125:X125"/>
    <mergeCell ref="Y125:AB125"/>
    <mergeCell ref="AC125:AF125"/>
    <mergeCell ref="K124:M124"/>
    <mergeCell ref="N124:O124"/>
    <mergeCell ref="P124:R124"/>
    <mergeCell ref="S124:X124"/>
    <mergeCell ref="Y124:AB124"/>
    <mergeCell ref="AC124:AF124"/>
    <mergeCell ref="K123:M123"/>
    <mergeCell ref="N123:O123"/>
    <mergeCell ref="P123:R123"/>
    <mergeCell ref="S123:X123"/>
    <mergeCell ref="Y123:AB123"/>
    <mergeCell ref="AC123:AF123"/>
    <mergeCell ref="AG124:AH124"/>
    <mergeCell ref="AI124:AM124"/>
    <mergeCell ref="AG125:AH125"/>
    <mergeCell ref="AI125:AM125"/>
    <mergeCell ref="AG126:AH126"/>
    <mergeCell ref="AI126:AM126"/>
    <mergeCell ref="Y121:AB121"/>
    <mergeCell ref="B131:D133"/>
    <mergeCell ref="E131:J133"/>
    <mergeCell ref="K131:AF131"/>
    <mergeCell ref="K132:R133"/>
    <mergeCell ref="S132:X133"/>
    <mergeCell ref="Y132:AB133"/>
    <mergeCell ref="AC132:AF133"/>
    <mergeCell ref="K128:M128"/>
    <mergeCell ref="N128:O128"/>
    <mergeCell ref="P128:R128"/>
    <mergeCell ref="S128:X128"/>
    <mergeCell ref="Y128:AB128"/>
    <mergeCell ref="AC128:AF128"/>
    <mergeCell ref="K127:M127"/>
    <mergeCell ref="N127:O127"/>
    <mergeCell ref="P127:R127"/>
    <mergeCell ref="S127:X127"/>
    <mergeCell ref="Y127:AB127"/>
    <mergeCell ref="AC127:AF127"/>
    <mergeCell ref="B119:D128"/>
    <mergeCell ref="E119:J128"/>
    <mergeCell ref="K126:M126"/>
    <mergeCell ref="N126:O126"/>
    <mergeCell ref="P126:R126"/>
    <mergeCell ref="S126:X126"/>
    <mergeCell ref="Y126:AB126"/>
    <mergeCell ref="AC121:AF121"/>
    <mergeCell ref="K122:M122"/>
    <mergeCell ref="N122:O122"/>
    <mergeCell ref="P122:R122"/>
    <mergeCell ref="S122:X122"/>
    <mergeCell ref="Y122:AB122"/>
    <mergeCell ref="P140:R140"/>
    <mergeCell ref="S140:X140"/>
    <mergeCell ref="Y140:AB140"/>
    <mergeCell ref="AC140:AF140"/>
    <mergeCell ref="K139:M139"/>
    <mergeCell ref="N139:O139"/>
    <mergeCell ref="P139:R139"/>
    <mergeCell ref="S139:X139"/>
    <mergeCell ref="Y139:AB139"/>
    <mergeCell ref="AC139:AF139"/>
    <mergeCell ref="K138:M138"/>
    <mergeCell ref="N138:O138"/>
    <mergeCell ref="P138:R138"/>
    <mergeCell ref="S138:X138"/>
    <mergeCell ref="Y138:AB138"/>
    <mergeCell ref="AC138:AF138"/>
    <mergeCell ref="K137:M137"/>
    <mergeCell ref="N137:O137"/>
    <mergeCell ref="P137:R137"/>
    <mergeCell ref="S137:X137"/>
    <mergeCell ref="Y137:AB137"/>
    <mergeCell ref="AC137:AF137"/>
    <mergeCell ref="AI138:AM138"/>
    <mergeCell ref="AG139:AH139"/>
    <mergeCell ref="AI139:AM139"/>
    <mergeCell ref="B147:D149"/>
    <mergeCell ref="E147:J149"/>
    <mergeCell ref="K147:AF147"/>
    <mergeCell ref="K148:R149"/>
    <mergeCell ref="S148:X149"/>
    <mergeCell ref="Y148:AB149"/>
    <mergeCell ref="K143:M143"/>
    <mergeCell ref="N143:O143"/>
    <mergeCell ref="P143:R143"/>
    <mergeCell ref="S143:X143"/>
    <mergeCell ref="Y143:AB143"/>
    <mergeCell ref="AC143:AF143"/>
    <mergeCell ref="K142:M142"/>
    <mergeCell ref="N142:O142"/>
    <mergeCell ref="P142:R142"/>
    <mergeCell ref="S142:X142"/>
    <mergeCell ref="Y142:AB142"/>
    <mergeCell ref="AC142:AF142"/>
    <mergeCell ref="K141:M141"/>
    <mergeCell ref="N141:O141"/>
    <mergeCell ref="P141:R141"/>
    <mergeCell ref="S141:X141"/>
    <mergeCell ref="Y141:AB141"/>
    <mergeCell ref="AC141:AF141"/>
    <mergeCell ref="AC148:AF149"/>
    <mergeCell ref="AG140:AH140"/>
    <mergeCell ref="AI140:AM140"/>
    <mergeCell ref="AG141:AH141"/>
    <mergeCell ref="K140:M140"/>
    <mergeCell ref="AI162:AM162"/>
    <mergeCell ref="AI163:AM163"/>
    <mergeCell ref="AG165:AH167"/>
    <mergeCell ref="Y168:AB168"/>
    <mergeCell ref="AC168:AF168"/>
    <mergeCell ref="AI165:AM165"/>
    <mergeCell ref="AI166:AM167"/>
    <mergeCell ref="AG168:AH168"/>
    <mergeCell ref="AI168:AM168"/>
    <mergeCell ref="K152:M152"/>
    <mergeCell ref="N152:O152"/>
    <mergeCell ref="P152:R152"/>
    <mergeCell ref="S152:X152"/>
    <mergeCell ref="Y152:AB152"/>
    <mergeCell ref="AC152:AF152"/>
    <mergeCell ref="K159:M159"/>
    <mergeCell ref="N159:O159"/>
    <mergeCell ref="P159:R159"/>
    <mergeCell ref="S159:X159"/>
    <mergeCell ref="Y159:AB159"/>
    <mergeCell ref="AC159:AF159"/>
    <mergeCell ref="K158:M158"/>
    <mergeCell ref="N158:O158"/>
    <mergeCell ref="P158:R158"/>
    <mergeCell ref="S158:X158"/>
    <mergeCell ref="Y158:AB158"/>
    <mergeCell ref="AC158:AF158"/>
    <mergeCell ref="K157:M157"/>
    <mergeCell ref="N157:O157"/>
    <mergeCell ref="P157:R157"/>
    <mergeCell ref="S157:X157"/>
    <mergeCell ref="Y157:AB157"/>
    <mergeCell ref="B165:D167"/>
    <mergeCell ref="E165:J167"/>
    <mergeCell ref="K165:AF165"/>
    <mergeCell ref="K166:R167"/>
    <mergeCell ref="S166:X167"/>
    <mergeCell ref="Y166:AB167"/>
    <mergeCell ref="AC166:AF167"/>
    <mergeCell ref="AG169:AH169"/>
    <mergeCell ref="Y176:AB176"/>
    <mergeCell ref="AC176:AF176"/>
    <mergeCell ref="K175:M175"/>
    <mergeCell ref="N175:O175"/>
    <mergeCell ref="P175:R175"/>
    <mergeCell ref="S175:X175"/>
    <mergeCell ref="Y175:AB175"/>
    <mergeCell ref="AC175:AF175"/>
    <mergeCell ref="K169:M169"/>
    <mergeCell ref="N169:O169"/>
    <mergeCell ref="P169:R169"/>
    <mergeCell ref="S169:X169"/>
    <mergeCell ref="Y169:AB169"/>
    <mergeCell ref="AC169:AF169"/>
    <mergeCell ref="B168:D177"/>
    <mergeCell ref="E168:J177"/>
    <mergeCell ref="K168:M168"/>
    <mergeCell ref="N168:O168"/>
    <mergeCell ref="P168:R168"/>
    <mergeCell ref="S168:X168"/>
    <mergeCell ref="K170:M170"/>
    <mergeCell ref="AG175:AH175"/>
    <mergeCell ref="N170:O170"/>
    <mergeCell ref="P170:R170"/>
    <mergeCell ref="K173:M173"/>
    <mergeCell ref="N173:O173"/>
    <mergeCell ref="P173:R173"/>
    <mergeCell ref="S173:X173"/>
    <mergeCell ref="Y173:AB173"/>
    <mergeCell ref="AC173:AF173"/>
    <mergeCell ref="K172:M172"/>
    <mergeCell ref="N172:O172"/>
    <mergeCell ref="K174:M174"/>
    <mergeCell ref="N174:O174"/>
    <mergeCell ref="P174:R174"/>
    <mergeCell ref="S174:X174"/>
    <mergeCell ref="Y174:AB174"/>
    <mergeCell ref="AC174:AF174"/>
    <mergeCell ref="K171:M171"/>
    <mergeCell ref="N171:O171"/>
    <mergeCell ref="B184:D186"/>
    <mergeCell ref="E184:J186"/>
    <mergeCell ref="K184:AF184"/>
    <mergeCell ref="K185:R186"/>
    <mergeCell ref="S185:X186"/>
    <mergeCell ref="Y185:AB186"/>
    <mergeCell ref="AC185:AF186"/>
    <mergeCell ref="B178:AH178"/>
    <mergeCell ref="K177:M177"/>
    <mergeCell ref="N177:O177"/>
    <mergeCell ref="P177:R177"/>
    <mergeCell ref="S177:X177"/>
    <mergeCell ref="Y177:AB177"/>
    <mergeCell ref="AC177:AF177"/>
    <mergeCell ref="K176:M176"/>
    <mergeCell ref="N176:O176"/>
    <mergeCell ref="AI187:AM187"/>
    <mergeCell ref="AG188:AH188"/>
    <mergeCell ref="AI188:AM188"/>
    <mergeCell ref="AG189:AH189"/>
    <mergeCell ref="AI189:AM189"/>
    <mergeCell ref="K190:M190"/>
    <mergeCell ref="N190:O190"/>
    <mergeCell ref="P190:R190"/>
    <mergeCell ref="S190:X190"/>
    <mergeCell ref="Y190:AB190"/>
    <mergeCell ref="AC190:AF190"/>
    <mergeCell ref="Y187:AB187"/>
    <mergeCell ref="AC187:AF187"/>
    <mergeCell ref="K188:M188"/>
    <mergeCell ref="N188:O188"/>
    <mergeCell ref="P188:R188"/>
    <mergeCell ref="S188:X188"/>
    <mergeCell ref="Y188:AB188"/>
    <mergeCell ref="AC188:AF188"/>
    <mergeCell ref="K187:M187"/>
    <mergeCell ref="N187:O187"/>
    <mergeCell ref="P187:R187"/>
    <mergeCell ref="S187:X187"/>
    <mergeCell ref="K189:M189"/>
    <mergeCell ref="N189:O189"/>
    <mergeCell ref="P189:R189"/>
    <mergeCell ref="AG190:AH190"/>
    <mergeCell ref="AI190:AM190"/>
    <mergeCell ref="Y193:AB193"/>
    <mergeCell ref="AC193:AF193"/>
    <mergeCell ref="K192:M192"/>
    <mergeCell ref="N192:O192"/>
    <mergeCell ref="P192:R192"/>
    <mergeCell ref="S192:X192"/>
    <mergeCell ref="Y192:AB192"/>
    <mergeCell ref="AC192:AF192"/>
    <mergeCell ref="K191:M191"/>
    <mergeCell ref="N191:O191"/>
    <mergeCell ref="P191:R191"/>
    <mergeCell ref="S191:X191"/>
    <mergeCell ref="Y191:AB191"/>
    <mergeCell ref="AC191:AF191"/>
    <mergeCell ref="Y189:AB189"/>
    <mergeCell ref="AC189:AF189"/>
    <mergeCell ref="AG184:AH186"/>
    <mergeCell ref="AG191:AH191"/>
    <mergeCell ref="AG187:AH187"/>
    <mergeCell ref="B199:D201"/>
    <mergeCell ref="E199:J201"/>
    <mergeCell ref="K199:AF199"/>
    <mergeCell ref="K200:R201"/>
    <mergeCell ref="S200:X201"/>
    <mergeCell ref="Y200:AB201"/>
    <mergeCell ref="AC200:AF201"/>
    <mergeCell ref="K196:M196"/>
    <mergeCell ref="N196:O196"/>
    <mergeCell ref="P196:R196"/>
    <mergeCell ref="S196:X196"/>
    <mergeCell ref="Y196:AB196"/>
    <mergeCell ref="AC196:AF196"/>
    <mergeCell ref="K195:M195"/>
    <mergeCell ref="N195:O195"/>
    <mergeCell ref="P195:R195"/>
    <mergeCell ref="S195:X195"/>
    <mergeCell ref="Y195:AB195"/>
    <mergeCell ref="AC195:AF195"/>
    <mergeCell ref="B187:D196"/>
    <mergeCell ref="E187:J196"/>
    <mergeCell ref="K194:M194"/>
    <mergeCell ref="N194:O194"/>
    <mergeCell ref="P194:R194"/>
    <mergeCell ref="S194:X194"/>
    <mergeCell ref="Y194:AB194"/>
    <mergeCell ref="AC194:AF194"/>
    <mergeCell ref="K193:M193"/>
    <mergeCell ref="S189:X189"/>
    <mergeCell ref="N193:O193"/>
    <mergeCell ref="P193:R193"/>
    <mergeCell ref="S193:X193"/>
    <mergeCell ref="N202:O202"/>
    <mergeCell ref="P202:R202"/>
    <mergeCell ref="S202:X202"/>
    <mergeCell ref="Y202:AB202"/>
    <mergeCell ref="AC202:AF202"/>
    <mergeCell ref="K208:M208"/>
    <mergeCell ref="N208:O208"/>
    <mergeCell ref="P208:R208"/>
    <mergeCell ref="S208:X208"/>
    <mergeCell ref="Y208:AB208"/>
    <mergeCell ref="AC208:AF208"/>
    <mergeCell ref="K207:M207"/>
    <mergeCell ref="N207:O207"/>
    <mergeCell ref="P207:R207"/>
    <mergeCell ref="S207:X207"/>
    <mergeCell ref="Y207:AB207"/>
    <mergeCell ref="AC207:AF207"/>
    <mergeCell ref="K206:M206"/>
    <mergeCell ref="N206:O206"/>
    <mergeCell ref="P206:R206"/>
    <mergeCell ref="S206:X206"/>
    <mergeCell ref="Y206:AB206"/>
    <mergeCell ref="AC206:AF206"/>
    <mergeCell ref="K205:M205"/>
    <mergeCell ref="N205:O205"/>
    <mergeCell ref="P205:R205"/>
    <mergeCell ref="S205:X205"/>
    <mergeCell ref="Y205:AB205"/>
    <mergeCell ref="AC205:AF205"/>
    <mergeCell ref="K203:M203"/>
    <mergeCell ref="N203:O203"/>
    <mergeCell ref="P203:R203"/>
    <mergeCell ref="B217:D219"/>
    <mergeCell ref="E217:J219"/>
    <mergeCell ref="K217:AF217"/>
    <mergeCell ref="K218:R219"/>
    <mergeCell ref="S218:X219"/>
    <mergeCell ref="Y218:AB219"/>
    <mergeCell ref="K211:M211"/>
    <mergeCell ref="N211:O211"/>
    <mergeCell ref="P211:R211"/>
    <mergeCell ref="S211:X211"/>
    <mergeCell ref="Y211:AB211"/>
    <mergeCell ref="AC211:AF211"/>
    <mergeCell ref="K210:M210"/>
    <mergeCell ref="N210:O210"/>
    <mergeCell ref="P210:R210"/>
    <mergeCell ref="S210:X210"/>
    <mergeCell ref="Y210:AB210"/>
    <mergeCell ref="AC210:AF210"/>
    <mergeCell ref="AC218:AF219"/>
    <mergeCell ref="B212:AH212"/>
    <mergeCell ref="AG217:AH219"/>
    <mergeCell ref="K222:M222"/>
    <mergeCell ref="N222:O222"/>
    <mergeCell ref="P222:R222"/>
    <mergeCell ref="S222:X222"/>
    <mergeCell ref="Y222:AB222"/>
    <mergeCell ref="AC222:AF222"/>
    <mergeCell ref="K229:M229"/>
    <mergeCell ref="N229:O229"/>
    <mergeCell ref="P229:R229"/>
    <mergeCell ref="S229:X229"/>
    <mergeCell ref="Y229:AB229"/>
    <mergeCell ref="AC229:AF229"/>
    <mergeCell ref="K228:M228"/>
    <mergeCell ref="N228:O228"/>
    <mergeCell ref="P228:R228"/>
    <mergeCell ref="S228:X228"/>
    <mergeCell ref="Y228:AB228"/>
    <mergeCell ref="AC228:AF228"/>
    <mergeCell ref="K227:M227"/>
    <mergeCell ref="N227:O227"/>
    <mergeCell ref="P227:R227"/>
    <mergeCell ref="S227:X227"/>
    <mergeCell ref="Y227:AB227"/>
    <mergeCell ref="AC227:AF227"/>
    <mergeCell ref="K226:M226"/>
    <mergeCell ref="N226:O226"/>
    <mergeCell ref="P226:R226"/>
    <mergeCell ref="S226:X226"/>
    <mergeCell ref="Y226:AB226"/>
    <mergeCell ref="AC226:AF226"/>
    <mergeCell ref="S225:X225"/>
    <mergeCell ref="Y225:AB225"/>
    <mergeCell ref="AG241:AH241"/>
    <mergeCell ref="AI241:AM241"/>
    <mergeCell ref="B239:D248"/>
    <mergeCell ref="E239:J248"/>
    <mergeCell ref="AG242:AH242"/>
    <mergeCell ref="AI242:AM242"/>
    <mergeCell ref="AG243:AH243"/>
    <mergeCell ref="AG245:AH245"/>
    <mergeCell ref="AI245:AM245"/>
    <mergeCell ref="AG246:AH246"/>
    <mergeCell ref="AI246:AM246"/>
    <mergeCell ref="AG247:AH247"/>
    <mergeCell ref="AI247:AM247"/>
    <mergeCell ref="AG248:AH248"/>
    <mergeCell ref="AI248:AM248"/>
    <mergeCell ref="S239:X239"/>
    <mergeCell ref="K241:M241"/>
    <mergeCell ref="N241:O241"/>
    <mergeCell ref="P241:R241"/>
    <mergeCell ref="S241:X241"/>
    <mergeCell ref="K242:M242"/>
    <mergeCell ref="N242:O242"/>
    <mergeCell ref="P242:R242"/>
    <mergeCell ref="S242:X242"/>
    <mergeCell ref="Y242:AB242"/>
    <mergeCell ref="S246:X246"/>
    <mergeCell ref="Y246:AB246"/>
    <mergeCell ref="B236:D238"/>
    <mergeCell ref="E236:J238"/>
    <mergeCell ref="K236:AF236"/>
    <mergeCell ref="K237:R238"/>
    <mergeCell ref="S237:X238"/>
    <mergeCell ref="Y237:AB238"/>
    <mergeCell ref="AC237:AF238"/>
    <mergeCell ref="B271:D273"/>
    <mergeCell ref="S262:X262"/>
    <mergeCell ref="Y262:AB262"/>
    <mergeCell ref="AC262:AF262"/>
    <mergeCell ref="N244:O244"/>
    <mergeCell ref="P244:R244"/>
    <mergeCell ref="S244:X244"/>
    <mergeCell ref="Y244:AB244"/>
    <mergeCell ref="AC244:AF244"/>
    <mergeCell ref="S259:X259"/>
    <mergeCell ref="Y259:AB259"/>
    <mergeCell ref="AC259:AF259"/>
    <mergeCell ref="K258:M258"/>
    <mergeCell ref="N258:O258"/>
    <mergeCell ref="P258:R258"/>
    <mergeCell ref="S258:X258"/>
    <mergeCell ref="Y258:AB258"/>
    <mergeCell ref="AC258:AF258"/>
    <mergeCell ref="P247:R247"/>
    <mergeCell ref="S247:X247"/>
    <mergeCell ref="Y247:AB247"/>
    <mergeCell ref="AC247:AF247"/>
    <mergeCell ref="K246:M246"/>
    <mergeCell ref="N246:O246"/>
    <mergeCell ref="P246:R246"/>
    <mergeCell ref="S272:X273"/>
    <mergeCell ref="Y272:AB273"/>
    <mergeCell ref="S257:X257"/>
    <mergeCell ref="Y257:AB257"/>
    <mergeCell ref="AC257:AF257"/>
    <mergeCell ref="N277:O277"/>
    <mergeCell ref="P277:R277"/>
    <mergeCell ref="S277:X277"/>
    <mergeCell ref="Y277:AB277"/>
    <mergeCell ref="AC277:AF277"/>
    <mergeCell ref="K276:M276"/>
    <mergeCell ref="N276:O276"/>
    <mergeCell ref="P276:R276"/>
    <mergeCell ref="S276:X276"/>
    <mergeCell ref="Y276:AB276"/>
    <mergeCell ref="AC276:AF276"/>
    <mergeCell ref="K275:M275"/>
    <mergeCell ref="N275:O275"/>
    <mergeCell ref="P275:R275"/>
    <mergeCell ref="S275:X275"/>
    <mergeCell ref="Y275:AB275"/>
    <mergeCell ref="S260:X260"/>
    <mergeCell ref="Y260:AB260"/>
    <mergeCell ref="AC260:AF260"/>
    <mergeCell ref="Y274:AB274"/>
    <mergeCell ref="AC274:AF274"/>
    <mergeCell ref="K259:M259"/>
    <mergeCell ref="N259:O259"/>
    <mergeCell ref="AC264:AF264"/>
    <mergeCell ref="K263:M263"/>
    <mergeCell ref="N263:O263"/>
    <mergeCell ref="P263:R263"/>
    <mergeCell ref="S282:X282"/>
    <mergeCell ref="Y282:AB282"/>
    <mergeCell ref="AC282:AF282"/>
    <mergeCell ref="AC275:AF275"/>
    <mergeCell ref="K281:M281"/>
    <mergeCell ref="N281:O281"/>
    <mergeCell ref="P281:R281"/>
    <mergeCell ref="S281:X281"/>
    <mergeCell ref="Y281:AB281"/>
    <mergeCell ref="AC281:AF281"/>
    <mergeCell ref="K280:M280"/>
    <mergeCell ref="N280:O280"/>
    <mergeCell ref="P280:R280"/>
    <mergeCell ref="S280:X280"/>
    <mergeCell ref="Y280:AB280"/>
    <mergeCell ref="AC280:AF280"/>
    <mergeCell ref="K279:M279"/>
    <mergeCell ref="N279:O279"/>
    <mergeCell ref="P279:R279"/>
    <mergeCell ref="S279:X279"/>
    <mergeCell ref="Y279:AB279"/>
    <mergeCell ref="AC279:AF279"/>
    <mergeCell ref="K278:M278"/>
    <mergeCell ref="N278:O278"/>
    <mergeCell ref="P278:R278"/>
    <mergeCell ref="S278:X278"/>
    <mergeCell ref="AG283:AH283"/>
    <mergeCell ref="AI283:AM283"/>
    <mergeCell ref="B284:AH284"/>
    <mergeCell ref="AI284:AM284"/>
    <mergeCell ref="I288:AH288"/>
    <mergeCell ref="AI288:AM288"/>
    <mergeCell ref="I289:AH289"/>
    <mergeCell ref="AI289:AM289"/>
    <mergeCell ref="I290:AH290"/>
    <mergeCell ref="AI290:AM290"/>
    <mergeCell ref="B289:E291"/>
    <mergeCell ref="F289:H289"/>
    <mergeCell ref="F290:H290"/>
    <mergeCell ref="F291:H291"/>
    <mergeCell ref="B288:E288"/>
    <mergeCell ref="F288:H288"/>
    <mergeCell ref="K283:M283"/>
    <mergeCell ref="N283:O283"/>
    <mergeCell ref="P283:R283"/>
    <mergeCell ref="S283:X283"/>
    <mergeCell ref="Y283:AB283"/>
    <mergeCell ref="I291:AH291"/>
    <mergeCell ref="AI291:AM291"/>
    <mergeCell ref="AC283:AF283"/>
    <mergeCell ref="B274:D283"/>
    <mergeCell ref="E274:J283"/>
    <mergeCell ref="Y278:AB278"/>
    <mergeCell ref="AC278:AF278"/>
    <mergeCell ref="K277:M277"/>
    <mergeCell ref="K282:M282"/>
    <mergeCell ref="N282:O282"/>
    <mergeCell ref="P282:R282"/>
    <mergeCell ref="F296:H296"/>
    <mergeCell ref="B299:E299"/>
    <mergeCell ref="F299:H299"/>
    <mergeCell ref="B293:E293"/>
    <mergeCell ref="F293:H293"/>
    <mergeCell ref="B294:E296"/>
    <mergeCell ref="F294:H294"/>
    <mergeCell ref="F295:H295"/>
    <mergeCell ref="B306:G306"/>
    <mergeCell ref="H306:M306"/>
    <mergeCell ref="N306:S306"/>
    <mergeCell ref="T306:Y306"/>
    <mergeCell ref="Z306:AE306"/>
    <mergeCell ref="B304:M304"/>
    <mergeCell ref="N304:AE304"/>
    <mergeCell ref="B305:G305"/>
    <mergeCell ref="H305:M305"/>
    <mergeCell ref="N305:S305"/>
    <mergeCell ref="T305:Y305"/>
    <mergeCell ref="Z305:AE305"/>
    <mergeCell ref="B300:E302"/>
    <mergeCell ref="F300:H300"/>
    <mergeCell ref="F301:H301"/>
    <mergeCell ref="F302:H302"/>
    <mergeCell ref="I293:AH293"/>
    <mergeCell ref="AF304:AM305"/>
    <mergeCell ref="AF306:AM306"/>
    <mergeCell ref="AI293:AM293"/>
    <mergeCell ref="I294:AH294"/>
    <mergeCell ref="AI294:AM294"/>
    <mergeCell ref="I295:AH295"/>
    <mergeCell ref="AI295:AM295"/>
    <mergeCell ref="B267:N267"/>
    <mergeCell ref="O267:AF267"/>
    <mergeCell ref="AG267:AH267"/>
    <mergeCell ref="B268:N268"/>
    <mergeCell ref="O268:AF268"/>
    <mergeCell ref="AG268:AH268"/>
    <mergeCell ref="B232:N232"/>
    <mergeCell ref="O232:AF232"/>
    <mergeCell ref="AG232:AH232"/>
    <mergeCell ref="B233:N233"/>
    <mergeCell ref="O233:AF233"/>
    <mergeCell ref="AG233:AH233"/>
    <mergeCell ref="B180:N180"/>
    <mergeCell ref="O180:AF180"/>
    <mergeCell ref="AG180:AH180"/>
    <mergeCell ref="B181:N181"/>
    <mergeCell ref="O181:AF181"/>
    <mergeCell ref="AG181:AH181"/>
    <mergeCell ref="Y256:AB256"/>
    <mergeCell ref="AC256:AF256"/>
    <mergeCell ref="AC242:AF242"/>
    <mergeCell ref="Y239:AB239"/>
    <mergeCell ref="AC239:AF239"/>
    <mergeCell ref="K240:M240"/>
    <mergeCell ref="N240:O240"/>
    <mergeCell ref="P240:R240"/>
    <mergeCell ref="S240:X240"/>
    <mergeCell ref="Y240:AB240"/>
    <mergeCell ref="AC240:AF240"/>
    <mergeCell ref="K239:M239"/>
    <mergeCell ref="N239:O239"/>
    <mergeCell ref="P239:R239"/>
    <mergeCell ref="B94:N94"/>
    <mergeCell ref="O94:AF94"/>
    <mergeCell ref="AG94:AH94"/>
    <mergeCell ref="B95:N95"/>
    <mergeCell ref="O95:AF95"/>
    <mergeCell ref="AG95:AH95"/>
    <mergeCell ref="B162:N162"/>
    <mergeCell ref="O162:AF162"/>
    <mergeCell ref="AG162:AH162"/>
    <mergeCell ref="B163:N163"/>
    <mergeCell ref="O163:AF163"/>
    <mergeCell ref="AG163:AH163"/>
    <mergeCell ref="B112:N112"/>
    <mergeCell ref="O112:AF112"/>
    <mergeCell ref="AG112:AH112"/>
    <mergeCell ref="B113:N113"/>
    <mergeCell ref="O113:AF113"/>
    <mergeCell ref="AG113:AH113"/>
    <mergeCell ref="AC157:AF157"/>
    <mergeCell ref="K156:M156"/>
    <mergeCell ref="N156:O156"/>
    <mergeCell ref="P156:R156"/>
    <mergeCell ref="S156:X156"/>
    <mergeCell ref="Y156:AB156"/>
    <mergeCell ref="AC156:AF156"/>
    <mergeCell ref="AG138:AH138"/>
    <mergeCell ref="N134:O134"/>
    <mergeCell ref="P134:R134"/>
    <mergeCell ref="S134:X134"/>
    <mergeCell ref="Y134:AB134"/>
    <mergeCell ref="AC134:AF134"/>
    <mergeCell ref="N140:O140"/>
  </mergeCells>
  <phoneticPr fontId="2"/>
  <conditionalFormatting sqref="B53:W55 B29:G36 B110 B97:AG97 B98:AF99 B100:AG100 B101:AF109 AI97:AM110 B144 B131:AG131 B132:AF133 B134:AG134 B135:AF142 B143:AG143 AI131:AM144 B178 B165:AG165 B166:AF167 B168:AG168 B169:AF176 B177:AG177 AI165:AM178 B212 B199:AG199 B200:AF201 B202:AG202 B203:AF210 B211:AG211 AI199:AM212 B293:I296 AI293:AM293 X31:X32 AF31:AM32 X35:X36 AF35:AM36 B56:G58 L56:W58 P29:W36">
    <cfRule type="expression" dxfId="226" priority="60">
      <formula>$P$11="1人"</formula>
    </cfRule>
  </conditionalFormatting>
  <conditionalFormatting sqref="B92 B79:AG79 B80:AF81 B82:AG82 B83:AF90 B91:AG91 AI79:AM92 B160 B147:AG147 B148:AF149 B150:AG150 B151:AF158 B159:AG159 AI147:AM160">
    <cfRule type="expression" dxfId="225" priority="146">
      <formula>$P$25="診断のみ（宿泊無）"</formula>
    </cfRule>
  </conditionalFormatting>
  <conditionalFormatting sqref="B160 B147:AG147 B148:AF149 B150:AG150 B151:AF158 B159:AG159 AI147:AM160">
    <cfRule type="expression" dxfId="224" priority="145">
      <formula>$P$25="前泊→診断"</formula>
    </cfRule>
  </conditionalFormatting>
  <conditionalFormatting sqref="B92 B79:AG79 B80:AF81 B82:AG82 B83:AF90 B91:AG91 AI79:AM92">
    <cfRule type="expression" dxfId="223" priority="144">
      <formula>$P$25="診断→後泊"</formula>
    </cfRule>
  </conditionalFormatting>
  <conditionalFormatting sqref="B265 B252:AG252 B253:AF254 B255:AG255 B256:AF263 B264:AG264 AI252:AM265">
    <cfRule type="expression" dxfId="222" priority="128">
      <formula>$P$41="前泊→説明"</formula>
    </cfRule>
  </conditionalFormatting>
  <conditionalFormatting sqref="B178 B165:AG165 B166:AF167 B168:AG168 B169:AF176 B177:AG177 AI165:AM178">
    <cfRule type="expression" dxfId="221" priority="143">
      <formula>$P$33="前泊→診断"</formula>
    </cfRule>
  </conditionalFormatting>
  <conditionalFormatting sqref="B230 B217:AG217 B218:AF219 B220:AG220 B221:AF228 B229:AG229 AI217:AM230">
    <cfRule type="expression" dxfId="220" priority="141">
      <formula>$P$41="説明→後泊"</formula>
    </cfRule>
  </conditionalFormatting>
  <conditionalFormatting sqref="P27:X28 AF27:AM28">
    <cfRule type="expression" dxfId="219" priority="140">
      <formula>$P$26="無"</formula>
    </cfRule>
  </conditionalFormatting>
  <conditionalFormatting sqref="P28:X28 AF28:AM28">
    <cfRule type="expression" dxfId="218" priority="139">
      <formula>OR($P$26="有：別訪問→本訪問",$P$26="有：本訪問→別訪問")</formula>
    </cfRule>
  </conditionalFormatting>
  <conditionalFormatting sqref="P35 X35:X36 AF35:AM36">
    <cfRule type="expression" dxfId="217" priority="138">
      <formula>$P$34="無"</formula>
    </cfRule>
  </conditionalFormatting>
  <conditionalFormatting sqref="P36:X36 AF36:AM36">
    <cfRule type="expression" dxfId="216" priority="137">
      <formula>OR($P$34="有：別訪問→本訪問",$P$34="有：本訪問→別訪問")</formula>
    </cfRule>
  </conditionalFormatting>
  <conditionalFormatting sqref="P43:X44 AF43:AM44">
    <cfRule type="expression" dxfId="215" priority="136">
      <formula>$P$42="無"</formula>
    </cfRule>
  </conditionalFormatting>
  <conditionalFormatting sqref="P44:AM44">
    <cfRule type="expression" dxfId="214" priority="135">
      <formula>OR($P$42="有：別訪問→本訪問",$P$42="有：本訪問→別訪問")</formula>
    </cfRule>
  </conditionalFormatting>
  <conditionalFormatting sqref="P36">
    <cfRule type="expression" dxfId="213" priority="134">
      <formula>$P$11="1人"</formula>
    </cfRule>
  </conditionalFormatting>
  <conditionalFormatting sqref="P36">
    <cfRule type="expression" dxfId="212" priority="133">
      <formula>$P$34="無"</formula>
    </cfRule>
  </conditionalFormatting>
  <conditionalFormatting sqref="R35">
    <cfRule type="expression" dxfId="211" priority="132">
      <formula>$P$11="1人"</formula>
    </cfRule>
  </conditionalFormatting>
  <conditionalFormatting sqref="R35">
    <cfRule type="expression" dxfId="210" priority="131">
      <formula>$P$34="無"</formula>
    </cfRule>
  </conditionalFormatting>
  <conditionalFormatting sqref="R36">
    <cfRule type="expression" dxfId="209" priority="130">
      <formula>$P$11="1人"</formula>
    </cfRule>
  </conditionalFormatting>
  <conditionalFormatting sqref="R36">
    <cfRule type="expression" dxfId="208" priority="129">
      <formula>$P$34="無"</formula>
    </cfRule>
  </conditionalFormatting>
  <conditionalFormatting sqref="B110 B97:AG97 B98:AF99 B100:AG100 B101:AF109 AI97:AM110 B178 B165:AG165 B166:AF167 B168:AG168 B169:AF176 B177:AG177 AI165:AM178">
    <cfRule type="expression" dxfId="207" priority="127">
      <formula>$P$33="診断のみ（宿泊無）"</formula>
    </cfRule>
  </conditionalFormatting>
  <conditionalFormatting sqref="B110 B97:AG97 B98:AF99 B100:AG100 B101:AF109 AI97:AM110">
    <cfRule type="expression" dxfId="206" priority="126">
      <formula>$P$33="診断→後泊"</formula>
    </cfRule>
  </conditionalFormatting>
  <conditionalFormatting sqref="F289:I289">
    <cfRule type="expression" dxfId="205" priority="125">
      <formula>OR($P$25="診断のみ（宿泊無）",$P$25="診断→後泊")</formula>
    </cfRule>
  </conditionalFormatting>
  <conditionalFormatting sqref="F291:I291">
    <cfRule type="expression" dxfId="204" priority="124">
      <formula>OR($P$25="診断のみ（宿泊無）",$P$25="前泊→診断")</formula>
    </cfRule>
  </conditionalFormatting>
  <conditionalFormatting sqref="F294:I294">
    <cfRule type="expression" dxfId="203" priority="123">
      <formula>OR($P$33="診断のみ（宿泊無）",$P$33="診断→後泊")</formula>
    </cfRule>
  </conditionalFormatting>
  <conditionalFormatting sqref="F296:I296">
    <cfRule type="expression" dxfId="202" priority="122">
      <formula>OR($P$33="診断のみ（宿泊無）",$P$33="前泊→診断")</formula>
    </cfRule>
  </conditionalFormatting>
  <conditionalFormatting sqref="F300:I300">
    <cfRule type="expression" dxfId="201" priority="121">
      <formula>OR($P$41="説明のみ（宿泊無）",$P$41="説明→後泊")</formula>
    </cfRule>
  </conditionalFormatting>
  <conditionalFormatting sqref="F302:I302">
    <cfRule type="expression" dxfId="200" priority="120">
      <formula>OR($P$41="説明のみ（宿泊無）",$P$41="前泊→説明")</formula>
    </cfRule>
  </conditionalFormatting>
  <conditionalFormatting sqref="AG83">
    <cfRule type="expression" dxfId="199" priority="119">
      <formula>$P$25="診断のみ（宿泊無）"</formula>
    </cfRule>
  </conditionalFormatting>
  <conditionalFormatting sqref="AG83">
    <cfRule type="expression" dxfId="198" priority="118">
      <formula>$P$25="診断→後泊"</formula>
    </cfRule>
  </conditionalFormatting>
  <conditionalFormatting sqref="AG84">
    <cfRule type="expression" dxfId="197" priority="117">
      <formula>$P$25="診断のみ（宿泊無）"</formula>
    </cfRule>
  </conditionalFormatting>
  <conditionalFormatting sqref="AG84">
    <cfRule type="expression" dxfId="196" priority="116">
      <formula>$P$25="診断→後泊"</formula>
    </cfRule>
  </conditionalFormatting>
  <conditionalFormatting sqref="AG85">
    <cfRule type="expression" dxfId="195" priority="115">
      <formula>$P$25="診断のみ（宿泊無）"</formula>
    </cfRule>
  </conditionalFormatting>
  <conditionalFormatting sqref="AG85">
    <cfRule type="expression" dxfId="194" priority="114">
      <formula>$P$25="診断→後泊"</formula>
    </cfRule>
  </conditionalFormatting>
  <conditionalFormatting sqref="AG86">
    <cfRule type="expression" dxfId="193" priority="113">
      <formula>$P$25="診断のみ（宿泊無）"</formula>
    </cfRule>
  </conditionalFormatting>
  <conditionalFormatting sqref="AG86">
    <cfRule type="expression" dxfId="192" priority="112">
      <formula>$P$25="診断→後泊"</formula>
    </cfRule>
  </conditionalFormatting>
  <conditionalFormatting sqref="AG87">
    <cfRule type="expression" dxfId="191" priority="111">
      <formula>$P$25="診断のみ（宿泊無）"</formula>
    </cfRule>
  </conditionalFormatting>
  <conditionalFormatting sqref="AG87">
    <cfRule type="expression" dxfId="190" priority="110">
      <formula>$P$25="診断→後泊"</formula>
    </cfRule>
  </conditionalFormatting>
  <conditionalFormatting sqref="AG88">
    <cfRule type="expression" dxfId="189" priority="109">
      <formula>$P$25="診断のみ（宿泊無）"</formula>
    </cfRule>
  </conditionalFormatting>
  <conditionalFormatting sqref="AG88">
    <cfRule type="expression" dxfId="188" priority="108">
      <formula>$P$25="診断→後泊"</formula>
    </cfRule>
  </conditionalFormatting>
  <conditionalFormatting sqref="AG89">
    <cfRule type="expression" dxfId="187" priority="107">
      <formula>$P$25="診断のみ（宿泊無）"</formula>
    </cfRule>
  </conditionalFormatting>
  <conditionalFormatting sqref="AG89">
    <cfRule type="expression" dxfId="186" priority="106">
      <formula>$P$25="診断→後泊"</formula>
    </cfRule>
  </conditionalFormatting>
  <conditionalFormatting sqref="AG90">
    <cfRule type="expression" dxfId="185" priority="105">
      <formula>$P$25="診断のみ（宿泊無）"</formula>
    </cfRule>
  </conditionalFormatting>
  <conditionalFormatting sqref="AG90">
    <cfRule type="expression" dxfId="184" priority="104">
      <formula>$P$25="診断→後泊"</formula>
    </cfRule>
  </conditionalFormatting>
  <conditionalFormatting sqref="AG101">
    <cfRule type="expression" dxfId="183" priority="103">
      <formula>$P$11="1人"</formula>
    </cfRule>
  </conditionalFormatting>
  <conditionalFormatting sqref="AG101">
    <cfRule type="expression" dxfId="182" priority="102">
      <formula>$P$33="診断のみ（宿泊無）"</formula>
    </cfRule>
  </conditionalFormatting>
  <conditionalFormatting sqref="AG101">
    <cfRule type="expression" dxfId="181" priority="101">
      <formula>$P$33="診断→後泊"</formula>
    </cfRule>
  </conditionalFormatting>
  <conditionalFormatting sqref="AG102">
    <cfRule type="expression" dxfId="180" priority="100">
      <formula>$P$11="1人"</formula>
    </cfRule>
  </conditionalFormatting>
  <conditionalFormatting sqref="AG102">
    <cfRule type="expression" dxfId="179" priority="99">
      <formula>$P$33="診断のみ（宿泊無）"</formula>
    </cfRule>
  </conditionalFormatting>
  <conditionalFormatting sqref="AG102">
    <cfRule type="expression" dxfId="178" priority="98">
      <formula>$P$33="診断→後泊"</formula>
    </cfRule>
  </conditionalFormatting>
  <conditionalFormatting sqref="AG103">
    <cfRule type="expression" dxfId="177" priority="97">
      <formula>$P$11="1人"</formula>
    </cfRule>
  </conditionalFormatting>
  <conditionalFormatting sqref="AG103">
    <cfRule type="expression" dxfId="176" priority="96">
      <formula>$P$33="診断のみ（宿泊無）"</formula>
    </cfRule>
  </conditionalFormatting>
  <conditionalFormatting sqref="AG103">
    <cfRule type="expression" dxfId="175" priority="95">
      <formula>$P$33="診断→後泊"</formula>
    </cfRule>
  </conditionalFormatting>
  <conditionalFormatting sqref="AG104">
    <cfRule type="expression" dxfId="174" priority="94">
      <formula>$P$11="1人"</formula>
    </cfRule>
  </conditionalFormatting>
  <conditionalFormatting sqref="AG104">
    <cfRule type="expression" dxfId="173" priority="93">
      <formula>$P$33="診断のみ（宿泊無）"</formula>
    </cfRule>
  </conditionalFormatting>
  <conditionalFormatting sqref="AG104">
    <cfRule type="expression" dxfId="172" priority="92">
      <formula>$P$33="診断→後泊"</formula>
    </cfRule>
  </conditionalFormatting>
  <conditionalFormatting sqref="AG105">
    <cfRule type="expression" dxfId="171" priority="91">
      <formula>$P$11="1人"</formula>
    </cfRule>
  </conditionalFormatting>
  <conditionalFormatting sqref="AG105">
    <cfRule type="expression" dxfId="170" priority="90">
      <formula>$P$33="診断のみ（宿泊無）"</formula>
    </cfRule>
  </conditionalFormatting>
  <conditionalFormatting sqref="AG105">
    <cfRule type="expression" dxfId="169" priority="89">
      <formula>$P$33="診断→後泊"</formula>
    </cfRule>
  </conditionalFormatting>
  <conditionalFormatting sqref="AG106">
    <cfRule type="expression" dxfId="168" priority="88">
      <formula>$P$11="1人"</formula>
    </cfRule>
  </conditionalFormatting>
  <conditionalFormatting sqref="AG106">
    <cfRule type="expression" dxfId="167" priority="87">
      <formula>$P$33="診断のみ（宿泊無）"</formula>
    </cfRule>
  </conditionalFormatting>
  <conditionalFormatting sqref="AG106">
    <cfRule type="expression" dxfId="166" priority="86">
      <formula>$P$33="診断→後泊"</formula>
    </cfRule>
  </conditionalFormatting>
  <conditionalFormatting sqref="AG107">
    <cfRule type="expression" dxfId="165" priority="85">
      <formula>$P$11="1人"</formula>
    </cfRule>
  </conditionalFormatting>
  <conditionalFormatting sqref="AG107">
    <cfRule type="expression" dxfId="164" priority="84">
      <formula>$P$33="診断のみ（宿泊無）"</formula>
    </cfRule>
  </conditionalFormatting>
  <conditionalFormatting sqref="AG107">
    <cfRule type="expression" dxfId="163" priority="83">
      <formula>$P$33="診断→後泊"</formula>
    </cfRule>
  </conditionalFormatting>
  <conditionalFormatting sqref="AG108">
    <cfRule type="expression" dxfId="162" priority="82">
      <formula>$P$11="1人"</formula>
    </cfRule>
  </conditionalFormatting>
  <conditionalFormatting sqref="AG108">
    <cfRule type="expression" dxfId="161" priority="81">
      <formula>$P$33="診断のみ（宿泊無）"</formula>
    </cfRule>
  </conditionalFormatting>
  <conditionalFormatting sqref="AG108">
    <cfRule type="expression" dxfId="160" priority="80">
      <formula>$P$33="診断→後泊"</formula>
    </cfRule>
  </conditionalFormatting>
  <conditionalFormatting sqref="AG109">
    <cfRule type="expression" dxfId="159" priority="79">
      <formula>$P$11="1人"</formula>
    </cfRule>
  </conditionalFormatting>
  <conditionalFormatting sqref="AG109">
    <cfRule type="expression" dxfId="158" priority="78">
      <formula>$P$33="診断のみ（宿泊無）"</formula>
    </cfRule>
  </conditionalFormatting>
  <conditionalFormatting sqref="AG109">
    <cfRule type="expression" dxfId="157" priority="77">
      <formula>$P$33="診断→後泊"</formula>
    </cfRule>
  </conditionalFormatting>
  <conditionalFormatting sqref="AG135:AG142">
    <cfRule type="expression" dxfId="156" priority="76">
      <formula>$P$11="1人"</formula>
    </cfRule>
  </conditionalFormatting>
  <conditionalFormatting sqref="AG151:AG158">
    <cfRule type="expression" dxfId="155" priority="75">
      <formula>$P$25="診断のみ（宿泊無）"</formula>
    </cfRule>
  </conditionalFormatting>
  <conditionalFormatting sqref="AG151:AG158">
    <cfRule type="expression" dxfId="154" priority="74">
      <formula>$P$25="前泊→診断"</formula>
    </cfRule>
  </conditionalFormatting>
  <conditionalFormatting sqref="AG169:AG176">
    <cfRule type="expression" dxfId="153" priority="73">
      <formula>$P$11="1人"</formula>
    </cfRule>
  </conditionalFormatting>
  <conditionalFormatting sqref="AG169:AG176">
    <cfRule type="expression" dxfId="152" priority="72">
      <formula>$P$33="前泊→診断"</formula>
    </cfRule>
  </conditionalFormatting>
  <conditionalFormatting sqref="AG169:AG176">
    <cfRule type="expression" dxfId="151" priority="71">
      <formula>$P$33="診断のみ（宿泊無）"</formula>
    </cfRule>
  </conditionalFormatting>
  <conditionalFormatting sqref="AG203:AG210">
    <cfRule type="expression" dxfId="150" priority="70">
      <formula>$P$11="1人"</formula>
    </cfRule>
  </conditionalFormatting>
  <conditionalFormatting sqref="AG221:AG228">
    <cfRule type="expression" dxfId="149" priority="69">
      <formula>$P$12="無"</formula>
    </cfRule>
  </conditionalFormatting>
  <conditionalFormatting sqref="AG221:AG228">
    <cfRule type="expression" dxfId="148" priority="68">
      <formula>$P$41="説明のみ（宿泊無）"</formula>
    </cfRule>
  </conditionalFormatting>
  <conditionalFormatting sqref="AG221:AG228">
    <cfRule type="expression" dxfId="147" priority="67">
      <formula>$P$41="説明→後泊"</formula>
    </cfRule>
  </conditionalFormatting>
  <conditionalFormatting sqref="AG240:AG247">
    <cfRule type="expression" dxfId="146" priority="66">
      <formula>$P$12="無"</formula>
    </cfRule>
  </conditionalFormatting>
  <conditionalFormatting sqref="AG256:AG263">
    <cfRule type="expression" dxfId="145" priority="65">
      <formula>$P$12="無"</formula>
    </cfRule>
  </conditionalFormatting>
  <conditionalFormatting sqref="AG256:AG263">
    <cfRule type="expression" dxfId="144" priority="63">
      <formula>$P$41="前泊→説明"</formula>
    </cfRule>
  </conditionalFormatting>
  <conditionalFormatting sqref="AG256:AG263">
    <cfRule type="expression" dxfId="143" priority="64">
      <formula>$P$41="説明のみ（宿泊無）"</formula>
    </cfRule>
  </conditionalFormatting>
  <conditionalFormatting sqref="AG275:AG282">
    <cfRule type="expression" dxfId="142" priority="62">
      <formula>$P$12="無"</formula>
    </cfRule>
  </conditionalFormatting>
  <conditionalFormatting sqref="AG79:AH91 AG97:AH109 AG116:AH128 AG131:AH143 AG147:AH159 AG165:AH177 AG184:AH196 AG199:AH211 AG217:AH229 AG236:AH248 AG271:AH283 AG252:AH264">
    <cfRule type="expression" dxfId="141" priority="61">
      <formula>$A$1="省エネ診断実施計画書"</formula>
    </cfRule>
  </conditionalFormatting>
  <conditionalFormatting sqref="B5:G12 H7:O12 AB3:AE3 B15:G16 B21:G44 X23:AE24 X27:AE28 X31:AE32 X35:AE36 X39:AE40 X43:AE44 B47:O49 B67:K74 B79:AM81 B92:AM92 B97:AM99 B110:AM110 B116:AM118 B129:AM129 B131:AM133 B144:AM144 B147:AM149 B160:AM160 B165:AM167 B178:AM178 B184:AM186 B197:AM197 B199:AM201 B212:AM212 B217:AM219 B230:AM230 B236:AM238 B249:AM249 B252:AM254 B265:AM265 B271:AM273 B284:AM284 B288:AM288 F289:H291 B293:AM293 F294:H296 B299:AM299 F300:H302 B18:G18 B53:O55 B50:G52 L50:O52 B59:O61 B56:G58 L56:O58 B62:G64 L62:O64">
    <cfRule type="expression" dxfId="140" priority="148">
      <formula>$A$1="診断費用計算書"</formula>
    </cfRule>
  </conditionalFormatting>
  <conditionalFormatting sqref="AI289:AM289">
    <cfRule type="expression" dxfId="139" priority="55">
      <formula>OR($P$25="診断のみ（宿泊無）",$P$25="診断→後泊")</formula>
    </cfRule>
  </conditionalFormatting>
  <conditionalFormatting sqref="AI291:AM291">
    <cfRule type="expression" dxfId="138" priority="54">
      <formula>OR($P$25="診断のみ（宿泊無）",$P$25="前泊→診断")</formula>
    </cfRule>
  </conditionalFormatting>
  <conditionalFormatting sqref="AI294:AM296">
    <cfRule type="expression" dxfId="137" priority="51">
      <formula>$P$11="1人"</formula>
    </cfRule>
  </conditionalFormatting>
  <conditionalFormatting sqref="AI294:AM294">
    <cfRule type="expression" dxfId="136" priority="53">
      <formula>OR($P$33="診断のみ（宿泊無）",$P$33="診断→後泊")</formula>
    </cfRule>
  </conditionalFormatting>
  <conditionalFormatting sqref="AI296:AM296">
    <cfRule type="expression" dxfId="135" priority="52">
      <formula>OR($P$33="診断のみ（宿泊無）",$P$33="前泊→診断")</formula>
    </cfRule>
  </conditionalFormatting>
  <conditionalFormatting sqref="AI300:AM302">
    <cfRule type="expression" dxfId="134" priority="50">
      <formula>$P$12="無"</formula>
    </cfRule>
  </conditionalFormatting>
  <conditionalFormatting sqref="AI300:AM300">
    <cfRule type="expression" dxfId="133" priority="49">
      <formula>OR($P$41="説明のみ（宿泊無）",$P$41="説明→後泊")</formula>
    </cfRule>
  </conditionalFormatting>
  <conditionalFormatting sqref="AI302:AM302">
    <cfRule type="expression" dxfId="132" priority="48">
      <formula>OR($P$41="説明のみ（宿泊無）",$P$41="前泊→説明")</formula>
    </cfRule>
  </conditionalFormatting>
  <conditionalFormatting sqref="P17 AA17 B17:H17">
    <cfRule type="expression" dxfId="131" priority="47">
      <formula>$A$1="診断費用計算書"</formula>
    </cfRule>
  </conditionalFormatting>
  <conditionalFormatting sqref="H50:K52">
    <cfRule type="expression" dxfId="130" priority="46">
      <formula>$A$1="診断費用計算書"</formula>
    </cfRule>
  </conditionalFormatting>
  <conditionalFormatting sqref="H56:K58">
    <cfRule type="expression" dxfId="129" priority="44">
      <formula>$P$11="1人"</formula>
    </cfRule>
  </conditionalFormatting>
  <conditionalFormatting sqref="H56:K58">
    <cfRule type="expression" dxfId="128" priority="45">
      <formula>$A$1="診断費用計算書"</formula>
    </cfRule>
  </conditionalFormatting>
  <conditionalFormatting sqref="H62:K64">
    <cfRule type="expression" dxfId="127" priority="42">
      <formula>$P$12="無"</formula>
    </cfRule>
  </conditionalFormatting>
  <conditionalFormatting sqref="H62:K64">
    <cfRule type="expression" dxfId="126" priority="43">
      <formula>$A$1="診断費用計算書"</formula>
    </cfRule>
  </conditionalFormatting>
  <conditionalFormatting sqref="AI267:AM268 B267:B268 O267:AG268">
    <cfRule type="expression" dxfId="125" priority="40">
      <formula>$P$12="無"</formula>
    </cfRule>
  </conditionalFormatting>
  <conditionalFormatting sqref="AG267:AM268 B267:B268 O267:O268">
    <cfRule type="expression" dxfId="124" priority="38">
      <formula>$P$41="前泊→説明"</formula>
    </cfRule>
  </conditionalFormatting>
  <conditionalFormatting sqref="AI267:AM268 B267:B268 O267:AG268">
    <cfRule type="expression" dxfId="123" priority="39">
      <formula>$P$41="説明のみ（宿泊無）"</formula>
    </cfRule>
  </conditionalFormatting>
  <conditionalFormatting sqref="AG267:AH268">
    <cfRule type="expression" dxfId="122" priority="37">
      <formula>$A$1="省エネ診断実施計画書"</formula>
    </cfRule>
  </conditionalFormatting>
  <conditionalFormatting sqref="B267:AM267">
    <cfRule type="expression" dxfId="121" priority="41">
      <formula>$A$1="診断費用計算書"</formula>
    </cfRule>
  </conditionalFormatting>
  <conditionalFormatting sqref="B232:B233 O232:AG233 AI232:AM233">
    <cfRule type="expression" dxfId="120" priority="35">
      <formula>$P$12="無"</formula>
    </cfRule>
  </conditionalFormatting>
  <conditionalFormatting sqref="B232:B233 O232:AG233 AI232:AM233">
    <cfRule type="expression" dxfId="119" priority="34">
      <formula>$P$41="説明のみ（宿泊無）"</formula>
    </cfRule>
  </conditionalFormatting>
  <conditionalFormatting sqref="AG232:AM233 B232:B233 O232:O233">
    <cfRule type="expression" dxfId="118" priority="33">
      <formula>$P$41="説明→後泊"</formula>
    </cfRule>
  </conditionalFormatting>
  <conditionalFormatting sqref="AG232:AH233">
    <cfRule type="expression" dxfId="117" priority="32">
      <formula>$A$1="省エネ診断実施計画書"</formula>
    </cfRule>
  </conditionalFormatting>
  <conditionalFormatting sqref="B232:AM232">
    <cfRule type="expression" dxfId="116" priority="36">
      <formula>$A$1="診断費用計算書"</formula>
    </cfRule>
  </conditionalFormatting>
  <conditionalFormatting sqref="AG180:AM181 B180:B181 O180:O181">
    <cfRule type="expression" dxfId="115" priority="27">
      <formula>$P$11="1人"</formula>
    </cfRule>
  </conditionalFormatting>
  <conditionalFormatting sqref="AG180:AM181 B180:B181 O180:O181">
    <cfRule type="expression" dxfId="114" priority="30">
      <formula>$P$33="前泊→診断"</formula>
    </cfRule>
  </conditionalFormatting>
  <conditionalFormatting sqref="AG180:AM181 B180:B181 O180:O181">
    <cfRule type="expression" dxfId="113" priority="29">
      <formula>$P$33="診断のみ（宿泊無）"</formula>
    </cfRule>
  </conditionalFormatting>
  <conditionalFormatting sqref="AG180:AH181">
    <cfRule type="expression" dxfId="112" priority="28">
      <formula>$A$1="省エネ診断実施計画書"</formula>
    </cfRule>
  </conditionalFormatting>
  <conditionalFormatting sqref="B180:AM180">
    <cfRule type="expression" dxfId="111" priority="31">
      <formula>$A$1="診断費用計算書"</formula>
    </cfRule>
  </conditionalFormatting>
  <conditionalFormatting sqref="B162:B163 O162:O163 AG162:AM163">
    <cfRule type="expression" dxfId="110" priority="25">
      <formula>$P$25="診断のみ（宿泊無）"</formula>
    </cfRule>
  </conditionalFormatting>
  <conditionalFormatting sqref="AG162:AM163 B162:B163 O162:O163">
    <cfRule type="expression" dxfId="109" priority="24">
      <formula>$P$25="前泊→診断"</formula>
    </cfRule>
  </conditionalFormatting>
  <conditionalFormatting sqref="AG162:AH163">
    <cfRule type="expression" dxfId="108" priority="23">
      <formula>$A$1="省エネ診断実施計画書"</formula>
    </cfRule>
  </conditionalFormatting>
  <conditionalFormatting sqref="B162:AM162">
    <cfRule type="expression" dxfId="107" priority="26">
      <formula>$A$1="診断費用計算書"</formula>
    </cfRule>
  </conditionalFormatting>
  <conditionalFormatting sqref="AG112:AM113 B112:B113 O112:O113">
    <cfRule type="expression" dxfId="106" priority="14">
      <formula>$P$11="1人"</formula>
    </cfRule>
  </conditionalFormatting>
  <conditionalFormatting sqref="AG112:AM113 B112:B113 O112:O113">
    <cfRule type="expression" dxfId="105" priority="17">
      <formula>$P$33="診断のみ（宿泊無）"</formula>
    </cfRule>
  </conditionalFormatting>
  <conditionalFormatting sqref="AG112:AM113 B112:B113 O112:O113">
    <cfRule type="expression" dxfId="104" priority="16">
      <formula>$P$33="診断→後泊"</formula>
    </cfRule>
  </conditionalFormatting>
  <conditionalFormatting sqref="AG112:AH113">
    <cfRule type="expression" dxfId="103" priority="15">
      <formula>$A$1="省エネ診断実施計画書"</formula>
    </cfRule>
  </conditionalFormatting>
  <conditionalFormatting sqref="B112:AM112">
    <cfRule type="expression" dxfId="102" priority="18">
      <formula>$A$1="診断費用計算書"</formula>
    </cfRule>
  </conditionalFormatting>
  <conditionalFormatting sqref="B94:B95 O94:O95 AG94:AM95">
    <cfRule type="expression" dxfId="101" priority="12">
      <formula>$P$25="診断のみ（宿泊無）"</formula>
    </cfRule>
  </conditionalFormatting>
  <conditionalFormatting sqref="AG94:AM95 B94:B95 O94:O95">
    <cfRule type="expression" dxfId="100" priority="11">
      <formula>$P$25="診断→後泊"</formula>
    </cfRule>
  </conditionalFormatting>
  <conditionalFormatting sqref="AG94:AH95">
    <cfRule type="expression" dxfId="99" priority="10">
      <formula>$A$1="省エネ診断実施計画書"</formula>
    </cfRule>
  </conditionalFormatting>
  <conditionalFormatting sqref="B94:AM94">
    <cfRule type="expression" dxfId="98" priority="13">
      <formula>$A$1="診断費用計算書"</formula>
    </cfRule>
  </conditionalFormatting>
  <conditionalFormatting sqref="H29:O36">
    <cfRule type="expression" dxfId="97" priority="1">
      <formula>$P$11="1人"</formula>
    </cfRule>
  </conditionalFormatting>
  <conditionalFormatting sqref="H37:O44">
    <cfRule type="expression" dxfId="96" priority="8">
      <formula>$P$12="無"</formula>
    </cfRule>
  </conditionalFormatting>
  <conditionalFormatting sqref="H27:O28">
    <cfRule type="expression" dxfId="95" priority="7">
      <formula>$P$26="無"</formula>
    </cfRule>
  </conditionalFormatting>
  <conditionalFormatting sqref="H28:O28">
    <cfRule type="expression" dxfId="94" priority="6">
      <formula>OR($P$26="有：別訪問→本訪問",$P$26="有：本訪問→別訪問")</formula>
    </cfRule>
  </conditionalFormatting>
  <conditionalFormatting sqref="H35:O36">
    <cfRule type="expression" dxfId="93" priority="5">
      <formula>$P$34="無"</formula>
    </cfRule>
  </conditionalFormatting>
  <conditionalFormatting sqref="H36:O36">
    <cfRule type="expression" dxfId="92" priority="4">
      <formula>OR($P$34="有：別訪問→本訪問",$P$34="有：本訪問→別訪問")</formula>
    </cfRule>
  </conditionalFormatting>
  <conditionalFormatting sqref="H43:O44">
    <cfRule type="expression" dxfId="91" priority="3">
      <formula>$P$42="無"</formula>
    </cfRule>
  </conditionalFormatting>
  <conditionalFormatting sqref="H44:O44">
    <cfRule type="expression" dxfId="90" priority="2">
      <formula>OR($P$42="有：別訪問→本訪問",$P$42="有：本訪問→別訪問")</formula>
    </cfRule>
  </conditionalFormatting>
  <conditionalFormatting sqref="H21:O44">
    <cfRule type="expression" dxfId="89" priority="9">
      <formula>$A$1="診断費用計算書"</formula>
    </cfRule>
  </conditionalFormatting>
  <dataValidations count="29">
    <dataValidation type="list" allowBlank="1" showInputMessage="1" showErrorMessage="1" sqref="S100:X109 S82:X91 S119:X128 S134:X143 S168:X177 S150:X159 S187:X196 S202:X211 S220:X229 S239:X248 S255:X264 S274:X283">
      <formula1>"在来線,新幹線,路線バス,高速路線バス,航空機,船舶,タクシー"</formula1>
    </dataValidation>
    <dataValidation type="textLength" allowBlank="1" showInputMessage="1" showErrorMessage="1" error="１３桁の数字を入力してください。" sqref="K15:S15">
      <formula1>13</formula1>
      <formula2>13</formula2>
    </dataValidation>
    <dataValidation type="list" allowBlank="1" showInputMessage="1" showErrorMessage="1" sqref="P14 P19 P12">
      <formula1>"有,無"</formula1>
    </dataValidation>
    <dataValidation type="list" allowBlank="1" showInputMessage="1" showErrorMessage="1" sqref="P25:W25 P33:W33">
      <formula1>"診断のみ（宿泊無）,前泊→診断,診断→後泊,前泊→診断→後泊,"</formula1>
    </dataValidation>
    <dataValidation type="list" allowBlank="1" showInputMessage="1" showErrorMessage="1" sqref="P41:W41">
      <formula1>"説明のみ（宿泊無）,前泊→説明,説明→後泊,前泊→説明→後泊,"</formula1>
    </dataValidation>
    <dataValidation type="textLength" imeMode="halfAlpha" operator="equal" allowBlank="1" showInputMessage="1" showErrorMessage="1" error="①文字数4桁_x000a_②半角数字で入力_x000a_上記①、②となっているか確認してください。_x000a_" sqref="S37:W38 S29:W30 S21:W22 S7:W8">
      <formula1>4</formula1>
    </dataValidation>
    <dataValidation type="time" allowBlank="1" showInputMessage="1" showErrorMessage="1" error="時刻を入力してください。" sqref="AG100:AG109 AG274:AG283 AG82:AG91 AG134:AG143 AG150:AG159 AG168:AG177 AG187:AG196 AG202:AG211 AG220:AG229 AG239:AG248 AG255:AG264 AG119:AG128">
      <formula1>0</formula1>
      <formula2>0.999305555555556</formula2>
    </dataValidation>
    <dataValidation type="list" allowBlank="1" showInputMessage="1" showErrorMessage="1" sqref="P11:W11">
      <formula1>"1人,2人"</formula1>
    </dataValidation>
    <dataValidation errorStyle="warning" imeMode="halfKatakana" allowBlank="1" showInputMessage="1" showErrorMessage="1" error="半角ｶﾅで入力してください" promptTitle="入力時に注意してください" prompt="半角ｶﾅで入力してください。" sqref="AF31:AM31 P39:W39 P31:W31 AF23:AM23 P9:W9 AF39:AM39 P23:W23 AD9"/>
    <dataValidation type="list" allowBlank="1" showInputMessage="1" showErrorMessage="1" sqref="A1">
      <formula1>"省エネ診断実施計画書,診断費用計算書"</formula1>
    </dataValidation>
    <dataValidation type="list" allowBlank="1" showInputMessage="1" showErrorMessage="1" sqref="P26:W26 P42:W42 P34:W34">
      <formula1>"有：別訪問→本訪問,有：別訪問→本訪問→別訪問,有：本訪問→別訪問,無,"</formula1>
    </dataValidation>
    <dataValidation type="list" allowBlank="1" showInputMessage="1" showErrorMessage="1" sqref="I301:AH301">
      <formula1>"0.日当なし,8.13時半までに出発し、診断実施後13時半以降に帰着,9.13時半までに出発し、診断実施後13時半までに帰着,10.13時半以降に出発し、診断実施後当日中に帰着,11.13時半までに出発し、診断後に後泊,12.前泊し、当日終日診断を実施,"</formula1>
    </dataValidation>
    <dataValidation type="list" allowBlank="1" showInputMessage="1" showErrorMessage="1" sqref="I300:AH300 I302:AH302">
      <formula1>"0.日当なし,7.移動のみ（前泊・後泊）"</formula1>
    </dataValidation>
    <dataValidation type="list" allowBlank="1" showInputMessage="1" showErrorMessage="1" sqref="I290:AH290 I295:AH295">
      <formula1>"0.日当なし,2.13時半までに出発し、診断実施後13時半以降に帰着,3.13時半までに出発し、診断実施後13時半までに帰着,4.13時半以降に出発し、診断実施後当日中に帰着,5.13時半までに出発し、診断後に後泊,6.前泊し、当日終日診断を実施,"</formula1>
    </dataValidation>
    <dataValidation type="list" allowBlank="1" showInputMessage="1" showErrorMessage="1" sqref="I289:AH289 I291:AH291 I294:AH294 I296:AH296">
      <formula1>"0.日当なし,1.移動のみ（前泊・後泊）"</formula1>
    </dataValidation>
    <dataValidation type="whole" operator="greaterThan" allowBlank="1" showInputMessage="1" showErrorMessage="1" error="数値を入力してください。" sqref="AI82:AM91 AI100:AM100">
      <formula1>0</formula1>
    </dataValidation>
    <dataValidation type="time" allowBlank="1" showInputMessage="1" showErrorMessage="1" error="時刻（例12:00）を入力してください。" sqref="Y82:AF91 Y100:AF109 Y119:AF128 Y134:AF143 Y150:AF159 Y168:AF177 Y187:AF196 Y202:AF211 Y220:AF229 Y239:AF248 Y255:AF264 Y274:AF283">
      <formula1>0</formula1>
      <formula2>0.999305555555556</formula2>
    </dataValidation>
    <dataValidation type="time" allowBlank="1" showInputMessage="1" showErrorMessage="1" error="時刻(例12:00）を入力してください。" sqref="L72:W73">
      <formula1>0</formula1>
      <formula2>0.999305555555556</formula2>
    </dataValidation>
    <dataValidation type="date" errorStyle="warning" operator="greaterThan" allowBlank="1" showInputMessage="1" showErrorMessage="1" error="①年月日から正確に入力されているか確認してください。_x000a_②診断実施日から40日以内の日付となっているか確認してください。" sqref="L71:W71">
      <formula1>L67-L70&gt;30</formula1>
    </dataValidation>
    <dataValidation type="textLength" allowBlank="1" showInputMessage="1" showErrorMessage="1" error="13桁の数字を入力してください" sqref="R27:W28">
      <formula1>13</formula1>
      <formula2>13</formula2>
    </dataValidation>
    <dataValidation type="date" errorStyle="warning" allowBlank="1" showInputMessage="1" showErrorMessage="1" error="①提出日の年月日を入力してください。_x000a_②提出期間内の日付を入力してください。" sqref="AF3">
      <formula1>43344</formula1>
      <formula2>43510</formula2>
    </dataValidation>
    <dataValidation type="textLength" allowBlank="1" showInputMessage="1" showErrorMessage="1" error="13桁の数字を入力してください。" sqref="R43:W44 R35:W36">
      <formula1>13</formula1>
      <formula2>13</formula2>
    </dataValidation>
    <dataValidation type="date" errorStyle="warning" operator="greaterThan" allowBlank="1" showInputMessage="1" showErrorMessage="1" error="①年月日が正確に入力されているか確認してください。_x000a_②診断訪問日から30日以内（現地説明がある場合は40日以内）の日付となっているかを確認してください。" sqref="L74:W74">
      <formula1>L67-L74&gt;30</formula1>
    </dataValidation>
    <dataValidation type="date" errorStyle="warning" allowBlank="1" showInputMessage="1" showErrorMessage="1" error="①年月日から正確に入力してください。_x000a_②正しい日付が入力されているか確認してください。_x000a_" sqref="H18:S18">
      <formula1>43282</formula1>
      <formula2>43424</formula2>
    </dataValidation>
    <dataValidation type="date" errorStyle="warning" operator="greaterThan" allowBlank="1" showInputMessage="1" showErrorMessage="1" error="①年月日から正確に入力されているか確認してください。_x000a_②診断実施日から30日（現地訪問を行う場合は40日）以内の日付となっているか確認してください。" sqref="L70:W70">
      <formula1>L67-L70&gt;30</formula1>
    </dataValidation>
    <dataValidation type="time" allowBlank="1" showInputMessage="1" showErrorMessage="1" error="時刻（例:12:00）を入力してください。" sqref="L68:W69">
      <formula1>0</formula1>
      <formula2>0.999305555555556</formula2>
    </dataValidation>
    <dataValidation type="date" allowBlank="1" showInputMessage="1" showErrorMessage="1" error="年月日を正確に入力してください。" sqref="L67:W67">
      <formula1>43344</formula1>
      <formula2>43496</formula2>
    </dataValidation>
    <dataValidation type="whole" operator="greaterThan" allowBlank="1" showInputMessage="1" showErrorMessage="1" error="数値を入力してください。" sqref="AI101:AM109 AI119:AM128 AI134:AM143 AI150:AM159 AI168:AM177 AI187:AM196 AI202:AM211 AI220:AM229 AI239:AM248 AI255:AM264 AI274:AM283">
      <formula1>-1</formula1>
    </dataValidation>
    <dataValidation type="whole" errorStyle="warning" allowBlank="1" showInputMessage="1" showErrorMessage="1" errorTitle="宿泊費を確認してください" error="旅費規程で定められた宿泊上限支給額1,1000円を超えています。" sqref="AI268:AM268 AI233:AM233 AI181:AM181 AI163:AM163 AI113:AM113 AI95:AM95">
      <formula1>0</formula1>
      <formula2>11000</formula2>
    </dataValidation>
  </dataValidations>
  <pageMargins left="0.23622047244094491" right="0.23622047244094491" top="0.74803149606299213" bottom="0.74803149606299213" header="0.31496062992125984" footer="0.31496062992125984"/>
  <pageSetup paperSize="9" fitToHeight="0" orientation="portrait" r:id="rId1"/>
  <rowBreaks count="5" manualBreakCount="5">
    <brk id="45" max="16383" man="1"/>
    <brk id="95" max="16383" man="1"/>
    <brk id="144" max="16383" man="1"/>
    <brk id="197" max="16383" man="1"/>
    <brk id="2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X306"/>
  <sheetViews>
    <sheetView showGridLines="0" view="pageBreakPreview" zoomScaleNormal="130" zoomScaleSheetLayoutView="100" workbookViewId="0">
      <selection sqref="A1:AN2"/>
    </sheetView>
  </sheetViews>
  <sheetFormatPr defaultColWidth="2.5" defaultRowHeight="12.75" customHeight="1"/>
  <cols>
    <col min="1" max="1" width="2.5" style="23"/>
    <col min="2" max="2" width="2.5" style="23" customWidth="1"/>
    <col min="3" max="3" width="2.5" style="23"/>
    <col min="4" max="4" width="2.5" style="23" customWidth="1"/>
    <col min="5" max="6" width="2.5" style="23"/>
    <col min="7" max="7" width="2.5" style="23" customWidth="1"/>
    <col min="8" max="24" width="2.5" style="23"/>
    <col min="25" max="25" width="2.5" style="23" customWidth="1"/>
    <col min="26" max="38" width="2.5" style="23"/>
    <col min="39" max="40" width="2.625" style="23" customWidth="1"/>
    <col min="41" max="41" width="2.5" style="1"/>
    <col min="42" max="42" width="6.5" style="49" bestFit="1" customWidth="1"/>
    <col min="43" max="56" width="2.5" style="1"/>
    <col min="57" max="58" width="2.5" style="16"/>
    <col min="59" max="61" width="2.5" style="1"/>
    <col min="62" max="63" width="2.5" style="16"/>
    <col min="64" max="69" width="2.5" style="1"/>
    <col min="70" max="70" width="2.5" style="16"/>
    <col min="71" max="76" width="2.5" style="1"/>
    <col min="77" max="77" width="2.5" style="16"/>
    <col min="78" max="16384" width="2.5" style="1"/>
  </cols>
  <sheetData>
    <row r="1" spans="1:102" ht="12.75" customHeight="1">
      <c r="A1" s="786" t="s">
        <v>238</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9"/>
      <c r="AP1" s="799"/>
    </row>
    <row r="2" spans="1:102" ht="12.75" customHeight="1" thickBot="1">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9"/>
      <c r="AP2" s="799"/>
    </row>
    <row r="3" spans="1:102" ht="12.75" customHeight="1" thickBot="1">
      <c r="AB3" s="708" t="s">
        <v>15</v>
      </c>
      <c r="AC3" s="709"/>
      <c r="AD3" s="709"/>
      <c r="AE3" s="710"/>
      <c r="AF3" s="794"/>
      <c r="AG3" s="795"/>
      <c r="AH3" s="795"/>
      <c r="AI3" s="795"/>
      <c r="AJ3" s="795"/>
      <c r="AK3" s="795"/>
      <c r="AL3" s="795"/>
      <c r="AM3" s="796"/>
      <c r="AR3" s="49"/>
      <c r="BE3" s="1"/>
      <c r="BF3" s="1"/>
      <c r="BG3" s="16"/>
      <c r="BH3" s="16"/>
      <c r="BJ3" s="1"/>
      <c r="BK3" s="1"/>
      <c r="BL3" s="16"/>
      <c r="BM3" s="16"/>
      <c r="BR3" s="1"/>
      <c r="BT3" s="16"/>
      <c r="BY3" s="1"/>
      <c r="CA3" s="16"/>
    </row>
    <row r="4" spans="1:102" s="4" customFormat="1" ht="12.75" customHeight="1" thickBot="1">
      <c r="A4" s="23"/>
      <c r="B4" s="23" t="s">
        <v>7</v>
      </c>
      <c r="C4" s="23"/>
      <c r="D4" s="23"/>
      <c r="E4" s="23"/>
      <c r="F4" s="23"/>
      <c r="G4" s="23"/>
      <c r="H4" s="23"/>
      <c r="I4" s="23"/>
      <c r="J4" s="23"/>
      <c r="K4" s="23"/>
      <c r="L4" s="23"/>
      <c r="M4" s="23"/>
      <c r="N4" s="23"/>
      <c r="O4" s="23"/>
      <c r="P4" s="23"/>
      <c r="Q4" s="23"/>
      <c r="R4" s="23"/>
      <c r="S4" s="23"/>
      <c r="T4" s="23"/>
      <c r="U4" s="23"/>
      <c r="V4" s="23"/>
      <c r="W4" s="23"/>
      <c r="X4" s="23"/>
      <c r="Y4" s="23"/>
      <c r="Z4" s="23"/>
      <c r="AA4" s="44"/>
      <c r="AB4" s="44"/>
      <c r="AC4" s="44"/>
      <c r="AD4" s="44"/>
      <c r="AE4" s="11"/>
      <c r="AF4" s="11"/>
      <c r="AG4" s="11"/>
      <c r="AH4" s="11"/>
      <c r="AI4" s="11"/>
      <c r="AJ4" s="11"/>
      <c r="AK4" s="11"/>
      <c r="AL4" s="11"/>
      <c r="AM4" s="11"/>
      <c r="AN4" s="23"/>
      <c r="AP4" s="49"/>
      <c r="BE4" s="16"/>
      <c r="BF4" s="16"/>
      <c r="BJ4" s="16"/>
      <c r="BK4" s="16"/>
      <c r="BR4" s="16"/>
    </row>
    <row r="5" spans="1:102" s="4" customFormat="1" ht="12.75" customHeight="1" thickBot="1">
      <c r="A5" s="23"/>
      <c r="B5" s="749" t="s">
        <v>1</v>
      </c>
      <c r="C5" s="750"/>
      <c r="D5" s="750"/>
      <c r="E5" s="750"/>
      <c r="F5" s="750"/>
      <c r="G5" s="751"/>
      <c r="H5" s="764" t="s">
        <v>51</v>
      </c>
      <c r="I5" s="765"/>
      <c r="J5" s="765"/>
      <c r="K5" s="696"/>
      <c r="L5" s="696"/>
      <c r="M5" s="696"/>
      <c r="N5" s="696"/>
      <c r="O5" s="697"/>
      <c r="P5" s="13"/>
      <c r="Q5" s="12"/>
      <c r="R5" s="12"/>
      <c r="S5" s="12"/>
      <c r="T5" s="12"/>
      <c r="U5" s="12"/>
      <c r="V5" s="28"/>
      <c r="W5" s="28"/>
      <c r="X5" s="28"/>
      <c r="Y5" s="28"/>
      <c r="Z5" s="28"/>
      <c r="AA5" s="28"/>
      <c r="AB5" s="28"/>
      <c r="AC5" s="28"/>
      <c r="AD5" s="28"/>
      <c r="AE5" s="28"/>
      <c r="AF5" s="28"/>
      <c r="AG5" s="28"/>
      <c r="AH5" s="28"/>
      <c r="AI5" s="28"/>
      <c r="AJ5" s="28"/>
      <c r="AK5" s="28"/>
      <c r="AL5" s="28"/>
      <c r="AM5" s="28"/>
      <c r="AN5" s="23"/>
      <c r="AP5" s="49"/>
      <c r="BE5" s="16"/>
      <c r="BF5" s="16"/>
      <c r="BJ5" s="16"/>
      <c r="BK5" s="16"/>
      <c r="BR5" s="16"/>
    </row>
    <row r="6" spans="1:102" s="4" customFormat="1" ht="12.75" customHeight="1" thickBot="1">
      <c r="A6" s="23"/>
      <c r="B6" s="752" t="s">
        <v>0</v>
      </c>
      <c r="C6" s="753"/>
      <c r="D6" s="753"/>
      <c r="E6" s="753"/>
      <c r="F6" s="753"/>
      <c r="G6" s="754"/>
      <c r="H6" s="797" t="str">
        <f>IFERROR(VLOOKUP(H5&amp;K5,基本データ!$B$2:$C$80,2,FALSE),"")</f>
        <v/>
      </c>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8"/>
      <c r="AL6" s="738"/>
      <c r="AM6" s="798"/>
      <c r="AN6" s="27"/>
      <c r="AP6" s="49"/>
      <c r="BE6" s="16"/>
      <c r="BF6" s="16"/>
      <c r="BJ6" s="16"/>
      <c r="BK6" s="16"/>
      <c r="BR6" s="16"/>
    </row>
    <row r="7" spans="1:102" s="4" customFormat="1" ht="12.75" customHeight="1">
      <c r="A7" s="23"/>
      <c r="B7" s="755" t="s">
        <v>223</v>
      </c>
      <c r="C7" s="756"/>
      <c r="D7" s="756"/>
      <c r="E7" s="756"/>
      <c r="F7" s="756"/>
      <c r="G7" s="757"/>
      <c r="H7" s="371" t="s">
        <v>224</v>
      </c>
      <c r="I7" s="414"/>
      <c r="J7" s="414"/>
      <c r="K7" s="414"/>
      <c r="L7" s="414"/>
      <c r="M7" s="414"/>
      <c r="N7" s="414"/>
      <c r="O7" s="415"/>
      <c r="P7" s="565" t="str">
        <f>RIGHT(K5,2)</f>
        <v/>
      </c>
      <c r="Q7" s="566"/>
      <c r="R7" s="566" t="s">
        <v>52</v>
      </c>
      <c r="S7" s="571"/>
      <c r="T7" s="571"/>
      <c r="U7" s="571"/>
      <c r="V7" s="571"/>
      <c r="W7" s="572"/>
      <c r="X7" s="30"/>
      <c r="Y7" s="30"/>
      <c r="Z7" s="30"/>
      <c r="AA7" s="30"/>
      <c r="AB7" s="30"/>
      <c r="AC7" s="30"/>
      <c r="AD7" s="30"/>
      <c r="AE7" s="30"/>
      <c r="AF7" s="30"/>
      <c r="AG7" s="30"/>
      <c r="AH7" s="30"/>
      <c r="AI7" s="30"/>
      <c r="AJ7" s="30"/>
      <c r="AK7" s="30"/>
      <c r="AL7" s="30"/>
      <c r="AM7" s="30"/>
      <c r="AN7" s="23"/>
      <c r="AP7" s="49"/>
      <c r="BE7" s="16"/>
      <c r="BF7" s="16"/>
      <c r="BJ7" s="16"/>
      <c r="BK7" s="16"/>
      <c r="BR7" s="16"/>
      <c r="CD7" s="16"/>
      <c r="CE7" s="16"/>
      <c r="CF7" s="16"/>
      <c r="CG7" s="16"/>
      <c r="CH7" s="16"/>
      <c r="CI7" s="16"/>
      <c r="CJ7" s="16"/>
      <c r="CK7" s="16"/>
      <c r="CL7" s="16"/>
      <c r="CM7" s="16"/>
      <c r="CN7" s="16"/>
      <c r="CO7" s="16"/>
      <c r="CP7" s="16"/>
      <c r="CQ7" s="16"/>
      <c r="CR7" s="16"/>
      <c r="CS7" s="16"/>
      <c r="CT7" s="16"/>
      <c r="CU7" s="16"/>
      <c r="CV7" s="16"/>
      <c r="CW7" s="16"/>
      <c r="CX7" s="16"/>
    </row>
    <row r="8" spans="1:102" s="16" customFormat="1" ht="12.75" customHeight="1" thickBot="1">
      <c r="A8" s="23"/>
      <c r="B8" s="758"/>
      <c r="C8" s="759"/>
      <c r="D8" s="759"/>
      <c r="E8" s="759"/>
      <c r="F8" s="759"/>
      <c r="G8" s="760"/>
      <c r="H8" s="416"/>
      <c r="I8" s="417"/>
      <c r="J8" s="417"/>
      <c r="K8" s="417"/>
      <c r="L8" s="417"/>
      <c r="M8" s="417"/>
      <c r="N8" s="417"/>
      <c r="O8" s="418"/>
      <c r="P8" s="567"/>
      <c r="Q8" s="568"/>
      <c r="R8" s="568"/>
      <c r="S8" s="573"/>
      <c r="T8" s="573"/>
      <c r="U8" s="573"/>
      <c r="V8" s="573"/>
      <c r="W8" s="574"/>
      <c r="X8" s="28"/>
      <c r="Y8" s="28"/>
      <c r="Z8" s="28"/>
      <c r="AA8" s="28"/>
      <c r="AB8" s="28"/>
      <c r="AC8" s="28"/>
      <c r="AD8" s="28"/>
      <c r="AE8" s="28"/>
      <c r="AF8" s="28"/>
      <c r="AG8" s="28"/>
      <c r="AH8" s="28"/>
      <c r="AI8" s="28"/>
      <c r="AJ8" s="28"/>
      <c r="AK8" s="28"/>
      <c r="AL8" s="28"/>
      <c r="AM8" s="28"/>
      <c r="AN8" s="23"/>
      <c r="AP8" s="49"/>
    </row>
    <row r="9" spans="1:102" s="16" customFormat="1" ht="12.75" customHeight="1">
      <c r="A9" s="23"/>
      <c r="B9" s="758"/>
      <c r="C9" s="759"/>
      <c r="D9" s="759"/>
      <c r="E9" s="759"/>
      <c r="F9" s="759"/>
      <c r="G9" s="760"/>
      <c r="H9" s="392" t="s">
        <v>5</v>
      </c>
      <c r="I9" s="393"/>
      <c r="J9" s="393"/>
      <c r="K9" s="393"/>
      <c r="L9" s="393"/>
      <c r="M9" s="393"/>
      <c r="N9" s="393"/>
      <c r="O9" s="394"/>
      <c r="P9" s="549"/>
      <c r="Q9" s="550"/>
      <c r="R9" s="550"/>
      <c r="S9" s="550"/>
      <c r="T9" s="550"/>
      <c r="U9" s="550"/>
      <c r="V9" s="550"/>
      <c r="W9" s="551"/>
      <c r="X9" s="724" t="s">
        <v>6</v>
      </c>
      <c r="Y9" s="721"/>
      <c r="Z9" s="721"/>
      <c r="AA9" s="721"/>
      <c r="AB9" s="721"/>
      <c r="AC9" s="722"/>
      <c r="AD9" s="695"/>
      <c r="AE9" s="696"/>
      <c r="AF9" s="696"/>
      <c r="AG9" s="696"/>
      <c r="AH9" s="696"/>
      <c r="AI9" s="696"/>
      <c r="AJ9" s="696"/>
      <c r="AK9" s="696"/>
      <c r="AL9" s="696"/>
      <c r="AM9" s="697"/>
      <c r="AN9" s="27"/>
      <c r="AP9" s="49"/>
    </row>
    <row r="10" spans="1:102" s="16" customFormat="1" ht="12.75" customHeight="1" thickBot="1">
      <c r="A10" s="23"/>
      <c r="B10" s="761"/>
      <c r="C10" s="762"/>
      <c r="D10" s="762"/>
      <c r="E10" s="762"/>
      <c r="F10" s="762"/>
      <c r="G10" s="763"/>
      <c r="H10" s="392" t="s">
        <v>3</v>
      </c>
      <c r="I10" s="393"/>
      <c r="J10" s="393"/>
      <c r="K10" s="393"/>
      <c r="L10" s="393"/>
      <c r="M10" s="393"/>
      <c r="N10" s="393"/>
      <c r="O10" s="394"/>
      <c r="P10" s="549"/>
      <c r="Q10" s="550"/>
      <c r="R10" s="550"/>
      <c r="S10" s="550"/>
      <c r="T10" s="550"/>
      <c r="U10" s="550"/>
      <c r="V10" s="550"/>
      <c r="W10" s="551"/>
      <c r="X10" s="438" t="s">
        <v>4</v>
      </c>
      <c r="Y10" s="439"/>
      <c r="Z10" s="439"/>
      <c r="AA10" s="439"/>
      <c r="AB10" s="439"/>
      <c r="AC10" s="440"/>
      <c r="AD10" s="121"/>
      <c r="AE10" s="115"/>
      <c r="AF10" s="115"/>
      <c r="AG10" s="115"/>
      <c r="AH10" s="115"/>
      <c r="AI10" s="115"/>
      <c r="AJ10" s="115"/>
      <c r="AK10" s="115"/>
      <c r="AL10" s="115"/>
      <c r="AM10" s="122"/>
      <c r="AN10" s="27"/>
      <c r="AP10" s="49"/>
    </row>
    <row r="11" spans="1:102" s="16" customFormat="1" ht="12.75" customHeight="1">
      <c r="A11" s="23"/>
      <c r="B11" s="733" t="s">
        <v>48</v>
      </c>
      <c r="C11" s="372"/>
      <c r="D11" s="372"/>
      <c r="E11" s="372"/>
      <c r="F11" s="372"/>
      <c r="G11" s="373"/>
      <c r="H11" s="392" t="s">
        <v>229</v>
      </c>
      <c r="I11" s="393"/>
      <c r="J11" s="393"/>
      <c r="K11" s="393"/>
      <c r="L11" s="393"/>
      <c r="M11" s="393"/>
      <c r="N11" s="393"/>
      <c r="O11" s="394"/>
      <c r="P11" s="730"/>
      <c r="Q11" s="731"/>
      <c r="R11" s="731"/>
      <c r="S11" s="731"/>
      <c r="T11" s="731"/>
      <c r="U11" s="731"/>
      <c r="V11" s="731"/>
      <c r="W11" s="732"/>
      <c r="X11" s="40"/>
      <c r="Y11" s="40"/>
      <c r="Z11" s="40"/>
      <c r="AA11" s="40"/>
      <c r="AB11" s="40"/>
      <c r="AC11" s="40"/>
      <c r="AD11" s="40"/>
      <c r="AE11" s="40"/>
      <c r="AF11" s="30"/>
      <c r="AG11" s="30"/>
      <c r="AH11" s="30"/>
      <c r="AI11" s="30"/>
      <c r="AJ11" s="30"/>
      <c r="AK11" s="30"/>
      <c r="AL11" s="30"/>
      <c r="AM11" s="30"/>
      <c r="AN11" s="23"/>
      <c r="AP11" s="49"/>
    </row>
    <row r="12" spans="1:102" s="16" customFormat="1" ht="12.75" customHeight="1" thickBot="1">
      <c r="A12" s="23"/>
      <c r="B12" s="766"/>
      <c r="C12" s="378"/>
      <c r="D12" s="378"/>
      <c r="E12" s="378"/>
      <c r="F12" s="378"/>
      <c r="G12" s="379"/>
      <c r="H12" s="767" t="s">
        <v>222</v>
      </c>
      <c r="I12" s="768"/>
      <c r="J12" s="768"/>
      <c r="K12" s="768"/>
      <c r="L12" s="768"/>
      <c r="M12" s="768"/>
      <c r="N12" s="768"/>
      <c r="O12" s="769"/>
      <c r="P12" s="117"/>
      <c r="Q12" s="118"/>
      <c r="R12" s="118"/>
      <c r="S12" s="118"/>
      <c r="T12" s="118"/>
      <c r="U12" s="118"/>
      <c r="V12" s="118"/>
      <c r="W12" s="119"/>
      <c r="X12" s="38"/>
      <c r="Y12" s="38"/>
      <c r="Z12" s="38"/>
      <c r="AA12" s="38"/>
      <c r="AB12" s="38"/>
      <c r="AC12" s="38"/>
      <c r="AD12" s="38"/>
      <c r="AE12" s="38"/>
      <c r="AF12" s="23"/>
      <c r="AG12" s="23"/>
      <c r="AH12" s="23"/>
      <c r="AI12" s="23"/>
      <c r="AJ12" s="23"/>
      <c r="AK12" s="23"/>
      <c r="AL12" s="23"/>
      <c r="AM12" s="23"/>
      <c r="AN12" s="23"/>
      <c r="AP12" s="49"/>
    </row>
    <row r="13" spans="1:102" s="16" customFormat="1" ht="12.75" customHeight="1">
      <c r="A13" s="23"/>
      <c r="B13" s="38"/>
      <c r="C13" s="38"/>
      <c r="D13" s="38"/>
      <c r="E13" s="38"/>
      <c r="F13" s="38"/>
      <c r="G13" s="38"/>
      <c r="H13" s="39"/>
      <c r="I13" s="39"/>
      <c r="J13" s="39"/>
      <c r="K13" s="39"/>
      <c r="L13" s="39"/>
      <c r="M13" s="39"/>
      <c r="N13" s="39"/>
      <c r="O13" s="39"/>
      <c r="P13" s="44"/>
      <c r="Q13" s="44"/>
      <c r="R13" s="44"/>
      <c r="S13" s="44"/>
      <c r="T13" s="44"/>
      <c r="U13" s="44"/>
      <c r="V13" s="44"/>
      <c r="W13" s="38"/>
      <c r="X13" s="38"/>
      <c r="Y13" s="38"/>
      <c r="Z13" s="38"/>
      <c r="AA13" s="38"/>
      <c r="AB13" s="38"/>
      <c r="AC13" s="38"/>
      <c r="AD13" s="38"/>
      <c r="AE13" s="23"/>
      <c r="AF13" s="23"/>
      <c r="AG13" s="23"/>
      <c r="AH13" s="23"/>
      <c r="AI13" s="23"/>
      <c r="AJ13" s="23"/>
      <c r="AK13" s="23"/>
      <c r="AL13" s="23"/>
      <c r="AM13" s="23"/>
      <c r="AN13" s="23"/>
      <c r="AP13" s="49"/>
    </row>
    <row r="14" spans="1:102" s="16" customFormat="1" ht="12.75" customHeight="1" thickBot="1">
      <c r="A14" s="22"/>
      <c r="B14" s="28" t="s">
        <v>231</v>
      </c>
      <c r="C14" s="28"/>
      <c r="D14" s="28"/>
      <c r="E14" s="28"/>
      <c r="F14" s="28"/>
      <c r="G14" s="28"/>
      <c r="H14" s="28"/>
      <c r="I14" s="28"/>
      <c r="J14" s="28"/>
      <c r="K14" s="28"/>
      <c r="L14" s="28"/>
      <c r="M14" s="28"/>
      <c r="N14" s="28"/>
      <c r="O14" s="28"/>
      <c r="P14" s="28"/>
      <c r="Q14" s="28"/>
      <c r="R14" s="28"/>
      <c r="S14" s="28"/>
      <c r="T14" s="25"/>
      <c r="U14" s="25"/>
      <c r="V14" s="25"/>
      <c r="W14" s="25"/>
      <c r="X14" s="25"/>
      <c r="Y14" s="25"/>
      <c r="Z14" s="25"/>
      <c r="AA14" s="25"/>
      <c r="AB14" s="25"/>
      <c r="AC14" s="25"/>
      <c r="AD14" s="25"/>
      <c r="AE14" s="25"/>
      <c r="AF14" s="25"/>
      <c r="AG14" s="25"/>
      <c r="AH14" s="25"/>
      <c r="AI14" s="25"/>
      <c r="AJ14" s="25"/>
      <c r="AK14" s="25"/>
      <c r="AL14" s="25"/>
      <c r="AM14" s="25"/>
      <c r="AN14" s="22"/>
      <c r="AO14" s="22"/>
      <c r="AP14" s="800"/>
    </row>
    <row r="15" spans="1:102" s="16" customFormat="1" ht="12.75" customHeight="1" thickBot="1">
      <c r="A15" s="23"/>
      <c r="B15" s="720" t="s">
        <v>8</v>
      </c>
      <c r="C15" s="721"/>
      <c r="D15" s="721"/>
      <c r="E15" s="721"/>
      <c r="F15" s="721"/>
      <c r="G15" s="722"/>
      <c r="H15" s="764" t="s">
        <v>235</v>
      </c>
      <c r="I15" s="765"/>
      <c r="J15" s="37" t="s">
        <v>232</v>
      </c>
      <c r="K15" s="771"/>
      <c r="L15" s="771"/>
      <c r="M15" s="771"/>
      <c r="N15" s="771"/>
      <c r="O15" s="771"/>
      <c r="P15" s="771"/>
      <c r="Q15" s="771"/>
      <c r="R15" s="771"/>
      <c r="S15" s="772"/>
      <c r="T15" s="13"/>
      <c r="U15" s="12"/>
      <c r="V15" s="12"/>
      <c r="W15" s="12"/>
      <c r="X15" s="12"/>
      <c r="Y15" s="12"/>
      <c r="Z15" s="46"/>
      <c r="AA15" s="46"/>
      <c r="AB15" s="46"/>
      <c r="AC15" s="46"/>
      <c r="AD15" s="46"/>
      <c r="AE15" s="46"/>
      <c r="AF15" s="46"/>
      <c r="AG15" s="46"/>
      <c r="AH15" s="46"/>
      <c r="AI15" s="46"/>
      <c r="AJ15" s="46"/>
      <c r="AK15" s="46"/>
      <c r="AL15" s="28"/>
      <c r="AM15" s="28"/>
      <c r="AN15" s="24"/>
      <c r="AO15" s="24"/>
      <c r="AP15" s="801"/>
    </row>
    <row r="16" spans="1:102" s="16" customFormat="1" ht="12.75" customHeight="1">
      <c r="A16" s="23"/>
      <c r="B16" s="502" t="s">
        <v>2</v>
      </c>
      <c r="C16" s="393"/>
      <c r="D16" s="393"/>
      <c r="E16" s="393"/>
      <c r="F16" s="393"/>
      <c r="G16" s="394"/>
      <c r="H16" s="497" t="str">
        <f>IFERROR(VLOOKUP(K15,補助事業者情報!B1:C1633,2,FALSE),"")</f>
        <v/>
      </c>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9"/>
      <c r="AN16" s="27"/>
      <c r="AO16" s="22"/>
      <c r="AP16" s="800"/>
    </row>
    <row r="17" spans="1:77" s="16" customFormat="1" ht="12.75" customHeight="1" thickBot="1">
      <c r="A17" s="23"/>
      <c r="B17" s="502" t="s">
        <v>4935</v>
      </c>
      <c r="C17" s="393"/>
      <c r="D17" s="393"/>
      <c r="E17" s="393"/>
      <c r="F17" s="393"/>
      <c r="G17" s="394"/>
      <c r="H17" s="781" t="s">
        <v>4936</v>
      </c>
      <c r="I17" s="463"/>
      <c r="J17" s="463"/>
      <c r="K17" s="464"/>
      <c r="L17" s="549"/>
      <c r="M17" s="550"/>
      <c r="N17" s="550"/>
      <c r="O17" s="551"/>
      <c r="P17" s="347" t="s">
        <v>4937</v>
      </c>
      <c r="Q17" s="342"/>
      <c r="R17" s="342"/>
      <c r="S17" s="343"/>
      <c r="T17" s="121"/>
      <c r="U17" s="115"/>
      <c r="V17" s="115"/>
      <c r="W17" s="115"/>
      <c r="X17" s="115"/>
      <c r="Y17" s="115"/>
      <c r="Z17" s="115"/>
      <c r="AA17" s="348" t="s">
        <v>4942</v>
      </c>
      <c r="AB17" s="349"/>
      <c r="AC17" s="349"/>
      <c r="AD17" s="350"/>
      <c r="AE17" s="121"/>
      <c r="AF17" s="115"/>
      <c r="AG17" s="115"/>
      <c r="AH17" s="115"/>
      <c r="AI17" s="115"/>
      <c r="AJ17" s="115"/>
      <c r="AK17" s="115"/>
      <c r="AL17" s="115"/>
      <c r="AM17" s="122"/>
      <c r="AN17" s="27"/>
      <c r="AO17" s="23"/>
      <c r="AP17" s="49"/>
    </row>
    <row r="18" spans="1:77" s="16" customFormat="1" ht="12.75" customHeight="1" thickBot="1">
      <c r="A18" s="23"/>
      <c r="B18" s="770" t="s">
        <v>4964</v>
      </c>
      <c r="C18" s="439"/>
      <c r="D18" s="439"/>
      <c r="E18" s="439"/>
      <c r="F18" s="439"/>
      <c r="G18" s="440"/>
      <c r="H18" s="626"/>
      <c r="I18" s="627"/>
      <c r="J18" s="627"/>
      <c r="K18" s="627"/>
      <c r="L18" s="627"/>
      <c r="M18" s="627"/>
      <c r="N18" s="627"/>
      <c r="O18" s="627"/>
      <c r="P18" s="627"/>
      <c r="Q18" s="627"/>
      <c r="R18" s="627"/>
      <c r="S18" s="628"/>
      <c r="T18" s="26"/>
      <c r="U18" s="41"/>
      <c r="V18" s="41"/>
      <c r="W18" s="41"/>
      <c r="X18" s="41"/>
      <c r="Y18" s="29"/>
      <c r="Z18" s="30"/>
      <c r="AA18" s="30"/>
      <c r="AB18" s="30"/>
      <c r="AC18" s="30"/>
      <c r="AD18" s="30"/>
      <c r="AE18" s="30"/>
      <c r="AF18" s="30"/>
      <c r="AG18" s="30"/>
      <c r="AH18" s="30"/>
      <c r="AI18" s="30"/>
      <c r="AJ18" s="30"/>
      <c r="AK18" s="30"/>
      <c r="AL18" s="30"/>
      <c r="AM18" s="30"/>
      <c r="AN18" s="25"/>
      <c r="AO18" s="25"/>
      <c r="AP18" s="802"/>
    </row>
    <row r="19" spans="1:77" s="16" customFormat="1" ht="12.75" customHeight="1">
      <c r="A19" s="23"/>
      <c r="B19" s="38"/>
      <c r="C19" s="38"/>
      <c r="D19" s="38"/>
      <c r="E19" s="38"/>
      <c r="F19" s="38"/>
      <c r="G19" s="38"/>
      <c r="H19" s="39"/>
      <c r="I19" s="39"/>
      <c r="J19" s="39"/>
      <c r="K19" s="39"/>
      <c r="L19" s="39"/>
      <c r="M19" s="39"/>
      <c r="N19" s="39"/>
      <c r="O19" s="39"/>
      <c r="P19" s="44"/>
      <c r="Q19" s="44"/>
      <c r="R19" s="44"/>
      <c r="S19" s="44"/>
      <c r="T19" s="44"/>
      <c r="U19" s="44"/>
      <c r="V19" s="44"/>
      <c r="W19" s="44"/>
      <c r="X19" s="38"/>
      <c r="Y19" s="38"/>
      <c r="Z19" s="38"/>
      <c r="AA19" s="38"/>
      <c r="AB19" s="38"/>
      <c r="AC19" s="38"/>
      <c r="AD19" s="38"/>
      <c r="AE19" s="38"/>
      <c r="AF19" s="23"/>
      <c r="AG19" s="23"/>
      <c r="AH19" s="23"/>
      <c r="AI19" s="23"/>
      <c r="AJ19" s="23"/>
      <c r="AK19" s="23"/>
      <c r="AL19" s="23"/>
      <c r="AM19" s="23"/>
      <c r="AN19" s="23"/>
      <c r="AP19" s="49"/>
    </row>
    <row r="20" spans="1:77" ht="12.75" customHeight="1" thickBot="1">
      <c r="B20" s="23" t="s">
        <v>233</v>
      </c>
      <c r="BJ20" s="1"/>
      <c r="BR20" s="1"/>
      <c r="BY20" s="1"/>
    </row>
    <row r="21" spans="1:77" ht="12.75" customHeight="1">
      <c r="B21" s="620" t="s">
        <v>42</v>
      </c>
      <c r="C21" s="621"/>
      <c r="D21" s="621"/>
      <c r="E21" s="621"/>
      <c r="F21" s="621"/>
      <c r="G21" s="622"/>
      <c r="H21" s="483" t="s">
        <v>224</v>
      </c>
      <c r="I21" s="484"/>
      <c r="J21" s="484"/>
      <c r="K21" s="484"/>
      <c r="L21" s="484"/>
      <c r="M21" s="484"/>
      <c r="N21" s="484"/>
      <c r="O21" s="485"/>
      <c r="P21" s="725" t="str">
        <f>RIGHT($K$5,2)</f>
        <v/>
      </c>
      <c r="Q21" s="726"/>
      <c r="R21" s="727" t="s">
        <v>52</v>
      </c>
      <c r="S21" s="728"/>
      <c r="T21" s="728"/>
      <c r="U21" s="728"/>
      <c r="V21" s="728"/>
      <c r="W21" s="729"/>
      <c r="AN21" s="25"/>
      <c r="AO21" s="3"/>
      <c r="BJ21" s="1"/>
      <c r="BR21" s="1"/>
      <c r="BY21" s="1"/>
    </row>
    <row r="22" spans="1:77" ht="12.75" customHeight="1" thickBot="1">
      <c r="B22" s="623"/>
      <c r="C22" s="375"/>
      <c r="D22" s="375"/>
      <c r="E22" s="375"/>
      <c r="F22" s="375"/>
      <c r="G22" s="376"/>
      <c r="H22" s="416"/>
      <c r="I22" s="417"/>
      <c r="J22" s="417"/>
      <c r="K22" s="417"/>
      <c r="L22" s="417"/>
      <c r="M22" s="417"/>
      <c r="N22" s="417"/>
      <c r="O22" s="418"/>
      <c r="P22" s="567"/>
      <c r="Q22" s="568"/>
      <c r="R22" s="570"/>
      <c r="S22" s="573"/>
      <c r="T22" s="573"/>
      <c r="U22" s="573"/>
      <c r="V22" s="573"/>
      <c r="W22" s="574"/>
      <c r="BE22" s="1"/>
      <c r="BF22" s="1"/>
      <c r="BJ22" s="1"/>
      <c r="BR22" s="1"/>
      <c r="BY22" s="1"/>
    </row>
    <row r="23" spans="1:77" ht="12.75" customHeight="1">
      <c r="B23" s="623"/>
      <c r="C23" s="375"/>
      <c r="D23" s="375"/>
      <c r="E23" s="375"/>
      <c r="F23" s="375"/>
      <c r="G23" s="376"/>
      <c r="H23" s="392" t="s">
        <v>5</v>
      </c>
      <c r="I23" s="393"/>
      <c r="J23" s="393"/>
      <c r="K23" s="393"/>
      <c r="L23" s="393"/>
      <c r="M23" s="393"/>
      <c r="N23" s="393"/>
      <c r="O23" s="394"/>
      <c r="P23" s="549"/>
      <c r="Q23" s="550"/>
      <c r="R23" s="550"/>
      <c r="S23" s="550"/>
      <c r="T23" s="550"/>
      <c r="U23" s="550"/>
      <c r="V23" s="550"/>
      <c r="W23" s="551"/>
      <c r="X23" s="724" t="s">
        <v>6</v>
      </c>
      <c r="Y23" s="721"/>
      <c r="Z23" s="721"/>
      <c r="AA23" s="721"/>
      <c r="AB23" s="721"/>
      <c r="AC23" s="721"/>
      <c r="AD23" s="721"/>
      <c r="AE23" s="722"/>
      <c r="AF23" s="695"/>
      <c r="AG23" s="696"/>
      <c r="AH23" s="696"/>
      <c r="AI23" s="696"/>
      <c r="AJ23" s="696"/>
      <c r="AK23" s="696"/>
      <c r="AL23" s="696"/>
      <c r="AM23" s="697"/>
      <c r="AR23" s="49"/>
      <c r="BE23" s="1"/>
      <c r="BF23" s="1"/>
      <c r="BJ23" s="1"/>
      <c r="BK23" s="1"/>
      <c r="BM23" s="16"/>
      <c r="BR23" s="1"/>
      <c r="BY23" s="1"/>
    </row>
    <row r="24" spans="1:77" s="16" customFormat="1" ht="12.75" customHeight="1" thickBot="1">
      <c r="A24" s="23"/>
      <c r="B24" s="623"/>
      <c r="C24" s="375"/>
      <c r="D24" s="375"/>
      <c r="E24" s="375"/>
      <c r="F24" s="375"/>
      <c r="G24" s="376"/>
      <c r="H24" s="392" t="s">
        <v>3</v>
      </c>
      <c r="I24" s="393"/>
      <c r="J24" s="393"/>
      <c r="K24" s="393"/>
      <c r="L24" s="393"/>
      <c r="M24" s="393"/>
      <c r="N24" s="393"/>
      <c r="O24" s="394"/>
      <c r="P24" s="549"/>
      <c r="Q24" s="550"/>
      <c r="R24" s="550"/>
      <c r="S24" s="550"/>
      <c r="T24" s="550"/>
      <c r="U24" s="550"/>
      <c r="V24" s="550"/>
      <c r="W24" s="551"/>
      <c r="X24" s="438" t="s">
        <v>4</v>
      </c>
      <c r="Y24" s="439"/>
      <c r="Z24" s="439"/>
      <c r="AA24" s="439"/>
      <c r="AB24" s="439"/>
      <c r="AC24" s="439"/>
      <c r="AD24" s="439"/>
      <c r="AE24" s="440"/>
      <c r="AF24" s="121"/>
      <c r="AG24" s="115"/>
      <c r="AH24" s="115"/>
      <c r="AI24" s="115"/>
      <c r="AJ24" s="115"/>
      <c r="AK24" s="115"/>
      <c r="AL24" s="115"/>
      <c r="AM24" s="122"/>
      <c r="AN24" s="23"/>
      <c r="AP24" s="49"/>
      <c r="AR24" s="49"/>
    </row>
    <row r="25" spans="1:77" s="16" customFormat="1" ht="12.75" customHeight="1">
      <c r="A25" s="23"/>
      <c r="B25" s="623"/>
      <c r="C25" s="375"/>
      <c r="D25" s="375"/>
      <c r="E25" s="375"/>
      <c r="F25" s="375"/>
      <c r="G25" s="376"/>
      <c r="H25" s="392" t="s">
        <v>230</v>
      </c>
      <c r="I25" s="393"/>
      <c r="J25" s="393"/>
      <c r="K25" s="393"/>
      <c r="L25" s="393"/>
      <c r="M25" s="393"/>
      <c r="N25" s="393"/>
      <c r="O25" s="394"/>
      <c r="P25" s="730"/>
      <c r="Q25" s="731"/>
      <c r="R25" s="731"/>
      <c r="S25" s="731"/>
      <c r="T25" s="731"/>
      <c r="U25" s="731"/>
      <c r="V25" s="731"/>
      <c r="W25" s="732"/>
      <c r="X25" s="38"/>
      <c r="Y25" s="38"/>
      <c r="Z25" s="38"/>
      <c r="AA25" s="38"/>
      <c r="AB25" s="38"/>
      <c r="AC25" s="38"/>
      <c r="AD25" s="38"/>
      <c r="AE25" s="38"/>
      <c r="AF25" s="25"/>
      <c r="AG25" s="25"/>
      <c r="AH25" s="25"/>
      <c r="AI25" s="25"/>
      <c r="AJ25" s="25"/>
      <c r="AK25" s="25"/>
      <c r="AL25" s="23"/>
      <c r="AM25" s="23"/>
      <c r="AN25" s="23"/>
      <c r="AP25" s="49"/>
    </row>
    <row r="26" spans="1:77" s="16" customFormat="1" ht="12.75" customHeight="1" thickBot="1">
      <c r="A26" s="23"/>
      <c r="B26" s="623"/>
      <c r="C26" s="375"/>
      <c r="D26" s="375"/>
      <c r="E26" s="375"/>
      <c r="F26" s="375"/>
      <c r="G26" s="376"/>
      <c r="H26" s="392" t="s">
        <v>268</v>
      </c>
      <c r="I26" s="393"/>
      <c r="J26" s="393"/>
      <c r="K26" s="393"/>
      <c r="L26" s="393"/>
      <c r="M26" s="393"/>
      <c r="N26" s="393"/>
      <c r="O26" s="394"/>
      <c r="P26" s="562"/>
      <c r="Q26" s="563"/>
      <c r="R26" s="563"/>
      <c r="S26" s="563"/>
      <c r="T26" s="563"/>
      <c r="U26" s="563"/>
      <c r="V26" s="563"/>
      <c r="W26" s="564"/>
      <c r="X26" s="38"/>
      <c r="Y26" s="38"/>
      <c r="Z26" s="38"/>
      <c r="AA26" s="38"/>
      <c r="AB26" s="38"/>
      <c r="AC26" s="38"/>
      <c r="AD26" s="38"/>
      <c r="AE26" s="38"/>
      <c r="AF26" s="25"/>
      <c r="AG26" s="25"/>
      <c r="AH26" s="25"/>
      <c r="AI26" s="25"/>
      <c r="AJ26" s="25"/>
      <c r="AK26" s="25"/>
      <c r="AL26" s="23"/>
      <c r="AM26" s="23"/>
      <c r="AN26" s="23"/>
      <c r="AP26" s="49"/>
    </row>
    <row r="27" spans="1:77" s="16" customFormat="1" ht="12.75" customHeight="1">
      <c r="A27" s="23"/>
      <c r="B27" s="623"/>
      <c r="C27" s="375"/>
      <c r="D27" s="375"/>
      <c r="E27" s="375"/>
      <c r="F27" s="375"/>
      <c r="G27" s="376"/>
      <c r="H27" s="392" t="s">
        <v>4965</v>
      </c>
      <c r="I27" s="393"/>
      <c r="J27" s="393"/>
      <c r="K27" s="393"/>
      <c r="L27" s="393"/>
      <c r="M27" s="393"/>
      <c r="N27" s="393"/>
      <c r="O27" s="394"/>
      <c r="P27" s="575" t="s">
        <v>237</v>
      </c>
      <c r="Q27" s="576"/>
      <c r="R27" s="577"/>
      <c r="S27" s="577"/>
      <c r="T27" s="577"/>
      <c r="U27" s="577"/>
      <c r="V27" s="577"/>
      <c r="W27" s="578"/>
      <c r="X27" s="724" t="s">
        <v>234</v>
      </c>
      <c r="Y27" s="721"/>
      <c r="Z27" s="721"/>
      <c r="AA27" s="721"/>
      <c r="AB27" s="721"/>
      <c r="AC27" s="721"/>
      <c r="AD27" s="721"/>
      <c r="AE27" s="722"/>
      <c r="AF27" s="705"/>
      <c r="AG27" s="706"/>
      <c r="AH27" s="706"/>
      <c r="AI27" s="706"/>
      <c r="AJ27" s="706"/>
      <c r="AK27" s="706"/>
      <c r="AL27" s="706"/>
      <c r="AM27" s="707"/>
      <c r="AN27" s="23"/>
      <c r="AP27" s="49"/>
      <c r="AR27" s="49"/>
    </row>
    <row r="28" spans="1:77" s="16" customFormat="1" ht="12.75" customHeight="1" thickBot="1">
      <c r="A28" s="23"/>
      <c r="B28" s="624"/>
      <c r="C28" s="381"/>
      <c r="D28" s="381"/>
      <c r="E28" s="381"/>
      <c r="F28" s="381"/>
      <c r="G28" s="382"/>
      <c r="H28" s="392" t="s">
        <v>4966</v>
      </c>
      <c r="I28" s="393"/>
      <c r="J28" s="393"/>
      <c r="K28" s="393"/>
      <c r="L28" s="393"/>
      <c r="M28" s="393"/>
      <c r="N28" s="393"/>
      <c r="O28" s="394"/>
      <c r="P28" s="575" t="s">
        <v>237</v>
      </c>
      <c r="Q28" s="576"/>
      <c r="R28" s="577"/>
      <c r="S28" s="577"/>
      <c r="T28" s="577"/>
      <c r="U28" s="577"/>
      <c r="V28" s="577"/>
      <c r="W28" s="578"/>
      <c r="X28" s="438" t="s">
        <v>234</v>
      </c>
      <c r="Y28" s="439"/>
      <c r="Z28" s="439"/>
      <c r="AA28" s="439"/>
      <c r="AB28" s="439"/>
      <c r="AC28" s="439"/>
      <c r="AD28" s="439"/>
      <c r="AE28" s="440"/>
      <c r="AF28" s="702"/>
      <c r="AG28" s="703"/>
      <c r="AH28" s="703"/>
      <c r="AI28" s="703"/>
      <c r="AJ28" s="703"/>
      <c r="AK28" s="703"/>
      <c r="AL28" s="703"/>
      <c r="AM28" s="704"/>
      <c r="AN28" s="23"/>
      <c r="AP28" s="49"/>
      <c r="AR28" s="49"/>
    </row>
    <row r="29" spans="1:77" s="16" customFormat="1" ht="12.75" customHeight="1">
      <c r="A29" s="23"/>
      <c r="B29" s="733" t="s">
        <v>43</v>
      </c>
      <c r="C29" s="372"/>
      <c r="D29" s="372"/>
      <c r="E29" s="372"/>
      <c r="F29" s="372"/>
      <c r="G29" s="373"/>
      <c r="H29" s="371" t="s">
        <v>224</v>
      </c>
      <c r="I29" s="414"/>
      <c r="J29" s="414"/>
      <c r="K29" s="414"/>
      <c r="L29" s="414"/>
      <c r="M29" s="414"/>
      <c r="N29" s="414"/>
      <c r="O29" s="415"/>
      <c r="P29" s="565" t="str">
        <f>IF(P11="1人","",RIGHT($K$5,2))</f>
        <v/>
      </c>
      <c r="Q29" s="566"/>
      <c r="R29" s="569" t="s">
        <v>52</v>
      </c>
      <c r="S29" s="773"/>
      <c r="T29" s="773"/>
      <c r="U29" s="773"/>
      <c r="V29" s="773"/>
      <c r="W29" s="774"/>
      <c r="X29" s="23"/>
      <c r="Y29" s="23"/>
      <c r="Z29" s="23"/>
      <c r="AA29" s="23"/>
      <c r="AB29" s="23"/>
      <c r="AC29" s="23"/>
      <c r="AD29" s="23"/>
      <c r="AE29" s="23"/>
      <c r="AF29" s="23"/>
      <c r="AG29" s="23"/>
      <c r="AH29" s="23"/>
      <c r="AI29" s="23"/>
      <c r="AJ29" s="23"/>
      <c r="AK29" s="23"/>
      <c r="AL29" s="23"/>
      <c r="AM29" s="23"/>
      <c r="AN29" s="23"/>
      <c r="AP29" s="49"/>
    </row>
    <row r="30" spans="1:77" s="16" customFormat="1" ht="12.75" customHeight="1" thickBot="1">
      <c r="A30" s="23"/>
      <c r="B30" s="623"/>
      <c r="C30" s="375"/>
      <c r="D30" s="375"/>
      <c r="E30" s="375"/>
      <c r="F30" s="375"/>
      <c r="G30" s="376"/>
      <c r="H30" s="416"/>
      <c r="I30" s="417"/>
      <c r="J30" s="417"/>
      <c r="K30" s="417"/>
      <c r="L30" s="417"/>
      <c r="M30" s="417"/>
      <c r="N30" s="417"/>
      <c r="O30" s="418"/>
      <c r="P30" s="567"/>
      <c r="Q30" s="568"/>
      <c r="R30" s="570"/>
      <c r="S30" s="775"/>
      <c r="T30" s="775"/>
      <c r="U30" s="775"/>
      <c r="V30" s="775"/>
      <c r="W30" s="776"/>
      <c r="X30" s="23"/>
      <c r="Y30" s="23"/>
      <c r="Z30" s="23"/>
      <c r="AA30" s="23"/>
      <c r="AB30" s="23"/>
      <c r="AC30" s="23"/>
      <c r="AD30" s="23"/>
      <c r="AE30" s="23"/>
      <c r="AF30" s="23"/>
      <c r="AG30" s="23"/>
      <c r="AH30" s="23"/>
      <c r="AI30" s="23"/>
      <c r="AJ30" s="23"/>
      <c r="AK30" s="23"/>
      <c r="AL30" s="23"/>
      <c r="AM30" s="23"/>
      <c r="AN30" s="23"/>
      <c r="AP30" s="49"/>
    </row>
    <row r="31" spans="1:77" s="16" customFormat="1" ht="12.75" customHeight="1">
      <c r="A31" s="23"/>
      <c r="B31" s="623"/>
      <c r="C31" s="375"/>
      <c r="D31" s="375"/>
      <c r="E31" s="375"/>
      <c r="F31" s="375"/>
      <c r="G31" s="376"/>
      <c r="H31" s="392" t="s">
        <v>5</v>
      </c>
      <c r="I31" s="393"/>
      <c r="J31" s="393"/>
      <c r="K31" s="393"/>
      <c r="L31" s="393"/>
      <c r="M31" s="393"/>
      <c r="N31" s="393"/>
      <c r="O31" s="394"/>
      <c r="P31" s="549"/>
      <c r="Q31" s="550"/>
      <c r="R31" s="550"/>
      <c r="S31" s="550"/>
      <c r="T31" s="550"/>
      <c r="U31" s="550"/>
      <c r="V31" s="550"/>
      <c r="W31" s="551"/>
      <c r="X31" s="724" t="s">
        <v>6</v>
      </c>
      <c r="Y31" s="721"/>
      <c r="Z31" s="721"/>
      <c r="AA31" s="721"/>
      <c r="AB31" s="721"/>
      <c r="AC31" s="721"/>
      <c r="AD31" s="721"/>
      <c r="AE31" s="722"/>
      <c r="AF31" s="695"/>
      <c r="AG31" s="696"/>
      <c r="AH31" s="696"/>
      <c r="AI31" s="696"/>
      <c r="AJ31" s="696"/>
      <c r="AK31" s="696"/>
      <c r="AL31" s="696"/>
      <c r="AM31" s="697"/>
      <c r="AN31" s="23"/>
      <c r="AP31" s="49"/>
      <c r="AR31" s="49"/>
    </row>
    <row r="32" spans="1:77" s="16" customFormat="1" ht="12.75" customHeight="1" thickBot="1">
      <c r="A32" s="23"/>
      <c r="B32" s="623"/>
      <c r="C32" s="375"/>
      <c r="D32" s="375"/>
      <c r="E32" s="375"/>
      <c r="F32" s="375"/>
      <c r="G32" s="376"/>
      <c r="H32" s="392" t="s">
        <v>3</v>
      </c>
      <c r="I32" s="393"/>
      <c r="J32" s="393"/>
      <c r="K32" s="393"/>
      <c r="L32" s="393"/>
      <c r="M32" s="393"/>
      <c r="N32" s="393"/>
      <c r="O32" s="394"/>
      <c r="P32" s="549"/>
      <c r="Q32" s="550"/>
      <c r="R32" s="550"/>
      <c r="S32" s="550"/>
      <c r="T32" s="550"/>
      <c r="U32" s="550"/>
      <c r="V32" s="550"/>
      <c r="W32" s="551"/>
      <c r="X32" s="438" t="s">
        <v>4</v>
      </c>
      <c r="Y32" s="439"/>
      <c r="Z32" s="439"/>
      <c r="AA32" s="439"/>
      <c r="AB32" s="439"/>
      <c r="AC32" s="439"/>
      <c r="AD32" s="439"/>
      <c r="AE32" s="440"/>
      <c r="AF32" s="121"/>
      <c r="AG32" s="115"/>
      <c r="AH32" s="115"/>
      <c r="AI32" s="115"/>
      <c r="AJ32" s="115"/>
      <c r="AK32" s="115"/>
      <c r="AL32" s="115"/>
      <c r="AM32" s="122"/>
      <c r="AN32" s="23"/>
      <c r="AP32" s="49"/>
      <c r="AR32" s="49"/>
    </row>
    <row r="33" spans="1:77" s="16" customFormat="1" ht="12.75" customHeight="1">
      <c r="A33" s="23"/>
      <c r="B33" s="623"/>
      <c r="C33" s="375"/>
      <c r="D33" s="375"/>
      <c r="E33" s="375"/>
      <c r="F33" s="375"/>
      <c r="G33" s="376"/>
      <c r="H33" s="392" t="s">
        <v>230</v>
      </c>
      <c r="I33" s="393"/>
      <c r="J33" s="393"/>
      <c r="K33" s="393"/>
      <c r="L33" s="393"/>
      <c r="M33" s="393"/>
      <c r="N33" s="393"/>
      <c r="O33" s="394"/>
      <c r="P33" s="730"/>
      <c r="Q33" s="731"/>
      <c r="R33" s="731"/>
      <c r="S33" s="731"/>
      <c r="T33" s="731"/>
      <c r="U33" s="731"/>
      <c r="V33" s="731"/>
      <c r="W33" s="732"/>
      <c r="X33" s="38"/>
      <c r="Y33" s="38"/>
      <c r="Z33" s="38"/>
      <c r="AA33" s="38"/>
      <c r="AB33" s="38"/>
      <c r="AC33" s="38"/>
      <c r="AD33" s="38"/>
      <c r="AE33" s="38"/>
      <c r="AF33" s="25"/>
      <c r="AG33" s="25"/>
      <c r="AH33" s="25"/>
      <c r="AI33" s="25"/>
      <c r="AJ33" s="25"/>
      <c r="AK33" s="25"/>
      <c r="AL33" s="23"/>
      <c r="AM33" s="23"/>
      <c r="AN33" s="23"/>
      <c r="AP33" s="49"/>
    </row>
    <row r="34" spans="1:77" s="23" customFormat="1" ht="12.75" customHeight="1" thickBot="1">
      <c r="B34" s="623"/>
      <c r="C34" s="375"/>
      <c r="D34" s="375"/>
      <c r="E34" s="375"/>
      <c r="F34" s="375"/>
      <c r="G34" s="376"/>
      <c r="H34" s="392" t="s">
        <v>268</v>
      </c>
      <c r="I34" s="393"/>
      <c r="J34" s="393"/>
      <c r="K34" s="393"/>
      <c r="L34" s="393"/>
      <c r="M34" s="393"/>
      <c r="N34" s="393"/>
      <c r="O34" s="394"/>
      <c r="P34" s="562"/>
      <c r="Q34" s="563"/>
      <c r="R34" s="563"/>
      <c r="S34" s="563"/>
      <c r="T34" s="563"/>
      <c r="U34" s="563"/>
      <c r="V34" s="563"/>
      <c r="W34" s="564"/>
      <c r="X34" s="38"/>
      <c r="Y34" s="38"/>
      <c r="Z34" s="38"/>
      <c r="AA34" s="38"/>
      <c r="AB34" s="38"/>
      <c r="AC34" s="38"/>
      <c r="AD34" s="38"/>
      <c r="AE34" s="38"/>
      <c r="AF34" s="25"/>
      <c r="AG34" s="25"/>
      <c r="AH34" s="25"/>
      <c r="AI34" s="25"/>
      <c r="AJ34" s="25"/>
      <c r="AK34" s="25"/>
      <c r="AP34" s="49"/>
    </row>
    <row r="35" spans="1:77" s="23" customFormat="1" ht="12.75" customHeight="1">
      <c r="B35" s="623"/>
      <c r="C35" s="375"/>
      <c r="D35" s="375"/>
      <c r="E35" s="375"/>
      <c r="F35" s="375"/>
      <c r="G35" s="376"/>
      <c r="H35" s="392" t="s">
        <v>4967</v>
      </c>
      <c r="I35" s="393"/>
      <c r="J35" s="393"/>
      <c r="K35" s="393"/>
      <c r="L35" s="393"/>
      <c r="M35" s="393"/>
      <c r="N35" s="393"/>
      <c r="O35" s="394"/>
      <c r="P35" s="575" t="s">
        <v>237</v>
      </c>
      <c r="Q35" s="576"/>
      <c r="R35" s="577"/>
      <c r="S35" s="577"/>
      <c r="T35" s="577"/>
      <c r="U35" s="577"/>
      <c r="V35" s="577"/>
      <c r="W35" s="578"/>
      <c r="X35" s="724" t="s">
        <v>234</v>
      </c>
      <c r="Y35" s="721"/>
      <c r="Z35" s="721"/>
      <c r="AA35" s="721"/>
      <c r="AB35" s="721"/>
      <c r="AC35" s="721"/>
      <c r="AD35" s="721"/>
      <c r="AE35" s="722"/>
      <c r="AF35" s="705"/>
      <c r="AG35" s="706"/>
      <c r="AH35" s="706"/>
      <c r="AI35" s="706"/>
      <c r="AJ35" s="706"/>
      <c r="AK35" s="706"/>
      <c r="AL35" s="706"/>
      <c r="AM35" s="707"/>
      <c r="AP35" s="49"/>
      <c r="AR35" s="49"/>
      <c r="AW35" s="35"/>
    </row>
    <row r="36" spans="1:77" s="16" customFormat="1" ht="12.75" customHeight="1" thickBot="1">
      <c r="A36" s="23"/>
      <c r="B36" s="624"/>
      <c r="C36" s="381"/>
      <c r="D36" s="381"/>
      <c r="E36" s="381"/>
      <c r="F36" s="381"/>
      <c r="G36" s="382"/>
      <c r="H36" s="392" t="s">
        <v>4968</v>
      </c>
      <c r="I36" s="393"/>
      <c r="J36" s="393"/>
      <c r="K36" s="393"/>
      <c r="L36" s="393"/>
      <c r="M36" s="393"/>
      <c r="N36" s="393"/>
      <c r="O36" s="394"/>
      <c r="P36" s="575" t="s">
        <v>237</v>
      </c>
      <c r="Q36" s="576"/>
      <c r="R36" s="577"/>
      <c r="S36" s="577"/>
      <c r="T36" s="577"/>
      <c r="U36" s="577"/>
      <c r="V36" s="577"/>
      <c r="W36" s="578"/>
      <c r="X36" s="438" t="s">
        <v>234</v>
      </c>
      <c r="Y36" s="439"/>
      <c r="Z36" s="439"/>
      <c r="AA36" s="439"/>
      <c r="AB36" s="439"/>
      <c r="AC36" s="439"/>
      <c r="AD36" s="439"/>
      <c r="AE36" s="440"/>
      <c r="AF36" s="702"/>
      <c r="AG36" s="703"/>
      <c r="AH36" s="703"/>
      <c r="AI36" s="703"/>
      <c r="AJ36" s="703"/>
      <c r="AK36" s="703"/>
      <c r="AL36" s="703"/>
      <c r="AM36" s="704"/>
      <c r="AN36" s="23"/>
      <c r="AP36" s="49"/>
      <c r="AR36" s="49"/>
    </row>
    <row r="37" spans="1:77" s="16" customFormat="1" ht="12.75" customHeight="1">
      <c r="A37" s="23"/>
      <c r="B37" s="555" t="s">
        <v>239</v>
      </c>
      <c r="C37" s="414"/>
      <c r="D37" s="414"/>
      <c r="E37" s="414"/>
      <c r="F37" s="414"/>
      <c r="G37" s="415"/>
      <c r="H37" s="371" t="s">
        <v>224</v>
      </c>
      <c r="I37" s="414"/>
      <c r="J37" s="414"/>
      <c r="K37" s="414"/>
      <c r="L37" s="414"/>
      <c r="M37" s="414"/>
      <c r="N37" s="414"/>
      <c r="O37" s="415"/>
      <c r="P37" s="565" t="str">
        <f>IF(P12="無","",RIGHT($K$5,2))</f>
        <v/>
      </c>
      <c r="Q37" s="566"/>
      <c r="R37" s="569" t="s">
        <v>52</v>
      </c>
      <c r="S37" s="571"/>
      <c r="T37" s="571"/>
      <c r="U37" s="571"/>
      <c r="V37" s="571"/>
      <c r="W37" s="572"/>
      <c r="X37" s="23"/>
      <c r="Y37" s="23"/>
      <c r="Z37" s="23"/>
      <c r="AA37" s="23"/>
      <c r="AB37" s="23"/>
      <c r="AC37" s="23"/>
      <c r="AD37" s="23"/>
      <c r="AE37" s="23"/>
      <c r="AF37" s="23"/>
      <c r="AG37" s="23"/>
      <c r="AH37" s="23"/>
      <c r="AI37" s="23"/>
      <c r="AJ37" s="23"/>
      <c r="AK37" s="23"/>
      <c r="AL37" s="23"/>
      <c r="AM37" s="23"/>
      <c r="AN37" s="23"/>
      <c r="AP37" s="49"/>
    </row>
    <row r="38" spans="1:77" s="16" customFormat="1" ht="12.75" customHeight="1" thickBot="1">
      <c r="A38" s="23"/>
      <c r="B38" s="556"/>
      <c r="C38" s="557"/>
      <c r="D38" s="557"/>
      <c r="E38" s="557"/>
      <c r="F38" s="557"/>
      <c r="G38" s="558"/>
      <c r="H38" s="416"/>
      <c r="I38" s="417"/>
      <c r="J38" s="417"/>
      <c r="K38" s="417"/>
      <c r="L38" s="417"/>
      <c r="M38" s="417"/>
      <c r="N38" s="417"/>
      <c r="O38" s="418"/>
      <c r="P38" s="567"/>
      <c r="Q38" s="568"/>
      <c r="R38" s="570"/>
      <c r="S38" s="573"/>
      <c r="T38" s="573"/>
      <c r="U38" s="573"/>
      <c r="V38" s="573"/>
      <c r="W38" s="574"/>
      <c r="X38" s="23"/>
      <c r="Y38" s="23"/>
      <c r="Z38" s="23"/>
      <c r="AA38" s="23"/>
      <c r="AB38" s="23"/>
      <c r="AC38" s="23"/>
      <c r="AD38" s="23"/>
      <c r="AE38" s="23"/>
      <c r="AF38" s="23"/>
      <c r="AG38" s="23"/>
      <c r="AH38" s="23"/>
      <c r="AI38" s="23"/>
      <c r="AJ38" s="23"/>
      <c r="AK38" s="23"/>
      <c r="AL38" s="23"/>
      <c r="AM38" s="23"/>
      <c r="AN38" s="23"/>
      <c r="AP38" s="49"/>
    </row>
    <row r="39" spans="1:77" s="16" customFormat="1" ht="12.75" customHeight="1">
      <c r="A39" s="23"/>
      <c r="B39" s="556"/>
      <c r="C39" s="557"/>
      <c r="D39" s="557"/>
      <c r="E39" s="557"/>
      <c r="F39" s="557"/>
      <c r="G39" s="558"/>
      <c r="H39" s="392" t="s">
        <v>5</v>
      </c>
      <c r="I39" s="393"/>
      <c r="J39" s="393"/>
      <c r="K39" s="393"/>
      <c r="L39" s="393"/>
      <c r="M39" s="393"/>
      <c r="N39" s="393"/>
      <c r="O39" s="394"/>
      <c r="P39" s="549"/>
      <c r="Q39" s="550"/>
      <c r="R39" s="550"/>
      <c r="S39" s="550"/>
      <c r="T39" s="550"/>
      <c r="U39" s="550"/>
      <c r="V39" s="550"/>
      <c r="W39" s="551"/>
      <c r="X39" s="724" t="s">
        <v>6</v>
      </c>
      <c r="Y39" s="721"/>
      <c r="Z39" s="721"/>
      <c r="AA39" s="721"/>
      <c r="AB39" s="721"/>
      <c r="AC39" s="721"/>
      <c r="AD39" s="721"/>
      <c r="AE39" s="722"/>
      <c r="AF39" s="695"/>
      <c r="AG39" s="696"/>
      <c r="AH39" s="696"/>
      <c r="AI39" s="696"/>
      <c r="AJ39" s="696"/>
      <c r="AK39" s="696"/>
      <c r="AL39" s="696"/>
      <c r="AM39" s="697"/>
      <c r="AN39" s="23"/>
      <c r="AP39" s="49"/>
      <c r="AR39" s="49"/>
    </row>
    <row r="40" spans="1:77" s="16" customFormat="1" ht="12.75" customHeight="1" thickBot="1">
      <c r="A40" s="23"/>
      <c r="B40" s="556"/>
      <c r="C40" s="557"/>
      <c r="D40" s="557"/>
      <c r="E40" s="557"/>
      <c r="F40" s="557"/>
      <c r="G40" s="558"/>
      <c r="H40" s="392" t="s">
        <v>3</v>
      </c>
      <c r="I40" s="393"/>
      <c r="J40" s="393"/>
      <c r="K40" s="393"/>
      <c r="L40" s="393"/>
      <c r="M40" s="393"/>
      <c r="N40" s="393"/>
      <c r="O40" s="394"/>
      <c r="P40" s="549"/>
      <c r="Q40" s="550"/>
      <c r="R40" s="550"/>
      <c r="S40" s="550"/>
      <c r="T40" s="550"/>
      <c r="U40" s="550"/>
      <c r="V40" s="550"/>
      <c r="W40" s="551"/>
      <c r="X40" s="438" t="s">
        <v>4</v>
      </c>
      <c r="Y40" s="439"/>
      <c r="Z40" s="439"/>
      <c r="AA40" s="439"/>
      <c r="AB40" s="439"/>
      <c r="AC40" s="439"/>
      <c r="AD40" s="439"/>
      <c r="AE40" s="440"/>
      <c r="AF40" s="121"/>
      <c r="AG40" s="115"/>
      <c r="AH40" s="115"/>
      <c r="AI40" s="115"/>
      <c r="AJ40" s="115"/>
      <c r="AK40" s="115"/>
      <c r="AL40" s="115"/>
      <c r="AM40" s="122"/>
      <c r="AN40" s="23"/>
      <c r="AP40" s="49"/>
      <c r="AR40" s="49"/>
    </row>
    <row r="41" spans="1:77" s="16" customFormat="1" ht="12.75" customHeight="1">
      <c r="A41" s="23"/>
      <c r="B41" s="556"/>
      <c r="C41" s="557"/>
      <c r="D41" s="557"/>
      <c r="E41" s="557"/>
      <c r="F41" s="557"/>
      <c r="G41" s="558"/>
      <c r="H41" s="392" t="s">
        <v>230</v>
      </c>
      <c r="I41" s="393"/>
      <c r="J41" s="393"/>
      <c r="K41" s="393"/>
      <c r="L41" s="393"/>
      <c r="M41" s="393"/>
      <c r="N41" s="393"/>
      <c r="O41" s="394"/>
      <c r="P41" s="730"/>
      <c r="Q41" s="731"/>
      <c r="R41" s="731"/>
      <c r="S41" s="731"/>
      <c r="T41" s="731"/>
      <c r="U41" s="731"/>
      <c r="V41" s="731"/>
      <c r="W41" s="732"/>
      <c r="X41" s="38"/>
      <c r="Y41" s="38"/>
      <c r="Z41" s="38"/>
      <c r="AA41" s="38"/>
      <c r="AB41" s="38"/>
      <c r="AC41" s="38"/>
      <c r="AD41" s="38"/>
      <c r="AE41" s="38"/>
      <c r="AF41" s="25"/>
      <c r="AG41" s="25"/>
      <c r="AH41" s="25"/>
      <c r="AI41" s="25"/>
      <c r="AJ41" s="25"/>
      <c r="AK41" s="25"/>
      <c r="AL41" s="23"/>
      <c r="AM41" s="23"/>
      <c r="AN41" s="23"/>
      <c r="AP41" s="49"/>
      <c r="AX41" s="23"/>
    </row>
    <row r="42" spans="1:77" s="16" customFormat="1" ht="12.75" customHeight="1" thickBot="1">
      <c r="A42" s="23"/>
      <c r="B42" s="556"/>
      <c r="C42" s="557"/>
      <c r="D42" s="557"/>
      <c r="E42" s="557"/>
      <c r="F42" s="557"/>
      <c r="G42" s="558"/>
      <c r="H42" s="392" t="s">
        <v>268</v>
      </c>
      <c r="I42" s="393"/>
      <c r="J42" s="393"/>
      <c r="K42" s="393"/>
      <c r="L42" s="393"/>
      <c r="M42" s="393"/>
      <c r="N42" s="393"/>
      <c r="O42" s="394"/>
      <c r="P42" s="562"/>
      <c r="Q42" s="563"/>
      <c r="R42" s="563"/>
      <c r="S42" s="563"/>
      <c r="T42" s="563"/>
      <c r="U42" s="563"/>
      <c r="V42" s="563"/>
      <c r="W42" s="564"/>
      <c r="X42" s="38"/>
      <c r="Y42" s="38"/>
      <c r="Z42" s="38"/>
      <c r="AA42" s="38"/>
      <c r="AB42" s="38"/>
      <c r="AC42" s="38"/>
      <c r="AD42" s="38"/>
      <c r="AE42" s="38"/>
      <c r="AF42" s="25"/>
      <c r="AG42" s="25"/>
      <c r="AH42" s="25"/>
      <c r="AI42" s="25"/>
      <c r="AJ42" s="25"/>
      <c r="AK42" s="25"/>
      <c r="AL42" s="23"/>
      <c r="AM42" s="23"/>
      <c r="AN42" s="23"/>
      <c r="AP42" s="49"/>
    </row>
    <row r="43" spans="1:77" s="23" customFormat="1" ht="12.75" customHeight="1">
      <c r="B43" s="556"/>
      <c r="C43" s="557"/>
      <c r="D43" s="557"/>
      <c r="E43" s="557"/>
      <c r="F43" s="557"/>
      <c r="G43" s="558"/>
      <c r="H43" s="392" t="s">
        <v>4967</v>
      </c>
      <c r="I43" s="393"/>
      <c r="J43" s="393"/>
      <c r="K43" s="393"/>
      <c r="L43" s="393"/>
      <c r="M43" s="393"/>
      <c r="N43" s="393"/>
      <c r="O43" s="394"/>
      <c r="P43" s="575" t="s">
        <v>237</v>
      </c>
      <c r="Q43" s="576"/>
      <c r="R43" s="577"/>
      <c r="S43" s="577"/>
      <c r="T43" s="577"/>
      <c r="U43" s="577"/>
      <c r="V43" s="577"/>
      <c r="W43" s="578"/>
      <c r="X43" s="724" t="s">
        <v>234</v>
      </c>
      <c r="Y43" s="721"/>
      <c r="Z43" s="721"/>
      <c r="AA43" s="721"/>
      <c r="AB43" s="721"/>
      <c r="AC43" s="721"/>
      <c r="AD43" s="721"/>
      <c r="AE43" s="722"/>
      <c r="AF43" s="705"/>
      <c r="AG43" s="706"/>
      <c r="AH43" s="706"/>
      <c r="AI43" s="706"/>
      <c r="AJ43" s="706"/>
      <c r="AK43" s="706"/>
      <c r="AL43" s="706"/>
      <c r="AM43" s="707"/>
      <c r="AP43" s="49"/>
      <c r="AR43" s="49"/>
    </row>
    <row r="44" spans="1:77" s="23" customFormat="1" ht="12.75" customHeight="1" thickBot="1">
      <c r="B44" s="559"/>
      <c r="C44" s="560"/>
      <c r="D44" s="560"/>
      <c r="E44" s="560"/>
      <c r="F44" s="560"/>
      <c r="G44" s="561"/>
      <c r="H44" s="438" t="s">
        <v>4968</v>
      </c>
      <c r="I44" s="439"/>
      <c r="J44" s="439"/>
      <c r="K44" s="439"/>
      <c r="L44" s="439"/>
      <c r="M44" s="439"/>
      <c r="N44" s="439"/>
      <c r="O44" s="440"/>
      <c r="P44" s="782" t="s">
        <v>237</v>
      </c>
      <c r="Q44" s="783"/>
      <c r="R44" s="784"/>
      <c r="S44" s="784"/>
      <c r="T44" s="784"/>
      <c r="U44" s="784"/>
      <c r="V44" s="784"/>
      <c r="W44" s="785"/>
      <c r="X44" s="438" t="s">
        <v>234</v>
      </c>
      <c r="Y44" s="439"/>
      <c r="Z44" s="439"/>
      <c r="AA44" s="439"/>
      <c r="AB44" s="439"/>
      <c r="AC44" s="439"/>
      <c r="AD44" s="439"/>
      <c r="AE44" s="440"/>
      <c r="AF44" s="702"/>
      <c r="AG44" s="703"/>
      <c r="AH44" s="703"/>
      <c r="AI44" s="703"/>
      <c r="AJ44" s="703"/>
      <c r="AK44" s="703"/>
      <c r="AL44" s="703"/>
      <c r="AM44" s="704"/>
      <c r="AP44" s="49"/>
      <c r="AR44" s="49"/>
    </row>
    <row r="45" spans="1:77" ht="12.75" customHeight="1">
      <c r="BJ45" s="1"/>
      <c r="BR45" s="1"/>
      <c r="BY45" s="1"/>
    </row>
    <row r="46" spans="1:77" ht="12.75" customHeight="1" thickBot="1">
      <c r="B46" s="38" t="s">
        <v>4952</v>
      </c>
      <c r="H46" s="25"/>
      <c r="I46" s="25"/>
      <c r="J46" s="25"/>
      <c r="K46" s="25"/>
      <c r="L46" s="25"/>
      <c r="M46" s="25"/>
      <c r="N46" s="25"/>
      <c r="O46" s="25"/>
      <c r="P46" s="25"/>
      <c r="Q46" s="25"/>
      <c r="R46" s="25"/>
      <c r="S46" s="25"/>
      <c r="T46" s="25"/>
      <c r="U46" s="25"/>
      <c r="V46" s="25"/>
      <c r="W46" s="25"/>
      <c r="BJ46" s="1"/>
      <c r="BR46" s="1"/>
      <c r="BY46" s="1"/>
    </row>
    <row r="47" spans="1:77" s="4" customFormat="1" ht="12.75" customHeight="1">
      <c r="A47" s="23"/>
      <c r="B47" s="620" t="s">
        <v>42</v>
      </c>
      <c r="C47" s="621"/>
      <c r="D47" s="621"/>
      <c r="E47" s="621"/>
      <c r="F47" s="621"/>
      <c r="G47" s="622"/>
      <c r="H47" s="723" t="s">
        <v>4969</v>
      </c>
      <c r="I47" s="621"/>
      <c r="J47" s="621"/>
      <c r="K47" s="622"/>
      <c r="L47" s="724" t="s">
        <v>225</v>
      </c>
      <c r="M47" s="721"/>
      <c r="N47" s="721"/>
      <c r="O47" s="722"/>
      <c r="P47" s="695"/>
      <c r="Q47" s="696"/>
      <c r="R47" s="696"/>
      <c r="S47" s="696"/>
      <c r="T47" s="696"/>
      <c r="U47" s="696"/>
      <c r="V47" s="696"/>
      <c r="W47" s="697"/>
      <c r="X47" s="23"/>
      <c r="Y47" s="23"/>
      <c r="Z47" s="23"/>
      <c r="AA47" s="23"/>
      <c r="AB47" s="23"/>
      <c r="AC47" s="23"/>
      <c r="AD47" s="23"/>
      <c r="AE47" s="23"/>
      <c r="AF47" s="23"/>
      <c r="AG47" s="23"/>
      <c r="AH47" s="23"/>
      <c r="AI47" s="23"/>
      <c r="AJ47" s="23"/>
      <c r="AK47" s="23"/>
      <c r="AL47" s="23"/>
      <c r="AM47" s="23"/>
      <c r="AN47" s="23"/>
      <c r="AP47" s="49"/>
      <c r="AQ47" s="16"/>
      <c r="AR47" s="16"/>
      <c r="AX47" s="16"/>
    </row>
    <row r="48" spans="1:77" s="16" customFormat="1" ht="12.75" customHeight="1">
      <c r="A48" s="23"/>
      <c r="B48" s="623"/>
      <c r="C48" s="375"/>
      <c r="D48" s="375"/>
      <c r="E48" s="375"/>
      <c r="F48" s="375"/>
      <c r="G48" s="376"/>
      <c r="H48" s="374"/>
      <c r="I48" s="375"/>
      <c r="J48" s="375"/>
      <c r="K48" s="376"/>
      <c r="L48" s="392" t="s">
        <v>228</v>
      </c>
      <c r="M48" s="393"/>
      <c r="N48" s="393"/>
      <c r="O48" s="394"/>
      <c r="P48" s="549"/>
      <c r="Q48" s="550"/>
      <c r="R48" s="550"/>
      <c r="S48" s="550"/>
      <c r="T48" s="550"/>
      <c r="U48" s="550"/>
      <c r="V48" s="550"/>
      <c r="W48" s="698"/>
      <c r="X48" s="23"/>
      <c r="Y48" s="23"/>
      <c r="Z48" s="23"/>
      <c r="AA48" s="23"/>
      <c r="AB48" s="23"/>
      <c r="AC48" s="23"/>
      <c r="AD48" s="23"/>
      <c r="AE48" s="23"/>
      <c r="AF48" s="23"/>
      <c r="AG48" s="23"/>
      <c r="AH48" s="23"/>
      <c r="AI48" s="23"/>
      <c r="AJ48" s="23"/>
      <c r="AK48" s="23"/>
      <c r="AL48" s="23"/>
      <c r="AM48" s="23"/>
      <c r="AN48" s="23"/>
      <c r="AP48" s="49"/>
    </row>
    <row r="49" spans="2:77" ht="12.75" customHeight="1">
      <c r="B49" s="623"/>
      <c r="C49" s="375"/>
      <c r="D49" s="375"/>
      <c r="E49" s="375"/>
      <c r="F49" s="375"/>
      <c r="G49" s="376"/>
      <c r="H49" s="380"/>
      <c r="I49" s="381"/>
      <c r="J49" s="381"/>
      <c r="K49" s="382"/>
      <c r="L49" s="392" t="s">
        <v>335</v>
      </c>
      <c r="M49" s="393"/>
      <c r="N49" s="393"/>
      <c r="O49" s="394"/>
      <c r="P49" s="549"/>
      <c r="Q49" s="550"/>
      <c r="R49" s="550"/>
      <c r="S49" s="550"/>
      <c r="T49" s="550"/>
      <c r="U49" s="550"/>
      <c r="V49" s="550"/>
      <c r="W49" s="698"/>
      <c r="BE49" s="1"/>
      <c r="BF49" s="1"/>
      <c r="BJ49" s="1"/>
      <c r="BK49" s="1"/>
      <c r="BR49" s="1"/>
      <c r="BY49" s="1"/>
    </row>
    <row r="50" spans="2:77" s="4" customFormat="1" ht="12.75" customHeight="1">
      <c r="B50" s="623"/>
      <c r="C50" s="375"/>
      <c r="D50" s="375"/>
      <c r="E50" s="375"/>
      <c r="F50" s="375"/>
      <c r="G50" s="376"/>
      <c r="H50" s="371" t="s">
        <v>4947</v>
      </c>
      <c r="I50" s="372"/>
      <c r="J50" s="372"/>
      <c r="K50" s="373"/>
      <c r="L50" s="392" t="s">
        <v>225</v>
      </c>
      <c r="M50" s="393"/>
      <c r="N50" s="393"/>
      <c r="O50" s="394"/>
      <c r="P50" s="549"/>
      <c r="Q50" s="550"/>
      <c r="R50" s="550"/>
      <c r="S50" s="550"/>
      <c r="T50" s="550"/>
      <c r="U50" s="550"/>
      <c r="V50" s="550"/>
      <c r="W50" s="698"/>
      <c r="X50" s="23"/>
      <c r="Y50" s="23"/>
      <c r="Z50" s="23"/>
      <c r="AA50" s="23"/>
      <c r="AB50" s="23"/>
      <c r="AC50" s="23"/>
      <c r="AD50" s="23"/>
      <c r="AE50" s="23"/>
      <c r="AF50" s="23"/>
      <c r="AG50" s="23"/>
      <c r="AH50" s="23"/>
      <c r="AI50" s="23"/>
      <c r="AJ50" s="23"/>
      <c r="AK50" s="23"/>
      <c r="AL50" s="23"/>
      <c r="AM50" s="23"/>
      <c r="AN50" s="23"/>
      <c r="AP50" s="49"/>
      <c r="AQ50" s="16"/>
      <c r="AR50" s="16"/>
      <c r="AX50" s="16"/>
    </row>
    <row r="51" spans="2:77" s="16" customFormat="1" ht="12.75" customHeight="1">
      <c r="B51" s="623"/>
      <c r="C51" s="375"/>
      <c r="D51" s="375"/>
      <c r="E51" s="375"/>
      <c r="F51" s="375"/>
      <c r="G51" s="376"/>
      <c r="H51" s="374"/>
      <c r="I51" s="375"/>
      <c r="J51" s="375"/>
      <c r="K51" s="376"/>
      <c r="L51" s="392" t="s">
        <v>228</v>
      </c>
      <c r="M51" s="393"/>
      <c r="N51" s="393"/>
      <c r="O51" s="394"/>
      <c r="P51" s="549"/>
      <c r="Q51" s="550"/>
      <c r="R51" s="550"/>
      <c r="S51" s="550"/>
      <c r="T51" s="550"/>
      <c r="U51" s="550"/>
      <c r="V51" s="550"/>
      <c r="W51" s="698"/>
      <c r="X51" s="23"/>
      <c r="Y51" s="23"/>
      <c r="Z51" s="23"/>
      <c r="AA51" s="23"/>
      <c r="AB51" s="23"/>
      <c r="AC51" s="23"/>
      <c r="AD51" s="23"/>
      <c r="AE51" s="23"/>
      <c r="AF51" s="23"/>
      <c r="AG51" s="23"/>
      <c r="AH51" s="23"/>
      <c r="AI51" s="23"/>
      <c r="AJ51" s="23"/>
      <c r="AK51" s="23"/>
      <c r="AL51" s="23"/>
      <c r="AM51" s="23"/>
      <c r="AN51" s="23"/>
      <c r="AP51" s="49"/>
    </row>
    <row r="52" spans="2:77" s="4" customFormat="1" ht="12.75" customHeight="1">
      <c r="B52" s="624"/>
      <c r="C52" s="381"/>
      <c r="D52" s="381"/>
      <c r="E52" s="381"/>
      <c r="F52" s="381"/>
      <c r="G52" s="382"/>
      <c r="H52" s="380"/>
      <c r="I52" s="381"/>
      <c r="J52" s="381"/>
      <c r="K52" s="382"/>
      <c r="L52" s="392" t="s">
        <v>335</v>
      </c>
      <c r="M52" s="393"/>
      <c r="N52" s="393"/>
      <c r="O52" s="394"/>
      <c r="P52" s="549"/>
      <c r="Q52" s="550"/>
      <c r="R52" s="550"/>
      <c r="S52" s="550"/>
      <c r="T52" s="550"/>
      <c r="U52" s="550"/>
      <c r="V52" s="550"/>
      <c r="W52" s="698"/>
      <c r="X52" s="25"/>
      <c r="Y52" s="23"/>
      <c r="Z52" s="23"/>
      <c r="AA52" s="23"/>
      <c r="AB52" s="23"/>
      <c r="AC52" s="23"/>
      <c r="AD52" s="23"/>
      <c r="AE52" s="23"/>
      <c r="AF52" s="23"/>
      <c r="AG52" s="23"/>
      <c r="AH52" s="23"/>
      <c r="AI52" s="23"/>
      <c r="AJ52" s="23"/>
      <c r="AK52" s="23"/>
      <c r="AL52" s="23"/>
      <c r="AM52" s="23"/>
      <c r="AN52" s="23"/>
      <c r="AP52" s="49"/>
      <c r="AQ52" s="16"/>
      <c r="AR52" s="16"/>
      <c r="AX52" s="16"/>
    </row>
    <row r="53" spans="2:77" s="16" customFormat="1" ht="12.75" customHeight="1">
      <c r="B53" s="733" t="s">
        <v>43</v>
      </c>
      <c r="C53" s="372"/>
      <c r="D53" s="372"/>
      <c r="E53" s="372"/>
      <c r="F53" s="372"/>
      <c r="G53" s="373"/>
      <c r="H53" s="777" t="s">
        <v>4969</v>
      </c>
      <c r="I53" s="372"/>
      <c r="J53" s="372"/>
      <c r="K53" s="373"/>
      <c r="L53" s="392" t="s">
        <v>225</v>
      </c>
      <c r="M53" s="393"/>
      <c r="N53" s="393"/>
      <c r="O53" s="394"/>
      <c r="P53" s="549"/>
      <c r="Q53" s="550"/>
      <c r="R53" s="550"/>
      <c r="S53" s="550"/>
      <c r="T53" s="550"/>
      <c r="U53" s="550"/>
      <c r="V53" s="550"/>
      <c r="W53" s="698"/>
      <c r="X53" s="25"/>
      <c r="Y53" s="23"/>
      <c r="Z53" s="23"/>
      <c r="AA53" s="23"/>
      <c r="AB53" s="23"/>
      <c r="AC53" s="23"/>
      <c r="AD53" s="23"/>
      <c r="AE53" s="23"/>
      <c r="AF53" s="23"/>
      <c r="AG53" s="23"/>
      <c r="AH53" s="23"/>
      <c r="AI53" s="23"/>
      <c r="AJ53" s="23"/>
      <c r="AK53" s="23"/>
      <c r="AL53" s="23"/>
      <c r="AM53" s="23"/>
      <c r="AN53" s="23"/>
      <c r="AP53" s="49"/>
    </row>
    <row r="54" spans="2:77" s="16" customFormat="1" ht="12.75" customHeight="1">
      <c r="B54" s="623"/>
      <c r="C54" s="375"/>
      <c r="D54" s="375"/>
      <c r="E54" s="375"/>
      <c r="F54" s="375"/>
      <c r="G54" s="376"/>
      <c r="H54" s="374"/>
      <c r="I54" s="375"/>
      <c r="J54" s="375"/>
      <c r="K54" s="376"/>
      <c r="L54" s="392" t="s">
        <v>228</v>
      </c>
      <c r="M54" s="393"/>
      <c r="N54" s="393"/>
      <c r="O54" s="394"/>
      <c r="P54" s="549"/>
      <c r="Q54" s="550"/>
      <c r="R54" s="550"/>
      <c r="S54" s="550"/>
      <c r="T54" s="550"/>
      <c r="U54" s="550"/>
      <c r="V54" s="550"/>
      <c r="W54" s="698"/>
      <c r="X54" s="25"/>
      <c r="Y54" s="23"/>
      <c r="Z54" s="23"/>
      <c r="AA54" s="23"/>
      <c r="AB54" s="23"/>
      <c r="AC54" s="23"/>
      <c r="AD54" s="23"/>
      <c r="AE54" s="23"/>
      <c r="AF54" s="23"/>
      <c r="AG54" s="23"/>
      <c r="AH54" s="23"/>
      <c r="AI54" s="23"/>
      <c r="AJ54" s="23"/>
      <c r="AK54" s="23"/>
      <c r="AL54" s="23"/>
      <c r="AM54" s="23"/>
      <c r="AN54" s="23"/>
      <c r="AP54" s="49"/>
    </row>
    <row r="55" spans="2:77" s="16" customFormat="1" ht="12.75" customHeight="1">
      <c r="B55" s="623"/>
      <c r="C55" s="375"/>
      <c r="D55" s="375"/>
      <c r="E55" s="375"/>
      <c r="F55" s="375"/>
      <c r="G55" s="376"/>
      <c r="H55" s="380"/>
      <c r="I55" s="381"/>
      <c r="J55" s="381"/>
      <c r="K55" s="382"/>
      <c r="L55" s="392" t="s">
        <v>335</v>
      </c>
      <c r="M55" s="393"/>
      <c r="N55" s="393"/>
      <c r="O55" s="394"/>
      <c r="P55" s="549"/>
      <c r="Q55" s="550"/>
      <c r="R55" s="550"/>
      <c r="S55" s="550"/>
      <c r="T55" s="550"/>
      <c r="U55" s="550"/>
      <c r="V55" s="550"/>
      <c r="W55" s="698"/>
      <c r="X55" s="25"/>
      <c r="Y55" s="23"/>
      <c r="Z55" s="23"/>
      <c r="AA55" s="23"/>
      <c r="AB55" s="23"/>
      <c r="AC55" s="23"/>
      <c r="AD55" s="23"/>
      <c r="AE55" s="23"/>
      <c r="AF55" s="23"/>
      <c r="AG55" s="23"/>
      <c r="AH55" s="23"/>
      <c r="AI55" s="23"/>
      <c r="AJ55" s="23"/>
      <c r="AK55" s="23"/>
      <c r="AL55" s="23"/>
      <c r="AM55" s="23"/>
      <c r="AN55" s="23"/>
      <c r="AP55" s="49"/>
    </row>
    <row r="56" spans="2:77" s="16" customFormat="1" ht="12.75" customHeight="1">
      <c r="B56" s="623"/>
      <c r="C56" s="375"/>
      <c r="D56" s="375"/>
      <c r="E56" s="375"/>
      <c r="F56" s="375"/>
      <c r="G56" s="376"/>
      <c r="H56" s="371" t="s">
        <v>4947</v>
      </c>
      <c r="I56" s="372"/>
      <c r="J56" s="372"/>
      <c r="K56" s="373"/>
      <c r="L56" s="392" t="s">
        <v>225</v>
      </c>
      <c r="M56" s="393"/>
      <c r="N56" s="393"/>
      <c r="O56" s="394"/>
      <c r="P56" s="549"/>
      <c r="Q56" s="550"/>
      <c r="R56" s="550"/>
      <c r="S56" s="550"/>
      <c r="T56" s="550"/>
      <c r="U56" s="550"/>
      <c r="V56" s="550"/>
      <c r="W56" s="698"/>
      <c r="X56" s="25"/>
      <c r="Y56" s="23"/>
      <c r="Z56" s="23"/>
      <c r="AA56" s="23"/>
      <c r="AB56" s="23"/>
      <c r="AC56" s="23"/>
      <c r="AD56" s="23"/>
      <c r="AE56" s="23"/>
      <c r="AF56" s="23"/>
      <c r="AG56" s="23"/>
      <c r="AH56" s="23"/>
      <c r="AI56" s="23"/>
      <c r="AJ56" s="23"/>
      <c r="AK56" s="23"/>
      <c r="AL56" s="23"/>
      <c r="AM56" s="23"/>
      <c r="AN56" s="23"/>
      <c r="AP56" s="49"/>
    </row>
    <row r="57" spans="2:77" s="16" customFormat="1" ht="12.75" customHeight="1">
      <c r="B57" s="623"/>
      <c r="C57" s="375"/>
      <c r="D57" s="375"/>
      <c r="E57" s="375"/>
      <c r="F57" s="375"/>
      <c r="G57" s="376"/>
      <c r="H57" s="374"/>
      <c r="I57" s="375"/>
      <c r="J57" s="375"/>
      <c r="K57" s="376"/>
      <c r="L57" s="392" t="s">
        <v>228</v>
      </c>
      <c r="M57" s="393"/>
      <c r="N57" s="393"/>
      <c r="O57" s="394"/>
      <c r="P57" s="549"/>
      <c r="Q57" s="550"/>
      <c r="R57" s="550"/>
      <c r="S57" s="550"/>
      <c r="T57" s="550"/>
      <c r="U57" s="550"/>
      <c r="V57" s="550"/>
      <c r="W57" s="698"/>
      <c r="X57" s="25"/>
      <c r="Y57" s="23"/>
      <c r="Z57" s="23"/>
      <c r="AA57" s="23"/>
      <c r="AB57" s="23"/>
      <c r="AC57" s="23"/>
      <c r="AD57" s="23"/>
      <c r="AE57" s="23"/>
      <c r="AF57" s="23"/>
      <c r="AG57" s="23"/>
      <c r="AH57" s="23"/>
      <c r="AI57" s="23"/>
      <c r="AJ57" s="23"/>
      <c r="AK57" s="23"/>
      <c r="AL57" s="23"/>
      <c r="AM57" s="23"/>
      <c r="AN57" s="23"/>
      <c r="AP57" s="49"/>
    </row>
    <row r="58" spans="2:77" s="16" customFormat="1" ht="12.75" customHeight="1">
      <c r="B58" s="624"/>
      <c r="C58" s="381"/>
      <c r="D58" s="381"/>
      <c r="E58" s="381"/>
      <c r="F58" s="381"/>
      <c r="G58" s="382"/>
      <c r="H58" s="380"/>
      <c r="I58" s="381"/>
      <c r="J58" s="381"/>
      <c r="K58" s="382"/>
      <c r="L58" s="392" t="s">
        <v>335</v>
      </c>
      <c r="M58" s="393"/>
      <c r="N58" s="393"/>
      <c r="O58" s="394"/>
      <c r="P58" s="549"/>
      <c r="Q58" s="550"/>
      <c r="R58" s="550"/>
      <c r="S58" s="550"/>
      <c r="T58" s="550"/>
      <c r="U58" s="550"/>
      <c r="V58" s="550"/>
      <c r="W58" s="698"/>
      <c r="X58" s="25"/>
      <c r="Y58" s="23"/>
      <c r="Z58" s="23"/>
      <c r="AA58" s="23"/>
      <c r="AB58" s="23"/>
      <c r="AC58" s="23"/>
      <c r="AD58" s="23"/>
      <c r="AE58" s="23"/>
      <c r="AF58" s="23"/>
      <c r="AG58" s="23"/>
      <c r="AH58" s="23"/>
      <c r="AI58" s="23"/>
      <c r="AJ58" s="23"/>
      <c r="AK58" s="23"/>
      <c r="AL58" s="23"/>
      <c r="AM58" s="23"/>
      <c r="AN58" s="23"/>
      <c r="AP58" s="49"/>
    </row>
    <row r="59" spans="2:77" s="16" customFormat="1" ht="12.75" customHeight="1">
      <c r="B59" s="733" t="s">
        <v>239</v>
      </c>
      <c r="C59" s="372"/>
      <c r="D59" s="372"/>
      <c r="E59" s="372"/>
      <c r="F59" s="372"/>
      <c r="G59" s="373"/>
      <c r="H59" s="777" t="s">
        <v>4969</v>
      </c>
      <c r="I59" s="372"/>
      <c r="J59" s="372"/>
      <c r="K59" s="373"/>
      <c r="L59" s="392" t="s">
        <v>225</v>
      </c>
      <c r="M59" s="393"/>
      <c r="N59" s="393"/>
      <c r="O59" s="394"/>
      <c r="P59" s="549"/>
      <c r="Q59" s="550"/>
      <c r="R59" s="550"/>
      <c r="S59" s="550"/>
      <c r="T59" s="550"/>
      <c r="U59" s="550"/>
      <c r="V59" s="550"/>
      <c r="W59" s="698"/>
      <c r="X59" s="25"/>
      <c r="Y59" s="23"/>
      <c r="Z59" s="23"/>
      <c r="AA59" s="23"/>
      <c r="AB59" s="23"/>
      <c r="AC59" s="23"/>
      <c r="AD59" s="23"/>
      <c r="AE59" s="23"/>
      <c r="AF59" s="23"/>
      <c r="AG59" s="23"/>
      <c r="AH59" s="23"/>
      <c r="AI59" s="23"/>
      <c r="AJ59" s="23"/>
      <c r="AK59" s="23"/>
      <c r="AL59" s="23"/>
      <c r="AM59" s="23"/>
      <c r="AN59" s="23"/>
      <c r="AP59" s="49"/>
    </row>
    <row r="60" spans="2:77" s="16" customFormat="1" ht="12.75" customHeight="1">
      <c r="B60" s="623"/>
      <c r="C60" s="375"/>
      <c r="D60" s="375"/>
      <c r="E60" s="375"/>
      <c r="F60" s="375"/>
      <c r="G60" s="376"/>
      <c r="H60" s="374"/>
      <c r="I60" s="375"/>
      <c r="J60" s="375"/>
      <c r="K60" s="376"/>
      <c r="L60" s="392" t="s">
        <v>228</v>
      </c>
      <c r="M60" s="393"/>
      <c r="N60" s="393"/>
      <c r="O60" s="394"/>
      <c r="P60" s="549"/>
      <c r="Q60" s="550"/>
      <c r="R60" s="550"/>
      <c r="S60" s="550"/>
      <c r="T60" s="550"/>
      <c r="U60" s="550"/>
      <c r="V60" s="550"/>
      <c r="W60" s="698"/>
      <c r="X60" s="25"/>
      <c r="Y60" s="23"/>
      <c r="Z60" s="23"/>
      <c r="AA60" s="23"/>
      <c r="AB60" s="23"/>
      <c r="AC60" s="23"/>
      <c r="AD60" s="23"/>
      <c r="AE60" s="23"/>
      <c r="AF60" s="23"/>
      <c r="AG60" s="23"/>
      <c r="AH60" s="23"/>
      <c r="AI60" s="23"/>
      <c r="AJ60" s="23"/>
      <c r="AK60" s="23"/>
      <c r="AL60" s="23"/>
      <c r="AM60" s="23"/>
      <c r="AN60" s="23"/>
      <c r="AP60" s="49"/>
    </row>
    <row r="61" spans="2:77" s="16" customFormat="1" ht="12.75" customHeight="1">
      <c r="B61" s="623"/>
      <c r="C61" s="375"/>
      <c r="D61" s="375"/>
      <c r="E61" s="375"/>
      <c r="F61" s="375"/>
      <c r="G61" s="376"/>
      <c r="H61" s="380"/>
      <c r="I61" s="381"/>
      <c r="J61" s="381"/>
      <c r="K61" s="382"/>
      <c r="L61" s="392" t="s">
        <v>335</v>
      </c>
      <c r="M61" s="393"/>
      <c r="N61" s="393"/>
      <c r="O61" s="394"/>
      <c r="P61" s="549"/>
      <c r="Q61" s="550"/>
      <c r="R61" s="550"/>
      <c r="S61" s="550"/>
      <c r="T61" s="550"/>
      <c r="U61" s="550"/>
      <c r="V61" s="550"/>
      <c r="W61" s="698"/>
      <c r="X61" s="25"/>
      <c r="Y61" s="23"/>
      <c r="Z61" s="23"/>
      <c r="AA61" s="23"/>
      <c r="AB61" s="23"/>
      <c r="AC61" s="23"/>
      <c r="AD61" s="23"/>
      <c r="AE61" s="23"/>
      <c r="AF61" s="23"/>
      <c r="AG61" s="23"/>
      <c r="AH61" s="23"/>
      <c r="AI61" s="23"/>
      <c r="AJ61" s="23"/>
      <c r="AK61" s="23"/>
      <c r="AL61" s="23"/>
      <c r="AM61" s="23"/>
      <c r="AN61" s="23"/>
      <c r="AP61" s="49"/>
    </row>
    <row r="62" spans="2:77" s="16" customFormat="1" ht="12.75" customHeight="1">
      <c r="B62" s="623"/>
      <c r="C62" s="375"/>
      <c r="D62" s="375"/>
      <c r="E62" s="375"/>
      <c r="F62" s="375"/>
      <c r="G62" s="376"/>
      <c r="H62" s="371" t="s">
        <v>4947</v>
      </c>
      <c r="I62" s="372"/>
      <c r="J62" s="372"/>
      <c r="K62" s="373"/>
      <c r="L62" s="392" t="s">
        <v>225</v>
      </c>
      <c r="M62" s="393"/>
      <c r="N62" s="393"/>
      <c r="O62" s="394"/>
      <c r="P62" s="549"/>
      <c r="Q62" s="550"/>
      <c r="R62" s="550"/>
      <c r="S62" s="550"/>
      <c r="T62" s="550"/>
      <c r="U62" s="550"/>
      <c r="V62" s="550"/>
      <c r="W62" s="698"/>
      <c r="X62" s="25"/>
      <c r="Y62" s="23"/>
      <c r="Z62" s="23"/>
      <c r="AA62" s="23"/>
      <c r="AB62" s="23"/>
      <c r="AC62" s="23"/>
      <c r="AD62" s="23"/>
      <c r="AE62" s="23"/>
      <c r="AF62" s="23"/>
      <c r="AG62" s="23"/>
      <c r="AH62" s="23"/>
      <c r="AI62" s="23"/>
      <c r="AJ62" s="23"/>
      <c r="AK62" s="23"/>
      <c r="AL62" s="23"/>
      <c r="AM62" s="23"/>
      <c r="AN62" s="23"/>
      <c r="AP62" s="49"/>
    </row>
    <row r="63" spans="2:77" s="16" customFormat="1" ht="12.75" customHeight="1">
      <c r="B63" s="623"/>
      <c r="C63" s="375"/>
      <c r="D63" s="375"/>
      <c r="E63" s="375"/>
      <c r="F63" s="375"/>
      <c r="G63" s="376"/>
      <c r="H63" s="374"/>
      <c r="I63" s="375"/>
      <c r="J63" s="375"/>
      <c r="K63" s="376"/>
      <c r="L63" s="392" t="s">
        <v>228</v>
      </c>
      <c r="M63" s="393"/>
      <c r="N63" s="393"/>
      <c r="O63" s="394"/>
      <c r="P63" s="549"/>
      <c r="Q63" s="550"/>
      <c r="R63" s="550"/>
      <c r="S63" s="550"/>
      <c r="T63" s="550"/>
      <c r="U63" s="550"/>
      <c r="V63" s="550"/>
      <c r="W63" s="698"/>
      <c r="X63" s="25"/>
      <c r="Y63" s="23"/>
      <c r="Z63" s="23"/>
      <c r="AA63" s="23"/>
      <c r="AB63" s="23"/>
      <c r="AC63" s="23"/>
      <c r="AD63" s="23"/>
      <c r="AE63" s="23"/>
      <c r="AF63" s="23"/>
      <c r="AG63" s="23"/>
      <c r="AH63" s="23"/>
      <c r="AI63" s="23"/>
      <c r="AJ63" s="23"/>
      <c r="AK63" s="23"/>
      <c r="AL63" s="23"/>
      <c r="AM63" s="23"/>
      <c r="AN63" s="23"/>
      <c r="AP63" s="49"/>
    </row>
    <row r="64" spans="2:77" s="16" customFormat="1" ht="12.75" customHeight="1" thickBot="1">
      <c r="B64" s="766"/>
      <c r="C64" s="378"/>
      <c r="D64" s="378"/>
      <c r="E64" s="378"/>
      <c r="F64" s="378"/>
      <c r="G64" s="379"/>
      <c r="H64" s="377"/>
      <c r="I64" s="378"/>
      <c r="J64" s="378"/>
      <c r="K64" s="379"/>
      <c r="L64" s="438" t="s">
        <v>335</v>
      </c>
      <c r="M64" s="439"/>
      <c r="N64" s="439"/>
      <c r="O64" s="440"/>
      <c r="P64" s="121"/>
      <c r="Q64" s="115"/>
      <c r="R64" s="115"/>
      <c r="S64" s="115"/>
      <c r="T64" s="115"/>
      <c r="U64" s="115"/>
      <c r="V64" s="115"/>
      <c r="W64" s="122"/>
      <c r="X64" s="25"/>
      <c r="Y64" s="23"/>
      <c r="Z64" s="23"/>
      <c r="AA64" s="23"/>
      <c r="AB64" s="23"/>
      <c r="AC64" s="23"/>
      <c r="AD64" s="23"/>
      <c r="AE64" s="23"/>
      <c r="AF64" s="23"/>
      <c r="AG64" s="23"/>
      <c r="AH64" s="23"/>
      <c r="AI64" s="23"/>
      <c r="AJ64" s="23"/>
      <c r="AK64" s="23"/>
      <c r="AL64" s="23"/>
      <c r="AM64" s="23"/>
      <c r="AN64" s="23"/>
      <c r="AP64" s="49"/>
    </row>
    <row r="65" spans="2:77" ht="12.75" customHeight="1">
      <c r="B65" s="43"/>
      <c r="C65" s="43"/>
      <c r="D65" s="43"/>
      <c r="E65" s="43"/>
      <c r="F65" s="43"/>
      <c r="G65" s="43"/>
      <c r="H65" s="43"/>
      <c r="I65" s="43"/>
      <c r="J65" s="43"/>
      <c r="K65" s="43"/>
      <c r="L65" s="43"/>
      <c r="M65" s="43"/>
      <c r="N65" s="43"/>
      <c r="O65" s="43"/>
      <c r="P65" s="43"/>
      <c r="Q65" s="43"/>
      <c r="R65" s="43"/>
      <c r="S65" s="43"/>
      <c r="T65" s="43"/>
      <c r="U65" s="43"/>
      <c r="V65" s="43"/>
      <c r="W65" s="43"/>
      <c r="X65" s="44"/>
      <c r="Y65" s="44"/>
      <c r="AO65" s="16"/>
      <c r="AQ65" s="16"/>
      <c r="AR65" s="16"/>
      <c r="AX65" s="16"/>
      <c r="BE65" s="1"/>
      <c r="BF65" s="1"/>
      <c r="BJ65" s="1"/>
      <c r="BK65" s="1"/>
      <c r="BR65" s="1"/>
      <c r="BY65" s="1"/>
    </row>
    <row r="66" spans="2:77" s="4" customFormat="1" ht="12.75" customHeight="1" thickBot="1">
      <c r="B66" s="23" t="s">
        <v>9</v>
      </c>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49"/>
      <c r="AT66" s="16"/>
      <c r="AU66" s="16"/>
      <c r="AV66" s="16"/>
      <c r="AW66" s="16"/>
      <c r="AX66" s="16"/>
      <c r="AY66" s="16"/>
      <c r="AZ66" s="16"/>
      <c r="BA66" s="16"/>
      <c r="BB66" s="16"/>
      <c r="BC66" s="16"/>
      <c r="BE66" s="16"/>
      <c r="BF66" s="16"/>
      <c r="BK66" s="16"/>
    </row>
    <row r="67" spans="2:77" s="4" customFormat="1" ht="12.75" customHeight="1">
      <c r="B67" s="720" t="s">
        <v>38</v>
      </c>
      <c r="C67" s="721"/>
      <c r="D67" s="721"/>
      <c r="E67" s="721"/>
      <c r="F67" s="721"/>
      <c r="G67" s="721"/>
      <c r="H67" s="721"/>
      <c r="I67" s="721"/>
      <c r="J67" s="721"/>
      <c r="K67" s="722"/>
      <c r="L67" s="778"/>
      <c r="M67" s="779"/>
      <c r="N67" s="779"/>
      <c r="O67" s="779"/>
      <c r="P67" s="779"/>
      <c r="Q67" s="779"/>
      <c r="R67" s="779"/>
      <c r="S67" s="779"/>
      <c r="T67" s="779"/>
      <c r="U67" s="779"/>
      <c r="V67" s="779"/>
      <c r="W67" s="780"/>
      <c r="X67" s="23"/>
      <c r="Y67" s="21"/>
      <c r="Z67" s="21"/>
      <c r="AA67" s="21"/>
      <c r="AB67" s="21"/>
      <c r="AC67" s="21"/>
      <c r="AD67" s="21"/>
      <c r="AE67" s="17"/>
      <c r="AF67" s="17"/>
      <c r="AG67" s="17"/>
      <c r="AH67" s="23"/>
      <c r="AI67" s="23"/>
      <c r="AJ67" s="23"/>
      <c r="AK67" s="23"/>
      <c r="AL67" s="23"/>
      <c r="AM67" s="23"/>
      <c r="AN67" s="23"/>
      <c r="AP67" s="49"/>
      <c r="BE67" s="16"/>
      <c r="BF67" s="16"/>
      <c r="BK67" s="16"/>
    </row>
    <row r="68" spans="2:77" ht="12.75" customHeight="1">
      <c r="B68" s="502" t="s">
        <v>19</v>
      </c>
      <c r="C68" s="393"/>
      <c r="D68" s="393"/>
      <c r="E68" s="393"/>
      <c r="F68" s="393"/>
      <c r="G68" s="393"/>
      <c r="H68" s="393"/>
      <c r="I68" s="393"/>
      <c r="J68" s="393"/>
      <c r="K68" s="394"/>
      <c r="L68" s="699"/>
      <c r="M68" s="700"/>
      <c r="N68" s="700"/>
      <c r="O68" s="700"/>
      <c r="P68" s="700"/>
      <c r="Q68" s="700"/>
      <c r="R68" s="700"/>
      <c r="S68" s="700"/>
      <c r="T68" s="700"/>
      <c r="U68" s="700"/>
      <c r="V68" s="700"/>
      <c r="W68" s="701"/>
      <c r="Y68" s="21"/>
      <c r="Z68" s="21"/>
      <c r="AA68" s="21"/>
      <c r="AB68" s="21"/>
      <c r="AC68" s="21"/>
      <c r="AD68" s="21"/>
      <c r="AE68" s="17"/>
      <c r="AF68" s="17"/>
      <c r="AG68" s="17"/>
      <c r="BJ68" s="1"/>
      <c r="BK68" s="1"/>
      <c r="BR68" s="1"/>
      <c r="BY68" s="1"/>
    </row>
    <row r="69" spans="2:77" s="4" customFormat="1" ht="12.75" customHeight="1">
      <c r="B69" s="502" t="s">
        <v>39</v>
      </c>
      <c r="C69" s="393"/>
      <c r="D69" s="393"/>
      <c r="E69" s="393"/>
      <c r="F69" s="393"/>
      <c r="G69" s="393"/>
      <c r="H69" s="393"/>
      <c r="I69" s="393"/>
      <c r="J69" s="393"/>
      <c r="K69" s="394"/>
      <c r="L69" s="699"/>
      <c r="M69" s="700"/>
      <c r="N69" s="700"/>
      <c r="O69" s="700"/>
      <c r="P69" s="700"/>
      <c r="Q69" s="700"/>
      <c r="R69" s="700"/>
      <c r="S69" s="700"/>
      <c r="T69" s="700"/>
      <c r="U69" s="700"/>
      <c r="V69" s="700"/>
      <c r="W69" s="701"/>
      <c r="X69" s="23"/>
      <c r="Y69" s="21"/>
      <c r="Z69" s="21"/>
      <c r="AA69" s="21"/>
      <c r="AB69" s="21"/>
      <c r="AC69" s="21"/>
      <c r="AD69" s="21"/>
      <c r="AE69" s="17"/>
      <c r="AF69" s="17"/>
      <c r="AG69" s="17"/>
      <c r="AH69" s="23"/>
      <c r="AI69" s="23"/>
      <c r="AJ69" s="23"/>
      <c r="AK69" s="23"/>
      <c r="AL69" s="23"/>
      <c r="AM69" s="23"/>
      <c r="AN69" s="23"/>
      <c r="AP69" s="49"/>
      <c r="AT69" s="1"/>
      <c r="AU69" s="1"/>
      <c r="AV69" s="1"/>
      <c r="AW69" s="1"/>
      <c r="AX69" s="1"/>
      <c r="AY69" s="1"/>
      <c r="AZ69" s="1"/>
      <c r="BA69" s="1"/>
      <c r="BB69" s="1"/>
      <c r="BC69" s="1"/>
      <c r="BE69" s="16"/>
      <c r="BF69" s="16"/>
    </row>
    <row r="70" spans="2:77" s="4" customFormat="1" ht="12.75" customHeight="1">
      <c r="B70" s="711" t="s">
        <v>47</v>
      </c>
      <c r="C70" s="712"/>
      <c r="D70" s="712"/>
      <c r="E70" s="712"/>
      <c r="F70" s="712"/>
      <c r="G70" s="712"/>
      <c r="H70" s="712"/>
      <c r="I70" s="712"/>
      <c r="J70" s="712"/>
      <c r="K70" s="713"/>
      <c r="L70" s="717"/>
      <c r="M70" s="718"/>
      <c r="N70" s="718"/>
      <c r="O70" s="718"/>
      <c r="P70" s="718"/>
      <c r="Q70" s="718"/>
      <c r="R70" s="718"/>
      <c r="S70" s="718"/>
      <c r="T70" s="718"/>
      <c r="U70" s="718"/>
      <c r="V70" s="718"/>
      <c r="W70" s="719"/>
      <c r="X70" s="18" t="s">
        <v>50</v>
      </c>
      <c r="Y70" s="21"/>
      <c r="Z70" s="21"/>
      <c r="AA70" s="21"/>
      <c r="AB70" s="21"/>
      <c r="AC70" s="21"/>
      <c r="AD70" s="23"/>
      <c r="AE70" s="18"/>
      <c r="AF70" s="23"/>
      <c r="AG70" s="23"/>
      <c r="AH70" s="23"/>
      <c r="AI70" s="23"/>
      <c r="AJ70" s="23"/>
      <c r="AK70" s="23"/>
      <c r="AL70" s="23"/>
      <c r="AM70" s="23"/>
      <c r="AN70" s="23"/>
      <c r="AP70" s="49"/>
      <c r="AT70" s="1"/>
      <c r="AU70" s="1"/>
      <c r="AV70" s="1"/>
      <c r="AW70" s="1"/>
      <c r="AX70" s="1"/>
      <c r="AY70" s="1"/>
      <c r="AZ70" s="1"/>
      <c r="BA70" s="1"/>
      <c r="BB70" s="1"/>
      <c r="BC70" s="1"/>
      <c r="BE70" s="16"/>
      <c r="BF70" s="16"/>
    </row>
    <row r="71" spans="2:77" s="4" customFormat="1" ht="12.75" customHeight="1">
      <c r="B71" s="711" t="s">
        <v>40</v>
      </c>
      <c r="C71" s="712"/>
      <c r="D71" s="712"/>
      <c r="E71" s="712"/>
      <c r="F71" s="712"/>
      <c r="G71" s="712"/>
      <c r="H71" s="712"/>
      <c r="I71" s="712"/>
      <c r="J71" s="712"/>
      <c r="K71" s="713"/>
      <c r="L71" s="717"/>
      <c r="M71" s="718"/>
      <c r="N71" s="718"/>
      <c r="O71" s="718"/>
      <c r="P71" s="718"/>
      <c r="Q71" s="718"/>
      <c r="R71" s="718"/>
      <c r="S71" s="718"/>
      <c r="T71" s="718"/>
      <c r="U71" s="718"/>
      <c r="V71" s="718"/>
      <c r="W71" s="719"/>
      <c r="X71" s="18" t="s">
        <v>49</v>
      </c>
      <c r="Y71" s="21"/>
      <c r="Z71" s="21"/>
      <c r="AA71" s="21"/>
      <c r="AB71" s="21"/>
      <c r="AC71" s="21"/>
      <c r="AD71" s="23"/>
      <c r="AE71" s="18"/>
      <c r="AF71" s="23"/>
      <c r="AG71" s="23"/>
      <c r="AH71" s="23"/>
      <c r="AI71" s="23"/>
      <c r="AJ71" s="23"/>
      <c r="AK71" s="23"/>
      <c r="AL71" s="23"/>
      <c r="AM71" s="23"/>
      <c r="AN71" s="23"/>
      <c r="AP71" s="49"/>
      <c r="BE71" s="16"/>
      <c r="BF71" s="16"/>
    </row>
    <row r="72" spans="2:77" ht="12.75" customHeight="1">
      <c r="B72" s="502" t="s">
        <v>45</v>
      </c>
      <c r="C72" s="393"/>
      <c r="D72" s="393"/>
      <c r="E72" s="393"/>
      <c r="F72" s="393"/>
      <c r="G72" s="393"/>
      <c r="H72" s="393"/>
      <c r="I72" s="393"/>
      <c r="J72" s="393"/>
      <c r="K72" s="394"/>
      <c r="L72" s="699"/>
      <c r="M72" s="700"/>
      <c r="N72" s="700"/>
      <c r="O72" s="700"/>
      <c r="P72" s="700"/>
      <c r="Q72" s="700"/>
      <c r="R72" s="700"/>
      <c r="S72" s="700"/>
      <c r="T72" s="700"/>
      <c r="U72" s="700"/>
      <c r="V72" s="700"/>
      <c r="W72" s="701"/>
      <c r="X72" s="18" t="s">
        <v>49</v>
      </c>
      <c r="Y72" s="21"/>
      <c r="Z72" s="21"/>
      <c r="AA72" s="21"/>
      <c r="AB72" s="21"/>
      <c r="AC72" s="21"/>
      <c r="AE72" s="18"/>
      <c r="BJ72" s="1"/>
      <c r="BK72" s="1"/>
      <c r="BR72" s="1"/>
      <c r="BY72" s="1"/>
    </row>
    <row r="73" spans="2:77" s="4" customFormat="1" ht="12.75" customHeight="1">
      <c r="B73" s="502" t="s">
        <v>46</v>
      </c>
      <c r="C73" s="393"/>
      <c r="D73" s="393"/>
      <c r="E73" s="393"/>
      <c r="F73" s="393"/>
      <c r="G73" s="393"/>
      <c r="H73" s="393"/>
      <c r="I73" s="393"/>
      <c r="J73" s="393"/>
      <c r="K73" s="394"/>
      <c r="L73" s="699"/>
      <c r="M73" s="700"/>
      <c r="N73" s="700"/>
      <c r="O73" s="700"/>
      <c r="P73" s="700"/>
      <c r="Q73" s="700"/>
      <c r="R73" s="700"/>
      <c r="S73" s="700"/>
      <c r="T73" s="700"/>
      <c r="U73" s="700"/>
      <c r="V73" s="700"/>
      <c r="W73" s="701"/>
      <c r="X73" s="18" t="s">
        <v>49</v>
      </c>
      <c r="Y73" s="10"/>
      <c r="Z73" s="21"/>
      <c r="AA73" s="21"/>
      <c r="AB73" s="21"/>
      <c r="AC73" s="21"/>
      <c r="AD73" s="23"/>
      <c r="AE73" s="18"/>
      <c r="AF73" s="23"/>
      <c r="AG73" s="23"/>
      <c r="AH73" s="23"/>
      <c r="AI73" s="23"/>
      <c r="AJ73" s="23"/>
      <c r="AK73" s="23"/>
      <c r="AL73" s="23"/>
      <c r="AM73" s="23"/>
      <c r="AN73" s="23"/>
      <c r="AP73" s="49"/>
      <c r="BE73" s="16"/>
      <c r="BF73" s="16"/>
    </row>
    <row r="74" spans="2:77" s="4" customFormat="1" ht="12.75" customHeight="1" thickBot="1">
      <c r="B74" s="714" t="s">
        <v>4963</v>
      </c>
      <c r="C74" s="715"/>
      <c r="D74" s="715"/>
      <c r="E74" s="715"/>
      <c r="F74" s="715"/>
      <c r="G74" s="715"/>
      <c r="H74" s="715"/>
      <c r="I74" s="715"/>
      <c r="J74" s="715"/>
      <c r="K74" s="716"/>
      <c r="L74" s="626"/>
      <c r="M74" s="627"/>
      <c r="N74" s="627"/>
      <c r="O74" s="627"/>
      <c r="P74" s="627"/>
      <c r="Q74" s="627"/>
      <c r="R74" s="627"/>
      <c r="S74" s="627"/>
      <c r="T74" s="627"/>
      <c r="U74" s="627"/>
      <c r="V74" s="627"/>
      <c r="W74" s="628"/>
      <c r="X74" s="18" t="s">
        <v>4962</v>
      </c>
      <c r="Y74" s="21"/>
      <c r="Z74" s="21"/>
      <c r="AA74" s="21"/>
      <c r="AB74" s="21"/>
      <c r="AC74" s="21"/>
      <c r="AD74" s="23"/>
      <c r="AE74" s="18"/>
      <c r="AF74" s="23"/>
      <c r="AG74" s="23"/>
      <c r="AH74" s="23"/>
      <c r="AI74" s="23"/>
      <c r="AJ74" s="23"/>
      <c r="AK74" s="23"/>
      <c r="AL74" s="23"/>
      <c r="AM74" s="23"/>
      <c r="AN74" s="23"/>
      <c r="AP74" s="49"/>
      <c r="BE74" s="16"/>
      <c r="BF74" s="16"/>
    </row>
    <row r="75" spans="2:77" s="4" customFormat="1" ht="12.75" customHeight="1">
      <c r="B75" s="19"/>
      <c r="C75" s="19"/>
      <c r="D75" s="19"/>
      <c r="E75" s="19"/>
      <c r="F75" s="19"/>
      <c r="G75" s="19"/>
      <c r="H75" s="19"/>
      <c r="I75" s="19"/>
      <c r="J75" s="19"/>
      <c r="K75" s="19"/>
      <c r="L75" s="2"/>
      <c r="M75" s="2"/>
      <c r="N75" s="2"/>
      <c r="O75" s="2"/>
      <c r="P75" s="2"/>
      <c r="Q75" s="2"/>
      <c r="R75" s="2"/>
      <c r="S75" s="2"/>
      <c r="T75" s="2"/>
      <c r="U75" s="2"/>
      <c r="V75" s="2"/>
      <c r="W75" s="2"/>
      <c r="X75" s="18"/>
      <c r="Y75" s="21"/>
      <c r="Z75" s="21"/>
      <c r="AA75" s="21"/>
      <c r="AB75" s="21"/>
      <c r="AC75" s="21"/>
      <c r="AD75" s="23"/>
      <c r="AE75" s="18"/>
      <c r="AF75" s="23"/>
      <c r="AG75" s="23"/>
      <c r="AH75" s="23"/>
      <c r="AI75" s="23"/>
      <c r="AJ75" s="23"/>
      <c r="AK75" s="23"/>
      <c r="AL75" s="23"/>
      <c r="AM75" s="23"/>
      <c r="AN75" s="23"/>
      <c r="AP75" s="49"/>
      <c r="BE75" s="16"/>
      <c r="BF75" s="16"/>
    </row>
    <row r="76" spans="2:77" s="4" customFormat="1" ht="12.75" customHeight="1">
      <c r="B76" s="23" t="s">
        <v>4944</v>
      </c>
      <c r="C76" s="19"/>
      <c r="D76" s="19"/>
      <c r="E76" s="19"/>
      <c r="F76" s="19"/>
      <c r="G76" s="19"/>
      <c r="H76" s="19"/>
      <c r="I76" s="19"/>
      <c r="J76" s="19"/>
      <c r="K76" s="19"/>
      <c r="L76" s="2"/>
      <c r="M76" s="2"/>
      <c r="N76" s="2"/>
      <c r="O76" s="2"/>
      <c r="P76" s="2"/>
      <c r="Q76" s="2"/>
      <c r="R76" s="2"/>
      <c r="S76" s="2"/>
      <c r="T76" s="2"/>
      <c r="U76" s="2"/>
      <c r="V76" s="2"/>
      <c r="W76" s="2"/>
      <c r="X76" s="18"/>
      <c r="Y76" s="21"/>
      <c r="Z76" s="21"/>
      <c r="AA76" s="21"/>
      <c r="AB76" s="21"/>
      <c r="AC76" s="21"/>
      <c r="AD76" s="23"/>
      <c r="AE76" s="18"/>
      <c r="AF76" s="23"/>
      <c r="AG76" s="23"/>
      <c r="AH76" s="23"/>
      <c r="AI76" s="23"/>
      <c r="AJ76" s="23"/>
      <c r="AK76" s="23"/>
      <c r="AL76" s="23"/>
      <c r="AM76" s="23"/>
      <c r="AN76" s="19"/>
      <c r="AP76" s="49"/>
      <c r="BE76" s="16"/>
      <c r="BF76" s="16"/>
      <c r="BK76" s="16"/>
    </row>
    <row r="77" spans="2:77" s="4" customFormat="1" ht="12.75" customHeight="1">
      <c r="B77" s="23"/>
      <c r="C77" s="19"/>
      <c r="D77" s="19"/>
      <c r="E77" s="19"/>
      <c r="F77" s="19"/>
      <c r="G77" s="19"/>
      <c r="H77" s="19"/>
      <c r="I77" s="19"/>
      <c r="J77" s="19"/>
      <c r="K77" s="19"/>
      <c r="L77" s="2"/>
      <c r="M77" s="2"/>
      <c r="N77" s="2"/>
      <c r="O77" s="2"/>
      <c r="P77" s="2"/>
      <c r="Q77" s="2"/>
      <c r="R77" s="2"/>
      <c r="S77" s="2"/>
      <c r="T77" s="2"/>
      <c r="U77" s="2"/>
      <c r="V77" s="2"/>
      <c r="W77" s="2"/>
      <c r="X77" s="18"/>
      <c r="Y77" s="21"/>
      <c r="Z77" s="21"/>
      <c r="AA77" s="21"/>
      <c r="AB77" s="21"/>
      <c r="AC77" s="21"/>
      <c r="AD77" s="23"/>
      <c r="AE77" s="18"/>
      <c r="AF77" s="23"/>
      <c r="AG77" s="23"/>
      <c r="AH77" s="23"/>
      <c r="AI77" s="23"/>
      <c r="AJ77" s="23"/>
      <c r="AK77" s="23"/>
      <c r="AL77" s="23"/>
      <c r="AM77" s="23"/>
      <c r="AN77" s="19"/>
      <c r="AP77" s="49"/>
      <c r="BE77" s="16"/>
      <c r="BF77" s="16"/>
      <c r="BK77" s="16"/>
    </row>
    <row r="78" spans="2:77" s="4" customFormat="1" ht="12.75" customHeight="1" thickBot="1">
      <c r="B78" s="39" t="s">
        <v>21</v>
      </c>
      <c r="C78" s="19"/>
      <c r="D78" s="19"/>
      <c r="E78" s="19"/>
      <c r="F78" s="19"/>
      <c r="G78" s="19"/>
      <c r="H78" s="19"/>
      <c r="I78" s="19"/>
      <c r="J78" s="19"/>
      <c r="K78" s="19"/>
      <c r="L78" s="2"/>
      <c r="M78" s="2"/>
      <c r="N78" s="2"/>
      <c r="O78" s="2"/>
      <c r="P78" s="2"/>
      <c r="Q78" s="2"/>
      <c r="R78" s="2"/>
      <c r="S78" s="2"/>
      <c r="T78" s="2"/>
      <c r="U78" s="2"/>
      <c r="V78" s="2"/>
      <c r="W78" s="2"/>
      <c r="X78" s="18"/>
      <c r="Y78" s="21"/>
      <c r="Z78" s="21"/>
      <c r="AA78" s="21"/>
      <c r="AB78" s="21"/>
      <c r="AC78" s="21"/>
      <c r="AD78" s="23"/>
      <c r="AE78" s="18"/>
      <c r="AF78" s="23"/>
      <c r="AG78" s="23"/>
      <c r="AH78" s="23"/>
      <c r="AI78" s="23"/>
      <c r="AJ78" s="23"/>
      <c r="AK78" s="23"/>
      <c r="AL78" s="23"/>
      <c r="AM78" s="23"/>
      <c r="AN78" s="19"/>
      <c r="AP78" s="49"/>
      <c r="BE78" s="16"/>
      <c r="BF78" s="16"/>
      <c r="BK78" s="16"/>
    </row>
    <row r="79" spans="2:77" s="4" customFormat="1" ht="12.75" customHeight="1">
      <c r="B79" s="596" t="s">
        <v>10</v>
      </c>
      <c r="C79" s="597"/>
      <c r="D79" s="598"/>
      <c r="E79" s="605" t="s">
        <v>42</v>
      </c>
      <c r="F79" s="606"/>
      <c r="G79" s="606"/>
      <c r="H79" s="606"/>
      <c r="I79" s="606"/>
      <c r="J79" s="607"/>
      <c r="K79" s="110" t="s">
        <v>26</v>
      </c>
      <c r="L79" s="108"/>
      <c r="M79" s="108"/>
      <c r="N79" s="108"/>
      <c r="O79" s="108"/>
      <c r="P79" s="108"/>
      <c r="Q79" s="108"/>
      <c r="R79" s="108"/>
      <c r="S79" s="108"/>
      <c r="T79" s="108"/>
      <c r="U79" s="108"/>
      <c r="V79" s="108"/>
      <c r="W79" s="108"/>
      <c r="X79" s="108"/>
      <c r="Y79" s="108"/>
      <c r="Z79" s="108"/>
      <c r="AA79" s="108"/>
      <c r="AB79" s="108"/>
      <c r="AC79" s="108"/>
      <c r="AD79" s="108"/>
      <c r="AE79" s="108"/>
      <c r="AF79" s="111"/>
      <c r="AG79" s="681" t="s">
        <v>250</v>
      </c>
      <c r="AH79" s="682"/>
      <c r="AI79" s="112" t="s">
        <v>14</v>
      </c>
      <c r="AJ79" s="136"/>
      <c r="AK79" s="136"/>
      <c r="AL79" s="136"/>
      <c r="AM79" s="113"/>
      <c r="AN79" s="23"/>
      <c r="AP79" s="803"/>
      <c r="BG79" s="16"/>
      <c r="BH79" s="16"/>
      <c r="BM79" s="16"/>
    </row>
    <row r="80" spans="2:77" s="4" customFormat="1" ht="12.75" customHeight="1">
      <c r="B80" s="599"/>
      <c r="C80" s="600"/>
      <c r="D80" s="601"/>
      <c r="E80" s="608"/>
      <c r="F80" s="609"/>
      <c r="G80" s="609"/>
      <c r="H80" s="609"/>
      <c r="I80" s="609"/>
      <c r="J80" s="610"/>
      <c r="K80" s="660" t="s">
        <v>16</v>
      </c>
      <c r="L80" s="661"/>
      <c r="M80" s="661"/>
      <c r="N80" s="661"/>
      <c r="O80" s="661"/>
      <c r="P80" s="661"/>
      <c r="Q80" s="661"/>
      <c r="R80" s="662"/>
      <c r="S80" s="660" t="s">
        <v>11</v>
      </c>
      <c r="T80" s="661"/>
      <c r="U80" s="661"/>
      <c r="V80" s="661"/>
      <c r="W80" s="661"/>
      <c r="X80" s="662"/>
      <c r="Y80" s="660" t="s">
        <v>226</v>
      </c>
      <c r="Z80" s="661"/>
      <c r="AA80" s="661"/>
      <c r="AB80" s="662"/>
      <c r="AC80" s="660" t="s">
        <v>227</v>
      </c>
      <c r="AD80" s="661"/>
      <c r="AE80" s="661"/>
      <c r="AF80" s="664"/>
      <c r="AG80" s="683"/>
      <c r="AH80" s="684"/>
      <c r="AI80" s="666" t="s">
        <v>18</v>
      </c>
      <c r="AJ80" s="667"/>
      <c r="AK80" s="667"/>
      <c r="AL80" s="667"/>
      <c r="AM80" s="668"/>
      <c r="AN80" s="23"/>
      <c r="AP80" s="803"/>
      <c r="BG80" s="16"/>
      <c r="BH80" s="16"/>
      <c r="BM80" s="16"/>
    </row>
    <row r="81" spans="2:65" s="4" customFormat="1" ht="12.75" customHeight="1">
      <c r="B81" s="602"/>
      <c r="C81" s="603"/>
      <c r="D81" s="604"/>
      <c r="E81" s="611"/>
      <c r="F81" s="612"/>
      <c r="G81" s="612"/>
      <c r="H81" s="612"/>
      <c r="I81" s="612"/>
      <c r="J81" s="613"/>
      <c r="K81" s="663"/>
      <c r="L81" s="603"/>
      <c r="M81" s="603"/>
      <c r="N81" s="603"/>
      <c r="O81" s="603"/>
      <c r="P81" s="603"/>
      <c r="Q81" s="603"/>
      <c r="R81" s="604"/>
      <c r="S81" s="663"/>
      <c r="T81" s="603"/>
      <c r="U81" s="603"/>
      <c r="V81" s="603"/>
      <c r="W81" s="603"/>
      <c r="X81" s="604"/>
      <c r="Y81" s="663"/>
      <c r="Z81" s="603"/>
      <c r="AA81" s="603"/>
      <c r="AB81" s="604"/>
      <c r="AC81" s="663"/>
      <c r="AD81" s="603"/>
      <c r="AE81" s="603"/>
      <c r="AF81" s="665"/>
      <c r="AG81" s="669"/>
      <c r="AH81" s="670"/>
      <c r="AI81" s="669"/>
      <c r="AJ81" s="612"/>
      <c r="AK81" s="612"/>
      <c r="AL81" s="612"/>
      <c r="AM81" s="670"/>
      <c r="AN81" s="23"/>
      <c r="AP81" s="803"/>
      <c r="BG81" s="16"/>
      <c r="BH81" s="16"/>
      <c r="BM81" s="16"/>
    </row>
    <row r="82" spans="2:65" s="4" customFormat="1" ht="12.75" customHeight="1">
      <c r="B82" s="579" t="str">
        <f>IF(OR(P25="診断のみ（宿泊無）",P25="診断→後泊",P25=""),"",IF($L$67="","",$L$67-1))</f>
        <v/>
      </c>
      <c r="C82" s="580"/>
      <c r="D82" s="581"/>
      <c r="E82" s="632" t="str">
        <f>IF(OR(P25="診断のみ（宿泊無）",P25="診断→後泊",P24&amp;AF24=""),"",P24&amp;AF24)</f>
        <v/>
      </c>
      <c r="F82" s="633"/>
      <c r="G82" s="633"/>
      <c r="H82" s="633"/>
      <c r="I82" s="633"/>
      <c r="J82" s="634"/>
      <c r="K82" s="641"/>
      <c r="L82" s="594"/>
      <c r="M82" s="594"/>
      <c r="N82" s="588" t="s">
        <v>17</v>
      </c>
      <c r="O82" s="588"/>
      <c r="P82" s="594"/>
      <c r="Q82" s="594"/>
      <c r="R82" s="595"/>
      <c r="S82" s="549"/>
      <c r="T82" s="550"/>
      <c r="U82" s="550"/>
      <c r="V82" s="550"/>
      <c r="W82" s="550"/>
      <c r="X82" s="551"/>
      <c r="Y82" s="617"/>
      <c r="Z82" s="618"/>
      <c r="AA82" s="618"/>
      <c r="AB82" s="619"/>
      <c r="AC82" s="617"/>
      <c r="AD82" s="618"/>
      <c r="AE82" s="618"/>
      <c r="AF82" s="625"/>
      <c r="AG82" s="671"/>
      <c r="AH82" s="672"/>
      <c r="AI82" s="614"/>
      <c r="AJ82" s="615"/>
      <c r="AK82" s="615"/>
      <c r="AL82" s="615"/>
      <c r="AM82" s="616"/>
      <c r="AN82" s="23"/>
      <c r="AP82" s="803"/>
      <c r="BG82" s="16"/>
      <c r="BH82" s="16"/>
      <c r="BM82" s="16"/>
    </row>
    <row r="83" spans="2:65" s="4" customFormat="1" ht="12.75" customHeight="1">
      <c r="B83" s="582"/>
      <c r="C83" s="583"/>
      <c r="D83" s="584"/>
      <c r="E83" s="635"/>
      <c r="F83" s="636"/>
      <c r="G83" s="636"/>
      <c r="H83" s="636"/>
      <c r="I83" s="636"/>
      <c r="J83" s="637"/>
      <c r="K83" s="641"/>
      <c r="L83" s="594"/>
      <c r="M83" s="594"/>
      <c r="N83" s="588" t="s">
        <v>17</v>
      </c>
      <c r="O83" s="588"/>
      <c r="P83" s="594"/>
      <c r="Q83" s="594"/>
      <c r="R83" s="595"/>
      <c r="S83" s="549"/>
      <c r="T83" s="550"/>
      <c r="U83" s="550"/>
      <c r="V83" s="550"/>
      <c r="W83" s="550"/>
      <c r="X83" s="551"/>
      <c r="Y83" s="617"/>
      <c r="Z83" s="618"/>
      <c r="AA83" s="618"/>
      <c r="AB83" s="619"/>
      <c r="AC83" s="617"/>
      <c r="AD83" s="618"/>
      <c r="AE83" s="618"/>
      <c r="AF83" s="625"/>
      <c r="AG83" s="671"/>
      <c r="AH83" s="672"/>
      <c r="AI83" s="614"/>
      <c r="AJ83" s="615"/>
      <c r="AK83" s="615"/>
      <c r="AL83" s="615"/>
      <c r="AM83" s="616"/>
      <c r="AN83" s="23"/>
      <c r="AP83" s="803"/>
      <c r="BG83" s="16"/>
      <c r="BH83" s="16"/>
      <c r="BM83" s="16"/>
    </row>
    <row r="84" spans="2:65" s="4" customFormat="1" ht="12.75" customHeight="1">
      <c r="B84" s="582"/>
      <c r="C84" s="583"/>
      <c r="D84" s="584"/>
      <c r="E84" s="635"/>
      <c r="F84" s="636"/>
      <c r="G84" s="636"/>
      <c r="H84" s="636"/>
      <c r="I84" s="636"/>
      <c r="J84" s="637"/>
      <c r="K84" s="641"/>
      <c r="L84" s="594"/>
      <c r="M84" s="594"/>
      <c r="N84" s="588" t="s">
        <v>17</v>
      </c>
      <c r="O84" s="588"/>
      <c r="P84" s="594"/>
      <c r="Q84" s="594"/>
      <c r="R84" s="595"/>
      <c r="S84" s="549"/>
      <c r="T84" s="550"/>
      <c r="U84" s="550"/>
      <c r="V84" s="550"/>
      <c r="W84" s="550"/>
      <c r="X84" s="551"/>
      <c r="Y84" s="617"/>
      <c r="Z84" s="618"/>
      <c r="AA84" s="618"/>
      <c r="AB84" s="619"/>
      <c r="AC84" s="617"/>
      <c r="AD84" s="618"/>
      <c r="AE84" s="618"/>
      <c r="AF84" s="625"/>
      <c r="AG84" s="671"/>
      <c r="AH84" s="672"/>
      <c r="AI84" s="614"/>
      <c r="AJ84" s="615"/>
      <c r="AK84" s="615"/>
      <c r="AL84" s="615"/>
      <c r="AM84" s="616"/>
      <c r="AN84" s="23"/>
      <c r="AP84" s="803"/>
      <c r="BG84" s="16"/>
      <c r="BH84" s="16"/>
      <c r="BM84" s="16"/>
    </row>
    <row r="85" spans="2:65" s="4" customFormat="1" ht="12.75" customHeight="1">
      <c r="B85" s="582"/>
      <c r="C85" s="583"/>
      <c r="D85" s="584"/>
      <c r="E85" s="635"/>
      <c r="F85" s="636"/>
      <c r="G85" s="636"/>
      <c r="H85" s="636"/>
      <c r="I85" s="636"/>
      <c r="J85" s="637"/>
      <c r="K85" s="641"/>
      <c r="L85" s="594"/>
      <c r="M85" s="594"/>
      <c r="N85" s="588" t="s">
        <v>17</v>
      </c>
      <c r="O85" s="588"/>
      <c r="P85" s="594"/>
      <c r="Q85" s="594"/>
      <c r="R85" s="595"/>
      <c r="S85" s="549"/>
      <c r="T85" s="550"/>
      <c r="U85" s="550"/>
      <c r="V85" s="550"/>
      <c r="W85" s="550"/>
      <c r="X85" s="551"/>
      <c r="Y85" s="617"/>
      <c r="Z85" s="618"/>
      <c r="AA85" s="618"/>
      <c r="AB85" s="619"/>
      <c r="AC85" s="617"/>
      <c r="AD85" s="618"/>
      <c r="AE85" s="618"/>
      <c r="AF85" s="625"/>
      <c r="AG85" s="671"/>
      <c r="AH85" s="672"/>
      <c r="AI85" s="614"/>
      <c r="AJ85" s="615"/>
      <c r="AK85" s="615"/>
      <c r="AL85" s="615"/>
      <c r="AM85" s="616"/>
      <c r="AN85" s="23"/>
      <c r="AP85" s="803"/>
      <c r="BG85" s="16"/>
      <c r="BH85" s="16"/>
      <c r="BM85" s="16"/>
    </row>
    <row r="86" spans="2:65" s="4" customFormat="1" ht="12.75" customHeight="1">
      <c r="B86" s="582"/>
      <c r="C86" s="583"/>
      <c r="D86" s="584"/>
      <c r="E86" s="635"/>
      <c r="F86" s="636"/>
      <c r="G86" s="636"/>
      <c r="H86" s="636"/>
      <c r="I86" s="636"/>
      <c r="J86" s="637"/>
      <c r="K86" s="641"/>
      <c r="L86" s="594"/>
      <c r="M86" s="594"/>
      <c r="N86" s="588" t="s">
        <v>17</v>
      </c>
      <c r="O86" s="588"/>
      <c r="P86" s="594"/>
      <c r="Q86" s="594"/>
      <c r="R86" s="595"/>
      <c r="S86" s="549"/>
      <c r="T86" s="550"/>
      <c r="U86" s="550"/>
      <c r="V86" s="550"/>
      <c r="W86" s="550"/>
      <c r="X86" s="551"/>
      <c r="Y86" s="617"/>
      <c r="Z86" s="618"/>
      <c r="AA86" s="618"/>
      <c r="AB86" s="619"/>
      <c r="AC86" s="617"/>
      <c r="AD86" s="618"/>
      <c r="AE86" s="618"/>
      <c r="AF86" s="625"/>
      <c r="AG86" s="671"/>
      <c r="AH86" s="672"/>
      <c r="AI86" s="614"/>
      <c r="AJ86" s="615"/>
      <c r="AK86" s="615"/>
      <c r="AL86" s="615"/>
      <c r="AM86" s="616"/>
      <c r="AN86" s="23"/>
      <c r="AP86" s="803"/>
      <c r="BG86" s="16"/>
      <c r="BH86" s="16"/>
      <c r="BM86" s="16"/>
    </row>
    <row r="87" spans="2:65" s="4" customFormat="1" ht="12.75" customHeight="1">
      <c r="B87" s="582"/>
      <c r="C87" s="583"/>
      <c r="D87" s="584"/>
      <c r="E87" s="635"/>
      <c r="F87" s="636"/>
      <c r="G87" s="636"/>
      <c r="H87" s="636"/>
      <c r="I87" s="636"/>
      <c r="J87" s="637"/>
      <c r="K87" s="641"/>
      <c r="L87" s="594"/>
      <c r="M87" s="594"/>
      <c r="N87" s="588" t="s">
        <v>17</v>
      </c>
      <c r="O87" s="588"/>
      <c r="P87" s="594"/>
      <c r="Q87" s="594"/>
      <c r="R87" s="595"/>
      <c r="S87" s="549"/>
      <c r="T87" s="550"/>
      <c r="U87" s="550"/>
      <c r="V87" s="550"/>
      <c r="W87" s="550"/>
      <c r="X87" s="551"/>
      <c r="Y87" s="617"/>
      <c r="Z87" s="618"/>
      <c r="AA87" s="618"/>
      <c r="AB87" s="619"/>
      <c r="AC87" s="617"/>
      <c r="AD87" s="618"/>
      <c r="AE87" s="618"/>
      <c r="AF87" s="625"/>
      <c r="AG87" s="671"/>
      <c r="AH87" s="672"/>
      <c r="AI87" s="614"/>
      <c r="AJ87" s="615"/>
      <c r="AK87" s="615"/>
      <c r="AL87" s="615"/>
      <c r="AM87" s="616"/>
      <c r="AN87" s="23"/>
      <c r="AP87" s="803"/>
      <c r="AV87" s="1"/>
      <c r="AW87" s="1"/>
      <c r="AX87" s="1"/>
      <c r="AY87" s="1"/>
      <c r="AZ87" s="1"/>
      <c r="BA87" s="1"/>
      <c r="BB87" s="1"/>
      <c r="BC87" s="1"/>
      <c r="BD87" s="1"/>
      <c r="BE87" s="1"/>
      <c r="BG87" s="16"/>
      <c r="BH87" s="16"/>
      <c r="BM87" s="16"/>
    </row>
    <row r="88" spans="2:65" s="4" customFormat="1" ht="12.75" customHeight="1">
      <c r="B88" s="582"/>
      <c r="C88" s="583"/>
      <c r="D88" s="584"/>
      <c r="E88" s="635"/>
      <c r="F88" s="636"/>
      <c r="G88" s="636"/>
      <c r="H88" s="636"/>
      <c r="I88" s="636"/>
      <c r="J88" s="637"/>
      <c r="K88" s="641"/>
      <c r="L88" s="594"/>
      <c r="M88" s="594"/>
      <c r="N88" s="588" t="s">
        <v>17</v>
      </c>
      <c r="O88" s="588"/>
      <c r="P88" s="594"/>
      <c r="Q88" s="594"/>
      <c r="R88" s="595"/>
      <c r="S88" s="549"/>
      <c r="T88" s="550"/>
      <c r="U88" s="550"/>
      <c r="V88" s="550"/>
      <c r="W88" s="550"/>
      <c r="X88" s="551"/>
      <c r="Y88" s="617"/>
      <c r="Z88" s="618"/>
      <c r="AA88" s="618"/>
      <c r="AB88" s="619"/>
      <c r="AC88" s="617"/>
      <c r="AD88" s="618"/>
      <c r="AE88" s="618"/>
      <c r="AF88" s="625"/>
      <c r="AG88" s="671"/>
      <c r="AH88" s="672"/>
      <c r="AI88" s="614"/>
      <c r="AJ88" s="615"/>
      <c r="AK88" s="615"/>
      <c r="AL88" s="615"/>
      <c r="AM88" s="616"/>
      <c r="AN88" s="23"/>
      <c r="AP88" s="803"/>
      <c r="BG88" s="16"/>
      <c r="BH88" s="16"/>
      <c r="BM88" s="16"/>
    </row>
    <row r="89" spans="2:65" s="4" customFormat="1" ht="12.75" customHeight="1">
      <c r="B89" s="582"/>
      <c r="C89" s="583"/>
      <c r="D89" s="584"/>
      <c r="E89" s="635"/>
      <c r="F89" s="636"/>
      <c r="G89" s="636"/>
      <c r="H89" s="636"/>
      <c r="I89" s="636"/>
      <c r="J89" s="637"/>
      <c r="K89" s="641"/>
      <c r="L89" s="594"/>
      <c r="M89" s="594"/>
      <c r="N89" s="588" t="s">
        <v>17</v>
      </c>
      <c r="O89" s="588"/>
      <c r="P89" s="594"/>
      <c r="Q89" s="594"/>
      <c r="R89" s="595"/>
      <c r="S89" s="549"/>
      <c r="T89" s="550"/>
      <c r="U89" s="550"/>
      <c r="V89" s="550"/>
      <c r="W89" s="550"/>
      <c r="X89" s="551"/>
      <c r="Y89" s="617"/>
      <c r="Z89" s="618"/>
      <c r="AA89" s="618"/>
      <c r="AB89" s="619"/>
      <c r="AC89" s="617"/>
      <c r="AD89" s="618"/>
      <c r="AE89" s="618"/>
      <c r="AF89" s="625"/>
      <c r="AG89" s="671"/>
      <c r="AH89" s="672"/>
      <c r="AI89" s="614"/>
      <c r="AJ89" s="615"/>
      <c r="AK89" s="615"/>
      <c r="AL89" s="615"/>
      <c r="AM89" s="616"/>
      <c r="AN89" s="23"/>
      <c r="AP89" s="803"/>
      <c r="BG89" s="16"/>
      <c r="BH89" s="16"/>
      <c r="BM89" s="16"/>
    </row>
    <row r="90" spans="2:65" s="4" customFormat="1" ht="12.75" customHeight="1">
      <c r="B90" s="582"/>
      <c r="C90" s="583"/>
      <c r="D90" s="584"/>
      <c r="E90" s="635"/>
      <c r="F90" s="636"/>
      <c r="G90" s="636"/>
      <c r="H90" s="636"/>
      <c r="I90" s="636"/>
      <c r="J90" s="637"/>
      <c r="K90" s="641"/>
      <c r="L90" s="594"/>
      <c r="M90" s="594"/>
      <c r="N90" s="588" t="s">
        <v>17</v>
      </c>
      <c r="O90" s="588"/>
      <c r="P90" s="594"/>
      <c r="Q90" s="594"/>
      <c r="R90" s="595"/>
      <c r="S90" s="549"/>
      <c r="T90" s="550"/>
      <c r="U90" s="550"/>
      <c r="V90" s="550"/>
      <c r="W90" s="550"/>
      <c r="X90" s="551"/>
      <c r="Y90" s="617"/>
      <c r="Z90" s="618"/>
      <c r="AA90" s="618"/>
      <c r="AB90" s="619"/>
      <c r="AC90" s="617"/>
      <c r="AD90" s="618"/>
      <c r="AE90" s="618"/>
      <c r="AF90" s="625"/>
      <c r="AG90" s="671"/>
      <c r="AH90" s="672"/>
      <c r="AI90" s="614"/>
      <c r="AJ90" s="615"/>
      <c r="AK90" s="615"/>
      <c r="AL90" s="615"/>
      <c r="AM90" s="616"/>
      <c r="AN90" s="23"/>
      <c r="AP90" s="803"/>
      <c r="BG90" s="16"/>
      <c r="BH90" s="16"/>
      <c r="BM90" s="16"/>
    </row>
    <row r="91" spans="2:65" s="4" customFormat="1" ht="12.75" customHeight="1" thickBot="1">
      <c r="B91" s="585"/>
      <c r="C91" s="586"/>
      <c r="D91" s="587"/>
      <c r="E91" s="638"/>
      <c r="F91" s="639"/>
      <c r="G91" s="639"/>
      <c r="H91" s="639"/>
      <c r="I91" s="639"/>
      <c r="J91" s="640"/>
      <c r="K91" s="642"/>
      <c r="L91" s="589"/>
      <c r="M91" s="589"/>
      <c r="N91" s="647" t="s">
        <v>17</v>
      </c>
      <c r="O91" s="647"/>
      <c r="P91" s="589"/>
      <c r="Q91" s="589"/>
      <c r="R91" s="590"/>
      <c r="S91" s="591"/>
      <c r="T91" s="592"/>
      <c r="U91" s="592"/>
      <c r="V91" s="592"/>
      <c r="W91" s="592"/>
      <c r="X91" s="593"/>
      <c r="Y91" s="648"/>
      <c r="Z91" s="649"/>
      <c r="AA91" s="649"/>
      <c r="AB91" s="650"/>
      <c r="AC91" s="648"/>
      <c r="AD91" s="649"/>
      <c r="AE91" s="649"/>
      <c r="AF91" s="651"/>
      <c r="AG91" s="676"/>
      <c r="AH91" s="677"/>
      <c r="AI91" s="673"/>
      <c r="AJ91" s="674"/>
      <c r="AK91" s="674"/>
      <c r="AL91" s="674"/>
      <c r="AM91" s="675"/>
      <c r="AN91" s="23"/>
      <c r="AP91" s="49"/>
      <c r="BG91" s="16"/>
      <c r="BH91" s="16"/>
      <c r="BM91" s="16"/>
    </row>
    <row r="92" spans="2:65" s="4" customFormat="1" ht="12.75" customHeight="1" thickTop="1" thickBot="1">
      <c r="B92" s="678" t="s">
        <v>27</v>
      </c>
      <c r="C92" s="679"/>
      <c r="D92" s="679"/>
      <c r="E92" s="679"/>
      <c r="F92" s="679"/>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79"/>
      <c r="AH92" s="680"/>
      <c r="AI92" s="629">
        <f>SUM(AI2:AM91)</f>
        <v>0</v>
      </c>
      <c r="AJ92" s="630"/>
      <c r="AK92" s="630"/>
      <c r="AL92" s="630"/>
      <c r="AM92" s="631"/>
      <c r="AN92" s="23"/>
      <c r="AP92" s="49"/>
      <c r="BG92" s="16"/>
      <c r="BH92" s="16"/>
      <c r="BM92" s="16"/>
    </row>
    <row r="93" spans="2:65" s="4" customFormat="1" ht="12.75" customHeight="1" thickBot="1">
      <c r="B93" s="31" t="s">
        <v>236</v>
      </c>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7"/>
      <c r="AH93" s="47"/>
      <c r="AI93" s="47"/>
      <c r="AJ93" s="47"/>
      <c r="AK93" s="47"/>
      <c r="AL93" s="23"/>
      <c r="AM93" s="23"/>
      <c r="AN93" s="23"/>
      <c r="AP93" s="49"/>
      <c r="BE93" s="16"/>
      <c r="BF93" s="16"/>
      <c r="BK93" s="16"/>
    </row>
    <row r="94" spans="2:65" s="4" customFormat="1" ht="25.5" customHeight="1">
      <c r="B94" s="107" t="s">
        <v>23</v>
      </c>
      <c r="C94" s="108"/>
      <c r="D94" s="108"/>
      <c r="E94" s="108"/>
      <c r="F94" s="108"/>
      <c r="G94" s="108"/>
      <c r="H94" s="108"/>
      <c r="I94" s="108"/>
      <c r="J94" s="108"/>
      <c r="K94" s="108"/>
      <c r="L94" s="108"/>
      <c r="M94" s="108"/>
      <c r="N94" s="109"/>
      <c r="O94" s="110" t="s">
        <v>25</v>
      </c>
      <c r="P94" s="108"/>
      <c r="Q94" s="108"/>
      <c r="R94" s="108"/>
      <c r="S94" s="108"/>
      <c r="T94" s="108"/>
      <c r="U94" s="108"/>
      <c r="V94" s="108"/>
      <c r="W94" s="108"/>
      <c r="X94" s="108"/>
      <c r="Y94" s="108"/>
      <c r="Z94" s="108"/>
      <c r="AA94" s="108"/>
      <c r="AB94" s="108"/>
      <c r="AC94" s="108"/>
      <c r="AD94" s="108"/>
      <c r="AE94" s="108"/>
      <c r="AF94" s="111"/>
      <c r="AG94" s="112" t="s">
        <v>4955</v>
      </c>
      <c r="AH94" s="113"/>
      <c r="AI94" s="312" t="s">
        <v>24</v>
      </c>
      <c r="AJ94" s="313"/>
      <c r="AK94" s="313"/>
      <c r="AL94" s="313"/>
      <c r="AM94" s="314"/>
      <c r="AN94" s="23"/>
      <c r="AP94" s="49"/>
      <c r="BG94" s="16"/>
      <c r="BH94" s="16"/>
      <c r="BM94" s="16"/>
    </row>
    <row r="95" spans="2:65" s="23" customFormat="1" ht="12.75" customHeight="1" thickBot="1">
      <c r="B95" s="114"/>
      <c r="C95" s="115"/>
      <c r="D95" s="115"/>
      <c r="E95" s="115"/>
      <c r="F95" s="115"/>
      <c r="G95" s="115"/>
      <c r="H95" s="115"/>
      <c r="I95" s="115"/>
      <c r="J95" s="115"/>
      <c r="K95" s="115"/>
      <c r="L95" s="115"/>
      <c r="M95" s="115"/>
      <c r="N95" s="116"/>
      <c r="O95" s="121"/>
      <c r="P95" s="115"/>
      <c r="Q95" s="115"/>
      <c r="R95" s="115"/>
      <c r="S95" s="115"/>
      <c r="T95" s="115"/>
      <c r="U95" s="115"/>
      <c r="V95" s="115"/>
      <c r="W95" s="115"/>
      <c r="X95" s="115"/>
      <c r="Y95" s="115"/>
      <c r="Z95" s="115"/>
      <c r="AA95" s="115"/>
      <c r="AB95" s="115"/>
      <c r="AC95" s="115"/>
      <c r="AD95" s="115"/>
      <c r="AE95" s="115"/>
      <c r="AF95" s="122"/>
      <c r="AG95" s="120"/>
      <c r="AH95" s="119"/>
      <c r="AI95" s="315"/>
      <c r="AJ95" s="316"/>
      <c r="AK95" s="316"/>
      <c r="AL95" s="316"/>
      <c r="AM95" s="317"/>
      <c r="AP95" s="49">
        <f>IF(AI95&gt;=11001,11000,AI95)</f>
        <v>0</v>
      </c>
    </row>
    <row r="96" spans="2:65" s="23" customFormat="1" ht="12.75" customHeight="1" thickBot="1">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103"/>
      <c r="AH96" s="103"/>
      <c r="AI96" s="103"/>
      <c r="AJ96" s="103"/>
      <c r="AK96" s="103"/>
      <c r="AL96" s="25"/>
      <c r="AM96" s="25"/>
      <c r="AN96" s="25"/>
      <c r="AP96" s="49"/>
    </row>
    <row r="97" spans="2:65" s="4" customFormat="1" ht="12.75" customHeight="1">
      <c r="B97" s="596" t="s">
        <v>10</v>
      </c>
      <c r="C97" s="597"/>
      <c r="D97" s="598"/>
      <c r="E97" s="605" t="s">
        <v>43</v>
      </c>
      <c r="F97" s="606"/>
      <c r="G97" s="606"/>
      <c r="H97" s="606"/>
      <c r="I97" s="606"/>
      <c r="J97" s="607"/>
      <c r="K97" s="110" t="s">
        <v>26</v>
      </c>
      <c r="L97" s="108"/>
      <c r="M97" s="108"/>
      <c r="N97" s="108"/>
      <c r="O97" s="108"/>
      <c r="P97" s="108"/>
      <c r="Q97" s="108"/>
      <c r="R97" s="108"/>
      <c r="S97" s="108"/>
      <c r="T97" s="108"/>
      <c r="U97" s="108"/>
      <c r="V97" s="108"/>
      <c r="W97" s="108"/>
      <c r="X97" s="108"/>
      <c r="Y97" s="108"/>
      <c r="Z97" s="108"/>
      <c r="AA97" s="108"/>
      <c r="AB97" s="108"/>
      <c r="AC97" s="108"/>
      <c r="AD97" s="108"/>
      <c r="AE97" s="108"/>
      <c r="AF97" s="111"/>
      <c r="AG97" s="681" t="s">
        <v>4956</v>
      </c>
      <c r="AH97" s="682"/>
      <c r="AI97" s="112" t="s">
        <v>14</v>
      </c>
      <c r="AJ97" s="136"/>
      <c r="AK97" s="136"/>
      <c r="AL97" s="136"/>
      <c r="AM97" s="113"/>
      <c r="AN97" s="23"/>
      <c r="AP97" s="49"/>
      <c r="BG97" s="16"/>
      <c r="BH97" s="16"/>
      <c r="BM97" s="16"/>
    </row>
    <row r="98" spans="2:65" s="4" customFormat="1" ht="12.75" customHeight="1">
      <c r="B98" s="599"/>
      <c r="C98" s="600"/>
      <c r="D98" s="601"/>
      <c r="E98" s="608"/>
      <c r="F98" s="609"/>
      <c r="G98" s="609"/>
      <c r="H98" s="609"/>
      <c r="I98" s="609"/>
      <c r="J98" s="610"/>
      <c r="K98" s="660" t="s">
        <v>16</v>
      </c>
      <c r="L98" s="661"/>
      <c r="M98" s="661"/>
      <c r="N98" s="661"/>
      <c r="O98" s="661"/>
      <c r="P98" s="661"/>
      <c r="Q98" s="661"/>
      <c r="R98" s="662"/>
      <c r="S98" s="660" t="s">
        <v>11</v>
      </c>
      <c r="T98" s="661"/>
      <c r="U98" s="661"/>
      <c r="V98" s="661"/>
      <c r="W98" s="661"/>
      <c r="X98" s="662"/>
      <c r="Y98" s="660" t="s">
        <v>12</v>
      </c>
      <c r="Z98" s="661"/>
      <c r="AA98" s="661"/>
      <c r="AB98" s="662"/>
      <c r="AC98" s="660" t="s">
        <v>13</v>
      </c>
      <c r="AD98" s="661"/>
      <c r="AE98" s="661"/>
      <c r="AF98" s="664"/>
      <c r="AG98" s="683"/>
      <c r="AH98" s="684"/>
      <c r="AI98" s="666" t="s">
        <v>18</v>
      </c>
      <c r="AJ98" s="667"/>
      <c r="AK98" s="667"/>
      <c r="AL98" s="667"/>
      <c r="AM98" s="668"/>
      <c r="AN98" s="23"/>
      <c r="AP98" s="49"/>
      <c r="BG98" s="16"/>
      <c r="BH98" s="16"/>
      <c r="BM98" s="16"/>
    </row>
    <row r="99" spans="2:65" s="4" customFormat="1" ht="12.75" customHeight="1">
      <c r="B99" s="602"/>
      <c r="C99" s="603"/>
      <c r="D99" s="604"/>
      <c r="E99" s="611"/>
      <c r="F99" s="612"/>
      <c r="G99" s="612"/>
      <c r="H99" s="612"/>
      <c r="I99" s="612"/>
      <c r="J99" s="613"/>
      <c r="K99" s="663"/>
      <c r="L99" s="603"/>
      <c r="M99" s="603"/>
      <c r="N99" s="603"/>
      <c r="O99" s="603"/>
      <c r="P99" s="603"/>
      <c r="Q99" s="603"/>
      <c r="R99" s="604"/>
      <c r="S99" s="663"/>
      <c r="T99" s="603"/>
      <c r="U99" s="603"/>
      <c r="V99" s="603"/>
      <c r="W99" s="603"/>
      <c r="X99" s="604"/>
      <c r="Y99" s="663"/>
      <c r="Z99" s="603"/>
      <c r="AA99" s="603"/>
      <c r="AB99" s="604"/>
      <c r="AC99" s="663"/>
      <c r="AD99" s="603"/>
      <c r="AE99" s="603"/>
      <c r="AF99" s="665"/>
      <c r="AG99" s="669"/>
      <c r="AH99" s="670"/>
      <c r="AI99" s="669"/>
      <c r="AJ99" s="612"/>
      <c r="AK99" s="612"/>
      <c r="AL99" s="612"/>
      <c r="AM99" s="670"/>
      <c r="AN99" s="23"/>
      <c r="AP99" s="49"/>
      <c r="BG99" s="16"/>
      <c r="BH99" s="16"/>
      <c r="BM99" s="16"/>
    </row>
    <row r="100" spans="2:65" s="4" customFormat="1" ht="12.75" customHeight="1">
      <c r="B100" s="579" t="str">
        <f>IF(P11="1人","",IF(OR(P33="診断のみ（宿泊無）",P33="診断→後泊",P33=""),"",IF($L$67="","",$L$67-1)))</f>
        <v/>
      </c>
      <c r="C100" s="580"/>
      <c r="D100" s="581"/>
      <c r="E100" s="632" t="str">
        <f>IF(P11="1人","",IF(OR(P33="診断のみ（宿泊無）",P33="診断→後泊",P32&amp;AF32=""),"",P32&amp;AF32))</f>
        <v/>
      </c>
      <c r="F100" s="633"/>
      <c r="G100" s="633"/>
      <c r="H100" s="633"/>
      <c r="I100" s="633"/>
      <c r="J100" s="634"/>
      <c r="K100" s="641"/>
      <c r="L100" s="594"/>
      <c r="M100" s="594"/>
      <c r="N100" s="588" t="s">
        <v>17</v>
      </c>
      <c r="O100" s="588"/>
      <c r="P100" s="594"/>
      <c r="Q100" s="594"/>
      <c r="R100" s="595"/>
      <c r="S100" s="549"/>
      <c r="T100" s="550"/>
      <c r="U100" s="550"/>
      <c r="V100" s="550"/>
      <c r="W100" s="550"/>
      <c r="X100" s="551"/>
      <c r="Y100" s="617"/>
      <c r="Z100" s="618"/>
      <c r="AA100" s="618"/>
      <c r="AB100" s="619"/>
      <c r="AC100" s="617"/>
      <c r="AD100" s="618"/>
      <c r="AE100" s="618"/>
      <c r="AF100" s="625"/>
      <c r="AG100" s="693"/>
      <c r="AH100" s="694"/>
      <c r="AI100" s="690"/>
      <c r="AJ100" s="691"/>
      <c r="AK100" s="691"/>
      <c r="AL100" s="691"/>
      <c r="AM100" s="692"/>
      <c r="AN100" s="23"/>
      <c r="AP100" s="49"/>
      <c r="BG100" s="16"/>
      <c r="BH100" s="16"/>
      <c r="BM100" s="16"/>
    </row>
    <row r="101" spans="2:65" s="4" customFormat="1" ht="12.75" customHeight="1">
      <c r="B101" s="582"/>
      <c r="C101" s="583"/>
      <c r="D101" s="584"/>
      <c r="E101" s="635"/>
      <c r="F101" s="636"/>
      <c r="G101" s="636"/>
      <c r="H101" s="636"/>
      <c r="I101" s="636"/>
      <c r="J101" s="637"/>
      <c r="K101" s="641"/>
      <c r="L101" s="594"/>
      <c r="M101" s="594"/>
      <c r="N101" s="588" t="s">
        <v>17</v>
      </c>
      <c r="O101" s="588"/>
      <c r="P101" s="594"/>
      <c r="Q101" s="594"/>
      <c r="R101" s="595"/>
      <c r="S101" s="549"/>
      <c r="T101" s="550"/>
      <c r="U101" s="550"/>
      <c r="V101" s="550"/>
      <c r="W101" s="550"/>
      <c r="X101" s="551"/>
      <c r="Y101" s="617"/>
      <c r="Z101" s="618"/>
      <c r="AA101" s="618"/>
      <c r="AB101" s="619"/>
      <c r="AC101" s="617"/>
      <c r="AD101" s="618"/>
      <c r="AE101" s="618"/>
      <c r="AF101" s="625"/>
      <c r="AG101" s="693"/>
      <c r="AH101" s="694"/>
      <c r="AI101" s="690"/>
      <c r="AJ101" s="691"/>
      <c r="AK101" s="691"/>
      <c r="AL101" s="691"/>
      <c r="AM101" s="692"/>
      <c r="AN101" s="23"/>
      <c r="AP101" s="49"/>
      <c r="BG101" s="16"/>
      <c r="BH101" s="16"/>
      <c r="BM101" s="16"/>
    </row>
    <row r="102" spans="2:65" s="4" customFormat="1" ht="12.75" customHeight="1">
      <c r="B102" s="582"/>
      <c r="C102" s="583"/>
      <c r="D102" s="584"/>
      <c r="E102" s="635"/>
      <c r="F102" s="636"/>
      <c r="G102" s="636"/>
      <c r="H102" s="636"/>
      <c r="I102" s="636"/>
      <c r="J102" s="637"/>
      <c r="K102" s="641"/>
      <c r="L102" s="594"/>
      <c r="M102" s="594"/>
      <c r="N102" s="588" t="s">
        <v>17</v>
      </c>
      <c r="O102" s="588"/>
      <c r="P102" s="594"/>
      <c r="Q102" s="594"/>
      <c r="R102" s="595"/>
      <c r="S102" s="549"/>
      <c r="T102" s="550"/>
      <c r="U102" s="550"/>
      <c r="V102" s="550"/>
      <c r="W102" s="550"/>
      <c r="X102" s="551"/>
      <c r="Y102" s="617"/>
      <c r="Z102" s="618"/>
      <c r="AA102" s="618"/>
      <c r="AB102" s="619"/>
      <c r="AC102" s="617"/>
      <c r="AD102" s="618"/>
      <c r="AE102" s="618"/>
      <c r="AF102" s="625"/>
      <c r="AG102" s="693"/>
      <c r="AH102" s="694"/>
      <c r="AI102" s="690"/>
      <c r="AJ102" s="691"/>
      <c r="AK102" s="691"/>
      <c r="AL102" s="691"/>
      <c r="AM102" s="692"/>
      <c r="AN102" s="23"/>
      <c r="AP102" s="49"/>
      <c r="BG102" s="16"/>
      <c r="BH102" s="16"/>
      <c r="BM102" s="16"/>
    </row>
    <row r="103" spans="2:65" s="4" customFormat="1" ht="12.75" customHeight="1">
      <c r="B103" s="582"/>
      <c r="C103" s="583"/>
      <c r="D103" s="584"/>
      <c r="E103" s="635"/>
      <c r="F103" s="636"/>
      <c r="G103" s="636"/>
      <c r="H103" s="636"/>
      <c r="I103" s="636"/>
      <c r="J103" s="637"/>
      <c r="K103" s="641"/>
      <c r="L103" s="594"/>
      <c r="M103" s="594"/>
      <c r="N103" s="588" t="s">
        <v>17</v>
      </c>
      <c r="O103" s="588"/>
      <c r="P103" s="594"/>
      <c r="Q103" s="594"/>
      <c r="R103" s="595"/>
      <c r="S103" s="549"/>
      <c r="T103" s="550"/>
      <c r="U103" s="550"/>
      <c r="V103" s="550"/>
      <c r="W103" s="550"/>
      <c r="X103" s="551"/>
      <c r="Y103" s="617"/>
      <c r="Z103" s="618"/>
      <c r="AA103" s="618"/>
      <c r="AB103" s="619"/>
      <c r="AC103" s="617"/>
      <c r="AD103" s="618"/>
      <c r="AE103" s="618"/>
      <c r="AF103" s="625"/>
      <c r="AG103" s="693"/>
      <c r="AH103" s="694"/>
      <c r="AI103" s="690"/>
      <c r="AJ103" s="691"/>
      <c r="AK103" s="691"/>
      <c r="AL103" s="691"/>
      <c r="AM103" s="692"/>
      <c r="AN103" s="23"/>
      <c r="AP103" s="49"/>
      <c r="BG103" s="16"/>
      <c r="BH103" s="16"/>
      <c r="BM103" s="16"/>
    </row>
    <row r="104" spans="2:65" s="4" customFormat="1" ht="12.75" customHeight="1">
      <c r="B104" s="582"/>
      <c r="C104" s="583"/>
      <c r="D104" s="584"/>
      <c r="E104" s="635"/>
      <c r="F104" s="636"/>
      <c r="G104" s="636"/>
      <c r="H104" s="636"/>
      <c r="I104" s="636"/>
      <c r="J104" s="637"/>
      <c r="K104" s="641"/>
      <c r="L104" s="594"/>
      <c r="M104" s="594"/>
      <c r="N104" s="588" t="s">
        <v>17</v>
      </c>
      <c r="O104" s="588"/>
      <c r="P104" s="594"/>
      <c r="Q104" s="594"/>
      <c r="R104" s="595"/>
      <c r="S104" s="549"/>
      <c r="T104" s="550"/>
      <c r="U104" s="550"/>
      <c r="V104" s="550"/>
      <c r="W104" s="550"/>
      <c r="X104" s="551"/>
      <c r="Y104" s="617"/>
      <c r="Z104" s="618"/>
      <c r="AA104" s="618"/>
      <c r="AB104" s="619"/>
      <c r="AC104" s="617"/>
      <c r="AD104" s="618"/>
      <c r="AE104" s="618"/>
      <c r="AF104" s="625"/>
      <c r="AG104" s="693"/>
      <c r="AH104" s="694"/>
      <c r="AI104" s="690"/>
      <c r="AJ104" s="691"/>
      <c r="AK104" s="691"/>
      <c r="AL104" s="691"/>
      <c r="AM104" s="692"/>
      <c r="AN104" s="23"/>
      <c r="AP104" s="49"/>
      <c r="BG104" s="16"/>
      <c r="BH104" s="16"/>
      <c r="BM104" s="16"/>
    </row>
    <row r="105" spans="2:65" s="4" customFormat="1" ht="12.75" customHeight="1">
      <c r="B105" s="582"/>
      <c r="C105" s="583"/>
      <c r="D105" s="584"/>
      <c r="E105" s="635"/>
      <c r="F105" s="636"/>
      <c r="G105" s="636"/>
      <c r="H105" s="636"/>
      <c r="I105" s="636"/>
      <c r="J105" s="637"/>
      <c r="K105" s="641"/>
      <c r="L105" s="594"/>
      <c r="M105" s="594"/>
      <c r="N105" s="588" t="s">
        <v>17</v>
      </c>
      <c r="O105" s="588"/>
      <c r="P105" s="594"/>
      <c r="Q105" s="594"/>
      <c r="R105" s="595"/>
      <c r="S105" s="549"/>
      <c r="T105" s="550"/>
      <c r="U105" s="550"/>
      <c r="V105" s="550"/>
      <c r="W105" s="550"/>
      <c r="X105" s="551"/>
      <c r="Y105" s="617"/>
      <c r="Z105" s="618"/>
      <c r="AA105" s="618"/>
      <c r="AB105" s="619"/>
      <c r="AC105" s="617"/>
      <c r="AD105" s="618"/>
      <c r="AE105" s="618"/>
      <c r="AF105" s="625"/>
      <c r="AG105" s="693"/>
      <c r="AH105" s="694"/>
      <c r="AI105" s="690"/>
      <c r="AJ105" s="691"/>
      <c r="AK105" s="691"/>
      <c r="AL105" s="691"/>
      <c r="AM105" s="692"/>
      <c r="AN105" s="23"/>
      <c r="AP105" s="49"/>
      <c r="BG105" s="16"/>
      <c r="BH105" s="16"/>
      <c r="BM105" s="16"/>
    </row>
    <row r="106" spans="2:65" s="4" customFormat="1" ht="12.75" customHeight="1">
      <c r="B106" s="582"/>
      <c r="C106" s="583"/>
      <c r="D106" s="584"/>
      <c r="E106" s="635"/>
      <c r="F106" s="636"/>
      <c r="G106" s="636"/>
      <c r="H106" s="636"/>
      <c r="I106" s="636"/>
      <c r="J106" s="637"/>
      <c r="K106" s="641"/>
      <c r="L106" s="594"/>
      <c r="M106" s="594"/>
      <c r="N106" s="588" t="s">
        <v>17</v>
      </c>
      <c r="O106" s="588"/>
      <c r="P106" s="594"/>
      <c r="Q106" s="594"/>
      <c r="R106" s="595"/>
      <c r="S106" s="549"/>
      <c r="T106" s="550"/>
      <c r="U106" s="550"/>
      <c r="V106" s="550"/>
      <c r="W106" s="550"/>
      <c r="X106" s="551"/>
      <c r="Y106" s="617"/>
      <c r="Z106" s="618"/>
      <c r="AA106" s="618"/>
      <c r="AB106" s="619"/>
      <c r="AC106" s="617"/>
      <c r="AD106" s="618"/>
      <c r="AE106" s="618"/>
      <c r="AF106" s="625"/>
      <c r="AG106" s="693"/>
      <c r="AH106" s="694"/>
      <c r="AI106" s="690"/>
      <c r="AJ106" s="691"/>
      <c r="AK106" s="691"/>
      <c r="AL106" s="691"/>
      <c r="AM106" s="692"/>
      <c r="AN106" s="23"/>
      <c r="AP106" s="49"/>
      <c r="BG106" s="16"/>
      <c r="BH106" s="16"/>
      <c r="BM106" s="16"/>
    </row>
    <row r="107" spans="2:65" s="4" customFormat="1" ht="12.75" customHeight="1">
      <c r="B107" s="582"/>
      <c r="C107" s="583"/>
      <c r="D107" s="584"/>
      <c r="E107" s="635"/>
      <c r="F107" s="636"/>
      <c r="G107" s="636"/>
      <c r="H107" s="636"/>
      <c r="I107" s="636"/>
      <c r="J107" s="637"/>
      <c r="K107" s="641"/>
      <c r="L107" s="594"/>
      <c r="M107" s="594"/>
      <c r="N107" s="588" t="s">
        <v>17</v>
      </c>
      <c r="O107" s="588"/>
      <c r="P107" s="594"/>
      <c r="Q107" s="594"/>
      <c r="R107" s="595"/>
      <c r="S107" s="549"/>
      <c r="T107" s="550"/>
      <c r="U107" s="550"/>
      <c r="V107" s="550"/>
      <c r="W107" s="550"/>
      <c r="X107" s="551"/>
      <c r="Y107" s="617"/>
      <c r="Z107" s="618"/>
      <c r="AA107" s="618"/>
      <c r="AB107" s="619"/>
      <c r="AC107" s="617"/>
      <c r="AD107" s="618"/>
      <c r="AE107" s="618"/>
      <c r="AF107" s="625"/>
      <c r="AG107" s="693"/>
      <c r="AH107" s="694"/>
      <c r="AI107" s="690"/>
      <c r="AJ107" s="691"/>
      <c r="AK107" s="691"/>
      <c r="AL107" s="691"/>
      <c r="AM107" s="692"/>
      <c r="AN107" s="23"/>
      <c r="AP107" s="49"/>
      <c r="BG107" s="16"/>
      <c r="BH107" s="16"/>
      <c r="BM107" s="16"/>
    </row>
    <row r="108" spans="2:65" s="4" customFormat="1" ht="12.75" customHeight="1">
      <c r="B108" s="582"/>
      <c r="C108" s="583"/>
      <c r="D108" s="584"/>
      <c r="E108" s="635"/>
      <c r="F108" s="636"/>
      <c r="G108" s="636"/>
      <c r="H108" s="636"/>
      <c r="I108" s="636"/>
      <c r="J108" s="637"/>
      <c r="K108" s="641"/>
      <c r="L108" s="594"/>
      <c r="M108" s="594"/>
      <c r="N108" s="588" t="s">
        <v>17</v>
      </c>
      <c r="O108" s="588"/>
      <c r="P108" s="594"/>
      <c r="Q108" s="594"/>
      <c r="R108" s="595"/>
      <c r="S108" s="549"/>
      <c r="T108" s="550"/>
      <c r="U108" s="550"/>
      <c r="V108" s="550"/>
      <c r="W108" s="550"/>
      <c r="X108" s="551"/>
      <c r="Y108" s="617"/>
      <c r="Z108" s="618"/>
      <c r="AA108" s="618"/>
      <c r="AB108" s="619"/>
      <c r="AC108" s="617"/>
      <c r="AD108" s="618"/>
      <c r="AE108" s="618"/>
      <c r="AF108" s="625"/>
      <c r="AG108" s="693"/>
      <c r="AH108" s="694"/>
      <c r="AI108" s="690"/>
      <c r="AJ108" s="691"/>
      <c r="AK108" s="691"/>
      <c r="AL108" s="691"/>
      <c r="AM108" s="692"/>
      <c r="AN108" s="23"/>
      <c r="AP108" s="49"/>
      <c r="BG108" s="16"/>
      <c r="BH108" s="16"/>
      <c r="BM108" s="16"/>
    </row>
    <row r="109" spans="2:65" s="4" customFormat="1" ht="12.75" customHeight="1" thickBot="1">
      <c r="B109" s="585"/>
      <c r="C109" s="586"/>
      <c r="D109" s="587"/>
      <c r="E109" s="638"/>
      <c r="F109" s="639"/>
      <c r="G109" s="639"/>
      <c r="H109" s="639"/>
      <c r="I109" s="639"/>
      <c r="J109" s="640"/>
      <c r="K109" s="642"/>
      <c r="L109" s="589"/>
      <c r="M109" s="589"/>
      <c r="N109" s="647" t="s">
        <v>17</v>
      </c>
      <c r="O109" s="647"/>
      <c r="P109" s="589"/>
      <c r="Q109" s="589"/>
      <c r="R109" s="590"/>
      <c r="S109" s="591"/>
      <c r="T109" s="592"/>
      <c r="U109" s="592"/>
      <c r="V109" s="592"/>
      <c r="W109" s="592"/>
      <c r="X109" s="593"/>
      <c r="Y109" s="648"/>
      <c r="Z109" s="649"/>
      <c r="AA109" s="649"/>
      <c r="AB109" s="650"/>
      <c r="AC109" s="648"/>
      <c r="AD109" s="649"/>
      <c r="AE109" s="649"/>
      <c r="AF109" s="651"/>
      <c r="AG109" s="688"/>
      <c r="AH109" s="689"/>
      <c r="AI109" s="685"/>
      <c r="AJ109" s="686"/>
      <c r="AK109" s="686"/>
      <c r="AL109" s="686"/>
      <c r="AM109" s="687"/>
      <c r="AN109" s="23"/>
      <c r="AP109" s="49"/>
      <c r="BG109" s="16"/>
      <c r="BH109" s="16"/>
      <c r="BM109" s="16"/>
    </row>
    <row r="110" spans="2:65" s="4" customFormat="1" ht="12.75" customHeight="1" thickTop="1" thickBot="1">
      <c r="B110" s="678" t="s">
        <v>27</v>
      </c>
      <c r="C110" s="679"/>
      <c r="D110" s="679"/>
      <c r="E110" s="679"/>
      <c r="F110" s="679"/>
      <c r="G110" s="679"/>
      <c r="H110" s="679"/>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c r="AI110" s="629">
        <f>SUM(AI100:AM109)</f>
        <v>0</v>
      </c>
      <c r="AJ110" s="630"/>
      <c r="AK110" s="630"/>
      <c r="AL110" s="630"/>
      <c r="AM110" s="631"/>
      <c r="AN110" s="23"/>
      <c r="AP110" s="49"/>
      <c r="BG110" s="16"/>
      <c r="BH110" s="16"/>
      <c r="BM110" s="16"/>
    </row>
    <row r="111" spans="2:65" s="4" customFormat="1" ht="12.75" customHeight="1" thickBot="1">
      <c r="B111" s="31" t="s">
        <v>236</v>
      </c>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7"/>
      <c r="AH111" s="47"/>
      <c r="AI111" s="47"/>
      <c r="AJ111" s="47"/>
      <c r="AK111" s="47"/>
      <c r="AL111" s="23"/>
      <c r="AM111" s="23"/>
      <c r="AN111" s="23"/>
      <c r="AP111" s="49"/>
      <c r="BE111" s="16"/>
      <c r="BF111" s="16"/>
      <c r="BK111" s="16"/>
    </row>
    <row r="112" spans="2:65" s="4" customFormat="1" ht="24.75" customHeight="1">
      <c r="B112" s="107" t="s">
        <v>23</v>
      </c>
      <c r="C112" s="108"/>
      <c r="D112" s="108"/>
      <c r="E112" s="108"/>
      <c r="F112" s="108"/>
      <c r="G112" s="108"/>
      <c r="H112" s="108"/>
      <c r="I112" s="108"/>
      <c r="J112" s="108"/>
      <c r="K112" s="108"/>
      <c r="L112" s="108"/>
      <c r="M112" s="108"/>
      <c r="N112" s="108"/>
      <c r="O112" s="110" t="s">
        <v>25</v>
      </c>
      <c r="P112" s="108"/>
      <c r="Q112" s="108"/>
      <c r="R112" s="108"/>
      <c r="S112" s="108"/>
      <c r="T112" s="108"/>
      <c r="U112" s="108"/>
      <c r="V112" s="108"/>
      <c r="W112" s="108"/>
      <c r="X112" s="108"/>
      <c r="Y112" s="108"/>
      <c r="Z112" s="108"/>
      <c r="AA112" s="108"/>
      <c r="AB112" s="108"/>
      <c r="AC112" s="108"/>
      <c r="AD112" s="108"/>
      <c r="AE112" s="108"/>
      <c r="AF112" s="111"/>
      <c r="AG112" s="112" t="s">
        <v>4957</v>
      </c>
      <c r="AH112" s="111"/>
      <c r="AI112" s="312" t="s">
        <v>24</v>
      </c>
      <c r="AJ112" s="313"/>
      <c r="AK112" s="313"/>
      <c r="AL112" s="313"/>
      <c r="AM112" s="314"/>
      <c r="AN112" s="23"/>
      <c r="AP112" s="49"/>
      <c r="BG112" s="16"/>
      <c r="BH112" s="16"/>
      <c r="BM112" s="16"/>
    </row>
    <row r="113" spans="2:65" s="4" customFormat="1" ht="12.75" customHeight="1" thickBot="1">
      <c r="B113" s="114"/>
      <c r="C113" s="115"/>
      <c r="D113" s="115"/>
      <c r="E113" s="115"/>
      <c r="F113" s="115"/>
      <c r="G113" s="115"/>
      <c r="H113" s="115"/>
      <c r="I113" s="115"/>
      <c r="J113" s="115"/>
      <c r="K113" s="115"/>
      <c r="L113" s="115"/>
      <c r="M113" s="115"/>
      <c r="N113" s="115"/>
      <c r="O113" s="121"/>
      <c r="P113" s="115"/>
      <c r="Q113" s="115"/>
      <c r="R113" s="115"/>
      <c r="S113" s="115"/>
      <c r="T113" s="115"/>
      <c r="U113" s="115"/>
      <c r="V113" s="115"/>
      <c r="W113" s="115"/>
      <c r="X113" s="115"/>
      <c r="Y113" s="115"/>
      <c r="Z113" s="115"/>
      <c r="AA113" s="115"/>
      <c r="AB113" s="115"/>
      <c r="AC113" s="115"/>
      <c r="AD113" s="115"/>
      <c r="AE113" s="115"/>
      <c r="AF113" s="122"/>
      <c r="AG113" s="120"/>
      <c r="AH113" s="119"/>
      <c r="AI113" s="315"/>
      <c r="AJ113" s="316"/>
      <c r="AK113" s="316"/>
      <c r="AL113" s="316"/>
      <c r="AM113" s="317"/>
      <c r="AN113" s="23"/>
      <c r="AP113" s="49">
        <f>IF(AI113&gt;=11001,11000,AI113)</f>
        <v>0</v>
      </c>
      <c r="BG113" s="16"/>
      <c r="BH113" s="16"/>
      <c r="BM113" s="16"/>
    </row>
    <row r="114" spans="2:65" s="23" customFormat="1" ht="12.75" customHeight="1">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2"/>
      <c r="AH114" s="42"/>
      <c r="AI114" s="42"/>
      <c r="AJ114" s="42"/>
      <c r="AK114" s="42"/>
      <c r="AP114" s="49"/>
    </row>
    <row r="115" spans="2:65" s="4" customFormat="1" ht="12.75" customHeight="1" thickBot="1">
      <c r="B115" s="39" t="s">
        <v>4946</v>
      </c>
      <c r="C115" s="19"/>
      <c r="D115" s="19"/>
      <c r="E115" s="19"/>
      <c r="F115" s="19"/>
      <c r="G115" s="19"/>
      <c r="H115" s="19"/>
      <c r="I115" s="19"/>
      <c r="J115" s="19"/>
      <c r="K115" s="2"/>
      <c r="L115" s="2"/>
      <c r="M115" s="2"/>
      <c r="N115" s="2"/>
      <c r="O115" s="2"/>
      <c r="P115" s="2"/>
      <c r="Q115" s="2"/>
      <c r="R115" s="2"/>
      <c r="S115" s="2"/>
      <c r="T115" s="2"/>
      <c r="U115" s="2"/>
      <c r="V115" s="2"/>
      <c r="W115" s="2"/>
      <c r="X115" s="18"/>
      <c r="Y115" s="21"/>
      <c r="Z115" s="21"/>
      <c r="AA115" s="21"/>
      <c r="AB115" s="21"/>
      <c r="AC115" s="23"/>
      <c r="AD115" s="18"/>
      <c r="AE115" s="23"/>
      <c r="AF115" s="23"/>
      <c r="AG115" s="23"/>
      <c r="AH115" s="23"/>
      <c r="AI115" s="23"/>
      <c r="AJ115" s="23"/>
      <c r="AK115" s="23"/>
      <c r="AL115" s="23"/>
      <c r="AM115" s="23"/>
      <c r="AN115" s="23"/>
      <c r="AP115" s="49"/>
      <c r="BE115" s="16"/>
      <c r="BF115" s="16"/>
      <c r="BK115" s="16"/>
    </row>
    <row r="116" spans="2:65" s="4" customFormat="1" ht="12.75" customHeight="1">
      <c r="B116" s="596" t="s">
        <v>10</v>
      </c>
      <c r="C116" s="597"/>
      <c r="D116" s="598"/>
      <c r="E116" s="605" t="s">
        <v>42</v>
      </c>
      <c r="F116" s="606"/>
      <c r="G116" s="606"/>
      <c r="H116" s="606"/>
      <c r="I116" s="606"/>
      <c r="J116" s="607"/>
      <c r="K116" s="110" t="s">
        <v>26</v>
      </c>
      <c r="L116" s="108"/>
      <c r="M116" s="108"/>
      <c r="N116" s="108"/>
      <c r="O116" s="108"/>
      <c r="P116" s="108"/>
      <c r="Q116" s="108"/>
      <c r="R116" s="108"/>
      <c r="S116" s="108"/>
      <c r="T116" s="108"/>
      <c r="U116" s="108"/>
      <c r="V116" s="108"/>
      <c r="W116" s="108"/>
      <c r="X116" s="108"/>
      <c r="Y116" s="108"/>
      <c r="Z116" s="108"/>
      <c r="AA116" s="108"/>
      <c r="AB116" s="108"/>
      <c r="AC116" s="108"/>
      <c r="AD116" s="108"/>
      <c r="AE116" s="108"/>
      <c r="AF116" s="111"/>
      <c r="AG116" s="681" t="s">
        <v>251</v>
      </c>
      <c r="AH116" s="682"/>
      <c r="AI116" s="112" t="s">
        <v>14</v>
      </c>
      <c r="AJ116" s="136"/>
      <c r="AK116" s="136"/>
      <c r="AL116" s="136"/>
      <c r="AM116" s="113"/>
      <c r="AN116" s="23"/>
      <c r="AP116" s="49"/>
      <c r="BG116" s="16"/>
      <c r="BH116" s="16"/>
      <c r="BM116" s="16"/>
    </row>
    <row r="117" spans="2:65" s="4" customFormat="1" ht="12.75" customHeight="1">
      <c r="B117" s="599"/>
      <c r="C117" s="600"/>
      <c r="D117" s="601"/>
      <c r="E117" s="608"/>
      <c r="F117" s="609"/>
      <c r="G117" s="609"/>
      <c r="H117" s="609"/>
      <c r="I117" s="609"/>
      <c r="J117" s="610"/>
      <c r="K117" s="660" t="s">
        <v>16</v>
      </c>
      <c r="L117" s="661"/>
      <c r="M117" s="661"/>
      <c r="N117" s="661"/>
      <c r="O117" s="661"/>
      <c r="P117" s="661"/>
      <c r="Q117" s="661"/>
      <c r="R117" s="662"/>
      <c r="S117" s="660" t="s">
        <v>11</v>
      </c>
      <c r="T117" s="661"/>
      <c r="U117" s="661"/>
      <c r="V117" s="661"/>
      <c r="W117" s="661"/>
      <c r="X117" s="662"/>
      <c r="Y117" s="660" t="s">
        <v>12</v>
      </c>
      <c r="Z117" s="661"/>
      <c r="AA117" s="661"/>
      <c r="AB117" s="662"/>
      <c r="AC117" s="660" t="s">
        <v>13</v>
      </c>
      <c r="AD117" s="661"/>
      <c r="AE117" s="661"/>
      <c r="AF117" s="664"/>
      <c r="AG117" s="683"/>
      <c r="AH117" s="684"/>
      <c r="AI117" s="666" t="s">
        <v>18</v>
      </c>
      <c r="AJ117" s="667"/>
      <c r="AK117" s="667"/>
      <c r="AL117" s="667"/>
      <c r="AM117" s="668"/>
      <c r="AN117" s="23"/>
      <c r="AP117" s="49"/>
      <c r="BG117" s="16"/>
      <c r="BH117" s="16"/>
      <c r="BM117" s="16"/>
    </row>
    <row r="118" spans="2:65" s="4" customFormat="1" ht="12.75" customHeight="1">
      <c r="B118" s="602"/>
      <c r="C118" s="603"/>
      <c r="D118" s="604"/>
      <c r="E118" s="611"/>
      <c r="F118" s="612"/>
      <c r="G118" s="612"/>
      <c r="H118" s="612"/>
      <c r="I118" s="612"/>
      <c r="J118" s="613"/>
      <c r="K118" s="663"/>
      <c r="L118" s="603"/>
      <c r="M118" s="603"/>
      <c r="N118" s="603"/>
      <c r="O118" s="603"/>
      <c r="P118" s="603"/>
      <c r="Q118" s="603"/>
      <c r="R118" s="604"/>
      <c r="S118" s="663"/>
      <c r="T118" s="603"/>
      <c r="U118" s="603"/>
      <c r="V118" s="603"/>
      <c r="W118" s="603"/>
      <c r="X118" s="604"/>
      <c r="Y118" s="663"/>
      <c r="Z118" s="603"/>
      <c r="AA118" s="603"/>
      <c r="AB118" s="604"/>
      <c r="AC118" s="663"/>
      <c r="AD118" s="603"/>
      <c r="AE118" s="603"/>
      <c r="AF118" s="665"/>
      <c r="AG118" s="669"/>
      <c r="AH118" s="670"/>
      <c r="AI118" s="669"/>
      <c r="AJ118" s="612"/>
      <c r="AK118" s="612"/>
      <c r="AL118" s="612"/>
      <c r="AM118" s="670"/>
      <c r="AN118" s="23"/>
      <c r="AP118" s="49"/>
      <c r="BG118" s="16"/>
      <c r="BH118" s="16"/>
      <c r="BM118" s="16"/>
    </row>
    <row r="119" spans="2:65" s="4" customFormat="1" ht="12.75" customHeight="1">
      <c r="B119" s="579" t="str">
        <f>IF(P25="","",IF($L$67="","",$L$67))</f>
        <v/>
      </c>
      <c r="C119" s="580"/>
      <c r="D119" s="581"/>
      <c r="E119" s="632" t="str">
        <f>IF(P24&amp;AF24="","",P24&amp;AF24)</f>
        <v/>
      </c>
      <c r="F119" s="633"/>
      <c r="G119" s="633"/>
      <c r="H119" s="633"/>
      <c r="I119" s="633"/>
      <c r="J119" s="634"/>
      <c r="K119" s="641"/>
      <c r="L119" s="594"/>
      <c r="M119" s="594"/>
      <c r="N119" s="588" t="s">
        <v>17</v>
      </c>
      <c r="O119" s="588"/>
      <c r="P119" s="594"/>
      <c r="Q119" s="594"/>
      <c r="R119" s="595"/>
      <c r="S119" s="549"/>
      <c r="T119" s="550"/>
      <c r="U119" s="550"/>
      <c r="V119" s="550"/>
      <c r="W119" s="550"/>
      <c r="X119" s="551"/>
      <c r="Y119" s="617"/>
      <c r="Z119" s="618"/>
      <c r="AA119" s="618"/>
      <c r="AB119" s="619"/>
      <c r="AC119" s="617"/>
      <c r="AD119" s="618"/>
      <c r="AE119" s="618"/>
      <c r="AF119" s="625"/>
      <c r="AG119" s="671"/>
      <c r="AH119" s="672"/>
      <c r="AI119" s="614"/>
      <c r="AJ119" s="615"/>
      <c r="AK119" s="615"/>
      <c r="AL119" s="615"/>
      <c r="AM119" s="616"/>
      <c r="AN119" s="23"/>
      <c r="AP119" s="49"/>
      <c r="BG119" s="16"/>
      <c r="BH119" s="16"/>
      <c r="BM119" s="16"/>
    </row>
    <row r="120" spans="2:65" s="4" customFormat="1" ht="12.75" customHeight="1">
      <c r="B120" s="582"/>
      <c r="C120" s="583"/>
      <c r="D120" s="584"/>
      <c r="E120" s="635"/>
      <c r="F120" s="636"/>
      <c r="G120" s="636"/>
      <c r="H120" s="636"/>
      <c r="I120" s="636"/>
      <c r="J120" s="637"/>
      <c r="K120" s="641"/>
      <c r="L120" s="594"/>
      <c r="M120" s="594"/>
      <c r="N120" s="588" t="s">
        <v>17</v>
      </c>
      <c r="O120" s="588"/>
      <c r="P120" s="594"/>
      <c r="Q120" s="594"/>
      <c r="R120" s="595"/>
      <c r="S120" s="549"/>
      <c r="T120" s="550"/>
      <c r="U120" s="550"/>
      <c r="V120" s="550"/>
      <c r="W120" s="550"/>
      <c r="X120" s="551"/>
      <c r="Y120" s="617"/>
      <c r="Z120" s="618"/>
      <c r="AA120" s="618"/>
      <c r="AB120" s="619"/>
      <c r="AC120" s="617"/>
      <c r="AD120" s="618"/>
      <c r="AE120" s="618"/>
      <c r="AF120" s="625"/>
      <c r="AG120" s="671"/>
      <c r="AH120" s="672"/>
      <c r="AI120" s="614"/>
      <c r="AJ120" s="615"/>
      <c r="AK120" s="615"/>
      <c r="AL120" s="615"/>
      <c r="AM120" s="616"/>
      <c r="AN120" s="23"/>
      <c r="AP120" s="49"/>
      <c r="BG120" s="16"/>
      <c r="BH120" s="16"/>
      <c r="BM120" s="16"/>
    </row>
    <row r="121" spans="2:65" s="4" customFormat="1" ht="12.75" customHeight="1">
      <c r="B121" s="582"/>
      <c r="C121" s="583"/>
      <c r="D121" s="584"/>
      <c r="E121" s="635"/>
      <c r="F121" s="636"/>
      <c r="G121" s="636"/>
      <c r="H121" s="636"/>
      <c r="I121" s="636"/>
      <c r="J121" s="637"/>
      <c r="K121" s="641"/>
      <c r="L121" s="594"/>
      <c r="M121" s="594"/>
      <c r="N121" s="588" t="s">
        <v>17</v>
      </c>
      <c r="O121" s="588"/>
      <c r="P121" s="594"/>
      <c r="Q121" s="594"/>
      <c r="R121" s="595"/>
      <c r="S121" s="549"/>
      <c r="T121" s="550"/>
      <c r="U121" s="550"/>
      <c r="V121" s="550"/>
      <c r="W121" s="550"/>
      <c r="X121" s="551"/>
      <c r="Y121" s="617"/>
      <c r="Z121" s="618"/>
      <c r="AA121" s="618"/>
      <c r="AB121" s="619"/>
      <c r="AC121" s="617"/>
      <c r="AD121" s="618"/>
      <c r="AE121" s="618"/>
      <c r="AF121" s="625"/>
      <c r="AG121" s="671"/>
      <c r="AH121" s="672"/>
      <c r="AI121" s="614"/>
      <c r="AJ121" s="615"/>
      <c r="AK121" s="615"/>
      <c r="AL121" s="615"/>
      <c r="AM121" s="616"/>
      <c r="AN121" s="23"/>
      <c r="AP121" s="49"/>
      <c r="BG121" s="16"/>
      <c r="BH121" s="16"/>
      <c r="BM121" s="16"/>
    </row>
    <row r="122" spans="2:65" s="4" customFormat="1" ht="12.75" customHeight="1">
      <c r="B122" s="582"/>
      <c r="C122" s="583"/>
      <c r="D122" s="584"/>
      <c r="E122" s="635"/>
      <c r="F122" s="636"/>
      <c r="G122" s="636"/>
      <c r="H122" s="636"/>
      <c r="I122" s="636"/>
      <c r="J122" s="637"/>
      <c r="K122" s="641"/>
      <c r="L122" s="594"/>
      <c r="M122" s="594"/>
      <c r="N122" s="588" t="s">
        <v>17</v>
      </c>
      <c r="O122" s="588"/>
      <c r="P122" s="594"/>
      <c r="Q122" s="594"/>
      <c r="R122" s="595"/>
      <c r="S122" s="549"/>
      <c r="T122" s="550"/>
      <c r="U122" s="550"/>
      <c r="V122" s="550"/>
      <c r="W122" s="550"/>
      <c r="X122" s="551"/>
      <c r="Y122" s="617"/>
      <c r="Z122" s="618"/>
      <c r="AA122" s="618"/>
      <c r="AB122" s="619"/>
      <c r="AC122" s="617"/>
      <c r="AD122" s="618"/>
      <c r="AE122" s="618"/>
      <c r="AF122" s="625"/>
      <c r="AG122" s="671"/>
      <c r="AH122" s="672"/>
      <c r="AI122" s="614"/>
      <c r="AJ122" s="615"/>
      <c r="AK122" s="615"/>
      <c r="AL122" s="615"/>
      <c r="AM122" s="616"/>
      <c r="AN122" s="23"/>
      <c r="AP122" s="49"/>
      <c r="BG122" s="16"/>
      <c r="BH122" s="16"/>
      <c r="BM122" s="16"/>
    </row>
    <row r="123" spans="2:65" s="4" customFormat="1" ht="12.75" customHeight="1">
      <c r="B123" s="582"/>
      <c r="C123" s="583"/>
      <c r="D123" s="584"/>
      <c r="E123" s="635"/>
      <c r="F123" s="636"/>
      <c r="G123" s="636"/>
      <c r="H123" s="636"/>
      <c r="I123" s="636"/>
      <c r="J123" s="637"/>
      <c r="K123" s="641"/>
      <c r="L123" s="594"/>
      <c r="M123" s="594"/>
      <c r="N123" s="588" t="s">
        <v>17</v>
      </c>
      <c r="O123" s="588"/>
      <c r="P123" s="594"/>
      <c r="Q123" s="594"/>
      <c r="R123" s="595"/>
      <c r="S123" s="549"/>
      <c r="T123" s="550"/>
      <c r="U123" s="550"/>
      <c r="V123" s="550"/>
      <c r="W123" s="550"/>
      <c r="X123" s="551"/>
      <c r="Y123" s="617"/>
      <c r="Z123" s="618"/>
      <c r="AA123" s="618"/>
      <c r="AB123" s="619"/>
      <c r="AC123" s="617"/>
      <c r="AD123" s="618"/>
      <c r="AE123" s="618"/>
      <c r="AF123" s="625"/>
      <c r="AG123" s="671"/>
      <c r="AH123" s="672"/>
      <c r="AI123" s="614"/>
      <c r="AJ123" s="615"/>
      <c r="AK123" s="615"/>
      <c r="AL123" s="615"/>
      <c r="AM123" s="616"/>
      <c r="AN123" s="23"/>
      <c r="AP123" s="49"/>
      <c r="BG123" s="16"/>
      <c r="BH123" s="16"/>
      <c r="BM123" s="16"/>
    </row>
    <row r="124" spans="2:65" s="4" customFormat="1" ht="12.75" customHeight="1">
      <c r="B124" s="582"/>
      <c r="C124" s="583"/>
      <c r="D124" s="584"/>
      <c r="E124" s="635"/>
      <c r="F124" s="636"/>
      <c r="G124" s="636"/>
      <c r="H124" s="636"/>
      <c r="I124" s="636"/>
      <c r="J124" s="637"/>
      <c r="K124" s="641"/>
      <c r="L124" s="594"/>
      <c r="M124" s="594"/>
      <c r="N124" s="588" t="s">
        <v>17</v>
      </c>
      <c r="O124" s="588"/>
      <c r="P124" s="594"/>
      <c r="Q124" s="594"/>
      <c r="R124" s="595"/>
      <c r="S124" s="549"/>
      <c r="T124" s="550"/>
      <c r="U124" s="550"/>
      <c r="V124" s="550"/>
      <c r="W124" s="550"/>
      <c r="X124" s="551"/>
      <c r="Y124" s="617"/>
      <c r="Z124" s="618"/>
      <c r="AA124" s="618"/>
      <c r="AB124" s="619"/>
      <c r="AC124" s="617"/>
      <c r="AD124" s="618"/>
      <c r="AE124" s="618"/>
      <c r="AF124" s="625"/>
      <c r="AG124" s="671"/>
      <c r="AH124" s="672"/>
      <c r="AI124" s="614"/>
      <c r="AJ124" s="615"/>
      <c r="AK124" s="615"/>
      <c r="AL124" s="615"/>
      <c r="AM124" s="616"/>
      <c r="AN124" s="23"/>
      <c r="AP124" s="49"/>
      <c r="BG124" s="16"/>
      <c r="BH124" s="16"/>
      <c r="BM124" s="16"/>
    </row>
    <row r="125" spans="2:65" s="4" customFormat="1" ht="12.75" customHeight="1">
      <c r="B125" s="582"/>
      <c r="C125" s="583"/>
      <c r="D125" s="584"/>
      <c r="E125" s="635"/>
      <c r="F125" s="636"/>
      <c r="G125" s="636"/>
      <c r="H125" s="636"/>
      <c r="I125" s="636"/>
      <c r="J125" s="637"/>
      <c r="K125" s="641"/>
      <c r="L125" s="594"/>
      <c r="M125" s="594"/>
      <c r="N125" s="588" t="s">
        <v>17</v>
      </c>
      <c r="O125" s="588"/>
      <c r="P125" s="594"/>
      <c r="Q125" s="594"/>
      <c r="R125" s="595"/>
      <c r="S125" s="549"/>
      <c r="T125" s="550"/>
      <c r="U125" s="550"/>
      <c r="V125" s="550"/>
      <c r="W125" s="550"/>
      <c r="X125" s="551"/>
      <c r="Y125" s="617"/>
      <c r="Z125" s="618"/>
      <c r="AA125" s="618"/>
      <c r="AB125" s="619"/>
      <c r="AC125" s="617"/>
      <c r="AD125" s="618"/>
      <c r="AE125" s="618"/>
      <c r="AF125" s="625"/>
      <c r="AG125" s="671"/>
      <c r="AH125" s="672"/>
      <c r="AI125" s="614"/>
      <c r="AJ125" s="615"/>
      <c r="AK125" s="615"/>
      <c r="AL125" s="615"/>
      <c r="AM125" s="616"/>
      <c r="AN125" s="23"/>
      <c r="AP125" s="49"/>
      <c r="BG125" s="16"/>
      <c r="BH125" s="16"/>
      <c r="BM125" s="16"/>
    </row>
    <row r="126" spans="2:65" s="4" customFormat="1" ht="12.75" customHeight="1">
      <c r="B126" s="582"/>
      <c r="C126" s="583"/>
      <c r="D126" s="584"/>
      <c r="E126" s="635"/>
      <c r="F126" s="636"/>
      <c r="G126" s="636"/>
      <c r="H126" s="636"/>
      <c r="I126" s="636"/>
      <c r="J126" s="637"/>
      <c r="K126" s="641"/>
      <c r="L126" s="594"/>
      <c r="M126" s="594"/>
      <c r="N126" s="588" t="s">
        <v>17</v>
      </c>
      <c r="O126" s="588"/>
      <c r="P126" s="594"/>
      <c r="Q126" s="594"/>
      <c r="R126" s="595"/>
      <c r="S126" s="549"/>
      <c r="T126" s="550"/>
      <c r="U126" s="550"/>
      <c r="V126" s="550"/>
      <c r="W126" s="550"/>
      <c r="X126" s="551"/>
      <c r="Y126" s="617"/>
      <c r="Z126" s="618"/>
      <c r="AA126" s="618"/>
      <c r="AB126" s="619"/>
      <c r="AC126" s="617"/>
      <c r="AD126" s="618"/>
      <c r="AE126" s="618"/>
      <c r="AF126" s="625"/>
      <c r="AG126" s="671"/>
      <c r="AH126" s="672"/>
      <c r="AI126" s="614"/>
      <c r="AJ126" s="615"/>
      <c r="AK126" s="615"/>
      <c r="AL126" s="615"/>
      <c r="AM126" s="616"/>
      <c r="AN126" s="23"/>
      <c r="AP126" s="49"/>
      <c r="BG126" s="16"/>
      <c r="BH126" s="16"/>
      <c r="BM126" s="16"/>
    </row>
    <row r="127" spans="2:65" s="4" customFormat="1" ht="12.75" customHeight="1">
      <c r="B127" s="582"/>
      <c r="C127" s="583"/>
      <c r="D127" s="584"/>
      <c r="E127" s="635"/>
      <c r="F127" s="636"/>
      <c r="G127" s="636"/>
      <c r="H127" s="636"/>
      <c r="I127" s="636"/>
      <c r="J127" s="637"/>
      <c r="K127" s="641"/>
      <c r="L127" s="594"/>
      <c r="M127" s="594"/>
      <c r="N127" s="588" t="s">
        <v>17</v>
      </c>
      <c r="O127" s="588"/>
      <c r="P127" s="594"/>
      <c r="Q127" s="594"/>
      <c r="R127" s="595"/>
      <c r="S127" s="549"/>
      <c r="T127" s="550"/>
      <c r="U127" s="550"/>
      <c r="V127" s="550"/>
      <c r="W127" s="550"/>
      <c r="X127" s="551"/>
      <c r="Y127" s="617"/>
      <c r="Z127" s="618"/>
      <c r="AA127" s="618"/>
      <c r="AB127" s="619"/>
      <c r="AC127" s="617"/>
      <c r="AD127" s="618"/>
      <c r="AE127" s="618"/>
      <c r="AF127" s="625"/>
      <c r="AG127" s="671"/>
      <c r="AH127" s="672"/>
      <c r="AI127" s="614"/>
      <c r="AJ127" s="615"/>
      <c r="AK127" s="615"/>
      <c r="AL127" s="615"/>
      <c r="AM127" s="616"/>
      <c r="AN127" s="23"/>
      <c r="AP127" s="49"/>
      <c r="BG127" s="16"/>
      <c r="BH127" s="16"/>
      <c r="BM127" s="16"/>
    </row>
    <row r="128" spans="2:65" s="4" customFormat="1" ht="12.75" customHeight="1" thickBot="1">
      <c r="B128" s="585"/>
      <c r="C128" s="586"/>
      <c r="D128" s="587"/>
      <c r="E128" s="638"/>
      <c r="F128" s="639"/>
      <c r="G128" s="639"/>
      <c r="H128" s="639"/>
      <c r="I128" s="639"/>
      <c r="J128" s="640"/>
      <c r="K128" s="642"/>
      <c r="L128" s="589"/>
      <c r="M128" s="589"/>
      <c r="N128" s="647" t="s">
        <v>17</v>
      </c>
      <c r="O128" s="647"/>
      <c r="P128" s="589"/>
      <c r="Q128" s="589"/>
      <c r="R128" s="590"/>
      <c r="S128" s="591"/>
      <c r="T128" s="592"/>
      <c r="U128" s="592"/>
      <c r="V128" s="592"/>
      <c r="W128" s="592"/>
      <c r="X128" s="593"/>
      <c r="Y128" s="648"/>
      <c r="Z128" s="649"/>
      <c r="AA128" s="649"/>
      <c r="AB128" s="650"/>
      <c r="AC128" s="648"/>
      <c r="AD128" s="649"/>
      <c r="AE128" s="649"/>
      <c r="AF128" s="651"/>
      <c r="AG128" s="676"/>
      <c r="AH128" s="677"/>
      <c r="AI128" s="673"/>
      <c r="AJ128" s="674"/>
      <c r="AK128" s="674"/>
      <c r="AL128" s="674"/>
      <c r="AM128" s="675"/>
      <c r="AN128" s="23"/>
      <c r="AP128" s="49"/>
      <c r="BG128" s="16"/>
      <c r="BH128" s="16"/>
      <c r="BM128" s="16"/>
    </row>
    <row r="129" spans="2:65" s="4" customFormat="1" ht="12.75" customHeight="1" thickTop="1" thickBot="1">
      <c r="B129" s="678" t="s">
        <v>27</v>
      </c>
      <c r="C129" s="679"/>
      <c r="D129" s="679"/>
      <c r="E129" s="679"/>
      <c r="F129" s="679"/>
      <c r="G129" s="679"/>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80"/>
      <c r="AI129" s="629">
        <f>SUM(AI119:AM128)</f>
        <v>0</v>
      </c>
      <c r="AJ129" s="630"/>
      <c r="AK129" s="630"/>
      <c r="AL129" s="630"/>
      <c r="AM129" s="631"/>
      <c r="AN129" s="23"/>
      <c r="AP129" s="49"/>
      <c r="BG129" s="16"/>
      <c r="BH129" s="16"/>
      <c r="BM129" s="16"/>
    </row>
    <row r="130" spans="2:65" s="23" customFormat="1" ht="12.75" customHeight="1" thickBot="1">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4"/>
      <c r="AH130" s="34"/>
      <c r="AI130" s="34"/>
      <c r="AJ130" s="34"/>
      <c r="AK130" s="34"/>
      <c r="AP130" s="49"/>
    </row>
    <row r="131" spans="2:65" s="4" customFormat="1" ht="12.75" customHeight="1">
      <c r="B131" s="596" t="s">
        <v>10</v>
      </c>
      <c r="C131" s="597"/>
      <c r="D131" s="598"/>
      <c r="E131" s="605" t="s">
        <v>43</v>
      </c>
      <c r="F131" s="606"/>
      <c r="G131" s="606"/>
      <c r="H131" s="606"/>
      <c r="I131" s="606"/>
      <c r="J131" s="607"/>
      <c r="K131" s="110" t="s">
        <v>26</v>
      </c>
      <c r="L131" s="108"/>
      <c r="M131" s="108"/>
      <c r="N131" s="108"/>
      <c r="O131" s="108"/>
      <c r="P131" s="108"/>
      <c r="Q131" s="108"/>
      <c r="R131" s="108"/>
      <c r="S131" s="108"/>
      <c r="T131" s="108"/>
      <c r="U131" s="108"/>
      <c r="V131" s="108"/>
      <c r="W131" s="108"/>
      <c r="X131" s="108"/>
      <c r="Y131" s="108"/>
      <c r="Z131" s="108"/>
      <c r="AA131" s="108"/>
      <c r="AB131" s="108"/>
      <c r="AC131" s="108"/>
      <c r="AD131" s="108"/>
      <c r="AE131" s="108"/>
      <c r="AF131" s="111"/>
      <c r="AG131" s="681" t="s">
        <v>250</v>
      </c>
      <c r="AH131" s="682"/>
      <c r="AI131" s="112" t="s">
        <v>14</v>
      </c>
      <c r="AJ131" s="136"/>
      <c r="AK131" s="136"/>
      <c r="AL131" s="136"/>
      <c r="AM131" s="113"/>
      <c r="AN131" s="23"/>
      <c r="AP131" s="49"/>
      <c r="BG131" s="16"/>
      <c r="BH131" s="16"/>
      <c r="BM131" s="16"/>
    </row>
    <row r="132" spans="2:65" s="4" customFormat="1" ht="12.75" customHeight="1">
      <c r="B132" s="599"/>
      <c r="C132" s="600"/>
      <c r="D132" s="601"/>
      <c r="E132" s="608"/>
      <c r="F132" s="609"/>
      <c r="G132" s="609"/>
      <c r="H132" s="609"/>
      <c r="I132" s="609"/>
      <c r="J132" s="610"/>
      <c r="K132" s="660" t="s">
        <v>16</v>
      </c>
      <c r="L132" s="661"/>
      <c r="M132" s="661"/>
      <c r="N132" s="661"/>
      <c r="O132" s="661"/>
      <c r="P132" s="661"/>
      <c r="Q132" s="661"/>
      <c r="R132" s="662"/>
      <c r="S132" s="660" t="s">
        <v>11</v>
      </c>
      <c r="T132" s="661"/>
      <c r="U132" s="661"/>
      <c r="V132" s="661"/>
      <c r="W132" s="661"/>
      <c r="X132" s="662"/>
      <c r="Y132" s="660" t="s">
        <v>12</v>
      </c>
      <c r="Z132" s="661"/>
      <c r="AA132" s="661"/>
      <c r="AB132" s="662"/>
      <c r="AC132" s="660" t="s">
        <v>13</v>
      </c>
      <c r="AD132" s="661"/>
      <c r="AE132" s="661"/>
      <c r="AF132" s="664"/>
      <c r="AG132" s="683"/>
      <c r="AH132" s="684"/>
      <c r="AI132" s="666" t="s">
        <v>18</v>
      </c>
      <c r="AJ132" s="667"/>
      <c r="AK132" s="667"/>
      <c r="AL132" s="667"/>
      <c r="AM132" s="668"/>
      <c r="AN132" s="23"/>
      <c r="AP132" s="49"/>
      <c r="BG132" s="16"/>
      <c r="BH132" s="16"/>
      <c r="BM132" s="16"/>
    </row>
    <row r="133" spans="2:65" s="4" customFormat="1" ht="12.75" customHeight="1">
      <c r="B133" s="602"/>
      <c r="C133" s="603"/>
      <c r="D133" s="604"/>
      <c r="E133" s="611"/>
      <c r="F133" s="612"/>
      <c r="G133" s="612"/>
      <c r="H133" s="612"/>
      <c r="I133" s="612"/>
      <c r="J133" s="613"/>
      <c r="K133" s="663"/>
      <c r="L133" s="603"/>
      <c r="M133" s="603"/>
      <c r="N133" s="603"/>
      <c r="O133" s="603"/>
      <c r="P133" s="603"/>
      <c r="Q133" s="603"/>
      <c r="R133" s="604"/>
      <c r="S133" s="663"/>
      <c r="T133" s="603"/>
      <c r="U133" s="603"/>
      <c r="V133" s="603"/>
      <c r="W133" s="603"/>
      <c r="X133" s="604"/>
      <c r="Y133" s="663"/>
      <c r="Z133" s="603"/>
      <c r="AA133" s="603"/>
      <c r="AB133" s="604"/>
      <c r="AC133" s="663"/>
      <c r="AD133" s="603"/>
      <c r="AE133" s="603"/>
      <c r="AF133" s="665"/>
      <c r="AG133" s="669"/>
      <c r="AH133" s="670"/>
      <c r="AI133" s="669"/>
      <c r="AJ133" s="612"/>
      <c r="AK133" s="612"/>
      <c r="AL133" s="612"/>
      <c r="AM133" s="670"/>
      <c r="AN133" s="23"/>
      <c r="AP133" s="49"/>
      <c r="BG133" s="16"/>
      <c r="BH133" s="16"/>
      <c r="BM133" s="16"/>
    </row>
    <row r="134" spans="2:65" s="4" customFormat="1" ht="12.75" customHeight="1">
      <c r="B134" s="579" t="str">
        <f>IF(P11="1人","",IF(P33="","",IF($L$67="","",$L$67)))</f>
        <v/>
      </c>
      <c r="C134" s="580"/>
      <c r="D134" s="581"/>
      <c r="E134" s="632" t="str">
        <f>IF(P11="1人","",P32&amp;AF32)</f>
        <v/>
      </c>
      <c r="F134" s="633"/>
      <c r="G134" s="633"/>
      <c r="H134" s="633"/>
      <c r="I134" s="633"/>
      <c r="J134" s="634"/>
      <c r="K134" s="641"/>
      <c r="L134" s="594"/>
      <c r="M134" s="594"/>
      <c r="N134" s="588" t="s">
        <v>17</v>
      </c>
      <c r="O134" s="588"/>
      <c r="P134" s="594"/>
      <c r="Q134" s="594"/>
      <c r="R134" s="595"/>
      <c r="S134" s="549"/>
      <c r="T134" s="550"/>
      <c r="U134" s="550"/>
      <c r="V134" s="550"/>
      <c r="W134" s="550"/>
      <c r="X134" s="551"/>
      <c r="Y134" s="617"/>
      <c r="Z134" s="618"/>
      <c r="AA134" s="618"/>
      <c r="AB134" s="619"/>
      <c r="AC134" s="617"/>
      <c r="AD134" s="618"/>
      <c r="AE134" s="618"/>
      <c r="AF134" s="625"/>
      <c r="AG134" s="671"/>
      <c r="AH134" s="672"/>
      <c r="AI134" s="614"/>
      <c r="AJ134" s="615"/>
      <c r="AK134" s="615"/>
      <c r="AL134" s="615"/>
      <c r="AM134" s="616"/>
      <c r="AN134" s="23"/>
      <c r="AP134" s="49"/>
      <c r="BG134" s="16"/>
      <c r="BH134" s="16"/>
      <c r="BM134" s="16"/>
    </row>
    <row r="135" spans="2:65" s="4" customFormat="1" ht="12.75" customHeight="1">
      <c r="B135" s="582"/>
      <c r="C135" s="583"/>
      <c r="D135" s="584"/>
      <c r="E135" s="635"/>
      <c r="F135" s="636"/>
      <c r="G135" s="636"/>
      <c r="H135" s="636"/>
      <c r="I135" s="636"/>
      <c r="J135" s="637"/>
      <c r="K135" s="641"/>
      <c r="L135" s="594"/>
      <c r="M135" s="594"/>
      <c r="N135" s="588" t="s">
        <v>17</v>
      </c>
      <c r="O135" s="588"/>
      <c r="P135" s="594"/>
      <c r="Q135" s="594"/>
      <c r="R135" s="595"/>
      <c r="S135" s="549"/>
      <c r="T135" s="550"/>
      <c r="U135" s="550"/>
      <c r="V135" s="550"/>
      <c r="W135" s="550"/>
      <c r="X135" s="551"/>
      <c r="Y135" s="617"/>
      <c r="Z135" s="618"/>
      <c r="AA135" s="618"/>
      <c r="AB135" s="619"/>
      <c r="AC135" s="617"/>
      <c r="AD135" s="618"/>
      <c r="AE135" s="618"/>
      <c r="AF135" s="625"/>
      <c r="AG135" s="671"/>
      <c r="AH135" s="672"/>
      <c r="AI135" s="614"/>
      <c r="AJ135" s="615"/>
      <c r="AK135" s="615"/>
      <c r="AL135" s="615"/>
      <c r="AM135" s="616"/>
      <c r="AN135" s="23"/>
      <c r="AP135" s="49"/>
      <c r="BG135" s="16"/>
      <c r="BH135" s="16"/>
      <c r="BM135" s="16"/>
    </row>
    <row r="136" spans="2:65" s="4" customFormat="1" ht="12.75" customHeight="1">
      <c r="B136" s="582"/>
      <c r="C136" s="583"/>
      <c r="D136" s="584"/>
      <c r="E136" s="635"/>
      <c r="F136" s="636"/>
      <c r="G136" s="636"/>
      <c r="H136" s="636"/>
      <c r="I136" s="636"/>
      <c r="J136" s="637"/>
      <c r="K136" s="641"/>
      <c r="L136" s="594"/>
      <c r="M136" s="594"/>
      <c r="N136" s="588" t="s">
        <v>17</v>
      </c>
      <c r="O136" s="588"/>
      <c r="P136" s="594"/>
      <c r="Q136" s="594"/>
      <c r="R136" s="595"/>
      <c r="S136" s="549"/>
      <c r="T136" s="550"/>
      <c r="U136" s="550"/>
      <c r="V136" s="550"/>
      <c r="W136" s="550"/>
      <c r="X136" s="551"/>
      <c r="Y136" s="617"/>
      <c r="Z136" s="618"/>
      <c r="AA136" s="618"/>
      <c r="AB136" s="619"/>
      <c r="AC136" s="617"/>
      <c r="AD136" s="618"/>
      <c r="AE136" s="618"/>
      <c r="AF136" s="625"/>
      <c r="AG136" s="671"/>
      <c r="AH136" s="672"/>
      <c r="AI136" s="614"/>
      <c r="AJ136" s="615"/>
      <c r="AK136" s="615"/>
      <c r="AL136" s="615"/>
      <c r="AM136" s="616"/>
      <c r="AN136" s="23"/>
      <c r="AP136" s="49"/>
      <c r="BG136" s="16"/>
      <c r="BH136" s="16"/>
      <c r="BM136" s="16"/>
    </row>
    <row r="137" spans="2:65" s="4" customFormat="1" ht="12.75" customHeight="1">
      <c r="B137" s="582"/>
      <c r="C137" s="583"/>
      <c r="D137" s="584"/>
      <c r="E137" s="635"/>
      <c r="F137" s="636"/>
      <c r="G137" s="636"/>
      <c r="H137" s="636"/>
      <c r="I137" s="636"/>
      <c r="J137" s="637"/>
      <c r="K137" s="641"/>
      <c r="L137" s="594"/>
      <c r="M137" s="594"/>
      <c r="N137" s="588" t="s">
        <v>17</v>
      </c>
      <c r="O137" s="588"/>
      <c r="P137" s="594"/>
      <c r="Q137" s="594"/>
      <c r="R137" s="595"/>
      <c r="S137" s="549"/>
      <c r="T137" s="550"/>
      <c r="U137" s="550"/>
      <c r="V137" s="550"/>
      <c r="W137" s="550"/>
      <c r="X137" s="551"/>
      <c r="Y137" s="617"/>
      <c r="Z137" s="618"/>
      <c r="AA137" s="618"/>
      <c r="AB137" s="619"/>
      <c r="AC137" s="617"/>
      <c r="AD137" s="618"/>
      <c r="AE137" s="618"/>
      <c r="AF137" s="625"/>
      <c r="AG137" s="671"/>
      <c r="AH137" s="672"/>
      <c r="AI137" s="614"/>
      <c r="AJ137" s="615"/>
      <c r="AK137" s="615"/>
      <c r="AL137" s="615"/>
      <c r="AM137" s="616"/>
      <c r="AN137" s="23"/>
      <c r="AP137" s="49"/>
      <c r="BG137" s="16"/>
      <c r="BH137" s="16"/>
      <c r="BM137" s="16"/>
    </row>
    <row r="138" spans="2:65" s="4" customFormat="1" ht="12.75" customHeight="1">
      <c r="B138" s="582"/>
      <c r="C138" s="583"/>
      <c r="D138" s="584"/>
      <c r="E138" s="635"/>
      <c r="F138" s="636"/>
      <c r="G138" s="636"/>
      <c r="H138" s="636"/>
      <c r="I138" s="636"/>
      <c r="J138" s="637"/>
      <c r="K138" s="641"/>
      <c r="L138" s="594"/>
      <c r="M138" s="594"/>
      <c r="N138" s="588" t="s">
        <v>17</v>
      </c>
      <c r="O138" s="588"/>
      <c r="P138" s="594"/>
      <c r="Q138" s="594"/>
      <c r="R138" s="595"/>
      <c r="S138" s="549"/>
      <c r="T138" s="550"/>
      <c r="U138" s="550"/>
      <c r="V138" s="550"/>
      <c r="W138" s="550"/>
      <c r="X138" s="551"/>
      <c r="Y138" s="617"/>
      <c r="Z138" s="618"/>
      <c r="AA138" s="618"/>
      <c r="AB138" s="619"/>
      <c r="AC138" s="617"/>
      <c r="AD138" s="618"/>
      <c r="AE138" s="618"/>
      <c r="AF138" s="625"/>
      <c r="AG138" s="671"/>
      <c r="AH138" s="672"/>
      <c r="AI138" s="614"/>
      <c r="AJ138" s="615"/>
      <c r="AK138" s="615"/>
      <c r="AL138" s="615"/>
      <c r="AM138" s="616"/>
      <c r="AN138" s="23"/>
      <c r="AP138" s="49"/>
      <c r="BG138" s="16"/>
      <c r="BH138" s="16"/>
      <c r="BM138" s="16"/>
    </row>
    <row r="139" spans="2:65" s="4" customFormat="1" ht="12.75" customHeight="1">
      <c r="B139" s="582"/>
      <c r="C139" s="583"/>
      <c r="D139" s="584"/>
      <c r="E139" s="635"/>
      <c r="F139" s="636"/>
      <c r="G139" s="636"/>
      <c r="H139" s="636"/>
      <c r="I139" s="636"/>
      <c r="J139" s="637"/>
      <c r="K139" s="641"/>
      <c r="L139" s="594"/>
      <c r="M139" s="594"/>
      <c r="N139" s="588" t="s">
        <v>17</v>
      </c>
      <c r="O139" s="588"/>
      <c r="P139" s="594"/>
      <c r="Q139" s="594"/>
      <c r="R139" s="595"/>
      <c r="S139" s="549"/>
      <c r="T139" s="550"/>
      <c r="U139" s="550"/>
      <c r="V139" s="550"/>
      <c r="W139" s="550"/>
      <c r="X139" s="551"/>
      <c r="Y139" s="617"/>
      <c r="Z139" s="618"/>
      <c r="AA139" s="618"/>
      <c r="AB139" s="619"/>
      <c r="AC139" s="617"/>
      <c r="AD139" s="618"/>
      <c r="AE139" s="618"/>
      <c r="AF139" s="625"/>
      <c r="AG139" s="671"/>
      <c r="AH139" s="672"/>
      <c r="AI139" s="614"/>
      <c r="AJ139" s="615"/>
      <c r="AK139" s="615"/>
      <c r="AL139" s="615"/>
      <c r="AM139" s="616"/>
      <c r="AN139" s="23"/>
      <c r="AP139" s="804"/>
      <c r="AQ139" s="8"/>
      <c r="AR139" s="8"/>
      <c r="BG139" s="16"/>
      <c r="BH139" s="16"/>
      <c r="BM139" s="16"/>
    </row>
    <row r="140" spans="2:65" s="4" customFormat="1" ht="12.75" customHeight="1">
      <c r="B140" s="582"/>
      <c r="C140" s="583"/>
      <c r="D140" s="584"/>
      <c r="E140" s="635"/>
      <c r="F140" s="636"/>
      <c r="G140" s="636"/>
      <c r="H140" s="636"/>
      <c r="I140" s="636"/>
      <c r="J140" s="637"/>
      <c r="K140" s="641"/>
      <c r="L140" s="594"/>
      <c r="M140" s="594"/>
      <c r="N140" s="588" t="s">
        <v>17</v>
      </c>
      <c r="O140" s="588"/>
      <c r="P140" s="594"/>
      <c r="Q140" s="594"/>
      <c r="R140" s="595"/>
      <c r="S140" s="549"/>
      <c r="T140" s="550"/>
      <c r="U140" s="550"/>
      <c r="V140" s="550"/>
      <c r="W140" s="550"/>
      <c r="X140" s="551"/>
      <c r="Y140" s="617"/>
      <c r="Z140" s="618"/>
      <c r="AA140" s="618"/>
      <c r="AB140" s="619"/>
      <c r="AC140" s="617"/>
      <c r="AD140" s="618"/>
      <c r="AE140" s="618"/>
      <c r="AF140" s="625"/>
      <c r="AG140" s="671"/>
      <c r="AH140" s="672"/>
      <c r="AI140" s="614"/>
      <c r="AJ140" s="615"/>
      <c r="AK140" s="615"/>
      <c r="AL140" s="615"/>
      <c r="AM140" s="616"/>
      <c r="AN140" s="23"/>
      <c r="AP140" s="804"/>
      <c r="AQ140" s="8"/>
      <c r="AR140" s="8"/>
      <c r="BG140" s="16"/>
      <c r="BH140" s="16"/>
      <c r="BM140" s="16"/>
    </row>
    <row r="141" spans="2:65" s="4" customFormat="1" ht="12.75" customHeight="1">
      <c r="B141" s="582"/>
      <c r="C141" s="583"/>
      <c r="D141" s="584"/>
      <c r="E141" s="635"/>
      <c r="F141" s="636"/>
      <c r="G141" s="636"/>
      <c r="H141" s="636"/>
      <c r="I141" s="636"/>
      <c r="J141" s="637"/>
      <c r="K141" s="641"/>
      <c r="L141" s="594"/>
      <c r="M141" s="594"/>
      <c r="N141" s="588" t="s">
        <v>17</v>
      </c>
      <c r="O141" s="588"/>
      <c r="P141" s="594"/>
      <c r="Q141" s="594"/>
      <c r="R141" s="595"/>
      <c r="S141" s="549"/>
      <c r="T141" s="550"/>
      <c r="U141" s="550"/>
      <c r="V141" s="550"/>
      <c r="W141" s="550"/>
      <c r="X141" s="551"/>
      <c r="Y141" s="617"/>
      <c r="Z141" s="618"/>
      <c r="AA141" s="618"/>
      <c r="AB141" s="619"/>
      <c r="AC141" s="617"/>
      <c r="AD141" s="618"/>
      <c r="AE141" s="618"/>
      <c r="AF141" s="625"/>
      <c r="AG141" s="671"/>
      <c r="AH141" s="672"/>
      <c r="AI141" s="614"/>
      <c r="AJ141" s="615"/>
      <c r="AK141" s="615"/>
      <c r="AL141" s="615"/>
      <c r="AM141" s="616"/>
      <c r="AN141" s="23"/>
      <c r="AP141" s="804"/>
      <c r="AQ141" s="8"/>
      <c r="AR141" s="8"/>
      <c r="BG141" s="16"/>
      <c r="BH141" s="16"/>
      <c r="BM141" s="16"/>
    </row>
    <row r="142" spans="2:65" s="4" customFormat="1" ht="12.75" customHeight="1">
      <c r="B142" s="582"/>
      <c r="C142" s="583"/>
      <c r="D142" s="584"/>
      <c r="E142" s="635"/>
      <c r="F142" s="636"/>
      <c r="G142" s="636"/>
      <c r="H142" s="636"/>
      <c r="I142" s="636"/>
      <c r="J142" s="637"/>
      <c r="K142" s="641"/>
      <c r="L142" s="594"/>
      <c r="M142" s="594"/>
      <c r="N142" s="588" t="s">
        <v>17</v>
      </c>
      <c r="O142" s="588"/>
      <c r="P142" s="594"/>
      <c r="Q142" s="594"/>
      <c r="R142" s="595"/>
      <c r="S142" s="549"/>
      <c r="T142" s="550"/>
      <c r="U142" s="550"/>
      <c r="V142" s="550"/>
      <c r="W142" s="550"/>
      <c r="X142" s="551"/>
      <c r="Y142" s="617"/>
      <c r="Z142" s="618"/>
      <c r="AA142" s="618"/>
      <c r="AB142" s="619"/>
      <c r="AC142" s="617"/>
      <c r="AD142" s="618"/>
      <c r="AE142" s="618"/>
      <c r="AF142" s="625"/>
      <c r="AG142" s="671"/>
      <c r="AH142" s="672"/>
      <c r="AI142" s="614"/>
      <c r="AJ142" s="615"/>
      <c r="AK142" s="615"/>
      <c r="AL142" s="615"/>
      <c r="AM142" s="616"/>
      <c r="AN142" s="23"/>
      <c r="AP142" s="49"/>
      <c r="BG142" s="16"/>
      <c r="BH142" s="16"/>
      <c r="BM142" s="16"/>
    </row>
    <row r="143" spans="2:65" s="4" customFormat="1" ht="12.75" customHeight="1" thickBot="1">
      <c r="B143" s="585"/>
      <c r="C143" s="586"/>
      <c r="D143" s="587"/>
      <c r="E143" s="638"/>
      <c r="F143" s="639"/>
      <c r="G143" s="639"/>
      <c r="H143" s="639"/>
      <c r="I143" s="639"/>
      <c r="J143" s="640"/>
      <c r="K143" s="642"/>
      <c r="L143" s="589"/>
      <c r="M143" s="589"/>
      <c r="N143" s="647" t="s">
        <v>17</v>
      </c>
      <c r="O143" s="647"/>
      <c r="P143" s="589"/>
      <c r="Q143" s="589"/>
      <c r="R143" s="590"/>
      <c r="S143" s="591"/>
      <c r="T143" s="592"/>
      <c r="U143" s="592"/>
      <c r="V143" s="592"/>
      <c r="W143" s="592"/>
      <c r="X143" s="593"/>
      <c r="Y143" s="648"/>
      <c r="Z143" s="649"/>
      <c r="AA143" s="649"/>
      <c r="AB143" s="650"/>
      <c r="AC143" s="648"/>
      <c r="AD143" s="649"/>
      <c r="AE143" s="649"/>
      <c r="AF143" s="651"/>
      <c r="AG143" s="676"/>
      <c r="AH143" s="677"/>
      <c r="AI143" s="673"/>
      <c r="AJ143" s="674"/>
      <c r="AK143" s="674"/>
      <c r="AL143" s="674"/>
      <c r="AM143" s="675"/>
      <c r="AN143" s="23"/>
      <c r="AP143" s="49"/>
      <c r="BG143" s="16"/>
      <c r="BH143" s="16"/>
      <c r="BM143" s="16"/>
    </row>
    <row r="144" spans="2:65" s="4" customFormat="1" ht="12.75" customHeight="1" thickTop="1" thickBot="1">
      <c r="B144" s="678" t="s">
        <v>27</v>
      </c>
      <c r="C144" s="679"/>
      <c r="D144" s="679"/>
      <c r="E144" s="679"/>
      <c r="F144" s="679"/>
      <c r="G144" s="679"/>
      <c r="H144" s="679"/>
      <c r="I144" s="679"/>
      <c r="J144" s="679"/>
      <c r="K144" s="679"/>
      <c r="L144" s="679"/>
      <c r="M144" s="679"/>
      <c r="N144" s="679"/>
      <c r="O144" s="679"/>
      <c r="P144" s="679"/>
      <c r="Q144" s="679"/>
      <c r="R144" s="679"/>
      <c r="S144" s="679"/>
      <c r="T144" s="679"/>
      <c r="U144" s="679"/>
      <c r="V144" s="679"/>
      <c r="W144" s="679"/>
      <c r="X144" s="679"/>
      <c r="Y144" s="679"/>
      <c r="Z144" s="679"/>
      <c r="AA144" s="679"/>
      <c r="AB144" s="679"/>
      <c r="AC144" s="679"/>
      <c r="AD144" s="679"/>
      <c r="AE144" s="679"/>
      <c r="AF144" s="679"/>
      <c r="AG144" s="679"/>
      <c r="AH144" s="680"/>
      <c r="AI144" s="629">
        <f>SUM(AI134:AM143)</f>
        <v>0</v>
      </c>
      <c r="AJ144" s="630"/>
      <c r="AK144" s="630"/>
      <c r="AL144" s="630"/>
      <c r="AM144" s="631"/>
      <c r="AN144" s="23"/>
      <c r="AP144" s="49"/>
      <c r="BG144" s="16"/>
      <c r="BH144" s="16"/>
      <c r="BM144" s="16"/>
    </row>
    <row r="145" spans="2:65" s="4" customFormat="1" ht="12.75" customHeight="1">
      <c r="B145" s="42"/>
      <c r="C145" s="42"/>
      <c r="D145" s="42"/>
      <c r="E145" s="42"/>
      <c r="F145" s="42"/>
      <c r="G145" s="42"/>
      <c r="H145" s="45"/>
      <c r="I145" s="45"/>
      <c r="J145" s="45"/>
      <c r="K145" s="38"/>
      <c r="L145" s="38"/>
      <c r="M145" s="38"/>
      <c r="N145" s="44"/>
      <c r="O145" s="44"/>
      <c r="P145" s="38"/>
      <c r="Q145" s="38"/>
      <c r="R145" s="38"/>
      <c r="S145" s="44"/>
      <c r="T145" s="44"/>
      <c r="U145" s="44"/>
      <c r="V145" s="44"/>
      <c r="W145" s="44"/>
      <c r="X145" s="44"/>
      <c r="Y145" s="44"/>
      <c r="Z145" s="6"/>
      <c r="AA145" s="44"/>
      <c r="AB145" s="44"/>
      <c r="AC145" s="44"/>
      <c r="AD145" s="44"/>
      <c r="AE145" s="44"/>
      <c r="AF145" s="44"/>
      <c r="AG145" s="44"/>
      <c r="AH145" s="44"/>
      <c r="AI145" s="44"/>
      <c r="AJ145" s="38"/>
      <c r="AK145" s="38"/>
      <c r="AL145" s="23"/>
      <c r="AM145" s="23"/>
      <c r="AN145" s="23"/>
      <c r="AP145" s="49"/>
      <c r="BE145" s="16"/>
      <c r="BF145" s="16"/>
      <c r="BK145" s="16"/>
    </row>
    <row r="146" spans="2:65" s="4" customFormat="1" ht="12.75" customHeight="1" thickBot="1">
      <c r="B146" s="39" t="s">
        <v>22</v>
      </c>
      <c r="C146" s="19"/>
      <c r="D146" s="19"/>
      <c r="E146" s="19"/>
      <c r="F146" s="19"/>
      <c r="G146" s="19"/>
      <c r="H146" s="19"/>
      <c r="I146" s="19"/>
      <c r="J146" s="19"/>
      <c r="K146" s="2"/>
      <c r="L146" s="2"/>
      <c r="M146" s="2"/>
      <c r="N146" s="2"/>
      <c r="O146" s="2"/>
      <c r="P146" s="2"/>
      <c r="Q146" s="2"/>
      <c r="R146" s="2"/>
      <c r="S146" s="2"/>
      <c r="T146" s="2"/>
      <c r="U146" s="2"/>
      <c r="V146" s="2"/>
      <c r="W146" s="2"/>
      <c r="X146" s="18"/>
      <c r="Y146" s="21"/>
      <c r="Z146" s="21"/>
      <c r="AA146" s="21"/>
      <c r="AB146" s="21"/>
      <c r="AC146" s="23"/>
      <c r="AD146" s="18"/>
      <c r="AE146" s="23"/>
      <c r="AF146" s="23"/>
      <c r="AG146" s="23"/>
      <c r="AH146" s="23"/>
      <c r="AI146" s="23"/>
      <c r="AJ146" s="23"/>
      <c r="AK146" s="23"/>
      <c r="AL146" s="23"/>
      <c r="AM146" s="23"/>
      <c r="AN146" s="23"/>
      <c r="AP146" s="49"/>
      <c r="BE146" s="16"/>
      <c r="BF146" s="16"/>
      <c r="BK146" s="16"/>
    </row>
    <row r="147" spans="2:65" s="4" customFormat="1" ht="12.75" customHeight="1">
      <c r="B147" s="596" t="s">
        <v>10</v>
      </c>
      <c r="C147" s="597"/>
      <c r="D147" s="598"/>
      <c r="E147" s="605" t="s">
        <v>42</v>
      </c>
      <c r="F147" s="606"/>
      <c r="G147" s="606"/>
      <c r="H147" s="606"/>
      <c r="I147" s="606"/>
      <c r="J147" s="607"/>
      <c r="K147" s="110" t="s">
        <v>26</v>
      </c>
      <c r="L147" s="108"/>
      <c r="M147" s="108"/>
      <c r="N147" s="108"/>
      <c r="O147" s="108"/>
      <c r="P147" s="108"/>
      <c r="Q147" s="108"/>
      <c r="R147" s="108"/>
      <c r="S147" s="108"/>
      <c r="T147" s="108"/>
      <c r="U147" s="108"/>
      <c r="V147" s="108"/>
      <c r="W147" s="108"/>
      <c r="X147" s="108"/>
      <c r="Y147" s="108"/>
      <c r="Z147" s="108"/>
      <c r="AA147" s="108"/>
      <c r="AB147" s="108"/>
      <c r="AC147" s="108"/>
      <c r="AD147" s="108"/>
      <c r="AE147" s="108"/>
      <c r="AF147" s="111"/>
      <c r="AG147" s="681" t="s">
        <v>250</v>
      </c>
      <c r="AH147" s="682"/>
      <c r="AI147" s="112" t="s">
        <v>14</v>
      </c>
      <c r="AJ147" s="136"/>
      <c r="AK147" s="136"/>
      <c r="AL147" s="136"/>
      <c r="AM147" s="113"/>
      <c r="AN147" s="23"/>
      <c r="AP147" s="49"/>
      <c r="BG147" s="16"/>
      <c r="BH147" s="16"/>
      <c r="BM147" s="16"/>
    </row>
    <row r="148" spans="2:65" s="4" customFormat="1" ht="12.75" customHeight="1">
      <c r="B148" s="599"/>
      <c r="C148" s="600"/>
      <c r="D148" s="601"/>
      <c r="E148" s="608"/>
      <c r="F148" s="609"/>
      <c r="G148" s="609"/>
      <c r="H148" s="609"/>
      <c r="I148" s="609"/>
      <c r="J148" s="610"/>
      <c r="K148" s="660" t="s">
        <v>16</v>
      </c>
      <c r="L148" s="661"/>
      <c r="M148" s="661"/>
      <c r="N148" s="661"/>
      <c r="O148" s="661"/>
      <c r="P148" s="661"/>
      <c r="Q148" s="661"/>
      <c r="R148" s="662"/>
      <c r="S148" s="660" t="s">
        <v>11</v>
      </c>
      <c r="T148" s="661"/>
      <c r="U148" s="661"/>
      <c r="V148" s="661"/>
      <c r="W148" s="661"/>
      <c r="X148" s="662"/>
      <c r="Y148" s="660" t="s">
        <v>12</v>
      </c>
      <c r="Z148" s="661"/>
      <c r="AA148" s="661"/>
      <c r="AB148" s="662"/>
      <c r="AC148" s="660" t="s">
        <v>13</v>
      </c>
      <c r="AD148" s="661"/>
      <c r="AE148" s="661"/>
      <c r="AF148" s="664"/>
      <c r="AG148" s="683"/>
      <c r="AH148" s="684"/>
      <c r="AI148" s="666" t="s">
        <v>18</v>
      </c>
      <c r="AJ148" s="667"/>
      <c r="AK148" s="667"/>
      <c r="AL148" s="667"/>
      <c r="AM148" s="668"/>
      <c r="AN148" s="23"/>
      <c r="AP148" s="49"/>
      <c r="BG148" s="16"/>
      <c r="BH148" s="16"/>
      <c r="BM148" s="16"/>
    </row>
    <row r="149" spans="2:65" s="4" customFormat="1" ht="12.75" customHeight="1">
      <c r="B149" s="602"/>
      <c r="C149" s="603"/>
      <c r="D149" s="604"/>
      <c r="E149" s="611"/>
      <c r="F149" s="612"/>
      <c r="G149" s="612"/>
      <c r="H149" s="612"/>
      <c r="I149" s="612"/>
      <c r="J149" s="613"/>
      <c r="K149" s="663"/>
      <c r="L149" s="603"/>
      <c r="M149" s="603"/>
      <c r="N149" s="603"/>
      <c r="O149" s="603"/>
      <c r="P149" s="603"/>
      <c r="Q149" s="603"/>
      <c r="R149" s="604"/>
      <c r="S149" s="663"/>
      <c r="T149" s="603"/>
      <c r="U149" s="603"/>
      <c r="V149" s="603"/>
      <c r="W149" s="603"/>
      <c r="X149" s="604"/>
      <c r="Y149" s="663"/>
      <c r="Z149" s="603"/>
      <c r="AA149" s="603"/>
      <c r="AB149" s="604"/>
      <c r="AC149" s="663"/>
      <c r="AD149" s="603"/>
      <c r="AE149" s="603"/>
      <c r="AF149" s="665"/>
      <c r="AG149" s="669"/>
      <c r="AH149" s="670"/>
      <c r="AI149" s="669"/>
      <c r="AJ149" s="612"/>
      <c r="AK149" s="612"/>
      <c r="AL149" s="612"/>
      <c r="AM149" s="670"/>
      <c r="AN149" s="23"/>
      <c r="AP149" s="49"/>
      <c r="BG149" s="16"/>
      <c r="BH149" s="16"/>
      <c r="BM149" s="16"/>
    </row>
    <row r="150" spans="2:65" s="4" customFormat="1" ht="12.75" customHeight="1">
      <c r="B150" s="579" t="str">
        <f>IF(OR(P25="診断のみ（宿泊無）",P25="前泊→診断"),"",IF(OR(P25="診断→後泊",P25="前泊→診断→後泊"),$L$67,""))</f>
        <v/>
      </c>
      <c r="C150" s="580"/>
      <c r="D150" s="581"/>
      <c r="E150" s="632" t="str">
        <f>IF(OR(P25="診断のみ（宿泊無）",P25="前泊→診断",P24&amp;AF24=""),"",P24&amp;AF24)</f>
        <v/>
      </c>
      <c r="F150" s="633"/>
      <c r="G150" s="633"/>
      <c r="H150" s="633"/>
      <c r="I150" s="633"/>
      <c r="J150" s="634"/>
      <c r="K150" s="641"/>
      <c r="L150" s="594"/>
      <c r="M150" s="594"/>
      <c r="N150" s="588" t="s">
        <v>17</v>
      </c>
      <c r="O150" s="588"/>
      <c r="P150" s="594"/>
      <c r="Q150" s="594"/>
      <c r="R150" s="595"/>
      <c r="S150" s="549"/>
      <c r="T150" s="550"/>
      <c r="U150" s="550"/>
      <c r="V150" s="550"/>
      <c r="W150" s="550"/>
      <c r="X150" s="551"/>
      <c r="Y150" s="617"/>
      <c r="Z150" s="618"/>
      <c r="AA150" s="618"/>
      <c r="AB150" s="619"/>
      <c r="AC150" s="617"/>
      <c r="AD150" s="618"/>
      <c r="AE150" s="618"/>
      <c r="AF150" s="625"/>
      <c r="AG150" s="671"/>
      <c r="AH150" s="672"/>
      <c r="AI150" s="614"/>
      <c r="AJ150" s="615"/>
      <c r="AK150" s="615"/>
      <c r="AL150" s="615"/>
      <c r="AM150" s="616"/>
      <c r="AN150" s="23"/>
      <c r="AP150" s="49"/>
      <c r="BG150" s="16"/>
      <c r="BH150" s="16"/>
      <c r="BM150" s="16"/>
    </row>
    <row r="151" spans="2:65" s="4" customFormat="1" ht="12.75" customHeight="1">
      <c r="B151" s="582"/>
      <c r="C151" s="583"/>
      <c r="D151" s="584"/>
      <c r="E151" s="635"/>
      <c r="F151" s="636"/>
      <c r="G151" s="636"/>
      <c r="H151" s="636"/>
      <c r="I151" s="636"/>
      <c r="J151" s="637"/>
      <c r="K151" s="641"/>
      <c r="L151" s="594"/>
      <c r="M151" s="594"/>
      <c r="N151" s="588" t="s">
        <v>17</v>
      </c>
      <c r="O151" s="588"/>
      <c r="P151" s="594"/>
      <c r="Q151" s="594"/>
      <c r="R151" s="595"/>
      <c r="S151" s="549"/>
      <c r="T151" s="550"/>
      <c r="U151" s="550"/>
      <c r="V151" s="550"/>
      <c r="W151" s="550"/>
      <c r="X151" s="551"/>
      <c r="Y151" s="617"/>
      <c r="Z151" s="618"/>
      <c r="AA151" s="618"/>
      <c r="AB151" s="619"/>
      <c r="AC151" s="617"/>
      <c r="AD151" s="618"/>
      <c r="AE151" s="618"/>
      <c r="AF151" s="625"/>
      <c r="AG151" s="671"/>
      <c r="AH151" s="672"/>
      <c r="AI151" s="614"/>
      <c r="AJ151" s="615"/>
      <c r="AK151" s="615"/>
      <c r="AL151" s="615"/>
      <c r="AM151" s="616"/>
      <c r="AN151" s="23"/>
      <c r="AP151" s="49"/>
      <c r="BG151" s="16"/>
      <c r="BH151" s="16"/>
      <c r="BM151" s="16"/>
    </row>
    <row r="152" spans="2:65" s="4" customFormat="1" ht="12.75" customHeight="1">
      <c r="B152" s="582"/>
      <c r="C152" s="583"/>
      <c r="D152" s="584"/>
      <c r="E152" s="635"/>
      <c r="F152" s="636"/>
      <c r="G152" s="636"/>
      <c r="H152" s="636"/>
      <c r="I152" s="636"/>
      <c r="J152" s="637"/>
      <c r="K152" s="641"/>
      <c r="L152" s="594"/>
      <c r="M152" s="594"/>
      <c r="N152" s="588" t="s">
        <v>17</v>
      </c>
      <c r="O152" s="588"/>
      <c r="P152" s="594"/>
      <c r="Q152" s="594"/>
      <c r="R152" s="595"/>
      <c r="S152" s="549"/>
      <c r="T152" s="550"/>
      <c r="U152" s="550"/>
      <c r="V152" s="550"/>
      <c r="W152" s="550"/>
      <c r="X152" s="551"/>
      <c r="Y152" s="617"/>
      <c r="Z152" s="618"/>
      <c r="AA152" s="618"/>
      <c r="AB152" s="619"/>
      <c r="AC152" s="617"/>
      <c r="AD152" s="618"/>
      <c r="AE152" s="618"/>
      <c r="AF152" s="625"/>
      <c r="AG152" s="671"/>
      <c r="AH152" s="672"/>
      <c r="AI152" s="614"/>
      <c r="AJ152" s="615"/>
      <c r="AK152" s="615"/>
      <c r="AL152" s="615"/>
      <c r="AM152" s="616"/>
      <c r="AN152" s="23"/>
      <c r="AP152" s="49"/>
      <c r="BG152" s="16"/>
      <c r="BH152" s="16"/>
      <c r="BM152" s="16"/>
    </row>
    <row r="153" spans="2:65" s="4" customFormat="1" ht="12.75" customHeight="1">
      <c r="B153" s="582"/>
      <c r="C153" s="583"/>
      <c r="D153" s="584"/>
      <c r="E153" s="635"/>
      <c r="F153" s="636"/>
      <c r="G153" s="636"/>
      <c r="H153" s="636"/>
      <c r="I153" s="636"/>
      <c r="J153" s="637"/>
      <c r="K153" s="641"/>
      <c r="L153" s="594"/>
      <c r="M153" s="594"/>
      <c r="N153" s="588" t="s">
        <v>17</v>
      </c>
      <c r="O153" s="588"/>
      <c r="P153" s="594"/>
      <c r="Q153" s="594"/>
      <c r="R153" s="595"/>
      <c r="S153" s="549"/>
      <c r="T153" s="550"/>
      <c r="U153" s="550"/>
      <c r="V153" s="550"/>
      <c r="W153" s="550"/>
      <c r="X153" s="551"/>
      <c r="Y153" s="617"/>
      <c r="Z153" s="618"/>
      <c r="AA153" s="618"/>
      <c r="AB153" s="619"/>
      <c r="AC153" s="617"/>
      <c r="AD153" s="618"/>
      <c r="AE153" s="618"/>
      <c r="AF153" s="625"/>
      <c r="AG153" s="671"/>
      <c r="AH153" s="672"/>
      <c r="AI153" s="614"/>
      <c r="AJ153" s="615"/>
      <c r="AK153" s="615"/>
      <c r="AL153" s="615"/>
      <c r="AM153" s="616"/>
      <c r="AN153" s="23"/>
      <c r="AP153" s="49"/>
      <c r="BG153" s="16"/>
      <c r="BH153" s="16"/>
      <c r="BM153" s="16"/>
    </row>
    <row r="154" spans="2:65" s="4" customFormat="1" ht="12.75" customHeight="1">
      <c r="B154" s="582"/>
      <c r="C154" s="583"/>
      <c r="D154" s="584"/>
      <c r="E154" s="635"/>
      <c r="F154" s="636"/>
      <c r="G154" s="636"/>
      <c r="H154" s="636"/>
      <c r="I154" s="636"/>
      <c r="J154" s="637"/>
      <c r="K154" s="641"/>
      <c r="L154" s="594"/>
      <c r="M154" s="594"/>
      <c r="N154" s="588" t="s">
        <v>17</v>
      </c>
      <c r="O154" s="588"/>
      <c r="P154" s="594"/>
      <c r="Q154" s="594"/>
      <c r="R154" s="595"/>
      <c r="S154" s="549"/>
      <c r="T154" s="550"/>
      <c r="U154" s="550"/>
      <c r="V154" s="550"/>
      <c r="W154" s="550"/>
      <c r="X154" s="551"/>
      <c r="Y154" s="617"/>
      <c r="Z154" s="618"/>
      <c r="AA154" s="618"/>
      <c r="AB154" s="619"/>
      <c r="AC154" s="617"/>
      <c r="AD154" s="618"/>
      <c r="AE154" s="618"/>
      <c r="AF154" s="625"/>
      <c r="AG154" s="671"/>
      <c r="AH154" s="672"/>
      <c r="AI154" s="614"/>
      <c r="AJ154" s="615"/>
      <c r="AK154" s="615"/>
      <c r="AL154" s="615"/>
      <c r="AM154" s="616"/>
      <c r="AN154" s="23"/>
      <c r="AP154" s="49"/>
      <c r="BG154" s="16"/>
      <c r="BH154" s="16"/>
      <c r="BM154" s="16"/>
    </row>
    <row r="155" spans="2:65" s="4" customFormat="1" ht="12.75" customHeight="1">
      <c r="B155" s="582"/>
      <c r="C155" s="583"/>
      <c r="D155" s="584"/>
      <c r="E155" s="635"/>
      <c r="F155" s="636"/>
      <c r="G155" s="636"/>
      <c r="H155" s="636"/>
      <c r="I155" s="636"/>
      <c r="J155" s="637"/>
      <c r="K155" s="641"/>
      <c r="L155" s="594"/>
      <c r="M155" s="594"/>
      <c r="N155" s="588" t="s">
        <v>17</v>
      </c>
      <c r="O155" s="588"/>
      <c r="P155" s="594"/>
      <c r="Q155" s="594"/>
      <c r="R155" s="595"/>
      <c r="S155" s="549"/>
      <c r="T155" s="550"/>
      <c r="U155" s="550"/>
      <c r="V155" s="550"/>
      <c r="W155" s="550"/>
      <c r="X155" s="551"/>
      <c r="Y155" s="617"/>
      <c r="Z155" s="618"/>
      <c r="AA155" s="618"/>
      <c r="AB155" s="619"/>
      <c r="AC155" s="617"/>
      <c r="AD155" s="618"/>
      <c r="AE155" s="618"/>
      <c r="AF155" s="625"/>
      <c r="AG155" s="671"/>
      <c r="AH155" s="672"/>
      <c r="AI155" s="614"/>
      <c r="AJ155" s="615"/>
      <c r="AK155" s="615"/>
      <c r="AL155" s="615"/>
      <c r="AM155" s="616"/>
      <c r="AN155" s="23"/>
      <c r="AP155" s="49"/>
      <c r="BG155" s="16"/>
      <c r="BH155" s="16"/>
      <c r="BM155" s="16"/>
    </row>
    <row r="156" spans="2:65" s="4" customFormat="1" ht="12.75" customHeight="1">
      <c r="B156" s="582"/>
      <c r="C156" s="583"/>
      <c r="D156" s="584"/>
      <c r="E156" s="635"/>
      <c r="F156" s="636"/>
      <c r="G156" s="636"/>
      <c r="H156" s="636"/>
      <c r="I156" s="636"/>
      <c r="J156" s="637"/>
      <c r="K156" s="641"/>
      <c r="L156" s="594"/>
      <c r="M156" s="594"/>
      <c r="N156" s="588" t="s">
        <v>17</v>
      </c>
      <c r="O156" s="588"/>
      <c r="P156" s="594"/>
      <c r="Q156" s="594"/>
      <c r="R156" s="595"/>
      <c r="S156" s="549"/>
      <c r="T156" s="550"/>
      <c r="U156" s="550"/>
      <c r="V156" s="550"/>
      <c r="W156" s="550"/>
      <c r="X156" s="551"/>
      <c r="Y156" s="617"/>
      <c r="Z156" s="618"/>
      <c r="AA156" s="618"/>
      <c r="AB156" s="619"/>
      <c r="AC156" s="617"/>
      <c r="AD156" s="618"/>
      <c r="AE156" s="618"/>
      <c r="AF156" s="625"/>
      <c r="AG156" s="671"/>
      <c r="AH156" s="672"/>
      <c r="AI156" s="614"/>
      <c r="AJ156" s="615"/>
      <c r="AK156" s="615"/>
      <c r="AL156" s="615"/>
      <c r="AM156" s="616"/>
      <c r="AN156" s="23"/>
      <c r="AP156" s="49"/>
      <c r="BG156" s="16"/>
      <c r="BH156" s="16"/>
      <c r="BM156" s="16"/>
    </row>
    <row r="157" spans="2:65" s="4" customFormat="1" ht="12.75" customHeight="1">
      <c r="B157" s="582"/>
      <c r="C157" s="583"/>
      <c r="D157" s="584"/>
      <c r="E157" s="635"/>
      <c r="F157" s="636"/>
      <c r="G157" s="636"/>
      <c r="H157" s="636"/>
      <c r="I157" s="636"/>
      <c r="J157" s="637"/>
      <c r="K157" s="641"/>
      <c r="L157" s="594"/>
      <c r="M157" s="594"/>
      <c r="N157" s="588" t="s">
        <v>17</v>
      </c>
      <c r="O157" s="588"/>
      <c r="P157" s="594"/>
      <c r="Q157" s="594"/>
      <c r="R157" s="595"/>
      <c r="S157" s="549"/>
      <c r="T157" s="550"/>
      <c r="U157" s="550"/>
      <c r="V157" s="550"/>
      <c r="W157" s="550"/>
      <c r="X157" s="551"/>
      <c r="Y157" s="617"/>
      <c r="Z157" s="618"/>
      <c r="AA157" s="618"/>
      <c r="AB157" s="619"/>
      <c r="AC157" s="617"/>
      <c r="AD157" s="618"/>
      <c r="AE157" s="618"/>
      <c r="AF157" s="625"/>
      <c r="AG157" s="671"/>
      <c r="AH157" s="672"/>
      <c r="AI157" s="614"/>
      <c r="AJ157" s="615"/>
      <c r="AK157" s="615"/>
      <c r="AL157" s="615"/>
      <c r="AM157" s="616"/>
      <c r="AN157" s="23"/>
      <c r="AP157" s="49"/>
      <c r="BG157" s="16"/>
      <c r="BH157" s="16"/>
      <c r="BM157" s="16"/>
    </row>
    <row r="158" spans="2:65" s="4" customFormat="1" ht="12.75" customHeight="1">
      <c r="B158" s="582"/>
      <c r="C158" s="583"/>
      <c r="D158" s="584"/>
      <c r="E158" s="635"/>
      <c r="F158" s="636"/>
      <c r="G158" s="636"/>
      <c r="H158" s="636"/>
      <c r="I158" s="636"/>
      <c r="J158" s="637"/>
      <c r="K158" s="641"/>
      <c r="L158" s="594"/>
      <c r="M158" s="594"/>
      <c r="N158" s="588" t="s">
        <v>17</v>
      </c>
      <c r="O158" s="588"/>
      <c r="P158" s="594"/>
      <c r="Q158" s="594"/>
      <c r="R158" s="595"/>
      <c r="S158" s="549"/>
      <c r="T158" s="550"/>
      <c r="U158" s="550"/>
      <c r="V158" s="550"/>
      <c r="W158" s="550"/>
      <c r="X158" s="551"/>
      <c r="Y158" s="617"/>
      <c r="Z158" s="618"/>
      <c r="AA158" s="618"/>
      <c r="AB158" s="619"/>
      <c r="AC158" s="617"/>
      <c r="AD158" s="618"/>
      <c r="AE158" s="618"/>
      <c r="AF158" s="625"/>
      <c r="AG158" s="671"/>
      <c r="AH158" s="672"/>
      <c r="AI158" s="614"/>
      <c r="AJ158" s="615"/>
      <c r="AK158" s="615"/>
      <c r="AL158" s="615"/>
      <c r="AM158" s="616"/>
      <c r="AN158" s="23"/>
      <c r="AP158" s="49"/>
      <c r="BG158" s="16"/>
      <c r="BH158" s="16"/>
      <c r="BM158" s="16"/>
    </row>
    <row r="159" spans="2:65" s="4" customFormat="1" ht="12.75" customHeight="1" thickBot="1">
      <c r="B159" s="585"/>
      <c r="C159" s="586"/>
      <c r="D159" s="587"/>
      <c r="E159" s="638"/>
      <c r="F159" s="639"/>
      <c r="G159" s="639"/>
      <c r="H159" s="639"/>
      <c r="I159" s="639"/>
      <c r="J159" s="640"/>
      <c r="K159" s="642"/>
      <c r="L159" s="589"/>
      <c r="M159" s="589"/>
      <c r="N159" s="647" t="s">
        <v>17</v>
      </c>
      <c r="O159" s="647"/>
      <c r="P159" s="589"/>
      <c r="Q159" s="589"/>
      <c r="R159" s="590"/>
      <c r="S159" s="591"/>
      <c r="T159" s="592"/>
      <c r="U159" s="592"/>
      <c r="V159" s="592"/>
      <c r="W159" s="592"/>
      <c r="X159" s="593"/>
      <c r="Y159" s="648"/>
      <c r="Z159" s="649"/>
      <c r="AA159" s="649"/>
      <c r="AB159" s="650"/>
      <c r="AC159" s="648"/>
      <c r="AD159" s="649"/>
      <c r="AE159" s="649"/>
      <c r="AF159" s="651"/>
      <c r="AG159" s="676"/>
      <c r="AH159" s="677"/>
      <c r="AI159" s="673"/>
      <c r="AJ159" s="674"/>
      <c r="AK159" s="674"/>
      <c r="AL159" s="674"/>
      <c r="AM159" s="675"/>
      <c r="AN159" s="23"/>
      <c r="AP159" s="49"/>
      <c r="BG159" s="16"/>
      <c r="BH159" s="16"/>
      <c r="BM159" s="16"/>
    </row>
    <row r="160" spans="2:65" s="4" customFormat="1" ht="12.75" customHeight="1" thickTop="1" thickBot="1">
      <c r="B160" s="678" t="s">
        <v>27</v>
      </c>
      <c r="C160" s="679"/>
      <c r="D160" s="679"/>
      <c r="E160" s="679"/>
      <c r="F160" s="679"/>
      <c r="G160" s="679"/>
      <c r="H160" s="679"/>
      <c r="I160" s="679"/>
      <c r="J160" s="679"/>
      <c r="K160" s="679"/>
      <c r="L160" s="679"/>
      <c r="M160" s="679"/>
      <c r="N160" s="679"/>
      <c r="O160" s="679"/>
      <c r="P160" s="679"/>
      <c r="Q160" s="679"/>
      <c r="R160" s="679"/>
      <c r="S160" s="679"/>
      <c r="T160" s="679"/>
      <c r="U160" s="679"/>
      <c r="V160" s="679"/>
      <c r="W160" s="679"/>
      <c r="X160" s="679"/>
      <c r="Y160" s="679"/>
      <c r="Z160" s="679"/>
      <c r="AA160" s="679"/>
      <c r="AB160" s="679"/>
      <c r="AC160" s="679"/>
      <c r="AD160" s="679"/>
      <c r="AE160" s="679"/>
      <c r="AF160" s="679"/>
      <c r="AG160" s="679"/>
      <c r="AH160" s="680"/>
      <c r="AI160" s="629">
        <f>SUM(AI150:AM159)</f>
        <v>0</v>
      </c>
      <c r="AJ160" s="630"/>
      <c r="AK160" s="630"/>
      <c r="AL160" s="630"/>
      <c r="AM160" s="631"/>
      <c r="AN160" s="23"/>
      <c r="AP160" s="49"/>
      <c r="BG160" s="16"/>
      <c r="BH160" s="16"/>
      <c r="BM160" s="16"/>
    </row>
    <row r="161" spans="2:65" s="4" customFormat="1" ht="12.75" customHeight="1" thickBot="1">
      <c r="B161" s="31" t="s">
        <v>236</v>
      </c>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7"/>
      <c r="AH161" s="47"/>
      <c r="AI161" s="47"/>
      <c r="AJ161" s="47"/>
      <c r="AK161" s="47"/>
      <c r="AL161" s="23"/>
      <c r="AM161" s="23"/>
      <c r="AN161" s="23"/>
      <c r="AP161" s="49"/>
      <c r="BE161" s="16"/>
      <c r="BF161" s="16"/>
      <c r="BK161" s="16"/>
    </row>
    <row r="162" spans="2:65" s="4" customFormat="1" ht="25.5" customHeight="1">
      <c r="B162" s="107" t="s">
        <v>23</v>
      </c>
      <c r="C162" s="108"/>
      <c r="D162" s="108"/>
      <c r="E162" s="108"/>
      <c r="F162" s="108"/>
      <c r="G162" s="108"/>
      <c r="H162" s="108"/>
      <c r="I162" s="108"/>
      <c r="J162" s="108"/>
      <c r="K162" s="108"/>
      <c r="L162" s="108"/>
      <c r="M162" s="108"/>
      <c r="N162" s="109"/>
      <c r="O162" s="110" t="s">
        <v>25</v>
      </c>
      <c r="P162" s="108"/>
      <c r="Q162" s="108"/>
      <c r="R162" s="108"/>
      <c r="S162" s="108"/>
      <c r="T162" s="108"/>
      <c r="U162" s="108"/>
      <c r="V162" s="108"/>
      <c r="W162" s="108"/>
      <c r="X162" s="108"/>
      <c r="Y162" s="108"/>
      <c r="Z162" s="108"/>
      <c r="AA162" s="108"/>
      <c r="AB162" s="108"/>
      <c r="AC162" s="108"/>
      <c r="AD162" s="108"/>
      <c r="AE162" s="108"/>
      <c r="AF162" s="111"/>
      <c r="AG162" s="112" t="s">
        <v>4958</v>
      </c>
      <c r="AH162" s="113"/>
      <c r="AI162" s="312" t="s">
        <v>24</v>
      </c>
      <c r="AJ162" s="313"/>
      <c r="AK162" s="313"/>
      <c r="AL162" s="313"/>
      <c r="AM162" s="314"/>
      <c r="AN162" s="23"/>
      <c r="AP162" s="49"/>
      <c r="BG162" s="16"/>
      <c r="BH162" s="16"/>
      <c r="BM162" s="16"/>
    </row>
    <row r="163" spans="2:65" s="23" customFormat="1" ht="12.75" customHeight="1" thickBot="1">
      <c r="B163" s="114"/>
      <c r="C163" s="115"/>
      <c r="D163" s="115"/>
      <c r="E163" s="115"/>
      <c r="F163" s="115"/>
      <c r="G163" s="115"/>
      <c r="H163" s="115"/>
      <c r="I163" s="115"/>
      <c r="J163" s="115"/>
      <c r="K163" s="115"/>
      <c r="L163" s="115"/>
      <c r="M163" s="115"/>
      <c r="N163" s="116"/>
      <c r="O163" s="121"/>
      <c r="P163" s="115"/>
      <c r="Q163" s="115"/>
      <c r="R163" s="115"/>
      <c r="S163" s="115"/>
      <c r="T163" s="115"/>
      <c r="U163" s="115"/>
      <c r="V163" s="115"/>
      <c r="W163" s="115"/>
      <c r="X163" s="115"/>
      <c r="Y163" s="115"/>
      <c r="Z163" s="115"/>
      <c r="AA163" s="115"/>
      <c r="AB163" s="115"/>
      <c r="AC163" s="115"/>
      <c r="AD163" s="115"/>
      <c r="AE163" s="115"/>
      <c r="AF163" s="122"/>
      <c r="AG163" s="120"/>
      <c r="AH163" s="119"/>
      <c r="AI163" s="315"/>
      <c r="AJ163" s="316"/>
      <c r="AK163" s="316"/>
      <c r="AL163" s="316"/>
      <c r="AM163" s="317"/>
      <c r="AP163" s="49">
        <f>IF(AI163&gt;=11001,11000,AI163)</f>
        <v>0</v>
      </c>
    </row>
    <row r="164" spans="2:65" s="23" customFormat="1" ht="12.75" customHeight="1" thickBot="1">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2"/>
      <c r="AH164" s="32"/>
      <c r="AI164" s="32"/>
      <c r="AJ164" s="32"/>
      <c r="AK164" s="32"/>
      <c r="AP164" s="49"/>
    </row>
    <row r="165" spans="2:65" s="4" customFormat="1" ht="12.75" customHeight="1">
      <c r="B165" s="596" t="s">
        <v>10</v>
      </c>
      <c r="C165" s="597"/>
      <c r="D165" s="598"/>
      <c r="E165" s="605" t="s">
        <v>43</v>
      </c>
      <c r="F165" s="606"/>
      <c r="G165" s="606"/>
      <c r="H165" s="606"/>
      <c r="I165" s="606"/>
      <c r="J165" s="607"/>
      <c r="K165" s="110" t="s">
        <v>26</v>
      </c>
      <c r="L165" s="108"/>
      <c r="M165" s="108"/>
      <c r="N165" s="108"/>
      <c r="O165" s="108"/>
      <c r="P165" s="108"/>
      <c r="Q165" s="108"/>
      <c r="R165" s="108"/>
      <c r="S165" s="108"/>
      <c r="T165" s="108"/>
      <c r="U165" s="108"/>
      <c r="V165" s="108"/>
      <c r="W165" s="108"/>
      <c r="X165" s="108"/>
      <c r="Y165" s="108"/>
      <c r="Z165" s="108"/>
      <c r="AA165" s="108"/>
      <c r="AB165" s="108"/>
      <c r="AC165" s="108"/>
      <c r="AD165" s="108"/>
      <c r="AE165" s="108"/>
      <c r="AF165" s="111"/>
      <c r="AG165" s="681" t="s">
        <v>252</v>
      </c>
      <c r="AH165" s="682"/>
      <c r="AI165" s="112" t="s">
        <v>14</v>
      </c>
      <c r="AJ165" s="136"/>
      <c r="AK165" s="136"/>
      <c r="AL165" s="136"/>
      <c r="AM165" s="113"/>
      <c r="AN165" s="23"/>
      <c r="AP165" s="49"/>
      <c r="BG165" s="16"/>
      <c r="BH165" s="16"/>
      <c r="BM165" s="16"/>
    </row>
    <row r="166" spans="2:65" s="4" customFormat="1" ht="12.75" customHeight="1">
      <c r="B166" s="599"/>
      <c r="C166" s="600"/>
      <c r="D166" s="601"/>
      <c r="E166" s="608"/>
      <c r="F166" s="609"/>
      <c r="G166" s="609"/>
      <c r="H166" s="609"/>
      <c r="I166" s="609"/>
      <c r="J166" s="610"/>
      <c r="K166" s="660" t="s">
        <v>16</v>
      </c>
      <c r="L166" s="661"/>
      <c r="M166" s="661"/>
      <c r="N166" s="661"/>
      <c r="O166" s="661"/>
      <c r="P166" s="661"/>
      <c r="Q166" s="661"/>
      <c r="R166" s="662"/>
      <c r="S166" s="660" t="s">
        <v>11</v>
      </c>
      <c r="T166" s="661"/>
      <c r="U166" s="661"/>
      <c r="V166" s="661"/>
      <c r="W166" s="661"/>
      <c r="X166" s="662"/>
      <c r="Y166" s="660" t="s">
        <v>12</v>
      </c>
      <c r="Z166" s="661"/>
      <c r="AA166" s="661"/>
      <c r="AB166" s="662"/>
      <c r="AC166" s="660" t="s">
        <v>13</v>
      </c>
      <c r="AD166" s="661"/>
      <c r="AE166" s="661"/>
      <c r="AF166" s="664"/>
      <c r="AG166" s="683"/>
      <c r="AH166" s="684"/>
      <c r="AI166" s="666" t="s">
        <v>18</v>
      </c>
      <c r="AJ166" s="667"/>
      <c r="AK166" s="667"/>
      <c r="AL166" s="667"/>
      <c r="AM166" s="668"/>
      <c r="AN166" s="23"/>
      <c r="AP166" s="49"/>
      <c r="BG166" s="16"/>
      <c r="BH166" s="16"/>
      <c r="BM166" s="16"/>
    </row>
    <row r="167" spans="2:65" s="4" customFormat="1" ht="12.75" customHeight="1">
      <c r="B167" s="602"/>
      <c r="C167" s="603"/>
      <c r="D167" s="604"/>
      <c r="E167" s="611"/>
      <c r="F167" s="612"/>
      <c r="G167" s="612"/>
      <c r="H167" s="612"/>
      <c r="I167" s="612"/>
      <c r="J167" s="613"/>
      <c r="K167" s="663"/>
      <c r="L167" s="603"/>
      <c r="M167" s="603"/>
      <c r="N167" s="603"/>
      <c r="O167" s="603"/>
      <c r="P167" s="603"/>
      <c r="Q167" s="603"/>
      <c r="R167" s="604"/>
      <c r="S167" s="663"/>
      <c r="T167" s="603"/>
      <c r="U167" s="603"/>
      <c r="V167" s="603"/>
      <c r="W167" s="603"/>
      <c r="X167" s="604"/>
      <c r="Y167" s="663"/>
      <c r="Z167" s="603"/>
      <c r="AA167" s="603"/>
      <c r="AB167" s="604"/>
      <c r="AC167" s="663"/>
      <c r="AD167" s="603"/>
      <c r="AE167" s="603"/>
      <c r="AF167" s="665"/>
      <c r="AG167" s="669"/>
      <c r="AH167" s="670"/>
      <c r="AI167" s="669"/>
      <c r="AJ167" s="612"/>
      <c r="AK167" s="612"/>
      <c r="AL167" s="612"/>
      <c r="AM167" s="670"/>
      <c r="AN167" s="23"/>
      <c r="AP167" s="49"/>
      <c r="BG167" s="16"/>
      <c r="BH167" s="16"/>
      <c r="BM167" s="16"/>
    </row>
    <row r="168" spans="2:65" s="4" customFormat="1" ht="12.75" customHeight="1">
      <c r="B168" s="579" t="str">
        <f>IF(P11="1人","",IF(OR(P33="診断のみ（宿泊無）",P33="前泊→診断"),"",IF(OR(P33="診断→後泊",P33="前泊→診断→後泊"),$L$67,"")))</f>
        <v/>
      </c>
      <c r="C168" s="580"/>
      <c r="D168" s="581"/>
      <c r="E168" s="632" t="str">
        <f>IF(P11="1人","",IF(OR(P33="診断のみ（宿泊無）",P33="前泊→診断",P32&amp;AF32=""),"",P32&amp;AF32))</f>
        <v/>
      </c>
      <c r="F168" s="633"/>
      <c r="G168" s="633"/>
      <c r="H168" s="633"/>
      <c r="I168" s="633"/>
      <c r="J168" s="634"/>
      <c r="K168" s="641"/>
      <c r="L168" s="594"/>
      <c r="M168" s="594"/>
      <c r="N168" s="588" t="s">
        <v>17</v>
      </c>
      <c r="O168" s="588"/>
      <c r="P168" s="594"/>
      <c r="Q168" s="594"/>
      <c r="R168" s="595"/>
      <c r="S168" s="549"/>
      <c r="T168" s="550"/>
      <c r="U168" s="550"/>
      <c r="V168" s="550"/>
      <c r="W168" s="550"/>
      <c r="X168" s="551"/>
      <c r="Y168" s="617"/>
      <c r="Z168" s="618"/>
      <c r="AA168" s="618"/>
      <c r="AB168" s="619"/>
      <c r="AC168" s="617"/>
      <c r="AD168" s="618"/>
      <c r="AE168" s="618"/>
      <c r="AF168" s="625"/>
      <c r="AG168" s="671"/>
      <c r="AH168" s="672"/>
      <c r="AI168" s="614"/>
      <c r="AJ168" s="615"/>
      <c r="AK168" s="615"/>
      <c r="AL168" s="615"/>
      <c r="AM168" s="616"/>
      <c r="AN168" s="23"/>
      <c r="AP168" s="49"/>
      <c r="BG168" s="16"/>
      <c r="BH168" s="16"/>
      <c r="BM168" s="16"/>
    </row>
    <row r="169" spans="2:65" s="4" customFormat="1" ht="12.75" customHeight="1">
      <c r="B169" s="582"/>
      <c r="C169" s="583"/>
      <c r="D169" s="584"/>
      <c r="E169" s="635"/>
      <c r="F169" s="636"/>
      <c r="G169" s="636"/>
      <c r="H169" s="636"/>
      <c r="I169" s="636"/>
      <c r="J169" s="637"/>
      <c r="K169" s="641"/>
      <c r="L169" s="594"/>
      <c r="M169" s="594"/>
      <c r="N169" s="588" t="s">
        <v>17</v>
      </c>
      <c r="O169" s="588"/>
      <c r="P169" s="594"/>
      <c r="Q169" s="594"/>
      <c r="R169" s="595"/>
      <c r="S169" s="549"/>
      <c r="T169" s="550"/>
      <c r="U169" s="550"/>
      <c r="V169" s="550"/>
      <c r="W169" s="550"/>
      <c r="X169" s="551"/>
      <c r="Y169" s="617"/>
      <c r="Z169" s="618"/>
      <c r="AA169" s="618"/>
      <c r="AB169" s="619"/>
      <c r="AC169" s="617"/>
      <c r="AD169" s="618"/>
      <c r="AE169" s="618"/>
      <c r="AF169" s="625"/>
      <c r="AG169" s="671"/>
      <c r="AH169" s="672"/>
      <c r="AI169" s="614"/>
      <c r="AJ169" s="615"/>
      <c r="AK169" s="615"/>
      <c r="AL169" s="615"/>
      <c r="AM169" s="616"/>
      <c r="AN169" s="23"/>
      <c r="AP169" s="49"/>
      <c r="BG169" s="16"/>
      <c r="BH169" s="16"/>
      <c r="BM169" s="16"/>
    </row>
    <row r="170" spans="2:65" s="4" customFormat="1" ht="12.75" customHeight="1">
      <c r="B170" s="582"/>
      <c r="C170" s="583"/>
      <c r="D170" s="584"/>
      <c r="E170" s="635"/>
      <c r="F170" s="636"/>
      <c r="G170" s="636"/>
      <c r="H170" s="636"/>
      <c r="I170" s="636"/>
      <c r="J170" s="637"/>
      <c r="K170" s="641"/>
      <c r="L170" s="594"/>
      <c r="M170" s="594"/>
      <c r="N170" s="588" t="s">
        <v>17</v>
      </c>
      <c r="O170" s="588"/>
      <c r="P170" s="594"/>
      <c r="Q170" s="594"/>
      <c r="R170" s="595"/>
      <c r="S170" s="549"/>
      <c r="T170" s="550"/>
      <c r="U170" s="550"/>
      <c r="V170" s="550"/>
      <c r="W170" s="550"/>
      <c r="X170" s="551"/>
      <c r="Y170" s="617"/>
      <c r="Z170" s="618"/>
      <c r="AA170" s="618"/>
      <c r="AB170" s="619"/>
      <c r="AC170" s="617"/>
      <c r="AD170" s="618"/>
      <c r="AE170" s="618"/>
      <c r="AF170" s="625"/>
      <c r="AG170" s="671"/>
      <c r="AH170" s="672"/>
      <c r="AI170" s="614"/>
      <c r="AJ170" s="615"/>
      <c r="AK170" s="615"/>
      <c r="AL170" s="615"/>
      <c r="AM170" s="616"/>
      <c r="AN170" s="23"/>
      <c r="AP170" s="49"/>
      <c r="BG170" s="16"/>
      <c r="BH170" s="16"/>
      <c r="BM170" s="16"/>
    </row>
    <row r="171" spans="2:65" s="4" customFormat="1" ht="12.75" customHeight="1">
      <c r="B171" s="582"/>
      <c r="C171" s="583"/>
      <c r="D171" s="584"/>
      <c r="E171" s="635"/>
      <c r="F171" s="636"/>
      <c r="G171" s="636"/>
      <c r="H171" s="636"/>
      <c r="I171" s="636"/>
      <c r="J171" s="637"/>
      <c r="K171" s="641"/>
      <c r="L171" s="594"/>
      <c r="M171" s="594"/>
      <c r="N171" s="588" t="s">
        <v>17</v>
      </c>
      <c r="O171" s="588"/>
      <c r="P171" s="594"/>
      <c r="Q171" s="594"/>
      <c r="R171" s="595"/>
      <c r="S171" s="549"/>
      <c r="T171" s="550"/>
      <c r="U171" s="550"/>
      <c r="V171" s="550"/>
      <c r="W171" s="550"/>
      <c r="X171" s="551"/>
      <c r="Y171" s="617"/>
      <c r="Z171" s="618"/>
      <c r="AA171" s="618"/>
      <c r="AB171" s="619"/>
      <c r="AC171" s="617"/>
      <c r="AD171" s="618"/>
      <c r="AE171" s="618"/>
      <c r="AF171" s="625"/>
      <c r="AG171" s="671"/>
      <c r="AH171" s="672"/>
      <c r="AI171" s="614"/>
      <c r="AJ171" s="615"/>
      <c r="AK171" s="615"/>
      <c r="AL171" s="615"/>
      <c r="AM171" s="616"/>
      <c r="AN171" s="23"/>
      <c r="AP171" s="49"/>
      <c r="BG171" s="16"/>
      <c r="BH171" s="16"/>
      <c r="BM171" s="16"/>
    </row>
    <row r="172" spans="2:65" s="4" customFormat="1" ht="12.75" customHeight="1">
      <c r="B172" s="582"/>
      <c r="C172" s="583"/>
      <c r="D172" s="584"/>
      <c r="E172" s="635"/>
      <c r="F172" s="636"/>
      <c r="G172" s="636"/>
      <c r="H172" s="636"/>
      <c r="I172" s="636"/>
      <c r="J172" s="637"/>
      <c r="K172" s="641"/>
      <c r="L172" s="594"/>
      <c r="M172" s="594"/>
      <c r="N172" s="588" t="s">
        <v>17</v>
      </c>
      <c r="O172" s="588"/>
      <c r="P172" s="594"/>
      <c r="Q172" s="594"/>
      <c r="R172" s="595"/>
      <c r="S172" s="549"/>
      <c r="T172" s="550"/>
      <c r="U172" s="550"/>
      <c r="V172" s="550"/>
      <c r="W172" s="550"/>
      <c r="X172" s="551"/>
      <c r="Y172" s="617"/>
      <c r="Z172" s="618"/>
      <c r="AA172" s="618"/>
      <c r="AB172" s="619"/>
      <c r="AC172" s="617"/>
      <c r="AD172" s="618"/>
      <c r="AE172" s="618"/>
      <c r="AF172" s="625"/>
      <c r="AG172" s="671"/>
      <c r="AH172" s="672"/>
      <c r="AI172" s="614"/>
      <c r="AJ172" s="615"/>
      <c r="AK172" s="615"/>
      <c r="AL172" s="615"/>
      <c r="AM172" s="616"/>
      <c r="AN172" s="23"/>
      <c r="AP172" s="49"/>
      <c r="BG172" s="16"/>
      <c r="BH172" s="16"/>
      <c r="BM172" s="16"/>
    </row>
    <row r="173" spans="2:65" s="4" customFormat="1" ht="12.75" customHeight="1">
      <c r="B173" s="582"/>
      <c r="C173" s="583"/>
      <c r="D173" s="584"/>
      <c r="E173" s="635"/>
      <c r="F173" s="636"/>
      <c r="G173" s="636"/>
      <c r="H173" s="636"/>
      <c r="I173" s="636"/>
      <c r="J173" s="637"/>
      <c r="K173" s="641"/>
      <c r="L173" s="594"/>
      <c r="M173" s="594"/>
      <c r="N173" s="588" t="s">
        <v>17</v>
      </c>
      <c r="O173" s="588"/>
      <c r="P173" s="594"/>
      <c r="Q173" s="594"/>
      <c r="R173" s="595"/>
      <c r="S173" s="549"/>
      <c r="T173" s="550"/>
      <c r="U173" s="550"/>
      <c r="V173" s="550"/>
      <c r="W173" s="550"/>
      <c r="X173" s="551"/>
      <c r="Y173" s="617"/>
      <c r="Z173" s="618"/>
      <c r="AA173" s="618"/>
      <c r="AB173" s="619"/>
      <c r="AC173" s="617"/>
      <c r="AD173" s="618"/>
      <c r="AE173" s="618"/>
      <c r="AF173" s="625"/>
      <c r="AG173" s="671"/>
      <c r="AH173" s="672"/>
      <c r="AI173" s="614"/>
      <c r="AJ173" s="615"/>
      <c r="AK173" s="615"/>
      <c r="AL173" s="615"/>
      <c r="AM173" s="616"/>
      <c r="AN173" s="23"/>
      <c r="AP173" s="49"/>
      <c r="BG173" s="16"/>
      <c r="BH173" s="16"/>
      <c r="BM173" s="16"/>
    </row>
    <row r="174" spans="2:65" s="4" customFormat="1" ht="12.75" customHeight="1">
      <c r="B174" s="582"/>
      <c r="C174" s="583"/>
      <c r="D174" s="584"/>
      <c r="E174" s="635"/>
      <c r="F174" s="636"/>
      <c r="G174" s="636"/>
      <c r="H174" s="636"/>
      <c r="I174" s="636"/>
      <c r="J174" s="637"/>
      <c r="K174" s="641"/>
      <c r="L174" s="594"/>
      <c r="M174" s="594"/>
      <c r="N174" s="588" t="s">
        <v>17</v>
      </c>
      <c r="O174" s="588"/>
      <c r="P174" s="594"/>
      <c r="Q174" s="594"/>
      <c r="R174" s="595"/>
      <c r="S174" s="549"/>
      <c r="T174" s="550"/>
      <c r="U174" s="550"/>
      <c r="V174" s="550"/>
      <c r="W174" s="550"/>
      <c r="X174" s="551"/>
      <c r="Y174" s="617"/>
      <c r="Z174" s="618"/>
      <c r="AA174" s="618"/>
      <c r="AB174" s="619"/>
      <c r="AC174" s="617"/>
      <c r="AD174" s="618"/>
      <c r="AE174" s="618"/>
      <c r="AF174" s="625"/>
      <c r="AG174" s="671"/>
      <c r="AH174" s="672"/>
      <c r="AI174" s="614"/>
      <c r="AJ174" s="615"/>
      <c r="AK174" s="615"/>
      <c r="AL174" s="615"/>
      <c r="AM174" s="616"/>
      <c r="AN174" s="23"/>
      <c r="AP174" s="49"/>
      <c r="BG174" s="16"/>
      <c r="BH174" s="16"/>
      <c r="BM174" s="16"/>
    </row>
    <row r="175" spans="2:65" s="4" customFormat="1" ht="12.75" customHeight="1">
      <c r="B175" s="582"/>
      <c r="C175" s="583"/>
      <c r="D175" s="584"/>
      <c r="E175" s="635"/>
      <c r="F175" s="636"/>
      <c r="G175" s="636"/>
      <c r="H175" s="636"/>
      <c r="I175" s="636"/>
      <c r="J175" s="637"/>
      <c r="K175" s="641"/>
      <c r="L175" s="594"/>
      <c r="M175" s="594"/>
      <c r="N175" s="588" t="s">
        <v>17</v>
      </c>
      <c r="O175" s="588"/>
      <c r="P175" s="594"/>
      <c r="Q175" s="594"/>
      <c r="R175" s="595"/>
      <c r="S175" s="549"/>
      <c r="T175" s="550"/>
      <c r="U175" s="550"/>
      <c r="V175" s="550"/>
      <c r="W175" s="550"/>
      <c r="X175" s="551"/>
      <c r="Y175" s="617"/>
      <c r="Z175" s="618"/>
      <c r="AA175" s="618"/>
      <c r="AB175" s="619"/>
      <c r="AC175" s="617"/>
      <c r="AD175" s="618"/>
      <c r="AE175" s="618"/>
      <c r="AF175" s="625"/>
      <c r="AG175" s="671"/>
      <c r="AH175" s="672"/>
      <c r="AI175" s="614"/>
      <c r="AJ175" s="615"/>
      <c r="AK175" s="615"/>
      <c r="AL175" s="615"/>
      <c r="AM175" s="616"/>
      <c r="AN175" s="23"/>
      <c r="AP175" s="49"/>
      <c r="BG175" s="16"/>
      <c r="BH175" s="16"/>
      <c r="BM175" s="16"/>
    </row>
    <row r="176" spans="2:65" s="4" customFormat="1" ht="12.75" customHeight="1">
      <c r="B176" s="582"/>
      <c r="C176" s="583"/>
      <c r="D176" s="584"/>
      <c r="E176" s="635"/>
      <c r="F176" s="636"/>
      <c r="G176" s="636"/>
      <c r="H176" s="636"/>
      <c r="I176" s="636"/>
      <c r="J176" s="637"/>
      <c r="K176" s="641"/>
      <c r="L176" s="594"/>
      <c r="M176" s="594"/>
      <c r="N176" s="588" t="s">
        <v>17</v>
      </c>
      <c r="O176" s="588"/>
      <c r="P176" s="594"/>
      <c r="Q176" s="594"/>
      <c r="R176" s="595"/>
      <c r="S176" s="549"/>
      <c r="T176" s="550"/>
      <c r="U176" s="550"/>
      <c r="V176" s="550"/>
      <c r="W176" s="550"/>
      <c r="X176" s="551"/>
      <c r="Y176" s="617"/>
      <c r="Z176" s="618"/>
      <c r="AA176" s="618"/>
      <c r="AB176" s="619"/>
      <c r="AC176" s="617"/>
      <c r="AD176" s="618"/>
      <c r="AE176" s="618"/>
      <c r="AF176" s="625"/>
      <c r="AG176" s="671"/>
      <c r="AH176" s="672"/>
      <c r="AI176" s="614"/>
      <c r="AJ176" s="615"/>
      <c r="AK176" s="615"/>
      <c r="AL176" s="615"/>
      <c r="AM176" s="616"/>
      <c r="AN176" s="23"/>
      <c r="AP176" s="49"/>
      <c r="BG176" s="16"/>
      <c r="BH176" s="16"/>
      <c r="BM176" s="16"/>
    </row>
    <row r="177" spans="2:65" s="4" customFormat="1" ht="12.75" customHeight="1" thickBot="1">
      <c r="B177" s="585"/>
      <c r="C177" s="586"/>
      <c r="D177" s="587"/>
      <c r="E177" s="638"/>
      <c r="F177" s="639"/>
      <c r="G177" s="639"/>
      <c r="H177" s="639"/>
      <c r="I177" s="639"/>
      <c r="J177" s="640"/>
      <c r="K177" s="642"/>
      <c r="L177" s="589"/>
      <c r="M177" s="589"/>
      <c r="N177" s="647" t="s">
        <v>17</v>
      </c>
      <c r="O177" s="647"/>
      <c r="P177" s="589"/>
      <c r="Q177" s="589"/>
      <c r="R177" s="590"/>
      <c r="S177" s="591"/>
      <c r="T177" s="592"/>
      <c r="U177" s="592"/>
      <c r="V177" s="592"/>
      <c r="W177" s="592"/>
      <c r="X177" s="593"/>
      <c r="Y177" s="648"/>
      <c r="Z177" s="649"/>
      <c r="AA177" s="649"/>
      <c r="AB177" s="650"/>
      <c r="AC177" s="648"/>
      <c r="AD177" s="649"/>
      <c r="AE177" s="649"/>
      <c r="AF177" s="651"/>
      <c r="AG177" s="676"/>
      <c r="AH177" s="677"/>
      <c r="AI177" s="673"/>
      <c r="AJ177" s="674"/>
      <c r="AK177" s="674"/>
      <c r="AL177" s="674"/>
      <c r="AM177" s="675"/>
      <c r="AN177" s="23"/>
      <c r="AP177" s="49"/>
      <c r="BG177" s="16"/>
      <c r="BH177" s="16"/>
      <c r="BM177" s="16"/>
    </row>
    <row r="178" spans="2:65" s="4" customFormat="1" ht="12.75" customHeight="1" thickTop="1" thickBot="1">
      <c r="B178" s="678" t="s">
        <v>27</v>
      </c>
      <c r="C178" s="679"/>
      <c r="D178" s="679"/>
      <c r="E178" s="679"/>
      <c r="F178" s="679"/>
      <c r="G178" s="679"/>
      <c r="H178" s="679"/>
      <c r="I178" s="679"/>
      <c r="J178" s="679"/>
      <c r="K178" s="679"/>
      <c r="L178" s="679"/>
      <c r="M178" s="679"/>
      <c r="N178" s="679"/>
      <c r="O178" s="679"/>
      <c r="P178" s="679"/>
      <c r="Q178" s="679"/>
      <c r="R178" s="679"/>
      <c r="S178" s="679"/>
      <c r="T178" s="679"/>
      <c r="U178" s="679"/>
      <c r="V178" s="679"/>
      <c r="W178" s="679"/>
      <c r="X178" s="679"/>
      <c r="Y178" s="679"/>
      <c r="Z178" s="679"/>
      <c r="AA178" s="679"/>
      <c r="AB178" s="679"/>
      <c r="AC178" s="679"/>
      <c r="AD178" s="679"/>
      <c r="AE178" s="679"/>
      <c r="AF178" s="679"/>
      <c r="AG178" s="679"/>
      <c r="AH178" s="680"/>
      <c r="AI178" s="629">
        <f>SUM(AI168:AM177)</f>
        <v>0</v>
      </c>
      <c r="AJ178" s="630"/>
      <c r="AK178" s="630"/>
      <c r="AL178" s="630"/>
      <c r="AM178" s="631"/>
      <c r="AN178" s="23"/>
      <c r="AP178" s="49"/>
      <c r="BG178" s="16"/>
      <c r="BH178" s="16"/>
      <c r="BM178" s="16"/>
    </row>
    <row r="179" spans="2:65" s="4" customFormat="1" ht="12.75" customHeight="1" thickBot="1">
      <c r="B179" s="31" t="s">
        <v>236</v>
      </c>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7"/>
      <c r="AH179" s="47"/>
      <c r="AI179" s="47"/>
      <c r="AJ179" s="47"/>
      <c r="AK179" s="47"/>
      <c r="AL179" s="23"/>
      <c r="AM179" s="23"/>
      <c r="AN179" s="23"/>
      <c r="AP179" s="49"/>
      <c r="BE179" s="16"/>
      <c r="BF179" s="16"/>
      <c r="BK179" s="16"/>
    </row>
    <row r="180" spans="2:65" s="4" customFormat="1" ht="25.5" customHeight="1">
      <c r="B180" s="107" t="s">
        <v>23</v>
      </c>
      <c r="C180" s="108"/>
      <c r="D180" s="108"/>
      <c r="E180" s="108"/>
      <c r="F180" s="108"/>
      <c r="G180" s="108"/>
      <c r="H180" s="108"/>
      <c r="I180" s="108"/>
      <c r="J180" s="108"/>
      <c r="K180" s="108"/>
      <c r="L180" s="108"/>
      <c r="M180" s="108"/>
      <c r="N180" s="109"/>
      <c r="O180" s="110" t="s">
        <v>25</v>
      </c>
      <c r="P180" s="108"/>
      <c r="Q180" s="108"/>
      <c r="R180" s="108"/>
      <c r="S180" s="108"/>
      <c r="T180" s="108"/>
      <c r="U180" s="108"/>
      <c r="V180" s="108"/>
      <c r="W180" s="108"/>
      <c r="X180" s="108"/>
      <c r="Y180" s="108"/>
      <c r="Z180" s="108"/>
      <c r="AA180" s="108"/>
      <c r="AB180" s="108"/>
      <c r="AC180" s="108"/>
      <c r="AD180" s="108"/>
      <c r="AE180" s="108"/>
      <c r="AF180" s="111"/>
      <c r="AG180" s="112" t="s">
        <v>4959</v>
      </c>
      <c r="AH180" s="136"/>
      <c r="AI180" s="312" t="s">
        <v>24</v>
      </c>
      <c r="AJ180" s="313"/>
      <c r="AK180" s="313"/>
      <c r="AL180" s="313"/>
      <c r="AM180" s="314"/>
      <c r="AN180" s="23"/>
      <c r="AP180" s="49"/>
      <c r="BG180" s="16"/>
      <c r="BH180" s="16"/>
      <c r="BM180" s="16"/>
    </row>
    <row r="181" spans="2:65" s="4" customFormat="1" ht="12.75" customHeight="1" thickBot="1">
      <c r="B181" s="114"/>
      <c r="C181" s="115"/>
      <c r="D181" s="115"/>
      <c r="E181" s="115"/>
      <c r="F181" s="115"/>
      <c r="G181" s="115"/>
      <c r="H181" s="115"/>
      <c r="I181" s="115"/>
      <c r="J181" s="115"/>
      <c r="K181" s="115"/>
      <c r="L181" s="115"/>
      <c r="M181" s="115"/>
      <c r="N181" s="116"/>
      <c r="O181" s="121"/>
      <c r="P181" s="115"/>
      <c r="Q181" s="115"/>
      <c r="R181" s="115"/>
      <c r="S181" s="115"/>
      <c r="T181" s="115"/>
      <c r="U181" s="115"/>
      <c r="V181" s="115"/>
      <c r="W181" s="115"/>
      <c r="X181" s="115"/>
      <c r="Y181" s="115"/>
      <c r="Z181" s="115"/>
      <c r="AA181" s="115"/>
      <c r="AB181" s="115"/>
      <c r="AC181" s="115"/>
      <c r="AD181" s="115"/>
      <c r="AE181" s="115"/>
      <c r="AF181" s="122"/>
      <c r="AG181" s="120"/>
      <c r="AH181" s="119"/>
      <c r="AI181" s="315"/>
      <c r="AJ181" s="316"/>
      <c r="AK181" s="316"/>
      <c r="AL181" s="316"/>
      <c r="AM181" s="317"/>
      <c r="AN181" s="23"/>
      <c r="AP181" s="49">
        <f>IF(AI181&gt;=11001,11000,AI181)</f>
        <v>0</v>
      </c>
      <c r="BG181" s="16"/>
      <c r="BH181" s="16"/>
      <c r="BM181" s="16"/>
    </row>
    <row r="182" spans="2:65" s="23" customFormat="1" ht="12.75" customHeight="1">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2"/>
      <c r="AH182" s="42"/>
      <c r="AI182" s="42"/>
      <c r="AJ182" s="42"/>
      <c r="AK182" s="42"/>
      <c r="AP182" s="49"/>
    </row>
    <row r="183" spans="2:65" s="4" customFormat="1" ht="12.75" customHeight="1" thickBot="1">
      <c r="B183" s="62" t="s">
        <v>4948</v>
      </c>
      <c r="C183" s="19"/>
      <c r="D183" s="19"/>
      <c r="E183" s="19"/>
      <c r="F183" s="19"/>
      <c r="G183" s="19"/>
      <c r="H183" s="19"/>
      <c r="I183" s="19"/>
      <c r="J183" s="19"/>
      <c r="K183" s="2"/>
      <c r="L183" s="2"/>
      <c r="M183" s="2"/>
      <c r="N183" s="2"/>
      <c r="O183" s="2"/>
      <c r="P183" s="2"/>
      <c r="Q183" s="2"/>
      <c r="R183" s="2"/>
      <c r="S183" s="2"/>
      <c r="T183" s="2"/>
      <c r="U183" s="2"/>
      <c r="V183" s="2"/>
      <c r="W183" s="2"/>
      <c r="X183" s="18"/>
      <c r="Y183" s="21"/>
      <c r="Z183" s="21"/>
      <c r="AA183" s="21"/>
      <c r="AB183" s="21"/>
      <c r="AC183" s="23"/>
      <c r="AD183" s="18"/>
      <c r="AE183" s="23"/>
      <c r="AF183" s="23"/>
      <c r="AG183" s="23"/>
      <c r="AH183" s="23"/>
      <c r="AI183" s="23"/>
      <c r="AJ183" s="23"/>
      <c r="AK183" s="23"/>
      <c r="AL183" s="23"/>
      <c r="AM183" s="23"/>
      <c r="AN183" s="23"/>
      <c r="AP183" s="49"/>
      <c r="BE183" s="16"/>
      <c r="BF183" s="16"/>
      <c r="BK183" s="16"/>
    </row>
    <row r="184" spans="2:65" s="4" customFormat="1" ht="12.75" customHeight="1">
      <c r="B184" s="596" t="s">
        <v>10</v>
      </c>
      <c r="C184" s="597"/>
      <c r="D184" s="598"/>
      <c r="E184" s="605" t="s">
        <v>42</v>
      </c>
      <c r="F184" s="606"/>
      <c r="G184" s="606"/>
      <c r="H184" s="606"/>
      <c r="I184" s="606"/>
      <c r="J184" s="607"/>
      <c r="K184" s="110" t="s">
        <v>26</v>
      </c>
      <c r="L184" s="108"/>
      <c r="M184" s="108"/>
      <c r="N184" s="108"/>
      <c r="O184" s="108"/>
      <c r="P184" s="108"/>
      <c r="Q184" s="108"/>
      <c r="R184" s="108"/>
      <c r="S184" s="108"/>
      <c r="T184" s="108"/>
      <c r="U184" s="108"/>
      <c r="V184" s="108"/>
      <c r="W184" s="108"/>
      <c r="X184" s="108"/>
      <c r="Y184" s="108"/>
      <c r="Z184" s="108"/>
      <c r="AA184" s="108"/>
      <c r="AB184" s="108"/>
      <c r="AC184" s="108"/>
      <c r="AD184" s="108"/>
      <c r="AE184" s="108"/>
      <c r="AF184" s="111"/>
      <c r="AG184" s="681" t="s">
        <v>252</v>
      </c>
      <c r="AH184" s="682"/>
      <c r="AI184" s="112" t="s">
        <v>14</v>
      </c>
      <c r="AJ184" s="136"/>
      <c r="AK184" s="136"/>
      <c r="AL184" s="136"/>
      <c r="AM184" s="113"/>
      <c r="AN184" s="23"/>
      <c r="AP184" s="49"/>
      <c r="BG184" s="16"/>
      <c r="BH184" s="16"/>
      <c r="BM184" s="16"/>
    </row>
    <row r="185" spans="2:65" s="4" customFormat="1" ht="12.75" customHeight="1">
      <c r="B185" s="599"/>
      <c r="C185" s="600"/>
      <c r="D185" s="601"/>
      <c r="E185" s="608"/>
      <c r="F185" s="609"/>
      <c r="G185" s="609"/>
      <c r="H185" s="609"/>
      <c r="I185" s="609"/>
      <c r="J185" s="610"/>
      <c r="K185" s="660" t="s">
        <v>16</v>
      </c>
      <c r="L185" s="661"/>
      <c r="M185" s="661"/>
      <c r="N185" s="661"/>
      <c r="O185" s="661"/>
      <c r="P185" s="661"/>
      <c r="Q185" s="661"/>
      <c r="R185" s="662"/>
      <c r="S185" s="660" t="s">
        <v>11</v>
      </c>
      <c r="T185" s="661"/>
      <c r="U185" s="661"/>
      <c r="V185" s="661"/>
      <c r="W185" s="661"/>
      <c r="X185" s="662"/>
      <c r="Y185" s="660" t="s">
        <v>12</v>
      </c>
      <c r="Z185" s="661"/>
      <c r="AA185" s="661"/>
      <c r="AB185" s="662"/>
      <c r="AC185" s="660" t="s">
        <v>13</v>
      </c>
      <c r="AD185" s="661"/>
      <c r="AE185" s="661"/>
      <c r="AF185" s="664"/>
      <c r="AG185" s="683"/>
      <c r="AH185" s="684"/>
      <c r="AI185" s="666" t="s">
        <v>18</v>
      </c>
      <c r="AJ185" s="667"/>
      <c r="AK185" s="667"/>
      <c r="AL185" s="667"/>
      <c r="AM185" s="668"/>
      <c r="AN185" s="23"/>
      <c r="AP185" s="49"/>
      <c r="BG185" s="16"/>
      <c r="BH185" s="16"/>
      <c r="BM185" s="16"/>
    </row>
    <row r="186" spans="2:65" s="4" customFormat="1" ht="12.75" customHeight="1">
      <c r="B186" s="602"/>
      <c r="C186" s="603"/>
      <c r="D186" s="604"/>
      <c r="E186" s="611"/>
      <c r="F186" s="612"/>
      <c r="G186" s="612"/>
      <c r="H186" s="612"/>
      <c r="I186" s="612"/>
      <c r="J186" s="613"/>
      <c r="K186" s="663"/>
      <c r="L186" s="603"/>
      <c r="M186" s="603"/>
      <c r="N186" s="603"/>
      <c r="O186" s="603"/>
      <c r="P186" s="603"/>
      <c r="Q186" s="603"/>
      <c r="R186" s="604"/>
      <c r="S186" s="663"/>
      <c r="T186" s="603"/>
      <c r="U186" s="603"/>
      <c r="V186" s="603"/>
      <c r="W186" s="603"/>
      <c r="X186" s="604"/>
      <c r="Y186" s="663"/>
      <c r="Z186" s="603"/>
      <c r="AA186" s="603"/>
      <c r="AB186" s="604"/>
      <c r="AC186" s="663"/>
      <c r="AD186" s="603"/>
      <c r="AE186" s="603"/>
      <c r="AF186" s="665"/>
      <c r="AG186" s="669"/>
      <c r="AH186" s="670"/>
      <c r="AI186" s="669"/>
      <c r="AJ186" s="612"/>
      <c r="AK186" s="612"/>
      <c r="AL186" s="612"/>
      <c r="AM186" s="670"/>
      <c r="AN186" s="23"/>
      <c r="AP186" s="49"/>
      <c r="BG186" s="16"/>
      <c r="BH186" s="16"/>
      <c r="BM186" s="16"/>
    </row>
    <row r="187" spans="2:65" s="4" customFormat="1" ht="12.75" customHeight="1">
      <c r="B187" s="579" t="str">
        <f>IF(L67="","",IF(OR(P25="診断のみ（宿泊無）",P25="前泊→診断"),$L$67,IF(OR(P25="診断→後泊",P25="前泊→診断→後泊"),$L$67+1,"")))</f>
        <v/>
      </c>
      <c r="C187" s="580"/>
      <c r="D187" s="581"/>
      <c r="E187" s="632" t="str">
        <f>IF(P24&amp;AF24="","",P24&amp;AF24)</f>
        <v/>
      </c>
      <c r="F187" s="633"/>
      <c r="G187" s="633"/>
      <c r="H187" s="633"/>
      <c r="I187" s="633"/>
      <c r="J187" s="634"/>
      <c r="K187" s="641"/>
      <c r="L187" s="594"/>
      <c r="M187" s="594"/>
      <c r="N187" s="588" t="s">
        <v>17</v>
      </c>
      <c r="O187" s="588"/>
      <c r="P187" s="594"/>
      <c r="Q187" s="594"/>
      <c r="R187" s="595"/>
      <c r="S187" s="549"/>
      <c r="T187" s="550"/>
      <c r="U187" s="550"/>
      <c r="V187" s="550"/>
      <c r="W187" s="550"/>
      <c r="X187" s="551"/>
      <c r="Y187" s="617"/>
      <c r="Z187" s="618"/>
      <c r="AA187" s="618"/>
      <c r="AB187" s="619"/>
      <c r="AC187" s="617"/>
      <c r="AD187" s="618"/>
      <c r="AE187" s="618"/>
      <c r="AF187" s="625"/>
      <c r="AG187" s="671"/>
      <c r="AH187" s="672"/>
      <c r="AI187" s="614"/>
      <c r="AJ187" s="615"/>
      <c r="AK187" s="615"/>
      <c r="AL187" s="615"/>
      <c r="AM187" s="616"/>
      <c r="AN187" s="23"/>
      <c r="AP187" s="49"/>
      <c r="BG187" s="16"/>
      <c r="BH187" s="16"/>
      <c r="BM187" s="16"/>
    </row>
    <row r="188" spans="2:65" s="4" customFormat="1" ht="12.75" customHeight="1">
      <c r="B188" s="582"/>
      <c r="C188" s="583"/>
      <c r="D188" s="584"/>
      <c r="E188" s="635"/>
      <c r="F188" s="636"/>
      <c r="G188" s="636"/>
      <c r="H188" s="636"/>
      <c r="I188" s="636"/>
      <c r="J188" s="637"/>
      <c r="K188" s="641"/>
      <c r="L188" s="594"/>
      <c r="M188" s="594"/>
      <c r="N188" s="588" t="s">
        <v>17</v>
      </c>
      <c r="O188" s="588"/>
      <c r="P188" s="594"/>
      <c r="Q188" s="594"/>
      <c r="R188" s="595"/>
      <c r="S188" s="549"/>
      <c r="T188" s="550"/>
      <c r="U188" s="550"/>
      <c r="V188" s="550"/>
      <c r="W188" s="550"/>
      <c r="X188" s="551"/>
      <c r="Y188" s="617"/>
      <c r="Z188" s="618"/>
      <c r="AA188" s="618"/>
      <c r="AB188" s="619"/>
      <c r="AC188" s="617"/>
      <c r="AD188" s="618"/>
      <c r="AE188" s="618"/>
      <c r="AF188" s="625"/>
      <c r="AG188" s="671"/>
      <c r="AH188" s="672"/>
      <c r="AI188" s="614"/>
      <c r="AJ188" s="615"/>
      <c r="AK188" s="615"/>
      <c r="AL188" s="615"/>
      <c r="AM188" s="616"/>
      <c r="AN188" s="23"/>
      <c r="AP188" s="49"/>
      <c r="BG188" s="16"/>
      <c r="BH188" s="16"/>
      <c r="BM188" s="16"/>
    </row>
    <row r="189" spans="2:65" s="4" customFormat="1" ht="12.75" customHeight="1">
      <c r="B189" s="582"/>
      <c r="C189" s="583"/>
      <c r="D189" s="584"/>
      <c r="E189" s="635"/>
      <c r="F189" s="636"/>
      <c r="G189" s="636"/>
      <c r="H189" s="636"/>
      <c r="I189" s="636"/>
      <c r="J189" s="637"/>
      <c r="K189" s="641"/>
      <c r="L189" s="594"/>
      <c r="M189" s="594"/>
      <c r="N189" s="588" t="s">
        <v>17</v>
      </c>
      <c r="O189" s="588"/>
      <c r="P189" s="594"/>
      <c r="Q189" s="594"/>
      <c r="R189" s="595"/>
      <c r="S189" s="549"/>
      <c r="T189" s="550"/>
      <c r="U189" s="550"/>
      <c r="V189" s="550"/>
      <c r="W189" s="550"/>
      <c r="X189" s="551"/>
      <c r="Y189" s="617"/>
      <c r="Z189" s="618"/>
      <c r="AA189" s="618"/>
      <c r="AB189" s="619"/>
      <c r="AC189" s="617"/>
      <c r="AD189" s="618"/>
      <c r="AE189" s="618"/>
      <c r="AF189" s="625"/>
      <c r="AG189" s="671"/>
      <c r="AH189" s="672"/>
      <c r="AI189" s="614"/>
      <c r="AJ189" s="615"/>
      <c r="AK189" s="615"/>
      <c r="AL189" s="615"/>
      <c r="AM189" s="616"/>
      <c r="AN189" s="23"/>
      <c r="AP189" s="49"/>
      <c r="BG189" s="16"/>
      <c r="BH189" s="16"/>
      <c r="BM189" s="16"/>
    </row>
    <row r="190" spans="2:65" s="4" customFormat="1" ht="12.75" customHeight="1">
      <c r="B190" s="582"/>
      <c r="C190" s="583"/>
      <c r="D190" s="584"/>
      <c r="E190" s="635"/>
      <c r="F190" s="636"/>
      <c r="G190" s="636"/>
      <c r="H190" s="636"/>
      <c r="I190" s="636"/>
      <c r="J190" s="637"/>
      <c r="K190" s="641"/>
      <c r="L190" s="594"/>
      <c r="M190" s="594"/>
      <c r="N190" s="588" t="s">
        <v>17</v>
      </c>
      <c r="O190" s="588"/>
      <c r="P190" s="594"/>
      <c r="Q190" s="594"/>
      <c r="R190" s="595"/>
      <c r="S190" s="549"/>
      <c r="T190" s="550"/>
      <c r="U190" s="550"/>
      <c r="V190" s="550"/>
      <c r="W190" s="550"/>
      <c r="X190" s="551"/>
      <c r="Y190" s="617"/>
      <c r="Z190" s="618"/>
      <c r="AA190" s="618"/>
      <c r="AB190" s="619"/>
      <c r="AC190" s="617"/>
      <c r="AD190" s="618"/>
      <c r="AE190" s="618"/>
      <c r="AF190" s="625"/>
      <c r="AG190" s="671"/>
      <c r="AH190" s="672"/>
      <c r="AI190" s="614"/>
      <c r="AJ190" s="615"/>
      <c r="AK190" s="615"/>
      <c r="AL190" s="615"/>
      <c r="AM190" s="616"/>
      <c r="AN190" s="23"/>
      <c r="AP190" s="49"/>
      <c r="BG190" s="16"/>
      <c r="BH190" s="16"/>
      <c r="BM190" s="16"/>
    </row>
    <row r="191" spans="2:65" s="4" customFormat="1" ht="12.75" customHeight="1">
      <c r="B191" s="582"/>
      <c r="C191" s="583"/>
      <c r="D191" s="584"/>
      <c r="E191" s="635"/>
      <c r="F191" s="636"/>
      <c r="G191" s="636"/>
      <c r="H191" s="636"/>
      <c r="I191" s="636"/>
      <c r="J191" s="637"/>
      <c r="K191" s="641"/>
      <c r="L191" s="594"/>
      <c r="M191" s="594"/>
      <c r="N191" s="588" t="s">
        <v>17</v>
      </c>
      <c r="O191" s="588"/>
      <c r="P191" s="594"/>
      <c r="Q191" s="594"/>
      <c r="R191" s="595"/>
      <c r="S191" s="549"/>
      <c r="T191" s="550"/>
      <c r="U191" s="550"/>
      <c r="V191" s="550"/>
      <c r="W191" s="550"/>
      <c r="X191" s="551"/>
      <c r="Y191" s="617"/>
      <c r="Z191" s="618"/>
      <c r="AA191" s="618"/>
      <c r="AB191" s="619"/>
      <c r="AC191" s="617"/>
      <c r="AD191" s="618"/>
      <c r="AE191" s="618"/>
      <c r="AF191" s="625"/>
      <c r="AG191" s="671"/>
      <c r="AH191" s="672"/>
      <c r="AI191" s="614"/>
      <c r="AJ191" s="615"/>
      <c r="AK191" s="615"/>
      <c r="AL191" s="615"/>
      <c r="AM191" s="616"/>
      <c r="AN191" s="23"/>
      <c r="AP191" s="49"/>
      <c r="BG191" s="16"/>
      <c r="BH191" s="16"/>
      <c r="BM191" s="16"/>
    </row>
    <row r="192" spans="2:65" s="4" customFormat="1" ht="12.75" customHeight="1">
      <c r="B192" s="582"/>
      <c r="C192" s="583"/>
      <c r="D192" s="584"/>
      <c r="E192" s="635"/>
      <c r="F192" s="636"/>
      <c r="G192" s="636"/>
      <c r="H192" s="636"/>
      <c r="I192" s="636"/>
      <c r="J192" s="637"/>
      <c r="K192" s="641"/>
      <c r="L192" s="594"/>
      <c r="M192" s="594"/>
      <c r="N192" s="588" t="s">
        <v>17</v>
      </c>
      <c r="O192" s="588"/>
      <c r="P192" s="594"/>
      <c r="Q192" s="594"/>
      <c r="R192" s="595"/>
      <c r="S192" s="549"/>
      <c r="T192" s="550"/>
      <c r="U192" s="550"/>
      <c r="V192" s="550"/>
      <c r="W192" s="550"/>
      <c r="X192" s="551"/>
      <c r="Y192" s="617"/>
      <c r="Z192" s="618"/>
      <c r="AA192" s="618"/>
      <c r="AB192" s="619"/>
      <c r="AC192" s="617"/>
      <c r="AD192" s="618"/>
      <c r="AE192" s="618"/>
      <c r="AF192" s="625"/>
      <c r="AG192" s="671"/>
      <c r="AH192" s="672"/>
      <c r="AI192" s="614"/>
      <c r="AJ192" s="615"/>
      <c r="AK192" s="615"/>
      <c r="AL192" s="615"/>
      <c r="AM192" s="616"/>
      <c r="AN192" s="23"/>
      <c r="AP192" s="49"/>
      <c r="BG192" s="16"/>
      <c r="BH192" s="16"/>
      <c r="BM192" s="16"/>
    </row>
    <row r="193" spans="2:65" s="4" customFormat="1" ht="12.75" customHeight="1">
      <c r="B193" s="582"/>
      <c r="C193" s="583"/>
      <c r="D193" s="584"/>
      <c r="E193" s="635"/>
      <c r="F193" s="636"/>
      <c r="G193" s="636"/>
      <c r="H193" s="636"/>
      <c r="I193" s="636"/>
      <c r="J193" s="637"/>
      <c r="K193" s="641"/>
      <c r="L193" s="594"/>
      <c r="M193" s="594"/>
      <c r="N193" s="588" t="s">
        <v>17</v>
      </c>
      <c r="O193" s="588"/>
      <c r="P193" s="594"/>
      <c r="Q193" s="594"/>
      <c r="R193" s="595"/>
      <c r="S193" s="549"/>
      <c r="T193" s="550"/>
      <c r="U193" s="550"/>
      <c r="V193" s="550"/>
      <c r="W193" s="550"/>
      <c r="X193" s="551"/>
      <c r="Y193" s="617"/>
      <c r="Z193" s="618"/>
      <c r="AA193" s="618"/>
      <c r="AB193" s="619"/>
      <c r="AC193" s="617"/>
      <c r="AD193" s="618"/>
      <c r="AE193" s="618"/>
      <c r="AF193" s="625"/>
      <c r="AG193" s="671"/>
      <c r="AH193" s="672"/>
      <c r="AI193" s="614"/>
      <c r="AJ193" s="615"/>
      <c r="AK193" s="615"/>
      <c r="AL193" s="615"/>
      <c r="AM193" s="616"/>
      <c r="AN193" s="23"/>
      <c r="AP193" s="49"/>
      <c r="BG193" s="16"/>
      <c r="BH193" s="16"/>
      <c r="BM193" s="16"/>
    </row>
    <row r="194" spans="2:65" s="4" customFormat="1" ht="12.75" customHeight="1">
      <c r="B194" s="582"/>
      <c r="C194" s="583"/>
      <c r="D194" s="584"/>
      <c r="E194" s="635"/>
      <c r="F194" s="636"/>
      <c r="G194" s="636"/>
      <c r="H194" s="636"/>
      <c r="I194" s="636"/>
      <c r="J194" s="637"/>
      <c r="K194" s="641"/>
      <c r="L194" s="594"/>
      <c r="M194" s="594"/>
      <c r="N194" s="588" t="s">
        <v>17</v>
      </c>
      <c r="O194" s="588"/>
      <c r="P194" s="594"/>
      <c r="Q194" s="594"/>
      <c r="R194" s="595"/>
      <c r="S194" s="549"/>
      <c r="T194" s="550"/>
      <c r="U194" s="550"/>
      <c r="V194" s="550"/>
      <c r="W194" s="550"/>
      <c r="X194" s="551"/>
      <c r="Y194" s="617"/>
      <c r="Z194" s="618"/>
      <c r="AA194" s="618"/>
      <c r="AB194" s="619"/>
      <c r="AC194" s="617"/>
      <c r="AD194" s="618"/>
      <c r="AE194" s="618"/>
      <c r="AF194" s="625"/>
      <c r="AG194" s="671"/>
      <c r="AH194" s="672"/>
      <c r="AI194" s="614"/>
      <c r="AJ194" s="615"/>
      <c r="AK194" s="615"/>
      <c r="AL194" s="615"/>
      <c r="AM194" s="616"/>
      <c r="AN194" s="23"/>
      <c r="AP194" s="49"/>
      <c r="BG194" s="16"/>
      <c r="BH194" s="16"/>
      <c r="BM194" s="16"/>
    </row>
    <row r="195" spans="2:65" s="4" customFormat="1" ht="12.75" customHeight="1">
      <c r="B195" s="582"/>
      <c r="C195" s="583"/>
      <c r="D195" s="584"/>
      <c r="E195" s="635"/>
      <c r="F195" s="636"/>
      <c r="G195" s="636"/>
      <c r="H195" s="636"/>
      <c r="I195" s="636"/>
      <c r="J195" s="637"/>
      <c r="K195" s="641"/>
      <c r="L195" s="594"/>
      <c r="M195" s="594"/>
      <c r="N195" s="588" t="s">
        <v>17</v>
      </c>
      <c r="O195" s="588"/>
      <c r="P195" s="594"/>
      <c r="Q195" s="594"/>
      <c r="R195" s="595"/>
      <c r="S195" s="549"/>
      <c r="T195" s="550"/>
      <c r="U195" s="550"/>
      <c r="V195" s="550"/>
      <c r="W195" s="550"/>
      <c r="X195" s="551"/>
      <c r="Y195" s="617"/>
      <c r="Z195" s="618"/>
      <c r="AA195" s="618"/>
      <c r="AB195" s="619"/>
      <c r="AC195" s="617"/>
      <c r="AD195" s="618"/>
      <c r="AE195" s="618"/>
      <c r="AF195" s="625"/>
      <c r="AG195" s="671"/>
      <c r="AH195" s="672"/>
      <c r="AI195" s="614"/>
      <c r="AJ195" s="615"/>
      <c r="AK195" s="615"/>
      <c r="AL195" s="615"/>
      <c r="AM195" s="616"/>
      <c r="AN195" s="23"/>
      <c r="AP195" s="49"/>
      <c r="BG195" s="16"/>
      <c r="BH195" s="16"/>
      <c r="BM195" s="16"/>
    </row>
    <row r="196" spans="2:65" s="4" customFormat="1" ht="12.75" customHeight="1" thickBot="1">
      <c r="B196" s="585"/>
      <c r="C196" s="586"/>
      <c r="D196" s="587"/>
      <c r="E196" s="638"/>
      <c r="F196" s="639"/>
      <c r="G196" s="639"/>
      <c r="H196" s="639"/>
      <c r="I196" s="639"/>
      <c r="J196" s="640"/>
      <c r="K196" s="642"/>
      <c r="L196" s="589"/>
      <c r="M196" s="589"/>
      <c r="N196" s="647" t="s">
        <v>17</v>
      </c>
      <c r="O196" s="647"/>
      <c r="P196" s="589"/>
      <c r="Q196" s="589"/>
      <c r="R196" s="590"/>
      <c r="S196" s="591"/>
      <c r="T196" s="592"/>
      <c r="U196" s="592"/>
      <c r="V196" s="592"/>
      <c r="W196" s="592"/>
      <c r="X196" s="593"/>
      <c r="Y196" s="648"/>
      <c r="Z196" s="649"/>
      <c r="AA196" s="649"/>
      <c r="AB196" s="650"/>
      <c r="AC196" s="648"/>
      <c r="AD196" s="649"/>
      <c r="AE196" s="649"/>
      <c r="AF196" s="651"/>
      <c r="AG196" s="676"/>
      <c r="AH196" s="677"/>
      <c r="AI196" s="673"/>
      <c r="AJ196" s="674"/>
      <c r="AK196" s="674"/>
      <c r="AL196" s="674"/>
      <c r="AM196" s="675"/>
      <c r="AN196" s="23"/>
      <c r="AP196" s="49"/>
      <c r="BG196" s="16"/>
      <c r="BH196" s="16"/>
      <c r="BM196" s="16"/>
    </row>
    <row r="197" spans="2:65" s="4" customFormat="1" ht="12.75" customHeight="1" thickTop="1" thickBot="1">
      <c r="B197" s="678" t="s">
        <v>27</v>
      </c>
      <c r="C197" s="679"/>
      <c r="D197" s="679"/>
      <c r="E197" s="679"/>
      <c r="F197" s="679"/>
      <c r="G197" s="679"/>
      <c r="H197" s="679"/>
      <c r="I197" s="679"/>
      <c r="J197" s="679"/>
      <c r="K197" s="679"/>
      <c r="L197" s="679"/>
      <c r="M197" s="679"/>
      <c r="N197" s="679"/>
      <c r="O197" s="679"/>
      <c r="P197" s="679"/>
      <c r="Q197" s="679"/>
      <c r="R197" s="679"/>
      <c r="S197" s="679"/>
      <c r="T197" s="679"/>
      <c r="U197" s="679"/>
      <c r="V197" s="679"/>
      <c r="W197" s="679"/>
      <c r="X197" s="679"/>
      <c r="Y197" s="679"/>
      <c r="Z197" s="679"/>
      <c r="AA197" s="679"/>
      <c r="AB197" s="679"/>
      <c r="AC197" s="679"/>
      <c r="AD197" s="679"/>
      <c r="AE197" s="679"/>
      <c r="AF197" s="679"/>
      <c r="AG197" s="679"/>
      <c r="AH197" s="680"/>
      <c r="AI197" s="629">
        <f>SUM(AI187:AM196)</f>
        <v>0</v>
      </c>
      <c r="AJ197" s="630"/>
      <c r="AK197" s="630"/>
      <c r="AL197" s="630"/>
      <c r="AM197" s="631"/>
      <c r="AN197" s="23"/>
      <c r="AP197" s="49"/>
      <c r="BG197" s="16"/>
      <c r="BH197" s="16"/>
      <c r="BM197" s="16"/>
    </row>
    <row r="198" spans="2:65" s="23" customFormat="1" ht="12.75" customHeight="1" thickBot="1">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7"/>
      <c r="AH198" s="47"/>
      <c r="AI198" s="47"/>
      <c r="AJ198" s="47"/>
      <c r="AK198" s="47"/>
      <c r="AL198" s="28"/>
      <c r="AM198" s="28"/>
      <c r="AP198" s="49"/>
    </row>
    <row r="199" spans="2:65" s="4" customFormat="1" ht="12.75" customHeight="1">
      <c r="B199" s="596" t="s">
        <v>10</v>
      </c>
      <c r="C199" s="597"/>
      <c r="D199" s="598"/>
      <c r="E199" s="605" t="s">
        <v>43</v>
      </c>
      <c r="F199" s="606"/>
      <c r="G199" s="606"/>
      <c r="H199" s="606"/>
      <c r="I199" s="606"/>
      <c r="J199" s="607"/>
      <c r="K199" s="110" t="s">
        <v>26</v>
      </c>
      <c r="L199" s="108"/>
      <c r="M199" s="108"/>
      <c r="N199" s="108"/>
      <c r="O199" s="108"/>
      <c r="P199" s="108"/>
      <c r="Q199" s="108"/>
      <c r="R199" s="108"/>
      <c r="S199" s="108"/>
      <c r="T199" s="108"/>
      <c r="U199" s="108"/>
      <c r="V199" s="108"/>
      <c r="W199" s="108"/>
      <c r="X199" s="108"/>
      <c r="Y199" s="108"/>
      <c r="Z199" s="108"/>
      <c r="AA199" s="108"/>
      <c r="AB199" s="108"/>
      <c r="AC199" s="108"/>
      <c r="AD199" s="108"/>
      <c r="AE199" s="108"/>
      <c r="AF199" s="111"/>
      <c r="AG199" s="681" t="s">
        <v>252</v>
      </c>
      <c r="AH199" s="682"/>
      <c r="AI199" s="112" t="s">
        <v>14</v>
      </c>
      <c r="AJ199" s="136"/>
      <c r="AK199" s="136"/>
      <c r="AL199" s="136"/>
      <c r="AM199" s="113"/>
      <c r="AN199" s="23"/>
      <c r="AP199" s="49"/>
      <c r="BG199" s="16"/>
      <c r="BH199" s="16"/>
      <c r="BM199" s="16"/>
    </row>
    <row r="200" spans="2:65" s="4" customFormat="1" ht="12.75" customHeight="1">
      <c r="B200" s="599"/>
      <c r="C200" s="600"/>
      <c r="D200" s="601"/>
      <c r="E200" s="608"/>
      <c r="F200" s="609"/>
      <c r="G200" s="609"/>
      <c r="H200" s="609"/>
      <c r="I200" s="609"/>
      <c r="J200" s="610"/>
      <c r="K200" s="660" t="s">
        <v>16</v>
      </c>
      <c r="L200" s="661"/>
      <c r="M200" s="661"/>
      <c r="N200" s="661"/>
      <c r="O200" s="661"/>
      <c r="P200" s="661"/>
      <c r="Q200" s="661"/>
      <c r="R200" s="662"/>
      <c r="S200" s="660" t="s">
        <v>11</v>
      </c>
      <c r="T200" s="661"/>
      <c r="U200" s="661"/>
      <c r="V200" s="661"/>
      <c r="W200" s="661"/>
      <c r="X200" s="662"/>
      <c r="Y200" s="660" t="s">
        <v>12</v>
      </c>
      <c r="Z200" s="661"/>
      <c r="AA200" s="661"/>
      <c r="AB200" s="662"/>
      <c r="AC200" s="660" t="s">
        <v>13</v>
      </c>
      <c r="AD200" s="661"/>
      <c r="AE200" s="661"/>
      <c r="AF200" s="664"/>
      <c r="AG200" s="683"/>
      <c r="AH200" s="684"/>
      <c r="AI200" s="666" t="s">
        <v>18</v>
      </c>
      <c r="AJ200" s="667"/>
      <c r="AK200" s="667"/>
      <c r="AL200" s="667"/>
      <c r="AM200" s="668"/>
      <c r="AN200" s="23"/>
      <c r="AP200" s="49"/>
      <c r="BG200" s="16"/>
      <c r="BH200" s="16"/>
      <c r="BM200" s="16"/>
    </row>
    <row r="201" spans="2:65" s="4" customFormat="1" ht="12.75" customHeight="1">
      <c r="B201" s="602"/>
      <c r="C201" s="603"/>
      <c r="D201" s="604"/>
      <c r="E201" s="611"/>
      <c r="F201" s="612"/>
      <c r="G201" s="612"/>
      <c r="H201" s="612"/>
      <c r="I201" s="612"/>
      <c r="J201" s="613"/>
      <c r="K201" s="663"/>
      <c r="L201" s="603"/>
      <c r="M201" s="603"/>
      <c r="N201" s="603"/>
      <c r="O201" s="603"/>
      <c r="P201" s="603"/>
      <c r="Q201" s="603"/>
      <c r="R201" s="604"/>
      <c r="S201" s="663"/>
      <c r="T201" s="603"/>
      <c r="U201" s="603"/>
      <c r="V201" s="603"/>
      <c r="W201" s="603"/>
      <c r="X201" s="604"/>
      <c r="Y201" s="663"/>
      <c r="Z201" s="603"/>
      <c r="AA201" s="603"/>
      <c r="AB201" s="604"/>
      <c r="AC201" s="663"/>
      <c r="AD201" s="603"/>
      <c r="AE201" s="603"/>
      <c r="AF201" s="665"/>
      <c r="AG201" s="669"/>
      <c r="AH201" s="670"/>
      <c r="AI201" s="669"/>
      <c r="AJ201" s="612"/>
      <c r="AK201" s="612"/>
      <c r="AL201" s="612"/>
      <c r="AM201" s="670"/>
      <c r="AN201" s="23"/>
      <c r="AP201" s="49"/>
      <c r="BG201" s="16"/>
      <c r="BH201" s="16"/>
      <c r="BM201" s="16"/>
    </row>
    <row r="202" spans="2:65" s="4" customFormat="1" ht="12.75" customHeight="1">
      <c r="B202" s="579" t="str">
        <f>IF(P11="1人","",IF(L67="","",IF(OR(P33="診断のみ（宿泊無）",P33="前泊→診断"),$L$67,IF(OR(P33="診断→後泊",P33="前泊→診断→後泊"),$L$67+1,""))))</f>
        <v/>
      </c>
      <c r="C202" s="580"/>
      <c r="D202" s="581"/>
      <c r="E202" s="632" t="str">
        <f>IF(P11="1人","",IF(P32&amp;AF32="","",P32&amp;AF32))</f>
        <v/>
      </c>
      <c r="F202" s="633"/>
      <c r="G202" s="633"/>
      <c r="H202" s="633"/>
      <c r="I202" s="633"/>
      <c r="J202" s="634"/>
      <c r="K202" s="641"/>
      <c r="L202" s="594"/>
      <c r="M202" s="594"/>
      <c r="N202" s="588" t="s">
        <v>17</v>
      </c>
      <c r="O202" s="588"/>
      <c r="P202" s="594"/>
      <c r="Q202" s="594"/>
      <c r="R202" s="595"/>
      <c r="S202" s="549"/>
      <c r="T202" s="550"/>
      <c r="U202" s="550"/>
      <c r="V202" s="550"/>
      <c r="W202" s="550"/>
      <c r="X202" s="551"/>
      <c r="Y202" s="617"/>
      <c r="Z202" s="618"/>
      <c r="AA202" s="618"/>
      <c r="AB202" s="619"/>
      <c r="AC202" s="617"/>
      <c r="AD202" s="618"/>
      <c r="AE202" s="618"/>
      <c r="AF202" s="625"/>
      <c r="AG202" s="671"/>
      <c r="AH202" s="672"/>
      <c r="AI202" s="614"/>
      <c r="AJ202" s="615"/>
      <c r="AK202" s="615"/>
      <c r="AL202" s="615"/>
      <c r="AM202" s="616"/>
      <c r="AN202" s="23"/>
      <c r="AP202" s="49"/>
      <c r="BG202" s="16"/>
      <c r="BH202" s="16"/>
      <c r="BM202" s="16"/>
    </row>
    <row r="203" spans="2:65" s="4" customFormat="1" ht="12.75" customHeight="1">
      <c r="B203" s="582"/>
      <c r="C203" s="583"/>
      <c r="D203" s="584"/>
      <c r="E203" s="635"/>
      <c r="F203" s="636"/>
      <c r="G203" s="636"/>
      <c r="H203" s="636"/>
      <c r="I203" s="636"/>
      <c r="J203" s="637"/>
      <c r="K203" s="641"/>
      <c r="L203" s="594"/>
      <c r="M203" s="594"/>
      <c r="N203" s="588" t="s">
        <v>17</v>
      </c>
      <c r="O203" s="588"/>
      <c r="P203" s="594"/>
      <c r="Q203" s="594"/>
      <c r="R203" s="595"/>
      <c r="S203" s="549"/>
      <c r="T203" s="550"/>
      <c r="U203" s="550"/>
      <c r="V203" s="550"/>
      <c r="W203" s="550"/>
      <c r="X203" s="551"/>
      <c r="Y203" s="617"/>
      <c r="Z203" s="618"/>
      <c r="AA203" s="618"/>
      <c r="AB203" s="619"/>
      <c r="AC203" s="617"/>
      <c r="AD203" s="618"/>
      <c r="AE203" s="618"/>
      <c r="AF203" s="625"/>
      <c r="AG203" s="671"/>
      <c r="AH203" s="672"/>
      <c r="AI203" s="614"/>
      <c r="AJ203" s="615"/>
      <c r="AK203" s="615"/>
      <c r="AL203" s="615"/>
      <c r="AM203" s="616"/>
      <c r="AN203" s="23"/>
      <c r="AP203" s="49"/>
      <c r="BG203" s="16"/>
      <c r="BH203" s="16"/>
      <c r="BM203" s="16"/>
    </row>
    <row r="204" spans="2:65" s="4" customFormat="1" ht="12.75" customHeight="1">
      <c r="B204" s="582"/>
      <c r="C204" s="583"/>
      <c r="D204" s="584"/>
      <c r="E204" s="635"/>
      <c r="F204" s="636"/>
      <c r="G204" s="636"/>
      <c r="H204" s="636"/>
      <c r="I204" s="636"/>
      <c r="J204" s="637"/>
      <c r="K204" s="641"/>
      <c r="L204" s="594"/>
      <c r="M204" s="594"/>
      <c r="N204" s="588" t="s">
        <v>17</v>
      </c>
      <c r="O204" s="588"/>
      <c r="P204" s="594"/>
      <c r="Q204" s="594"/>
      <c r="R204" s="595"/>
      <c r="S204" s="549"/>
      <c r="T204" s="550"/>
      <c r="U204" s="550"/>
      <c r="V204" s="550"/>
      <c r="W204" s="550"/>
      <c r="X204" s="551"/>
      <c r="Y204" s="617"/>
      <c r="Z204" s="618"/>
      <c r="AA204" s="618"/>
      <c r="AB204" s="619"/>
      <c r="AC204" s="617"/>
      <c r="AD204" s="618"/>
      <c r="AE204" s="618"/>
      <c r="AF204" s="625"/>
      <c r="AG204" s="671"/>
      <c r="AH204" s="672"/>
      <c r="AI204" s="614"/>
      <c r="AJ204" s="615"/>
      <c r="AK204" s="615"/>
      <c r="AL204" s="615"/>
      <c r="AM204" s="616"/>
      <c r="AN204" s="23"/>
      <c r="AP204" s="49"/>
      <c r="BG204" s="16"/>
      <c r="BH204" s="16"/>
      <c r="BM204" s="16"/>
    </row>
    <row r="205" spans="2:65" s="4" customFormat="1" ht="12.75" customHeight="1">
      <c r="B205" s="582"/>
      <c r="C205" s="583"/>
      <c r="D205" s="584"/>
      <c r="E205" s="635"/>
      <c r="F205" s="636"/>
      <c r="G205" s="636"/>
      <c r="H205" s="636"/>
      <c r="I205" s="636"/>
      <c r="J205" s="637"/>
      <c r="K205" s="641"/>
      <c r="L205" s="594"/>
      <c r="M205" s="594"/>
      <c r="N205" s="588" t="s">
        <v>17</v>
      </c>
      <c r="O205" s="588"/>
      <c r="P205" s="594"/>
      <c r="Q205" s="594"/>
      <c r="R205" s="595"/>
      <c r="S205" s="549"/>
      <c r="T205" s="550"/>
      <c r="U205" s="550"/>
      <c r="V205" s="550"/>
      <c r="W205" s="550"/>
      <c r="X205" s="551"/>
      <c r="Y205" s="617"/>
      <c r="Z205" s="618"/>
      <c r="AA205" s="618"/>
      <c r="AB205" s="619"/>
      <c r="AC205" s="617"/>
      <c r="AD205" s="618"/>
      <c r="AE205" s="618"/>
      <c r="AF205" s="625"/>
      <c r="AG205" s="671"/>
      <c r="AH205" s="672"/>
      <c r="AI205" s="614"/>
      <c r="AJ205" s="615"/>
      <c r="AK205" s="615"/>
      <c r="AL205" s="615"/>
      <c r="AM205" s="616"/>
      <c r="AN205" s="23"/>
      <c r="AP205" s="49"/>
      <c r="BG205" s="16"/>
      <c r="BH205" s="16"/>
      <c r="BM205" s="16"/>
    </row>
    <row r="206" spans="2:65" s="4" customFormat="1" ht="12.75" customHeight="1">
      <c r="B206" s="582"/>
      <c r="C206" s="583"/>
      <c r="D206" s="584"/>
      <c r="E206" s="635"/>
      <c r="F206" s="636"/>
      <c r="G206" s="636"/>
      <c r="H206" s="636"/>
      <c r="I206" s="636"/>
      <c r="J206" s="637"/>
      <c r="K206" s="641"/>
      <c r="L206" s="594"/>
      <c r="M206" s="594"/>
      <c r="N206" s="588" t="s">
        <v>17</v>
      </c>
      <c r="O206" s="588"/>
      <c r="P206" s="594"/>
      <c r="Q206" s="594"/>
      <c r="R206" s="595"/>
      <c r="S206" s="549"/>
      <c r="T206" s="550"/>
      <c r="U206" s="550"/>
      <c r="V206" s="550"/>
      <c r="W206" s="550"/>
      <c r="X206" s="551"/>
      <c r="Y206" s="617"/>
      <c r="Z206" s="618"/>
      <c r="AA206" s="618"/>
      <c r="AB206" s="619"/>
      <c r="AC206" s="617"/>
      <c r="AD206" s="618"/>
      <c r="AE206" s="618"/>
      <c r="AF206" s="625"/>
      <c r="AG206" s="671"/>
      <c r="AH206" s="672"/>
      <c r="AI206" s="614"/>
      <c r="AJ206" s="615"/>
      <c r="AK206" s="615"/>
      <c r="AL206" s="615"/>
      <c r="AM206" s="616"/>
      <c r="AN206" s="23"/>
      <c r="AP206" s="49"/>
      <c r="BG206" s="16"/>
      <c r="BH206" s="16"/>
      <c r="BM206" s="16"/>
    </row>
    <row r="207" spans="2:65" s="4" customFormat="1" ht="12.75" customHeight="1">
      <c r="B207" s="582"/>
      <c r="C207" s="583"/>
      <c r="D207" s="584"/>
      <c r="E207" s="635"/>
      <c r="F207" s="636"/>
      <c r="G207" s="636"/>
      <c r="H207" s="636"/>
      <c r="I207" s="636"/>
      <c r="J207" s="637"/>
      <c r="K207" s="641"/>
      <c r="L207" s="594"/>
      <c r="M207" s="594"/>
      <c r="N207" s="588" t="s">
        <v>17</v>
      </c>
      <c r="O207" s="588"/>
      <c r="P207" s="594"/>
      <c r="Q207" s="594"/>
      <c r="R207" s="595"/>
      <c r="S207" s="549"/>
      <c r="T207" s="550"/>
      <c r="U207" s="550"/>
      <c r="V207" s="550"/>
      <c r="W207" s="550"/>
      <c r="X207" s="551"/>
      <c r="Y207" s="617"/>
      <c r="Z207" s="618"/>
      <c r="AA207" s="618"/>
      <c r="AB207" s="619"/>
      <c r="AC207" s="617"/>
      <c r="AD207" s="618"/>
      <c r="AE207" s="618"/>
      <c r="AF207" s="625"/>
      <c r="AG207" s="671"/>
      <c r="AH207" s="672"/>
      <c r="AI207" s="614"/>
      <c r="AJ207" s="615"/>
      <c r="AK207" s="615"/>
      <c r="AL207" s="615"/>
      <c r="AM207" s="616"/>
      <c r="AN207" s="23"/>
      <c r="AP207" s="49"/>
      <c r="BG207" s="16"/>
      <c r="BH207" s="16"/>
      <c r="BM207" s="16"/>
    </row>
    <row r="208" spans="2:65" s="4" customFormat="1" ht="12.75" customHeight="1">
      <c r="B208" s="582"/>
      <c r="C208" s="583"/>
      <c r="D208" s="584"/>
      <c r="E208" s="635"/>
      <c r="F208" s="636"/>
      <c r="G208" s="636"/>
      <c r="H208" s="636"/>
      <c r="I208" s="636"/>
      <c r="J208" s="637"/>
      <c r="K208" s="641"/>
      <c r="L208" s="594"/>
      <c r="M208" s="594"/>
      <c r="N208" s="588" t="s">
        <v>17</v>
      </c>
      <c r="O208" s="588"/>
      <c r="P208" s="594"/>
      <c r="Q208" s="594"/>
      <c r="R208" s="595"/>
      <c r="S208" s="549"/>
      <c r="T208" s="550"/>
      <c r="U208" s="550"/>
      <c r="V208" s="550"/>
      <c r="W208" s="550"/>
      <c r="X208" s="551"/>
      <c r="Y208" s="617"/>
      <c r="Z208" s="618"/>
      <c r="AA208" s="618"/>
      <c r="AB208" s="619"/>
      <c r="AC208" s="617"/>
      <c r="AD208" s="618"/>
      <c r="AE208" s="618"/>
      <c r="AF208" s="625"/>
      <c r="AG208" s="671"/>
      <c r="AH208" s="672"/>
      <c r="AI208" s="614"/>
      <c r="AJ208" s="615"/>
      <c r="AK208" s="615"/>
      <c r="AL208" s="615"/>
      <c r="AM208" s="616"/>
      <c r="AN208" s="23"/>
      <c r="AP208" s="49"/>
      <c r="BG208" s="16"/>
      <c r="BH208" s="16"/>
      <c r="BM208" s="16"/>
    </row>
    <row r="209" spans="2:65" s="4" customFormat="1" ht="12.75" customHeight="1">
      <c r="B209" s="582"/>
      <c r="C209" s="583"/>
      <c r="D209" s="584"/>
      <c r="E209" s="635"/>
      <c r="F209" s="636"/>
      <c r="G209" s="636"/>
      <c r="H209" s="636"/>
      <c r="I209" s="636"/>
      <c r="J209" s="637"/>
      <c r="K209" s="641"/>
      <c r="L209" s="594"/>
      <c r="M209" s="594"/>
      <c r="N209" s="588" t="s">
        <v>17</v>
      </c>
      <c r="O209" s="588"/>
      <c r="P209" s="594"/>
      <c r="Q209" s="594"/>
      <c r="R209" s="595"/>
      <c r="S209" s="549"/>
      <c r="T209" s="550"/>
      <c r="U209" s="550"/>
      <c r="V209" s="550"/>
      <c r="W209" s="550"/>
      <c r="X209" s="551"/>
      <c r="Y209" s="617"/>
      <c r="Z209" s="618"/>
      <c r="AA209" s="618"/>
      <c r="AB209" s="619"/>
      <c r="AC209" s="617"/>
      <c r="AD209" s="618"/>
      <c r="AE209" s="618"/>
      <c r="AF209" s="625"/>
      <c r="AG209" s="671"/>
      <c r="AH209" s="672"/>
      <c r="AI209" s="614"/>
      <c r="AJ209" s="615"/>
      <c r="AK209" s="615"/>
      <c r="AL209" s="615"/>
      <c r="AM209" s="616"/>
      <c r="AN209" s="23"/>
      <c r="AP209" s="49"/>
      <c r="BG209" s="16"/>
      <c r="BH209" s="16"/>
      <c r="BM209" s="16"/>
    </row>
    <row r="210" spans="2:65" s="4" customFormat="1" ht="12.75" customHeight="1">
      <c r="B210" s="582"/>
      <c r="C210" s="583"/>
      <c r="D210" s="584"/>
      <c r="E210" s="635"/>
      <c r="F210" s="636"/>
      <c r="G210" s="636"/>
      <c r="H210" s="636"/>
      <c r="I210" s="636"/>
      <c r="J210" s="637"/>
      <c r="K210" s="641"/>
      <c r="L210" s="594"/>
      <c r="M210" s="594"/>
      <c r="N210" s="588" t="s">
        <v>17</v>
      </c>
      <c r="O210" s="588"/>
      <c r="P210" s="594"/>
      <c r="Q210" s="594"/>
      <c r="R210" s="595"/>
      <c r="S210" s="549"/>
      <c r="T210" s="550"/>
      <c r="U210" s="550"/>
      <c r="V210" s="550"/>
      <c r="W210" s="550"/>
      <c r="X210" s="551"/>
      <c r="Y210" s="617"/>
      <c r="Z210" s="618"/>
      <c r="AA210" s="618"/>
      <c r="AB210" s="619"/>
      <c r="AC210" s="617"/>
      <c r="AD210" s="618"/>
      <c r="AE210" s="618"/>
      <c r="AF210" s="625"/>
      <c r="AG210" s="671"/>
      <c r="AH210" s="672"/>
      <c r="AI210" s="614"/>
      <c r="AJ210" s="615"/>
      <c r="AK210" s="615"/>
      <c r="AL210" s="615"/>
      <c r="AM210" s="616"/>
      <c r="AN210" s="23"/>
      <c r="AP210" s="49"/>
      <c r="BG210" s="16"/>
      <c r="BH210" s="16"/>
      <c r="BM210" s="16"/>
    </row>
    <row r="211" spans="2:65" s="4" customFormat="1" ht="12.75" customHeight="1" thickBot="1">
      <c r="B211" s="585"/>
      <c r="C211" s="586"/>
      <c r="D211" s="587"/>
      <c r="E211" s="638"/>
      <c r="F211" s="639"/>
      <c r="G211" s="639"/>
      <c r="H211" s="639"/>
      <c r="I211" s="639"/>
      <c r="J211" s="640"/>
      <c r="K211" s="642"/>
      <c r="L211" s="589"/>
      <c r="M211" s="589"/>
      <c r="N211" s="647" t="s">
        <v>17</v>
      </c>
      <c r="O211" s="647"/>
      <c r="P211" s="589"/>
      <c r="Q211" s="589"/>
      <c r="R211" s="590"/>
      <c r="S211" s="591"/>
      <c r="T211" s="592"/>
      <c r="U211" s="592"/>
      <c r="V211" s="592"/>
      <c r="W211" s="592"/>
      <c r="X211" s="593"/>
      <c r="Y211" s="648"/>
      <c r="Z211" s="649"/>
      <c r="AA211" s="649"/>
      <c r="AB211" s="650"/>
      <c r="AC211" s="648"/>
      <c r="AD211" s="649"/>
      <c r="AE211" s="649"/>
      <c r="AF211" s="651"/>
      <c r="AG211" s="676"/>
      <c r="AH211" s="677"/>
      <c r="AI211" s="673"/>
      <c r="AJ211" s="674"/>
      <c r="AK211" s="674"/>
      <c r="AL211" s="674"/>
      <c r="AM211" s="675"/>
      <c r="AN211" s="23"/>
      <c r="AP211" s="804"/>
      <c r="AQ211" s="7"/>
      <c r="AR211" s="7"/>
      <c r="BG211" s="16"/>
      <c r="BH211" s="16"/>
      <c r="BM211" s="16"/>
    </row>
    <row r="212" spans="2:65" s="5" customFormat="1" ht="12.75" customHeight="1" thickTop="1" thickBot="1">
      <c r="B212" s="678" t="s">
        <v>27</v>
      </c>
      <c r="C212" s="679"/>
      <c r="D212" s="679"/>
      <c r="E212" s="679"/>
      <c r="F212" s="679"/>
      <c r="G212" s="679"/>
      <c r="H212" s="679"/>
      <c r="I212" s="679"/>
      <c r="J212" s="679"/>
      <c r="K212" s="679"/>
      <c r="L212" s="679"/>
      <c r="M212" s="679"/>
      <c r="N212" s="679"/>
      <c r="O212" s="679"/>
      <c r="P212" s="679"/>
      <c r="Q212" s="679"/>
      <c r="R212" s="679"/>
      <c r="S212" s="679"/>
      <c r="T212" s="679"/>
      <c r="U212" s="679"/>
      <c r="V212" s="679"/>
      <c r="W212" s="679"/>
      <c r="X212" s="679"/>
      <c r="Y212" s="679"/>
      <c r="Z212" s="679"/>
      <c r="AA212" s="679"/>
      <c r="AB212" s="679"/>
      <c r="AC212" s="679"/>
      <c r="AD212" s="679"/>
      <c r="AE212" s="679"/>
      <c r="AF212" s="679"/>
      <c r="AG212" s="679"/>
      <c r="AH212" s="680"/>
      <c r="AI212" s="629">
        <f>SUM(AI202:AM211)</f>
        <v>0</v>
      </c>
      <c r="AJ212" s="630"/>
      <c r="AK212" s="630"/>
      <c r="AL212" s="630"/>
      <c r="AM212" s="631"/>
      <c r="AN212" s="17"/>
      <c r="AP212" s="805"/>
      <c r="BG212" s="17"/>
      <c r="BH212" s="17"/>
      <c r="BM212" s="17"/>
    </row>
    <row r="213" spans="2:65" s="5" customFormat="1" ht="12.75" customHeight="1">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P213" s="805"/>
      <c r="BE213" s="17"/>
      <c r="BF213" s="17"/>
      <c r="BK213" s="17"/>
    </row>
    <row r="214" spans="2:65" s="4" customFormat="1" ht="12.75" customHeight="1">
      <c r="B214" s="17" t="s">
        <v>41</v>
      </c>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23"/>
      <c r="AM214" s="23"/>
      <c r="AN214" s="23"/>
      <c r="AP214" s="49"/>
      <c r="BE214" s="16"/>
      <c r="BF214" s="16"/>
      <c r="BK214" s="16"/>
    </row>
    <row r="215" spans="2:65" s="4" customFormat="1" ht="12.75" customHeight="1">
      <c r="B215" s="19"/>
      <c r="C215" s="19"/>
      <c r="D215" s="19"/>
      <c r="E215" s="19"/>
      <c r="F215" s="19"/>
      <c r="G215" s="19"/>
      <c r="H215" s="19"/>
      <c r="I215" s="19"/>
      <c r="J215" s="19"/>
      <c r="K215" s="19"/>
      <c r="L215" s="19"/>
      <c r="M215" s="19"/>
      <c r="N215" s="2"/>
      <c r="O215" s="2"/>
      <c r="P215" s="2"/>
      <c r="Q215" s="2"/>
      <c r="R215" s="2"/>
      <c r="S215" s="2"/>
      <c r="T215" s="2"/>
      <c r="U215" s="2"/>
      <c r="V215" s="2"/>
      <c r="W215" s="2"/>
      <c r="X215" s="2"/>
      <c r="Y215" s="2"/>
      <c r="Z215" s="18"/>
      <c r="AA215" s="21"/>
      <c r="AB215" s="21"/>
      <c r="AC215" s="21"/>
      <c r="AD215" s="23"/>
      <c r="AE215" s="23"/>
      <c r="AF215" s="23"/>
      <c r="AG215" s="23"/>
      <c r="AH215" s="23"/>
      <c r="AI215" s="23"/>
      <c r="AJ215" s="23"/>
      <c r="AK215" s="23"/>
      <c r="AL215" s="23"/>
      <c r="AM215" s="23"/>
      <c r="AN215" s="23"/>
      <c r="AP215" s="49"/>
      <c r="BE215" s="16"/>
      <c r="BF215" s="16"/>
      <c r="BK215" s="16"/>
    </row>
    <row r="216" spans="2:65" s="4" customFormat="1" ht="12.75" customHeight="1" thickBot="1">
      <c r="B216" s="39" t="s">
        <v>21</v>
      </c>
      <c r="C216" s="19"/>
      <c r="D216" s="19"/>
      <c r="E216" s="19"/>
      <c r="F216" s="19"/>
      <c r="G216" s="19"/>
      <c r="H216" s="19"/>
      <c r="I216" s="19"/>
      <c r="J216" s="19"/>
      <c r="K216" s="19"/>
      <c r="L216" s="19"/>
      <c r="M216" s="19"/>
      <c r="N216" s="2"/>
      <c r="O216" s="2"/>
      <c r="P216" s="2"/>
      <c r="Q216" s="2"/>
      <c r="R216" s="2"/>
      <c r="S216" s="2"/>
      <c r="T216" s="2"/>
      <c r="U216" s="2"/>
      <c r="V216" s="2"/>
      <c r="W216" s="2"/>
      <c r="X216" s="2"/>
      <c r="Y216" s="2"/>
      <c r="Z216" s="18"/>
      <c r="AA216" s="21"/>
      <c r="AB216" s="21"/>
      <c r="AC216" s="21"/>
      <c r="AD216" s="23"/>
      <c r="AE216" s="23"/>
      <c r="AF216" s="23"/>
      <c r="AG216" s="23"/>
      <c r="AH216" s="23"/>
      <c r="AI216" s="23"/>
      <c r="AJ216" s="23"/>
      <c r="AK216" s="23"/>
      <c r="AL216" s="23"/>
      <c r="AM216" s="23"/>
      <c r="AN216" s="23"/>
      <c r="AP216" s="49"/>
      <c r="BE216" s="16"/>
      <c r="BF216" s="16"/>
      <c r="BK216" s="16"/>
    </row>
    <row r="217" spans="2:65" s="4" customFormat="1" ht="12.75" customHeight="1">
      <c r="B217" s="596" t="s">
        <v>10</v>
      </c>
      <c r="C217" s="597"/>
      <c r="D217" s="598"/>
      <c r="E217" s="605" t="s">
        <v>239</v>
      </c>
      <c r="F217" s="606"/>
      <c r="G217" s="606"/>
      <c r="H217" s="606"/>
      <c r="I217" s="606"/>
      <c r="J217" s="607"/>
      <c r="K217" s="110" t="s">
        <v>26</v>
      </c>
      <c r="L217" s="108"/>
      <c r="M217" s="108"/>
      <c r="N217" s="108"/>
      <c r="O217" s="108"/>
      <c r="P217" s="108"/>
      <c r="Q217" s="108"/>
      <c r="R217" s="108"/>
      <c r="S217" s="108"/>
      <c r="T217" s="108"/>
      <c r="U217" s="108"/>
      <c r="V217" s="108"/>
      <c r="W217" s="108"/>
      <c r="X217" s="108"/>
      <c r="Y217" s="108"/>
      <c r="Z217" s="108"/>
      <c r="AA217" s="108"/>
      <c r="AB217" s="108"/>
      <c r="AC217" s="108"/>
      <c r="AD217" s="108"/>
      <c r="AE217" s="108"/>
      <c r="AF217" s="111"/>
      <c r="AG217" s="681" t="s">
        <v>252</v>
      </c>
      <c r="AH217" s="682"/>
      <c r="AI217" s="112" t="s">
        <v>14</v>
      </c>
      <c r="AJ217" s="136"/>
      <c r="AK217" s="136"/>
      <c r="AL217" s="136"/>
      <c r="AM217" s="113"/>
      <c r="AN217" s="23"/>
      <c r="AP217" s="49"/>
      <c r="BG217" s="16"/>
      <c r="BH217" s="16"/>
      <c r="BM217" s="16"/>
    </row>
    <row r="218" spans="2:65" s="4" customFormat="1" ht="12.75" customHeight="1">
      <c r="B218" s="599"/>
      <c r="C218" s="600"/>
      <c r="D218" s="601"/>
      <c r="E218" s="608"/>
      <c r="F218" s="609"/>
      <c r="G218" s="609"/>
      <c r="H218" s="609"/>
      <c r="I218" s="609"/>
      <c r="J218" s="610"/>
      <c r="K218" s="660" t="s">
        <v>16</v>
      </c>
      <c r="L218" s="661"/>
      <c r="M218" s="661"/>
      <c r="N218" s="661"/>
      <c r="O218" s="661"/>
      <c r="P218" s="661"/>
      <c r="Q218" s="661"/>
      <c r="R218" s="662"/>
      <c r="S218" s="660" t="s">
        <v>11</v>
      </c>
      <c r="T218" s="661"/>
      <c r="U218" s="661"/>
      <c r="V218" s="661"/>
      <c r="W218" s="661"/>
      <c r="X218" s="662"/>
      <c r="Y218" s="660" t="s">
        <v>12</v>
      </c>
      <c r="Z218" s="661"/>
      <c r="AA218" s="661"/>
      <c r="AB218" s="662"/>
      <c r="AC218" s="660" t="s">
        <v>13</v>
      </c>
      <c r="AD218" s="661"/>
      <c r="AE218" s="661"/>
      <c r="AF218" s="664"/>
      <c r="AG218" s="683"/>
      <c r="AH218" s="684"/>
      <c r="AI218" s="666" t="s">
        <v>18</v>
      </c>
      <c r="AJ218" s="667"/>
      <c r="AK218" s="667"/>
      <c r="AL218" s="667"/>
      <c r="AM218" s="668"/>
      <c r="AN218" s="23"/>
      <c r="AP218" s="49"/>
      <c r="BG218" s="16"/>
      <c r="BH218" s="16"/>
      <c r="BM218" s="16"/>
    </row>
    <row r="219" spans="2:65" s="4" customFormat="1" ht="12.75" customHeight="1">
      <c r="B219" s="602"/>
      <c r="C219" s="603"/>
      <c r="D219" s="604"/>
      <c r="E219" s="611"/>
      <c r="F219" s="612"/>
      <c r="G219" s="612"/>
      <c r="H219" s="612"/>
      <c r="I219" s="612"/>
      <c r="J219" s="613"/>
      <c r="K219" s="663"/>
      <c r="L219" s="603"/>
      <c r="M219" s="603"/>
      <c r="N219" s="603"/>
      <c r="O219" s="603"/>
      <c r="P219" s="603"/>
      <c r="Q219" s="603"/>
      <c r="R219" s="604"/>
      <c r="S219" s="663"/>
      <c r="T219" s="603"/>
      <c r="U219" s="603"/>
      <c r="V219" s="603"/>
      <c r="W219" s="603"/>
      <c r="X219" s="604"/>
      <c r="Y219" s="663"/>
      <c r="Z219" s="603"/>
      <c r="AA219" s="603"/>
      <c r="AB219" s="604"/>
      <c r="AC219" s="663"/>
      <c r="AD219" s="603"/>
      <c r="AE219" s="603"/>
      <c r="AF219" s="665"/>
      <c r="AG219" s="669"/>
      <c r="AH219" s="670"/>
      <c r="AI219" s="669"/>
      <c r="AJ219" s="612"/>
      <c r="AK219" s="612"/>
      <c r="AL219" s="612"/>
      <c r="AM219" s="670"/>
      <c r="AN219" s="23"/>
      <c r="AP219" s="49"/>
      <c r="BG219" s="16"/>
      <c r="BH219" s="16"/>
      <c r="BM219" s="16"/>
    </row>
    <row r="220" spans="2:65" s="4" customFormat="1" ht="12.75" customHeight="1">
      <c r="B220" s="579" t="str">
        <f>IF(OR(P41="説明のみ（宿泊無）",P41="説明→後泊",P41=""),"",IF($L$71="","",$L$71-1))</f>
        <v/>
      </c>
      <c r="C220" s="580"/>
      <c r="D220" s="581"/>
      <c r="E220" s="632" t="str">
        <f>IF(OR(P41="説明のみ（宿泊無）",P41="説明→後泊",P41=""),"",IF(P40&amp;AF40="","",P40&amp;AF40))</f>
        <v/>
      </c>
      <c r="F220" s="633"/>
      <c r="G220" s="633"/>
      <c r="H220" s="633"/>
      <c r="I220" s="633"/>
      <c r="J220" s="634"/>
      <c r="K220" s="641"/>
      <c r="L220" s="594"/>
      <c r="M220" s="594"/>
      <c r="N220" s="588" t="s">
        <v>17</v>
      </c>
      <c r="O220" s="588"/>
      <c r="P220" s="594"/>
      <c r="Q220" s="594"/>
      <c r="R220" s="595"/>
      <c r="S220" s="549"/>
      <c r="T220" s="550"/>
      <c r="U220" s="550"/>
      <c r="V220" s="550"/>
      <c r="W220" s="550"/>
      <c r="X220" s="551"/>
      <c r="Y220" s="617"/>
      <c r="Z220" s="618"/>
      <c r="AA220" s="618"/>
      <c r="AB220" s="619"/>
      <c r="AC220" s="617"/>
      <c r="AD220" s="618"/>
      <c r="AE220" s="618"/>
      <c r="AF220" s="625"/>
      <c r="AG220" s="671"/>
      <c r="AH220" s="672"/>
      <c r="AI220" s="614"/>
      <c r="AJ220" s="615"/>
      <c r="AK220" s="615"/>
      <c r="AL220" s="615"/>
      <c r="AM220" s="616"/>
      <c r="AN220" s="23"/>
      <c r="AP220" s="49"/>
      <c r="BG220" s="16"/>
      <c r="BH220" s="16"/>
      <c r="BM220" s="16"/>
    </row>
    <row r="221" spans="2:65" s="4" customFormat="1" ht="12.75" customHeight="1">
      <c r="B221" s="582"/>
      <c r="C221" s="583"/>
      <c r="D221" s="584"/>
      <c r="E221" s="635"/>
      <c r="F221" s="636"/>
      <c r="G221" s="636"/>
      <c r="H221" s="636"/>
      <c r="I221" s="636"/>
      <c r="J221" s="637"/>
      <c r="K221" s="641"/>
      <c r="L221" s="594"/>
      <c r="M221" s="594"/>
      <c r="N221" s="588" t="s">
        <v>17</v>
      </c>
      <c r="O221" s="588"/>
      <c r="P221" s="594"/>
      <c r="Q221" s="594"/>
      <c r="R221" s="595"/>
      <c r="S221" s="549"/>
      <c r="T221" s="550"/>
      <c r="U221" s="550"/>
      <c r="V221" s="550"/>
      <c r="W221" s="550"/>
      <c r="X221" s="551"/>
      <c r="Y221" s="617"/>
      <c r="Z221" s="618"/>
      <c r="AA221" s="618"/>
      <c r="AB221" s="619"/>
      <c r="AC221" s="617"/>
      <c r="AD221" s="618"/>
      <c r="AE221" s="618"/>
      <c r="AF221" s="625"/>
      <c r="AG221" s="671"/>
      <c r="AH221" s="672"/>
      <c r="AI221" s="614"/>
      <c r="AJ221" s="615"/>
      <c r="AK221" s="615"/>
      <c r="AL221" s="615"/>
      <c r="AM221" s="616"/>
      <c r="AN221" s="23"/>
      <c r="AP221" s="49"/>
      <c r="BG221" s="16"/>
      <c r="BH221" s="16"/>
      <c r="BM221" s="16"/>
    </row>
    <row r="222" spans="2:65" s="4" customFormat="1" ht="12.75" customHeight="1">
      <c r="B222" s="582"/>
      <c r="C222" s="583"/>
      <c r="D222" s="584"/>
      <c r="E222" s="635"/>
      <c r="F222" s="636"/>
      <c r="G222" s="636"/>
      <c r="H222" s="636"/>
      <c r="I222" s="636"/>
      <c r="J222" s="637"/>
      <c r="K222" s="641"/>
      <c r="L222" s="594"/>
      <c r="M222" s="594"/>
      <c r="N222" s="588" t="s">
        <v>17</v>
      </c>
      <c r="O222" s="588"/>
      <c r="P222" s="594"/>
      <c r="Q222" s="594"/>
      <c r="R222" s="595"/>
      <c r="S222" s="549"/>
      <c r="T222" s="550"/>
      <c r="U222" s="550"/>
      <c r="V222" s="550"/>
      <c r="W222" s="550"/>
      <c r="X222" s="551"/>
      <c r="Y222" s="617"/>
      <c r="Z222" s="618"/>
      <c r="AA222" s="618"/>
      <c r="AB222" s="619"/>
      <c r="AC222" s="617"/>
      <c r="AD222" s="618"/>
      <c r="AE222" s="618"/>
      <c r="AF222" s="625"/>
      <c r="AG222" s="671"/>
      <c r="AH222" s="672"/>
      <c r="AI222" s="614"/>
      <c r="AJ222" s="615"/>
      <c r="AK222" s="615"/>
      <c r="AL222" s="615"/>
      <c r="AM222" s="616"/>
      <c r="AN222" s="23"/>
      <c r="AP222" s="49"/>
      <c r="BG222" s="16"/>
      <c r="BH222" s="16"/>
      <c r="BM222" s="16"/>
    </row>
    <row r="223" spans="2:65" s="4" customFormat="1" ht="12.75" customHeight="1">
      <c r="B223" s="582"/>
      <c r="C223" s="583"/>
      <c r="D223" s="584"/>
      <c r="E223" s="635"/>
      <c r="F223" s="636"/>
      <c r="G223" s="636"/>
      <c r="H223" s="636"/>
      <c r="I223" s="636"/>
      <c r="J223" s="637"/>
      <c r="K223" s="641"/>
      <c r="L223" s="594"/>
      <c r="M223" s="594"/>
      <c r="N223" s="588" t="s">
        <v>17</v>
      </c>
      <c r="O223" s="588"/>
      <c r="P223" s="594"/>
      <c r="Q223" s="594"/>
      <c r="R223" s="595"/>
      <c r="S223" s="549"/>
      <c r="T223" s="550"/>
      <c r="U223" s="550"/>
      <c r="V223" s="550"/>
      <c r="W223" s="550"/>
      <c r="X223" s="551"/>
      <c r="Y223" s="617"/>
      <c r="Z223" s="618"/>
      <c r="AA223" s="618"/>
      <c r="AB223" s="619"/>
      <c r="AC223" s="617"/>
      <c r="AD223" s="618"/>
      <c r="AE223" s="618"/>
      <c r="AF223" s="625"/>
      <c r="AG223" s="671"/>
      <c r="AH223" s="672"/>
      <c r="AI223" s="614"/>
      <c r="AJ223" s="615"/>
      <c r="AK223" s="615"/>
      <c r="AL223" s="615"/>
      <c r="AM223" s="616"/>
      <c r="AN223" s="23"/>
      <c r="AP223" s="49"/>
      <c r="BG223" s="16"/>
      <c r="BH223" s="16"/>
      <c r="BM223" s="16"/>
    </row>
    <row r="224" spans="2:65" s="4" customFormat="1" ht="12.75" customHeight="1">
      <c r="B224" s="582"/>
      <c r="C224" s="583"/>
      <c r="D224" s="584"/>
      <c r="E224" s="635"/>
      <c r="F224" s="636"/>
      <c r="G224" s="636"/>
      <c r="H224" s="636"/>
      <c r="I224" s="636"/>
      <c r="J224" s="637"/>
      <c r="K224" s="641"/>
      <c r="L224" s="594"/>
      <c r="M224" s="594"/>
      <c r="N224" s="588" t="s">
        <v>17</v>
      </c>
      <c r="O224" s="588"/>
      <c r="P224" s="594"/>
      <c r="Q224" s="594"/>
      <c r="R224" s="595"/>
      <c r="S224" s="549"/>
      <c r="T224" s="550"/>
      <c r="U224" s="550"/>
      <c r="V224" s="550"/>
      <c r="W224" s="550"/>
      <c r="X224" s="551"/>
      <c r="Y224" s="617"/>
      <c r="Z224" s="618"/>
      <c r="AA224" s="618"/>
      <c r="AB224" s="619"/>
      <c r="AC224" s="617"/>
      <c r="AD224" s="618"/>
      <c r="AE224" s="618"/>
      <c r="AF224" s="625"/>
      <c r="AG224" s="671"/>
      <c r="AH224" s="672"/>
      <c r="AI224" s="614"/>
      <c r="AJ224" s="615"/>
      <c r="AK224" s="615"/>
      <c r="AL224" s="615"/>
      <c r="AM224" s="616"/>
      <c r="AN224" s="23"/>
      <c r="AP224" s="49"/>
      <c r="BG224" s="16"/>
      <c r="BH224" s="16"/>
      <c r="BM224" s="16"/>
    </row>
    <row r="225" spans="2:65" s="4" customFormat="1" ht="12.75" customHeight="1">
      <c r="B225" s="582"/>
      <c r="C225" s="583"/>
      <c r="D225" s="584"/>
      <c r="E225" s="635"/>
      <c r="F225" s="636"/>
      <c r="G225" s="636"/>
      <c r="H225" s="636"/>
      <c r="I225" s="636"/>
      <c r="J225" s="637"/>
      <c r="K225" s="641"/>
      <c r="L225" s="594"/>
      <c r="M225" s="594"/>
      <c r="N225" s="588" t="s">
        <v>17</v>
      </c>
      <c r="O225" s="588"/>
      <c r="P225" s="594"/>
      <c r="Q225" s="594"/>
      <c r="R225" s="595"/>
      <c r="S225" s="549"/>
      <c r="T225" s="550"/>
      <c r="U225" s="550"/>
      <c r="V225" s="550"/>
      <c r="W225" s="550"/>
      <c r="X225" s="551"/>
      <c r="Y225" s="617"/>
      <c r="Z225" s="618"/>
      <c r="AA225" s="618"/>
      <c r="AB225" s="619"/>
      <c r="AC225" s="617"/>
      <c r="AD225" s="618"/>
      <c r="AE225" s="618"/>
      <c r="AF225" s="625"/>
      <c r="AG225" s="671"/>
      <c r="AH225" s="672"/>
      <c r="AI225" s="614"/>
      <c r="AJ225" s="615"/>
      <c r="AK225" s="615"/>
      <c r="AL225" s="615"/>
      <c r="AM225" s="616"/>
      <c r="AN225" s="23"/>
      <c r="AP225" s="49"/>
      <c r="BG225" s="16"/>
      <c r="BH225" s="16"/>
      <c r="BM225" s="16"/>
    </row>
    <row r="226" spans="2:65" s="4" customFormat="1" ht="12.75" customHeight="1">
      <c r="B226" s="582"/>
      <c r="C226" s="583"/>
      <c r="D226" s="584"/>
      <c r="E226" s="635"/>
      <c r="F226" s="636"/>
      <c r="G226" s="636"/>
      <c r="H226" s="636"/>
      <c r="I226" s="636"/>
      <c r="J226" s="637"/>
      <c r="K226" s="641"/>
      <c r="L226" s="594"/>
      <c r="M226" s="594"/>
      <c r="N226" s="588" t="s">
        <v>17</v>
      </c>
      <c r="O226" s="588"/>
      <c r="P226" s="594"/>
      <c r="Q226" s="594"/>
      <c r="R226" s="595"/>
      <c r="S226" s="549"/>
      <c r="T226" s="550"/>
      <c r="U226" s="550"/>
      <c r="V226" s="550"/>
      <c r="W226" s="550"/>
      <c r="X226" s="551"/>
      <c r="Y226" s="617"/>
      <c r="Z226" s="618"/>
      <c r="AA226" s="618"/>
      <c r="AB226" s="619"/>
      <c r="AC226" s="617"/>
      <c r="AD226" s="618"/>
      <c r="AE226" s="618"/>
      <c r="AF226" s="625"/>
      <c r="AG226" s="671"/>
      <c r="AH226" s="672"/>
      <c r="AI226" s="614"/>
      <c r="AJ226" s="615"/>
      <c r="AK226" s="615"/>
      <c r="AL226" s="615"/>
      <c r="AM226" s="616"/>
      <c r="AN226" s="23"/>
      <c r="AP226" s="49"/>
      <c r="BG226" s="16"/>
      <c r="BH226" s="16"/>
      <c r="BM226" s="16"/>
    </row>
    <row r="227" spans="2:65" s="4" customFormat="1" ht="12.75" customHeight="1">
      <c r="B227" s="582"/>
      <c r="C227" s="583"/>
      <c r="D227" s="584"/>
      <c r="E227" s="635"/>
      <c r="F227" s="636"/>
      <c r="G227" s="636"/>
      <c r="H227" s="636"/>
      <c r="I227" s="636"/>
      <c r="J227" s="637"/>
      <c r="K227" s="641"/>
      <c r="L227" s="594"/>
      <c r="M227" s="594"/>
      <c r="N227" s="588" t="s">
        <v>17</v>
      </c>
      <c r="O227" s="588"/>
      <c r="P227" s="594"/>
      <c r="Q227" s="594"/>
      <c r="R227" s="595"/>
      <c r="S227" s="549"/>
      <c r="T227" s="550"/>
      <c r="U227" s="550"/>
      <c r="V227" s="550"/>
      <c r="W227" s="550"/>
      <c r="X227" s="551"/>
      <c r="Y227" s="617"/>
      <c r="Z227" s="618"/>
      <c r="AA227" s="618"/>
      <c r="AB227" s="619"/>
      <c r="AC227" s="617"/>
      <c r="AD227" s="618"/>
      <c r="AE227" s="618"/>
      <c r="AF227" s="625"/>
      <c r="AG227" s="671"/>
      <c r="AH227" s="672"/>
      <c r="AI227" s="614"/>
      <c r="AJ227" s="615"/>
      <c r="AK227" s="615"/>
      <c r="AL227" s="615"/>
      <c r="AM227" s="616"/>
      <c r="AN227" s="23"/>
      <c r="AP227" s="49"/>
      <c r="BG227" s="16"/>
      <c r="BH227" s="16"/>
      <c r="BM227" s="16"/>
    </row>
    <row r="228" spans="2:65" s="4" customFormat="1" ht="12.75" customHeight="1">
      <c r="B228" s="582"/>
      <c r="C228" s="583"/>
      <c r="D228" s="584"/>
      <c r="E228" s="635"/>
      <c r="F228" s="636"/>
      <c r="G228" s="636"/>
      <c r="H228" s="636"/>
      <c r="I228" s="636"/>
      <c r="J228" s="637"/>
      <c r="K228" s="641"/>
      <c r="L228" s="594"/>
      <c r="M228" s="594"/>
      <c r="N228" s="588" t="s">
        <v>17</v>
      </c>
      <c r="O228" s="588"/>
      <c r="P228" s="594"/>
      <c r="Q228" s="594"/>
      <c r="R228" s="595"/>
      <c r="S228" s="549"/>
      <c r="T228" s="550"/>
      <c r="U228" s="550"/>
      <c r="V228" s="550"/>
      <c r="W228" s="550"/>
      <c r="X228" s="551"/>
      <c r="Y228" s="617"/>
      <c r="Z228" s="618"/>
      <c r="AA228" s="618"/>
      <c r="AB228" s="619"/>
      <c r="AC228" s="617"/>
      <c r="AD228" s="618"/>
      <c r="AE228" s="618"/>
      <c r="AF228" s="625"/>
      <c r="AG228" s="671"/>
      <c r="AH228" s="672"/>
      <c r="AI228" s="614"/>
      <c r="AJ228" s="615"/>
      <c r="AK228" s="615"/>
      <c r="AL228" s="615"/>
      <c r="AM228" s="616"/>
      <c r="AN228" s="23"/>
      <c r="AP228" s="49"/>
      <c r="BG228" s="16"/>
      <c r="BH228" s="16"/>
      <c r="BM228" s="16"/>
    </row>
    <row r="229" spans="2:65" s="4" customFormat="1" ht="12.75" customHeight="1" thickBot="1">
      <c r="B229" s="585"/>
      <c r="C229" s="586"/>
      <c r="D229" s="587"/>
      <c r="E229" s="638"/>
      <c r="F229" s="639"/>
      <c r="G229" s="639"/>
      <c r="H229" s="639"/>
      <c r="I229" s="639"/>
      <c r="J229" s="640"/>
      <c r="K229" s="642"/>
      <c r="L229" s="589"/>
      <c r="M229" s="589"/>
      <c r="N229" s="647" t="s">
        <v>17</v>
      </c>
      <c r="O229" s="647"/>
      <c r="P229" s="589"/>
      <c r="Q229" s="589"/>
      <c r="R229" s="590"/>
      <c r="S229" s="591"/>
      <c r="T229" s="592"/>
      <c r="U229" s="592"/>
      <c r="V229" s="592"/>
      <c r="W229" s="592"/>
      <c r="X229" s="593"/>
      <c r="Y229" s="648"/>
      <c r="Z229" s="649"/>
      <c r="AA229" s="649"/>
      <c r="AB229" s="650"/>
      <c r="AC229" s="648"/>
      <c r="AD229" s="649"/>
      <c r="AE229" s="649"/>
      <c r="AF229" s="651"/>
      <c r="AG229" s="676"/>
      <c r="AH229" s="677"/>
      <c r="AI229" s="673"/>
      <c r="AJ229" s="674"/>
      <c r="AK229" s="674"/>
      <c r="AL229" s="674"/>
      <c r="AM229" s="675"/>
      <c r="AN229" s="23"/>
      <c r="AP229" s="49"/>
      <c r="BG229" s="16"/>
      <c r="BH229" s="16"/>
      <c r="BM229" s="16"/>
    </row>
    <row r="230" spans="2:65" s="4" customFormat="1" ht="12.75" customHeight="1" thickTop="1" thickBot="1">
      <c r="B230" s="678" t="s">
        <v>27</v>
      </c>
      <c r="C230" s="679"/>
      <c r="D230" s="679"/>
      <c r="E230" s="679"/>
      <c r="F230" s="679"/>
      <c r="G230" s="679"/>
      <c r="H230" s="679"/>
      <c r="I230" s="679"/>
      <c r="J230" s="679"/>
      <c r="K230" s="679"/>
      <c r="L230" s="679"/>
      <c r="M230" s="679"/>
      <c r="N230" s="679"/>
      <c r="O230" s="679"/>
      <c r="P230" s="679"/>
      <c r="Q230" s="679"/>
      <c r="R230" s="679"/>
      <c r="S230" s="679"/>
      <c r="T230" s="679"/>
      <c r="U230" s="679"/>
      <c r="V230" s="679"/>
      <c r="W230" s="679"/>
      <c r="X230" s="679"/>
      <c r="Y230" s="679"/>
      <c r="Z230" s="679"/>
      <c r="AA230" s="679"/>
      <c r="AB230" s="679"/>
      <c r="AC230" s="679"/>
      <c r="AD230" s="679"/>
      <c r="AE230" s="679"/>
      <c r="AF230" s="679"/>
      <c r="AG230" s="679"/>
      <c r="AH230" s="680"/>
      <c r="AI230" s="629">
        <f>SUM(AI220:AM229)</f>
        <v>0</v>
      </c>
      <c r="AJ230" s="630"/>
      <c r="AK230" s="630"/>
      <c r="AL230" s="630"/>
      <c r="AM230" s="631"/>
      <c r="AN230" s="23"/>
      <c r="AP230" s="49"/>
      <c r="BG230" s="16"/>
      <c r="BH230" s="16"/>
      <c r="BM230" s="16"/>
    </row>
    <row r="231" spans="2:65" s="23" customFormat="1" ht="12.75" customHeight="1" thickBot="1">
      <c r="B231" s="31" t="s">
        <v>236</v>
      </c>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7"/>
      <c r="AH231" s="47"/>
      <c r="AI231" s="47"/>
      <c r="AJ231" s="47"/>
      <c r="AK231" s="47"/>
      <c r="AL231" s="47"/>
      <c r="AM231" s="47"/>
      <c r="AP231" s="49"/>
    </row>
    <row r="232" spans="2:65" s="23" customFormat="1" ht="24.75" customHeight="1">
      <c r="B232" s="107" t="s">
        <v>23</v>
      </c>
      <c r="C232" s="108"/>
      <c r="D232" s="108"/>
      <c r="E232" s="108"/>
      <c r="F232" s="108"/>
      <c r="G232" s="108"/>
      <c r="H232" s="108"/>
      <c r="I232" s="108"/>
      <c r="J232" s="108"/>
      <c r="K232" s="108"/>
      <c r="L232" s="108"/>
      <c r="M232" s="108"/>
      <c r="N232" s="109"/>
      <c r="O232" s="110" t="s">
        <v>25</v>
      </c>
      <c r="P232" s="108"/>
      <c r="Q232" s="108"/>
      <c r="R232" s="108"/>
      <c r="S232" s="108"/>
      <c r="T232" s="108"/>
      <c r="U232" s="108"/>
      <c r="V232" s="108"/>
      <c r="W232" s="108"/>
      <c r="X232" s="108"/>
      <c r="Y232" s="108"/>
      <c r="Z232" s="108"/>
      <c r="AA232" s="108"/>
      <c r="AB232" s="108"/>
      <c r="AC232" s="108"/>
      <c r="AD232" s="108"/>
      <c r="AE232" s="108"/>
      <c r="AF232" s="111"/>
      <c r="AG232" s="112" t="s">
        <v>4959</v>
      </c>
      <c r="AH232" s="113"/>
      <c r="AI232" s="312" t="s">
        <v>24</v>
      </c>
      <c r="AJ232" s="313"/>
      <c r="AK232" s="313"/>
      <c r="AL232" s="313"/>
      <c r="AM232" s="314"/>
      <c r="AP232" s="49"/>
    </row>
    <row r="233" spans="2:65" s="23" customFormat="1" ht="12.75" customHeight="1" thickBot="1">
      <c r="B233" s="114"/>
      <c r="C233" s="115"/>
      <c r="D233" s="115"/>
      <c r="E233" s="115"/>
      <c r="F233" s="115"/>
      <c r="G233" s="115"/>
      <c r="H233" s="115"/>
      <c r="I233" s="115"/>
      <c r="J233" s="115"/>
      <c r="K233" s="115"/>
      <c r="L233" s="115"/>
      <c r="M233" s="115"/>
      <c r="N233" s="116"/>
      <c r="O233" s="121"/>
      <c r="P233" s="115"/>
      <c r="Q233" s="115"/>
      <c r="R233" s="115"/>
      <c r="S233" s="115"/>
      <c r="T233" s="115"/>
      <c r="U233" s="115"/>
      <c r="V233" s="115"/>
      <c r="W233" s="115"/>
      <c r="X233" s="115"/>
      <c r="Y233" s="115"/>
      <c r="Z233" s="115"/>
      <c r="AA233" s="115"/>
      <c r="AB233" s="115"/>
      <c r="AC233" s="115"/>
      <c r="AD233" s="115"/>
      <c r="AE233" s="115"/>
      <c r="AF233" s="122"/>
      <c r="AG233" s="120"/>
      <c r="AH233" s="119"/>
      <c r="AI233" s="315"/>
      <c r="AJ233" s="316"/>
      <c r="AK233" s="316"/>
      <c r="AL233" s="316"/>
      <c r="AM233" s="317"/>
      <c r="AP233" s="49">
        <f>IF(AI233&gt;=11001,11000,AI233)</f>
        <v>0</v>
      </c>
    </row>
    <row r="234" spans="2:65" s="23" customFormat="1" ht="12.75" customHeight="1">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2"/>
      <c r="AH234" s="42"/>
      <c r="AI234" s="42"/>
      <c r="AJ234" s="42"/>
      <c r="AK234" s="42"/>
      <c r="AL234" s="42"/>
      <c r="AM234" s="42"/>
      <c r="AP234" s="49"/>
    </row>
    <row r="235" spans="2:65" s="4" customFormat="1" ht="12.75" customHeight="1" thickBot="1">
      <c r="B235" s="39" t="s">
        <v>4949</v>
      </c>
      <c r="C235" s="19"/>
      <c r="D235" s="19"/>
      <c r="E235" s="19"/>
      <c r="F235" s="19"/>
      <c r="G235" s="19"/>
      <c r="H235" s="19"/>
      <c r="I235" s="19"/>
      <c r="J235" s="19"/>
      <c r="K235" s="2"/>
      <c r="L235" s="2"/>
      <c r="M235" s="2"/>
      <c r="N235" s="2"/>
      <c r="O235" s="2"/>
      <c r="P235" s="2"/>
      <c r="Q235" s="2"/>
      <c r="R235" s="2"/>
      <c r="S235" s="2"/>
      <c r="T235" s="2"/>
      <c r="U235" s="2"/>
      <c r="V235" s="2"/>
      <c r="W235" s="2"/>
      <c r="X235" s="18"/>
      <c r="Y235" s="21"/>
      <c r="Z235" s="21"/>
      <c r="AA235" s="21"/>
      <c r="AB235" s="21"/>
      <c r="AC235" s="23"/>
      <c r="AD235" s="18"/>
      <c r="AE235" s="23"/>
      <c r="AF235" s="23"/>
      <c r="AG235" s="23"/>
      <c r="AH235" s="23"/>
      <c r="AI235" s="23"/>
      <c r="AJ235" s="23"/>
      <c r="AK235" s="23"/>
      <c r="AL235" s="23"/>
      <c r="AM235" s="23"/>
      <c r="AN235" s="23"/>
      <c r="AP235" s="49"/>
      <c r="BE235" s="16"/>
      <c r="BF235" s="16"/>
      <c r="BK235" s="16"/>
    </row>
    <row r="236" spans="2:65" s="4" customFormat="1" ht="12.75" customHeight="1">
      <c r="B236" s="596" t="s">
        <v>10</v>
      </c>
      <c r="C236" s="597"/>
      <c r="D236" s="598"/>
      <c r="E236" s="605" t="s">
        <v>240</v>
      </c>
      <c r="F236" s="606"/>
      <c r="G236" s="606"/>
      <c r="H236" s="606"/>
      <c r="I236" s="606"/>
      <c r="J236" s="607"/>
      <c r="K236" s="110" t="s">
        <v>26</v>
      </c>
      <c r="L236" s="108"/>
      <c r="M236" s="108"/>
      <c r="N236" s="108"/>
      <c r="O236" s="108"/>
      <c r="P236" s="108"/>
      <c r="Q236" s="108"/>
      <c r="R236" s="108"/>
      <c r="S236" s="108"/>
      <c r="T236" s="108"/>
      <c r="U236" s="108"/>
      <c r="V236" s="108"/>
      <c r="W236" s="108"/>
      <c r="X236" s="108"/>
      <c r="Y236" s="108"/>
      <c r="Z236" s="108"/>
      <c r="AA236" s="108"/>
      <c r="AB236" s="108"/>
      <c r="AC236" s="108"/>
      <c r="AD236" s="108"/>
      <c r="AE236" s="108"/>
      <c r="AF236" s="111"/>
      <c r="AG236" s="681" t="s">
        <v>252</v>
      </c>
      <c r="AH236" s="682"/>
      <c r="AI236" s="112" t="s">
        <v>14</v>
      </c>
      <c r="AJ236" s="136"/>
      <c r="AK236" s="136"/>
      <c r="AL236" s="136"/>
      <c r="AM236" s="113"/>
      <c r="AN236" s="23"/>
      <c r="AP236" s="49"/>
      <c r="BG236" s="16"/>
      <c r="BH236" s="16"/>
      <c r="BM236" s="16"/>
    </row>
    <row r="237" spans="2:65" s="4" customFormat="1" ht="12.75" customHeight="1">
      <c r="B237" s="599"/>
      <c r="C237" s="600"/>
      <c r="D237" s="601"/>
      <c r="E237" s="608"/>
      <c r="F237" s="609"/>
      <c r="G237" s="609"/>
      <c r="H237" s="609"/>
      <c r="I237" s="609"/>
      <c r="J237" s="610"/>
      <c r="K237" s="660" t="s">
        <v>16</v>
      </c>
      <c r="L237" s="661"/>
      <c r="M237" s="661"/>
      <c r="N237" s="661"/>
      <c r="O237" s="661"/>
      <c r="P237" s="661"/>
      <c r="Q237" s="661"/>
      <c r="R237" s="662"/>
      <c r="S237" s="660" t="s">
        <v>11</v>
      </c>
      <c r="T237" s="661"/>
      <c r="U237" s="661"/>
      <c r="V237" s="661"/>
      <c r="W237" s="661"/>
      <c r="X237" s="662"/>
      <c r="Y237" s="660" t="s">
        <v>12</v>
      </c>
      <c r="Z237" s="661"/>
      <c r="AA237" s="661"/>
      <c r="AB237" s="662"/>
      <c r="AC237" s="660" t="s">
        <v>13</v>
      </c>
      <c r="AD237" s="661"/>
      <c r="AE237" s="661"/>
      <c r="AF237" s="664"/>
      <c r="AG237" s="683"/>
      <c r="AH237" s="684"/>
      <c r="AI237" s="666" t="s">
        <v>18</v>
      </c>
      <c r="AJ237" s="667"/>
      <c r="AK237" s="667"/>
      <c r="AL237" s="667"/>
      <c r="AM237" s="668"/>
      <c r="AN237" s="23"/>
      <c r="AP237" s="49"/>
      <c r="BG237" s="16"/>
      <c r="BH237" s="16"/>
      <c r="BM237" s="16"/>
    </row>
    <row r="238" spans="2:65" s="4" customFormat="1" ht="12.75" customHeight="1">
      <c r="B238" s="602"/>
      <c r="C238" s="603"/>
      <c r="D238" s="604"/>
      <c r="E238" s="611"/>
      <c r="F238" s="612"/>
      <c r="G238" s="612"/>
      <c r="H238" s="612"/>
      <c r="I238" s="612"/>
      <c r="J238" s="613"/>
      <c r="K238" s="663"/>
      <c r="L238" s="603"/>
      <c r="M238" s="603"/>
      <c r="N238" s="603"/>
      <c r="O238" s="603"/>
      <c r="P238" s="603"/>
      <c r="Q238" s="603"/>
      <c r="R238" s="604"/>
      <c r="S238" s="663"/>
      <c r="T238" s="603"/>
      <c r="U238" s="603"/>
      <c r="V238" s="603"/>
      <c r="W238" s="603"/>
      <c r="X238" s="604"/>
      <c r="Y238" s="663"/>
      <c r="Z238" s="603"/>
      <c r="AA238" s="603"/>
      <c r="AB238" s="604"/>
      <c r="AC238" s="663"/>
      <c r="AD238" s="603"/>
      <c r="AE238" s="603"/>
      <c r="AF238" s="665"/>
      <c r="AG238" s="669"/>
      <c r="AH238" s="670"/>
      <c r="AI238" s="669"/>
      <c r="AJ238" s="612"/>
      <c r="AK238" s="612"/>
      <c r="AL238" s="612"/>
      <c r="AM238" s="670"/>
      <c r="AN238" s="23"/>
      <c r="AP238" s="49"/>
      <c r="BG238" s="16"/>
      <c r="BH238" s="16"/>
      <c r="BM238" s="16"/>
    </row>
    <row r="239" spans="2:65" s="4" customFormat="1" ht="12.75" customHeight="1">
      <c r="B239" s="579" t="str">
        <f>IF(P41="","",IF($L$71="","",$L$71))</f>
        <v/>
      </c>
      <c r="C239" s="580"/>
      <c r="D239" s="581"/>
      <c r="E239" s="632" t="str">
        <f>IF(P41="","",IF(P40&amp;AF40="","",P40&amp;AF40))</f>
        <v/>
      </c>
      <c r="F239" s="633"/>
      <c r="G239" s="633"/>
      <c r="H239" s="633"/>
      <c r="I239" s="633"/>
      <c r="J239" s="634"/>
      <c r="K239" s="641"/>
      <c r="L239" s="594"/>
      <c r="M239" s="594"/>
      <c r="N239" s="588" t="s">
        <v>17</v>
      </c>
      <c r="O239" s="588"/>
      <c r="P239" s="594"/>
      <c r="Q239" s="594"/>
      <c r="R239" s="595"/>
      <c r="S239" s="549"/>
      <c r="T239" s="550"/>
      <c r="U239" s="550"/>
      <c r="V239" s="550"/>
      <c r="W239" s="550"/>
      <c r="X239" s="551"/>
      <c r="Y239" s="617"/>
      <c r="Z239" s="618"/>
      <c r="AA239" s="618"/>
      <c r="AB239" s="619"/>
      <c r="AC239" s="617"/>
      <c r="AD239" s="618"/>
      <c r="AE239" s="618"/>
      <c r="AF239" s="625"/>
      <c r="AG239" s="671"/>
      <c r="AH239" s="672"/>
      <c r="AI239" s="614"/>
      <c r="AJ239" s="615"/>
      <c r="AK239" s="615"/>
      <c r="AL239" s="615"/>
      <c r="AM239" s="616"/>
      <c r="AN239" s="23"/>
      <c r="AP239" s="49"/>
      <c r="BG239" s="16"/>
      <c r="BH239" s="16"/>
      <c r="BM239" s="16"/>
    </row>
    <row r="240" spans="2:65" s="4" customFormat="1" ht="12.75" customHeight="1">
      <c r="B240" s="582"/>
      <c r="C240" s="583"/>
      <c r="D240" s="584"/>
      <c r="E240" s="635"/>
      <c r="F240" s="636"/>
      <c r="G240" s="636"/>
      <c r="H240" s="636"/>
      <c r="I240" s="636"/>
      <c r="J240" s="637"/>
      <c r="K240" s="641"/>
      <c r="L240" s="594"/>
      <c r="M240" s="594"/>
      <c r="N240" s="588" t="s">
        <v>17</v>
      </c>
      <c r="O240" s="588"/>
      <c r="P240" s="594"/>
      <c r="Q240" s="594"/>
      <c r="R240" s="595"/>
      <c r="S240" s="549"/>
      <c r="T240" s="550"/>
      <c r="U240" s="550"/>
      <c r="V240" s="550"/>
      <c r="W240" s="550"/>
      <c r="X240" s="551"/>
      <c r="Y240" s="617"/>
      <c r="Z240" s="618"/>
      <c r="AA240" s="618"/>
      <c r="AB240" s="619"/>
      <c r="AC240" s="617"/>
      <c r="AD240" s="618"/>
      <c r="AE240" s="618"/>
      <c r="AF240" s="625"/>
      <c r="AG240" s="671"/>
      <c r="AH240" s="672"/>
      <c r="AI240" s="614"/>
      <c r="AJ240" s="615"/>
      <c r="AK240" s="615"/>
      <c r="AL240" s="615"/>
      <c r="AM240" s="616"/>
      <c r="AN240" s="23"/>
      <c r="AP240" s="49"/>
      <c r="BG240" s="16"/>
      <c r="BH240" s="16"/>
      <c r="BM240" s="16"/>
    </row>
    <row r="241" spans="2:79" s="4" customFormat="1" ht="12.75" customHeight="1">
      <c r="B241" s="582"/>
      <c r="C241" s="583"/>
      <c r="D241" s="584"/>
      <c r="E241" s="635"/>
      <c r="F241" s="636"/>
      <c r="G241" s="636"/>
      <c r="H241" s="636"/>
      <c r="I241" s="636"/>
      <c r="J241" s="637"/>
      <c r="K241" s="641"/>
      <c r="L241" s="594"/>
      <c r="M241" s="594"/>
      <c r="N241" s="588" t="s">
        <v>17</v>
      </c>
      <c r="O241" s="588"/>
      <c r="P241" s="594"/>
      <c r="Q241" s="594"/>
      <c r="R241" s="595"/>
      <c r="S241" s="549"/>
      <c r="T241" s="550"/>
      <c r="U241" s="550"/>
      <c r="V241" s="550"/>
      <c r="W241" s="550"/>
      <c r="X241" s="551"/>
      <c r="Y241" s="617"/>
      <c r="Z241" s="618"/>
      <c r="AA241" s="618"/>
      <c r="AB241" s="619"/>
      <c r="AC241" s="617"/>
      <c r="AD241" s="618"/>
      <c r="AE241" s="618"/>
      <c r="AF241" s="625"/>
      <c r="AG241" s="671"/>
      <c r="AH241" s="672"/>
      <c r="AI241" s="614"/>
      <c r="AJ241" s="615"/>
      <c r="AK241" s="615"/>
      <c r="AL241" s="615"/>
      <c r="AM241" s="616"/>
      <c r="AN241" s="23"/>
      <c r="AP241" s="49"/>
      <c r="BG241" s="16"/>
      <c r="BH241" s="16"/>
      <c r="BM241" s="16"/>
    </row>
    <row r="242" spans="2:79" s="4" customFormat="1" ht="12.75" customHeight="1">
      <c r="B242" s="582"/>
      <c r="C242" s="583"/>
      <c r="D242" s="584"/>
      <c r="E242" s="635"/>
      <c r="F242" s="636"/>
      <c r="G242" s="636"/>
      <c r="H242" s="636"/>
      <c r="I242" s="636"/>
      <c r="J242" s="637"/>
      <c r="K242" s="641"/>
      <c r="L242" s="594"/>
      <c r="M242" s="594"/>
      <c r="N242" s="588" t="s">
        <v>17</v>
      </c>
      <c r="O242" s="588"/>
      <c r="P242" s="594"/>
      <c r="Q242" s="594"/>
      <c r="R242" s="595"/>
      <c r="S242" s="549"/>
      <c r="T242" s="550"/>
      <c r="U242" s="550"/>
      <c r="V242" s="550"/>
      <c r="W242" s="550"/>
      <c r="X242" s="551"/>
      <c r="Y242" s="617"/>
      <c r="Z242" s="618"/>
      <c r="AA242" s="618"/>
      <c r="AB242" s="619"/>
      <c r="AC242" s="617"/>
      <c r="AD242" s="618"/>
      <c r="AE242" s="618"/>
      <c r="AF242" s="625"/>
      <c r="AG242" s="671"/>
      <c r="AH242" s="672"/>
      <c r="AI242" s="614"/>
      <c r="AJ242" s="615"/>
      <c r="AK242" s="615"/>
      <c r="AL242" s="615"/>
      <c r="AM242" s="616"/>
      <c r="AN242" s="23"/>
      <c r="AP242" s="49"/>
      <c r="BG242" s="16"/>
      <c r="BH242" s="16"/>
      <c r="BM242" s="16"/>
    </row>
    <row r="243" spans="2:79" s="4" customFormat="1" ht="12.75" customHeight="1">
      <c r="B243" s="582"/>
      <c r="C243" s="583"/>
      <c r="D243" s="584"/>
      <c r="E243" s="635"/>
      <c r="F243" s="636"/>
      <c r="G243" s="636"/>
      <c r="H243" s="636"/>
      <c r="I243" s="636"/>
      <c r="J243" s="637"/>
      <c r="K243" s="641"/>
      <c r="L243" s="594"/>
      <c r="M243" s="594"/>
      <c r="N243" s="588" t="s">
        <v>17</v>
      </c>
      <c r="O243" s="588"/>
      <c r="P243" s="594"/>
      <c r="Q243" s="594"/>
      <c r="R243" s="595"/>
      <c r="S243" s="549"/>
      <c r="T243" s="550"/>
      <c r="U243" s="550"/>
      <c r="V243" s="550"/>
      <c r="W243" s="550"/>
      <c r="X243" s="551"/>
      <c r="Y243" s="617"/>
      <c r="Z243" s="618"/>
      <c r="AA243" s="618"/>
      <c r="AB243" s="619"/>
      <c r="AC243" s="617"/>
      <c r="AD243" s="618"/>
      <c r="AE243" s="618"/>
      <c r="AF243" s="625"/>
      <c r="AG243" s="671"/>
      <c r="AH243" s="672"/>
      <c r="AI243" s="614"/>
      <c r="AJ243" s="615"/>
      <c r="AK243" s="615"/>
      <c r="AL243" s="615"/>
      <c r="AM243" s="616"/>
      <c r="AN243" s="23"/>
      <c r="AP243" s="49"/>
      <c r="BG243" s="16"/>
      <c r="BH243" s="16"/>
      <c r="BM243" s="16"/>
    </row>
    <row r="244" spans="2:79" s="4" customFormat="1" ht="12.75" customHeight="1">
      <c r="B244" s="582"/>
      <c r="C244" s="583"/>
      <c r="D244" s="584"/>
      <c r="E244" s="635"/>
      <c r="F244" s="636"/>
      <c r="G244" s="636"/>
      <c r="H244" s="636"/>
      <c r="I244" s="636"/>
      <c r="J244" s="637"/>
      <c r="K244" s="641"/>
      <c r="L244" s="594"/>
      <c r="M244" s="594"/>
      <c r="N244" s="588" t="s">
        <v>17</v>
      </c>
      <c r="O244" s="588"/>
      <c r="P244" s="594"/>
      <c r="Q244" s="594"/>
      <c r="R244" s="595"/>
      <c r="S244" s="549"/>
      <c r="T244" s="550"/>
      <c r="U244" s="550"/>
      <c r="V244" s="550"/>
      <c r="W244" s="550"/>
      <c r="X244" s="551"/>
      <c r="Y244" s="617"/>
      <c r="Z244" s="618"/>
      <c r="AA244" s="618"/>
      <c r="AB244" s="619"/>
      <c r="AC244" s="617"/>
      <c r="AD244" s="618"/>
      <c r="AE244" s="618"/>
      <c r="AF244" s="625"/>
      <c r="AG244" s="671"/>
      <c r="AH244" s="672"/>
      <c r="AI244" s="614"/>
      <c r="AJ244" s="615"/>
      <c r="AK244" s="615"/>
      <c r="AL244" s="615"/>
      <c r="AM244" s="616"/>
      <c r="AN244" s="23"/>
      <c r="AP244" s="49"/>
      <c r="BG244" s="16"/>
      <c r="BH244" s="16"/>
      <c r="BM244" s="16"/>
    </row>
    <row r="245" spans="2:79" s="4" customFormat="1" ht="12.75" customHeight="1">
      <c r="B245" s="582"/>
      <c r="C245" s="583"/>
      <c r="D245" s="584"/>
      <c r="E245" s="635"/>
      <c r="F245" s="636"/>
      <c r="G245" s="636"/>
      <c r="H245" s="636"/>
      <c r="I245" s="636"/>
      <c r="J245" s="637"/>
      <c r="K245" s="641"/>
      <c r="L245" s="594"/>
      <c r="M245" s="594"/>
      <c r="N245" s="588" t="s">
        <v>17</v>
      </c>
      <c r="O245" s="588"/>
      <c r="P245" s="594"/>
      <c r="Q245" s="594"/>
      <c r="R245" s="595"/>
      <c r="S245" s="549"/>
      <c r="T245" s="550"/>
      <c r="U245" s="550"/>
      <c r="V245" s="550"/>
      <c r="W245" s="550"/>
      <c r="X245" s="551"/>
      <c r="Y245" s="617"/>
      <c r="Z245" s="618"/>
      <c r="AA245" s="618"/>
      <c r="AB245" s="619"/>
      <c r="AC245" s="617"/>
      <c r="AD245" s="618"/>
      <c r="AE245" s="618"/>
      <c r="AF245" s="625"/>
      <c r="AG245" s="671"/>
      <c r="AH245" s="672"/>
      <c r="AI245" s="614"/>
      <c r="AJ245" s="615"/>
      <c r="AK245" s="615"/>
      <c r="AL245" s="615"/>
      <c r="AM245" s="616"/>
      <c r="AN245" s="23"/>
      <c r="AP245" s="49"/>
      <c r="BG245" s="16"/>
      <c r="BH245" s="16"/>
      <c r="BM245" s="16"/>
    </row>
    <row r="246" spans="2:79" s="4" customFormat="1" ht="12.75" customHeight="1">
      <c r="B246" s="582"/>
      <c r="C246" s="583"/>
      <c r="D246" s="584"/>
      <c r="E246" s="635"/>
      <c r="F246" s="636"/>
      <c r="G246" s="636"/>
      <c r="H246" s="636"/>
      <c r="I246" s="636"/>
      <c r="J246" s="637"/>
      <c r="K246" s="641"/>
      <c r="L246" s="594"/>
      <c r="M246" s="594"/>
      <c r="N246" s="588" t="s">
        <v>17</v>
      </c>
      <c r="O246" s="588"/>
      <c r="P246" s="594"/>
      <c r="Q246" s="594"/>
      <c r="R246" s="595"/>
      <c r="S246" s="549"/>
      <c r="T246" s="550"/>
      <c r="U246" s="550"/>
      <c r="V246" s="550"/>
      <c r="W246" s="550"/>
      <c r="X246" s="551"/>
      <c r="Y246" s="617"/>
      <c r="Z246" s="618"/>
      <c r="AA246" s="618"/>
      <c r="AB246" s="619"/>
      <c r="AC246" s="617"/>
      <c r="AD246" s="618"/>
      <c r="AE246" s="618"/>
      <c r="AF246" s="625"/>
      <c r="AG246" s="671"/>
      <c r="AH246" s="672"/>
      <c r="AI246" s="614"/>
      <c r="AJ246" s="615"/>
      <c r="AK246" s="615"/>
      <c r="AL246" s="615"/>
      <c r="AM246" s="616"/>
      <c r="AN246" s="23"/>
      <c r="AP246" s="49"/>
      <c r="BG246" s="16"/>
      <c r="BH246" s="16"/>
      <c r="BM246" s="16"/>
    </row>
    <row r="247" spans="2:79" s="4" customFormat="1" ht="12.75" customHeight="1">
      <c r="B247" s="582"/>
      <c r="C247" s="583"/>
      <c r="D247" s="584"/>
      <c r="E247" s="635"/>
      <c r="F247" s="636"/>
      <c r="G247" s="636"/>
      <c r="H247" s="636"/>
      <c r="I247" s="636"/>
      <c r="J247" s="637"/>
      <c r="K247" s="641"/>
      <c r="L247" s="594"/>
      <c r="M247" s="594"/>
      <c r="N247" s="588" t="s">
        <v>17</v>
      </c>
      <c r="O247" s="588"/>
      <c r="P247" s="594"/>
      <c r="Q247" s="594"/>
      <c r="R247" s="595"/>
      <c r="S247" s="549"/>
      <c r="T247" s="550"/>
      <c r="U247" s="550"/>
      <c r="V247" s="550"/>
      <c r="W247" s="550"/>
      <c r="X247" s="551"/>
      <c r="Y247" s="617"/>
      <c r="Z247" s="618"/>
      <c r="AA247" s="618"/>
      <c r="AB247" s="619"/>
      <c r="AC247" s="617"/>
      <c r="AD247" s="618"/>
      <c r="AE247" s="618"/>
      <c r="AF247" s="625"/>
      <c r="AG247" s="671"/>
      <c r="AH247" s="672"/>
      <c r="AI247" s="614"/>
      <c r="AJ247" s="615"/>
      <c r="AK247" s="615"/>
      <c r="AL247" s="615"/>
      <c r="AM247" s="616"/>
      <c r="AN247" s="23"/>
      <c r="AP247" s="49"/>
      <c r="BG247" s="16"/>
      <c r="BH247" s="16"/>
      <c r="BL247" s="16"/>
      <c r="BM247" s="16"/>
      <c r="BT247" s="16"/>
      <c r="CA247" s="16"/>
    </row>
    <row r="248" spans="2:79" s="4" customFormat="1" ht="12.75" customHeight="1" thickBot="1">
      <c r="B248" s="585"/>
      <c r="C248" s="586"/>
      <c r="D248" s="587"/>
      <c r="E248" s="638"/>
      <c r="F248" s="639"/>
      <c r="G248" s="639"/>
      <c r="H248" s="639"/>
      <c r="I248" s="639"/>
      <c r="J248" s="640"/>
      <c r="K248" s="642"/>
      <c r="L248" s="589"/>
      <c r="M248" s="589"/>
      <c r="N248" s="647" t="s">
        <v>17</v>
      </c>
      <c r="O248" s="647"/>
      <c r="P248" s="589"/>
      <c r="Q248" s="589"/>
      <c r="R248" s="590"/>
      <c r="S248" s="591"/>
      <c r="T248" s="592"/>
      <c r="U248" s="592"/>
      <c r="V248" s="592"/>
      <c r="W248" s="592"/>
      <c r="X248" s="593"/>
      <c r="Y248" s="648"/>
      <c r="Z248" s="649"/>
      <c r="AA248" s="649"/>
      <c r="AB248" s="650"/>
      <c r="AC248" s="648"/>
      <c r="AD248" s="649"/>
      <c r="AE248" s="649"/>
      <c r="AF248" s="651"/>
      <c r="AG248" s="676"/>
      <c r="AH248" s="677"/>
      <c r="AI248" s="673"/>
      <c r="AJ248" s="674"/>
      <c r="AK248" s="674"/>
      <c r="AL248" s="674"/>
      <c r="AM248" s="675"/>
      <c r="AN248" s="23"/>
      <c r="AP248" s="49"/>
      <c r="BG248" s="16"/>
      <c r="BH248" s="16"/>
      <c r="BL248" s="16"/>
      <c r="BM248" s="16"/>
      <c r="BT248" s="16"/>
      <c r="CA248" s="16"/>
    </row>
    <row r="249" spans="2:79" s="4" customFormat="1" ht="12.75" customHeight="1" thickTop="1" thickBot="1">
      <c r="B249" s="678" t="s">
        <v>27</v>
      </c>
      <c r="C249" s="679"/>
      <c r="D249" s="679"/>
      <c r="E249" s="679"/>
      <c r="F249" s="679"/>
      <c r="G249" s="679"/>
      <c r="H249" s="679"/>
      <c r="I249" s="679"/>
      <c r="J249" s="679"/>
      <c r="K249" s="679"/>
      <c r="L249" s="679"/>
      <c r="M249" s="679"/>
      <c r="N249" s="679"/>
      <c r="O249" s="679"/>
      <c r="P249" s="679"/>
      <c r="Q249" s="679"/>
      <c r="R249" s="679"/>
      <c r="S249" s="679"/>
      <c r="T249" s="679"/>
      <c r="U249" s="679"/>
      <c r="V249" s="679"/>
      <c r="W249" s="679"/>
      <c r="X249" s="679"/>
      <c r="Y249" s="679"/>
      <c r="Z249" s="679"/>
      <c r="AA249" s="679"/>
      <c r="AB249" s="679"/>
      <c r="AC249" s="679"/>
      <c r="AD249" s="679"/>
      <c r="AE249" s="679"/>
      <c r="AF249" s="679"/>
      <c r="AG249" s="679"/>
      <c r="AH249" s="680"/>
      <c r="AI249" s="629">
        <f>SUM(AI239:AM248)</f>
        <v>0</v>
      </c>
      <c r="AJ249" s="630"/>
      <c r="AK249" s="630"/>
      <c r="AL249" s="630"/>
      <c r="AM249" s="631"/>
      <c r="AN249" s="23"/>
      <c r="AP249" s="49"/>
      <c r="BG249" s="16"/>
      <c r="BH249" s="16"/>
      <c r="BL249" s="16"/>
      <c r="BM249" s="16"/>
      <c r="BT249" s="16"/>
      <c r="CA249" s="16"/>
    </row>
    <row r="250" spans="2:79" s="4" customFormat="1" ht="12.75" customHeight="1">
      <c r="B250" s="19"/>
      <c r="C250" s="19"/>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P250" s="49"/>
      <c r="BE250" s="16"/>
      <c r="BF250" s="16"/>
      <c r="BJ250" s="16"/>
      <c r="BK250" s="16"/>
      <c r="BR250" s="16"/>
      <c r="BY250" s="16"/>
    </row>
    <row r="251" spans="2:79" s="4" customFormat="1" ht="12.75" customHeight="1" thickBot="1">
      <c r="B251" s="39" t="s">
        <v>22</v>
      </c>
      <c r="C251" s="19"/>
      <c r="D251" s="19"/>
      <c r="E251" s="19"/>
      <c r="F251" s="19"/>
      <c r="G251" s="19"/>
      <c r="H251" s="19"/>
      <c r="I251" s="19"/>
      <c r="J251" s="19"/>
      <c r="K251" s="2"/>
      <c r="L251" s="2"/>
      <c r="M251" s="2"/>
      <c r="N251" s="2"/>
      <c r="O251" s="2"/>
      <c r="P251" s="2"/>
      <c r="Q251" s="2"/>
      <c r="R251" s="2"/>
      <c r="S251" s="2"/>
      <c r="T251" s="2"/>
      <c r="U251" s="2"/>
      <c r="V251" s="2"/>
      <c r="W251" s="2"/>
      <c r="X251" s="18"/>
      <c r="Y251" s="21"/>
      <c r="Z251" s="21"/>
      <c r="AA251" s="21"/>
      <c r="AB251" s="21"/>
      <c r="AC251" s="23"/>
      <c r="AD251" s="18"/>
      <c r="AE251" s="23"/>
      <c r="AF251" s="23"/>
      <c r="AG251" s="23"/>
      <c r="AH251" s="23"/>
      <c r="AI251" s="23"/>
      <c r="AJ251" s="23"/>
      <c r="AK251" s="23"/>
      <c r="AL251" s="23"/>
      <c r="AM251" s="23"/>
      <c r="AN251" s="23"/>
      <c r="AP251" s="49"/>
      <c r="BE251" s="16"/>
      <c r="BF251" s="16"/>
      <c r="BJ251" s="16"/>
      <c r="BK251" s="16"/>
      <c r="BR251" s="16"/>
      <c r="BY251" s="16"/>
    </row>
    <row r="252" spans="2:79" s="4" customFormat="1" ht="12.75" customHeight="1">
      <c r="B252" s="596" t="s">
        <v>10</v>
      </c>
      <c r="C252" s="597"/>
      <c r="D252" s="598"/>
      <c r="E252" s="605" t="s">
        <v>240</v>
      </c>
      <c r="F252" s="606"/>
      <c r="G252" s="606"/>
      <c r="H252" s="606"/>
      <c r="I252" s="606"/>
      <c r="J252" s="607"/>
      <c r="K252" s="110" t="s">
        <v>26</v>
      </c>
      <c r="L252" s="108"/>
      <c r="M252" s="108"/>
      <c r="N252" s="108"/>
      <c r="O252" s="108"/>
      <c r="P252" s="108"/>
      <c r="Q252" s="108"/>
      <c r="R252" s="108"/>
      <c r="S252" s="108"/>
      <c r="T252" s="108"/>
      <c r="U252" s="108"/>
      <c r="V252" s="108"/>
      <c r="W252" s="108"/>
      <c r="X252" s="108"/>
      <c r="Y252" s="108"/>
      <c r="Z252" s="108"/>
      <c r="AA252" s="108"/>
      <c r="AB252" s="108"/>
      <c r="AC252" s="108"/>
      <c r="AD252" s="108"/>
      <c r="AE252" s="108"/>
      <c r="AF252" s="111"/>
      <c r="AG252" s="681" t="s">
        <v>252</v>
      </c>
      <c r="AH252" s="682"/>
      <c r="AI252" s="112" t="s">
        <v>14</v>
      </c>
      <c r="AJ252" s="136"/>
      <c r="AK252" s="136"/>
      <c r="AL252" s="136"/>
      <c r="AM252" s="113"/>
      <c r="AN252" s="23"/>
      <c r="AP252" s="49"/>
      <c r="BG252" s="16"/>
      <c r="BH252" s="16"/>
      <c r="BL252" s="16"/>
      <c r="BM252" s="16"/>
      <c r="BT252" s="16"/>
      <c r="CA252" s="16"/>
    </row>
    <row r="253" spans="2:79" s="4" customFormat="1" ht="12.75" customHeight="1">
      <c r="B253" s="599"/>
      <c r="C253" s="600"/>
      <c r="D253" s="601"/>
      <c r="E253" s="608"/>
      <c r="F253" s="609"/>
      <c r="G253" s="609"/>
      <c r="H253" s="609"/>
      <c r="I253" s="609"/>
      <c r="J253" s="610"/>
      <c r="K253" s="660" t="s">
        <v>16</v>
      </c>
      <c r="L253" s="661"/>
      <c r="M253" s="661"/>
      <c r="N253" s="661"/>
      <c r="O253" s="661"/>
      <c r="P253" s="661"/>
      <c r="Q253" s="661"/>
      <c r="R253" s="662"/>
      <c r="S253" s="660" t="s">
        <v>11</v>
      </c>
      <c r="T253" s="661"/>
      <c r="U253" s="661"/>
      <c r="V253" s="661"/>
      <c r="W253" s="661"/>
      <c r="X253" s="662"/>
      <c r="Y253" s="660" t="s">
        <v>12</v>
      </c>
      <c r="Z253" s="661"/>
      <c r="AA253" s="661"/>
      <c r="AB253" s="662"/>
      <c r="AC253" s="660" t="s">
        <v>13</v>
      </c>
      <c r="AD253" s="661"/>
      <c r="AE253" s="661"/>
      <c r="AF253" s="664"/>
      <c r="AG253" s="683"/>
      <c r="AH253" s="684"/>
      <c r="AI253" s="666" t="s">
        <v>18</v>
      </c>
      <c r="AJ253" s="667"/>
      <c r="AK253" s="667"/>
      <c r="AL253" s="667"/>
      <c r="AM253" s="668"/>
      <c r="AN253" s="23"/>
      <c r="AP253" s="49"/>
      <c r="BG253" s="16"/>
      <c r="BH253" s="16"/>
      <c r="BL253" s="16"/>
      <c r="BM253" s="16"/>
      <c r="BT253" s="16"/>
      <c r="CA253" s="16"/>
    </row>
    <row r="254" spans="2:79" s="4" customFormat="1" ht="12.75" customHeight="1">
      <c r="B254" s="602"/>
      <c r="C254" s="603"/>
      <c r="D254" s="604"/>
      <c r="E254" s="611"/>
      <c r="F254" s="612"/>
      <c r="G254" s="612"/>
      <c r="H254" s="612"/>
      <c r="I254" s="612"/>
      <c r="J254" s="613"/>
      <c r="K254" s="663"/>
      <c r="L254" s="603"/>
      <c r="M254" s="603"/>
      <c r="N254" s="603"/>
      <c r="O254" s="603"/>
      <c r="P254" s="603"/>
      <c r="Q254" s="603"/>
      <c r="R254" s="604"/>
      <c r="S254" s="663"/>
      <c r="T254" s="603"/>
      <c r="U254" s="603"/>
      <c r="V254" s="603"/>
      <c r="W254" s="603"/>
      <c r="X254" s="604"/>
      <c r="Y254" s="663"/>
      <c r="Z254" s="603"/>
      <c r="AA254" s="603"/>
      <c r="AB254" s="604"/>
      <c r="AC254" s="663"/>
      <c r="AD254" s="603"/>
      <c r="AE254" s="603"/>
      <c r="AF254" s="665"/>
      <c r="AG254" s="669"/>
      <c r="AH254" s="670"/>
      <c r="AI254" s="669"/>
      <c r="AJ254" s="612"/>
      <c r="AK254" s="612"/>
      <c r="AL254" s="612"/>
      <c r="AM254" s="670"/>
      <c r="AN254" s="23"/>
      <c r="AP254" s="49"/>
      <c r="BG254" s="16"/>
      <c r="BH254" s="16"/>
      <c r="BL254" s="16"/>
      <c r="BM254" s="16"/>
      <c r="BT254" s="16"/>
      <c r="CA254" s="16"/>
    </row>
    <row r="255" spans="2:79" s="4" customFormat="1" ht="12.75" customHeight="1">
      <c r="B255" s="579" t="str">
        <f>IF(OR(P41="説明のみ（宿泊無）",P41="前泊→説明",P41=""),"",IF($L$71="","",$L$71))</f>
        <v/>
      </c>
      <c r="C255" s="580"/>
      <c r="D255" s="581"/>
      <c r="E255" s="632" t="str">
        <f>IF(OR(P41="説明のみ（宿泊無）",P41="前泊→説明",P41=""),"",IF(P40&amp;AF40="","",P40&amp;AF40))</f>
        <v/>
      </c>
      <c r="F255" s="633"/>
      <c r="G255" s="633"/>
      <c r="H255" s="633"/>
      <c r="I255" s="633"/>
      <c r="J255" s="634"/>
      <c r="K255" s="641"/>
      <c r="L255" s="594"/>
      <c r="M255" s="594"/>
      <c r="N255" s="588" t="s">
        <v>17</v>
      </c>
      <c r="O255" s="588"/>
      <c r="P255" s="594"/>
      <c r="Q255" s="594"/>
      <c r="R255" s="595"/>
      <c r="S255" s="549"/>
      <c r="T255" s="550"/>
      <c r="U255" s="550"/>
      <c r="V255" s="550"/>
      <c r="W255" s="550"/>
      <c r="X255" s="551"/>
      <c r="Y255" s="617"/>
      <c r="Z255" s="618"/>
      <c r="AA255" s="618"/>
      <c r="AB255" s="619"/>
      <c r="AC255" s="617"/>
      <c r="AD255" s="618"/>
      <c r="AE255" s="618"/>
      <c r="AF255" s="625"/>
      <c r="AG255" s="671"/>
      <c r="AH255" s="672"/>
      <c r="AI255" s="614"/>
      <c r="AJ255" s="615"/>
      <c r="AK255" s="615"/>
      <c r="AL255" s="615"/>
      <c r="AM255" s="616"/>
      <c r="AN255" s="23"/>
      <c r="AP255" s="49"/>
      <c r="BG255" s="16"/>
      <c r="BH255" s="16"/>
      <c r="BL255" s="16"/>
      <c r="BM255" s="16"/>
      <c r="BT255" s="16"/>
      <c r="CA255" s="16"/>
    </row>
    <row r="256" spans="2:79" s="4" customFormat="1" ht="12.75" customHeight="1">
      <c r="B256" s="582"/>
      <c r="C256" s="583"/>
      <c r="D256" s="584"/>
      <c r="E256" s="635"/>
      <c r="F256" s="636"/>
      <c r="G256" s="636"/>
      <c r="H256" s="636"/>
      <c r="I256" s="636"/>
      <c r="J256" s="637"/>
      <c r="K256" s="641"/>
      <c r="L256" s="594"/>
      <c r="M256" s="594"/>
      <c r="N256" s="588" t="s">
        <v>17</v>
      </c>
      <c r="O256" s="588"/>
      <c r="P256" s="594"/>
      <c r="Q256" s="594"/>
      <c r="R256" s="595"/>
      <c r="S256" s="549"/>
      <c r="T256" s="550"/>
      <c r="U256" s="550"/>
      <c r="V256" s="550"/>
      <c r="W256" s="550"/>
      <c r="X256" s="551"/>
      <c r="Y256" s="617"/>
      <c r="Z256" s="618"/>
      <c r="AA256" s="618"/>
      <c r="AB256" s="619"/>
      <c r="AC256" s="617"/>
      <c r="AD256" s="618"/>
      <c r="AE256" s="618"/>
      <c r="AF256" s="625"/>
      <c r="AG256" s="671"/>
      <c r="AH256" s="672"/>
      <c r="AI256" s="614"/>
      <c r="AJ256" s="615"/>
      <c r="AK256" s="615"/>
      <c r="AL256" s="615"/>
      <c r="AM256" s="616"/>
      <c r="AN256" s="23"/>
      <c r="AP256" s="49"/>
      <c r="BG256" s="16"/>
      <c r="BH256" s="16"/>
      <c r="BL256" s="16"/>
      <c r="BM256" s="16"/>
      <c r="BT256" s="16"/>
      <c r="CA256" s="16"/>
    </row>
    <row r="257" spans="2:79" s="4" customFormat="1" ht="12.75" customHeight="1">
      <c r="B257" s="582"/>
      <c r="C257" s="583"/>
      <c r="D257" s="584"/>
      <c r="E257" s="635"/>
      <c r="F257" s="636"/>
      <c r="G257" s="636"/>
      <c r="H257" s="636"/>
      <c r="I257" s="636"/>
      <c r="J257" s="637"/>
      <c r="K257" s="641"/>
      <c r="L257" s="594"/>
      <c r="M257" s="594"/>
      <c r="N257" s="588" t="s">
        <v>17</v>
      </c>
      <c r="O257" s="588"/>
      <c r="P257" s="594"/>
      <c r="Q257" s="594"/>
      <c r="R257" s="595"/>
      <c r="S257" s="549"/>
      <c r="T257" s="550"/>
      <c r="U257" s="550"/>
      <c r="V257" s="550"/>
      <c r="W257" s="550"/>
      <c r="X257" s="551"/>
      <c r="Y257" s="617"/>
      <c r="Z257" s="618"/>
      <c r="AA257" s="618"/>
      <c r="AB257" s="619"/>
      <c r="AC257" s="617"/>
      <c r="AD257" s="618"/>
      <c r="AE257" s="618"/>
      <c r="AF257" s="625"/>
      <c r="AG257" s="671"/>
      <c r="AH257" s="672"/>
      <c r="AI257" s="614"/>
      <c r="AJ257" s="615"/>
      <c r="AK257" s="615"/>
      <c r="AL257" s="615"/>
      <c r="AM257" s="616"/>
      <c r="AN257" s="23"/>
      <c r="AP257" s="49"/>
      <c r="BG257" s="16"/>
      <c r="BH257" s="16"/>
      <c r="BL257" s="16"/>
      <c r="BM257" s="16"/>
      <c r="BT257" s="16"/>
      <c r="CA257" s="16"/>
    </row>
    <row r="258" spans="2:79" s="4" customFormat="1" ht="12.75" customHeight="1">
      <c r="B258" s="582"/>
      <c r="C258" s="583"/>
      <c r="D258" s="584"/>
      <c r="E258" s="635"/>
      <c r="F258" s="636"/>
      <c r="G258" s="636"/>
      <c r="H258" s="636"/>
      <c r="I258" s="636"/>
      <c r="J258" s="637"/>
      <c r="K258" s="641"/>
      <c r="L258" s="594"/>
      <c r="M258" s="594"/>
      <c r="N258" s="588" t="s">
        <v>17</v>
      </c>
      <c r="O258" s="588"/>
      <c r="P258" s="594"/>
      <c r="Q258" s="594"/>
      <c r="R258" s="595"/>
      <c r="S258" s="549"/>
      <c r="T258" s="550"/>
      <c r="U258" s="550"/>
      <c r="V258" s="550"/>
      <c r="W258" s="550"/>
      <c r="X258" s="551"/>
      <c r="Y258" s="617"/>
      <c r="Z258" s="618"/>
      <c r="AA258" s="618"/>
      <c r="AB258" s="619"/>
      <c r="AC258" s="617"/>
      <c r="AD258" s="618"/>
      <c r="AE258" s="618"/>
      <c r="AF258" s="625"/>
      <c r="AG258" s="671"/>
      <c r="AH258" s="672"/>
      <c r="AI258" s="614"/>
      <c r="AJ258" s="615"/>
      <c r="AK258" s="615"/>
      <c r="AL258" s="615"/>
      <c r="AM258" s="616"/>
      <c r="AN258" s="23"/>
      <c r="AP258" s="49"/>
      <c r="BG258" s="16"/>
      <c r="BH258" s="16"/>
      <c r="BL258" s="16"/>
      <c r="BM258" s="16"/>
      <c r="BT258" s="16"/>
      <c r="CA258" s="16"/>
    </row>
    <row r="259" spans="2:79" s="4" customFormat="1" ht="12.75" customHeight="1">
      <c r="B259" s="582"/>
      <c r="C259" s="583"/>
      <c r="D259" s="584"/>
      <c r="E259" s="635"/>
      <c r="F259" s="636"/>
      <c r="G259" s="636"/>
      <c r="H259" s="636"/>
      <c r="I259" s="636"/>
      <c r="J259" s="637"/>
      <c r="K259" s="641"/>
      <c r="L259" s="594"/>
      <c r="M259" s="594"/>
      <c r="N259" s="588" t="s">
        <v>17</v>
      </c>
      <c r="O259" s="588"/>
      <c r="P259" s="594"/>
      <c r="Q259" s="594"/>
      <c r="R259" s="595"/>
      <c r="S259" s="549"/>
      <c r="T259" s="550"/>
      <c r="U259" s="550"/>
      <c r="V259" s="550"/>
      <c r="W259" s="550"/>
      <c r="X259" s="551"/>
      <c r="Y259" s="617"/>
      <c r="Z259" s="618"/>
      <c r="AA259" s="618"/>
      <c r="AB259" s="619"/>
      <c r="AC259" s="617"/>
      <c r="AD259" s="618"/>
      <c r="AE259" s="618"/>
      <c r="AF259" s="625"/>
      <c r="AG259" s="671"/>
      <c r="AH259" s="672"/>
      <c r="AI259" s="614"/>
      <c r="AJ259" s="615"/>
      <c r="AK259" s="615"/>
      <c r="AL259" s="615"/>
      <c r="AM259" s="616"/>
      <c r="AN259" s="23"/>
      <c r="AP259" s="49"/>
      <c r="BG259" s="16"/>
      <c r="BH259" s="16"/>
      <c r="BL259" s="16"/>
      <c r="BM259" s="16"/>
      <c r="BT259" s="16"/>
      <c r="CA259" s="16"/>
    </row>
    <row r="260" spans="2:79" s="4" customFormat="1" ht="12.75" customHeight="1">
      <c r="B260" s="582"/>
      <c r="C260" s="583"/>
      <c r="D260" s="584"/>
      <c r="E260" s="635"/>
      <c r="F260" s="636"/>
      <c r="G260" s="636"/>
      <c r="H260" s="636"/>
      <c r="I260" s="636"/>
      <c r="J260" s="637"/>
      <c r="K260" s="641"/>
      <c r="L260" s="594"/>
      <c r="M260" s="594"/>
      <c r="N260" s="588" t="s">
        <v>17</v>
      </c>
      <c r="O260" s="588"/>
      <c r="P260" s="594"/>
      <c r="Q260" s="594"/>
      <c r="R260" s="595"/>
      <c r="S260" s="549"/>
      <c r="T260" s="550"/>
      <c r="U260" s="550"/>
      <c r="V260" s="550"/>
      <c r="W260" s="550"/>
      <c r="X260" s="551"/>
      <c r="Y260" s="617"/>
      <c r="Z260" s="618"/>
      <c r="AA260" s="618"/>
      <c r="AB260" s="619"/>
      <c r="AC260" s="617"/>
      <c r="AD260" s="618"/>
      <c r="AE260" s="618"/>
      <c r="AF260" s="625"/>
      <c r="AG260" s="671"/>
      <c r="AH260" s="672"/>
      <c r="AI260" s="614"/>
      <c r="AJ260" s="615"/>
      <c r="AK260" s="615"/>
      <c r="AL260" s="615"/>
      <c r="AM260" s="616"/>
      <c r="AN260" s="23"/>
      <c r="AP260" s="49"/>
      <c r="BG260" s="16"/>
      <c r="BH260" s="16"/>
      <c r="BL260" s="16"/>
      <c r="BM260" s="16"/>
      <c r="BT260" s="16"/>
      <c r="CA260" s="16"/>
    </row>
    <row r="261" spans="2:79" s="4" customFormat="1" ht="12.75" customHeight="1">
      <c r="B261" s="582"/>
      <c r="C261" s="583"/>
      <c r="D261" s="584"/>
      <c r="E261" s="635"/>
      <c r="F261" s="636"/>
      <c r="G261" s="636"/>
      <c r="H261" s="636"/>
      <c r="I261" s="636"/>
      <c r="J261" s="637"/>
      <c r="K261" s="641"/>
      <c r="L261" s="594"/>
      <c r="M261" s="594"/>
      <c r="N261" s="588" t="s">
        <v>17</v>
      </c>
      <c r="O261" s="588"/>
      <c r="P261" s="594"/>
      <c r="Q261" s="594"/>
      <c r="R261" s="595"/>
      <c r="S261" s="549"/>
      <c r="T261" s="550"/>
      <c r="U261" s="550"/>
      <c r="V261" s="550"/>
      <c r="W261" s="550"/>
      <c r="X261" s="551"/>
      <c r="Y261" s="617"/>
      <c r="Z261" s="618"/>
      <c r="AA261" s="618"/>
      <c r="AB261" s="619"/>
      <c r="AC261" s="617"/>
      <c r="AD261" s="618"/>
      <c r="AE261" s="618"/>
      <c r="AF261" s="625"/>
      <c r="AG261" s="671"/>
      <c r="AH261" s="672"/>
      <c r="AI261" s="614"/>
      <c r="AJ261" s="615"/>
      <c r="AK261" s="615"/>
      <c r="AL261" s="615"/>
      <c r="AM261" s="616"/>
      <c r="AN261" s="23"/>
      <c r="AP261" s="49"/>
      <c r="BG261" s="16"/>
      <c r="BH261" s="16"/>
      <c r="BL261" s="16"/>
      <c r="BM261" s="16"/>
      <c r="BT261" s="16"/>
      <c r="CA261" s="16"/>
    </row>
    <row r="262" spans="2:79" s="4" customFormat="1" ht="12.75" customHeight="1">
      <c r="B262" s="582"/>
      <c r="C262" s="583"/>
      <c r="D262" s="584"/>
      <c r="E262" s="635"/>
      <c r="F262" s="636"/>
      <c r="G262" s="636"/>
      <c r="H262" s="636"/>
      <c r="I262" s="636"/>
      <c r="J262" s="637"/>
      <c r="K262" s="641"/>
      <c r="L262" s="594"/>
      <c r="M262" s="594"/>
      <c r="N262" s="588" t="s">
        <v>17</v>
      </c>
      <c r="O262" s="588"/>
      <c r="P262" s="594"/>
      <c r="Q262" s="594"/>
      <c r="R262" s="595"/>
      <c r="S262" s="549"/>
      <c r="T262" s="550"/>
      <c r="U262" s="550"/>
      <c r="V262" s="550"/>
      <c r="W262" s="550"/>
      <c r="X262" s="551"/>
      <c r="Y262" s="617"/>
      <c r="Z262" s="618"/>
      <c r="AA262" s="618"/>
      <c r="AB262" s="619"/>
      <c r="AC262" s="617"/>
      <c r="AD262" s="618"/>
      <c r="AE262" s="618"/>
      <c r="AF262" s="625"/>
      <c r="AG262" s="671"/>
      <c r="AH262" s="672"/>
      <c r="AI262" s="614"/>
      <c r="AJ262" s="615"/>
      <c r="AK262" s="615"/>
      <c r="AL262" s="615"/>
      <c r="AM262" s="616"/>
      <c r="AN262" s="23"/>
      <c r="AP262" s="49"/>
      <c r="BG262" s="16"/>
      <c r="BH262" s="16"/>
      <c r="BL262" s="16"/>
      <c r="BM262" s="16"/>
      <c r="BT262" s="16"/>
      <c r="CA262" s="16"/>
    </row>
    <row r="263" spans="2:79" s="4" customFormat="1" ht="12.75" customHeight="1">
      <c r="B263" s="582"/>
      <c r="C263" s="583"/>
      <c r="D263" s="584"/>
      <c r="E263" s="635"/>
      <c r="F263" s="636"/>
      <c r="G263" s="636"/>
      <c r="H263" s="636"/>
      <c r="I263" s="636"/>
      <c r="J263" s="637"/>
      <c r="K263" s="641"/>
      <c r="L263" s="594"/>
      <c r="M263" s="594"/>
      <c r="N263" s="588" t="s">
        <v>17</v>
      </c>
      <c r="O263" s="588"/>
      <c r="P263" s="594"/>
      <c r="Q263" s="594"/>
      <c r="R263" s="595"/>
      <c r="S263" s="549"/>
      <c r="T263" s="550"/>
      <c r="U263" s="550"/>
      <c r="V263" s="550"/>
      <c r="W263" s="550"/>
      <c r="X263" s="551"/>
      <c r="Y263" s="617"/>
      <c r="Z263" s="618"/>
      <c r="AA263" s="618"/>
      <c r="AB263" s="619"/>
      <c r="AC263" s="617"/>
      <c r="AD263" s="618"/>
      <c r="AE263" s="618"/>
      <c r="AF263" s="625"/>
      <c r="AG263" s="671"/>
      <c r="AH263" s="672"/>
      <c r="AI263" s="614"/>
      <c r="AJ263" s="615"/>
      <c r="AK263" s="615"/>
      <c r="AL263" s="615"/>
      <c r="AM263" s="616"/>
      <c r="AN263" s="23"/>
      <c r="AP263" s="49"/>
      <c r="BG263" s="16"/>
      <c r="BH263" s="16"/>
      <c r="BL263" s="16"/>
      <c r="BM263" s="16"/>
      <c r="BT263" s="16"/>
      <c r="CA263" s="16"/>
    </row>
    <row r="264" spans="2:79" s="4" customFormat="1" ht="12.75" customHeight="1" thickBot="1">
      <c r="B264" s="585"/>
      <c r="C264" s="586"/>
      <c r="D264" s="587"/>
      <c r="E264" s="638"/>
      <c r="F264" s="639"/>
      <c r="G264" s="639"/>
      <c r="H264" s="639"/>
      <c r="I264" s="639"/>
      <c r="J264" s="640"/>
      <c r="K264" s="642"/>
      <c r="L264" s="589"/>
      <c r="M264" s="589"/>
      <c r="N264" s="647" t="s">
        <v>17</v>
      </c>
      <c r="O264" s="647"/>
      <c r="P264" s="589"/>
      <c r="Q264" s="589"/>
      <c r="R264" s="590"/>
      <c r="S264" s="591"/>
      <c r="T264" s="592"/>
      <c r="U264" s="592"/>
      <c r="V264" s="592"/>
      <c r="W264" s="592"/>
      <c r="X264" s="593"/>
      <c r="Y264" s="648"/>
      <c r="Z264" s="649"/>
      <c r="AA264" s="649"/>
      <c r="AB264" s="650"/>
      <c r="AC264" s="648"/>
      <c r="AD264" s="649"/>
      <c r="AE264" s="649"/>
      <c r="AF264" s="651"/>
      <c r="AG264" s="676"/>
      <c r="AH264" s="677"/>
      <c r="AI264" s="673"/>
      <c r="AJ264" s="674"/>
      <c r="AK264" s="674"/>
      <c r="AL264" s="674"/>
      <c r="AM264" s="675"/>
      <c r="AN264" s="23"/>
      <c r="AP264" s="49"/>
      <c r="BG264" s="16"/>
      <c r="BH264" s="16"/>
      <c r="BL264" s="16"/>
      <c r="BM264" s="16"/>
      <c r="BT264" s="16"/>
      <c r="CA264" s="16"/>
    </row>
    <row r="265" spans="2:79" s="4" customFormat="1" ht="12.75" customHeight="1" thickTop="1" thickBot="1">
      <c r="B265" s="678" t="s">
        <v>27</v>
      </c>
      <c r="C265" s="679"/>
      <c r="D265" s="679"/>
      <c r="E265" s="679"/>
      <c r="F265" s="679"/>
      <c r="G265" s="679"/>
      <c r="H265" s="679"/>
      <c r="I265" s="679"/>
      <c r="J265" s="679"/>
      <c r="K265" s="679"/>
      <c r="L265" s="679"/>
      <c r="M265" s="679"/>
      <c r="N265" s="679"/>
      <c r="O265" s="679"/>
      <c r="P265" s="679"/>
      <c r="Q265" s="679"/>
      <c r="R265" s="679"/>
      <c r="S265" s="679"/>
      <c r="T265" s="679"/>
      <c r="U265" s="679"/>
      <c r="V265" s="679"/>
      <c r="W265" s="679"/>
      <c r="X265" s="679"/>
      <c r="Y265" s="679"/>
      <c r="Z265" s="679"/>
      <c r="AA265" s="679"/>
      <c r="AB265" s="679"/>
      <c r="AC265" s="679"/>
      <c r="AD265" s="679"/>
      <c r="AE265" s="679"/>
      <c r="AF265" s="679"/>
      <c r="AG265" s="679"/>
      <c r="AH265" s="680"/>
      <c r="AI265" s="629">
        <f>SUM(AI255:AM264)</f>
        <v>0</v>
      </c>
      <c r="AJ265" s="630"/>
      <c r="AK265" s="630"/>
      <c r="AL265" s="630"/>
      <c r="AM265" s="631"/>
      <c r="AN265" s="23"/>
      <c r="AP265" s="49"/>
      <c r="BG265" s="16"/>
      <c r="BH265" s="16"/>
      <c r="BL265" s="16"/>
      <c r="BM265" s="16"/>
      <c r="BT265" s="16"/>
      <c r="CA265" s="16"/>
    </row>
    <row r="266" spans="2:79" s="23" customFormat="1" ht="12.75" customHeight="1" thickBot="1">
      <c r="B266" s="31" t="s">
        <v>236</v>
      </c>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7"/>
      <c r="AH266" s="47"/>
      <c r="AI266" s="47"/>
      <c r="AJ266" s="47"/>
      <c r="AK266" s="47"/>
      <c r="AP266" s="49"/>
    </row>
    <row r="267" spans="2:79" s="4" customFormat="1" ht="25.5" customHeight="1">
      <c r="B267" s="107" t="s">
        <v>23</v>
      </c>
      <c r="C267" s="108"/>
      <c r="D267" s="108"/>
      <c r="E267" s="108"/>
      <c r="F267" s="108"/>
      <c r="G267" s="108"/>
      <c r="H267" s="108"/>
      <c r="I267" s="108"/>
      <c r="J267" s="108"/>
      <c r="K267" s="108"/>
      <c r="L267" s="108"/>
      <c r="M267" s="108"/>
      <c r="N267" s="109"/>
      <c r="O267" s="110" t="s">
        <v>25</v>
      </c>
      <c r="P267" s="108"/>
      <c r="Q267" s="108"/>
      <c r="R267" s="108"/>
      <c r="S267" s="108"/>
      <c r="T267" s="108"/>
      <c r="U267" s="108"/>
      <c r="V267" s="108"/>
      <c r="W267" s="108"/>
      <c r="X267" s="108"/>
      <c r="Y267" s="108"/>
      <c r="Z267" s="108"/>
      <c r="AA267" s="108"/>
      <c r="AB267" s="108"/>
      <c r="AC267" s="108"/>
      <c r="AD267" s="108"/>
      <c r="AE267" s="108"/>
      <c r="AF267" s="111"/>
      <c r="AG267" s="112" t="s">
        <v>4959</v>
      </c>
      <c r="AH267" s="111"/>
      <c r="AI267" s="312" t="s">
        <v>24</v>
      </c>
      <c r="AJ267" s="313"/>
      <c r="AK267" s="313"/>
      <c r="AL267" s="313"/>
      <c r="AM267" s="314"/>
      <c r="AN267" s="23"/>
      <c r="AP267" s="49"/>
      <c r="BG267" s="16"/>
      <c r="BH267" s="16"/>
      <c r="BL267" s="16"/>
      <c r="BM267" s="16"/>
      <c r="BT267" s="16"/>
      <c r="CA267" s="16"/>
    </row>
    <row r="268" spans="2:79" s="4" customFormat="1" ht="12.75" customHeight="1" thickBot="1">
      <c r="B268" s="114"/>
      <c r="C268" s="115"/>
      <c r="D268" s="115"/>
      <c r="E268" s="115"/>
      <c r="F268" s="115"/>
      <c r="G268" s="115"/>
      <c r="H268" s="115"/>
      <c r="I268" s="115"/>
      <c r="J268" s="115"/>
      <c r="K268" s="115"/>
      <c r="L268" s="115"/>
      <c r="M268" s="115"/>
      <c r="N268" s="116"/>
      <c r="O268" s="121"/>
      <c r="P268" s="115"/>
      <c r="Q268" s="115"/>
      <c r="R268" s="115"/>
      <c r="S268" s="115"/>
      <c r="T268" s="115"/>
      <c r="U268" s="115"/>
      <c r="V268" s="115"/>
      <c r="W268" s="115"/>
      <c r="X268" s="115"/>
      <c r="Y268" s="115"/>
      <c r="Z268" s="115"/>
      <c r="AA268" s="115"/>
      <c r="AB268" s="115"/>
      <c r="AC268" s="115"/>
      <c r="AD268" s="115"/>
      <c r="AE268" s="115"/>
      <c r="AF268" s="122"/>
      <c r="AG268" s="120"/>
      <c r="AH268" s="119"/>
      <c r="AI268" s="315"/>
      <c r="AJ268" s="316"/>
      <c r="AK268" s="316"/>
      <c r="AL268" s="316"/>
      <c r="AM268" s="317"/>
      <c r="AN268" s="23"/>
      <c r="AP268" s="49">
        <f>IF(AI268&gt;=11001,11000,AI268)</f>
        <v>0</v>
      </c>
      <c r="BG268" s="16"/>
      <c r="BH268" s="16"/>
      <c r="BL268" s="16"/>
      <c r="BM268" s="16"/>
      <c r="BT268" s="16"/>
      <c r="CA268" s="16"/>
    </row>
    <row r="269" spans="2:79" s="4" customFormat="1" ht="12.75" customHeight="1">
      <c r="B269" s="19"/>
      <c r="C269" s="19"/>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P269" s="49"/>
      <c r="BE269" s="16"/>
      <c r="BF269" s="16"/>
      <c r="BJ269" s="16"/>
      <c r="BK269" s="16"/>
      <c r="BR269" s="16"/>
      <c r="BY269" s="16"/>
    </row>
    <row r="270" spans="2:79" s="4" customFormat="1" ht="12.75" customHeight="1" thickBot="1">
      <c r="B270" s="62" t="s">
        <v>4948</v>
      </c>
      <c r="C270" s="19"/>
      <c r="D270" s="19"/>
      <c r="E270" s="19"/>
      <c r="F270" s="19"/>
      <c r="G270" s="19"/>
      <c r="H270" s="19"/>
      <c r="I270" s="19"/>
      <c r="J270" s="19"/>
      <c r="K270" s="2"/>
      <c r="L270" s="2"/>
      <c r="M270" s="2"/>
      <c r="N270" s="2"/>
      <c r="O270" s="2"/>
      <c r="P270" s="2"/>
      <c r="Q270" s="2"/>
      <c r="R270" s="2"/>
      <c r="S270" s="2"/>
      <c r="T270" s="2"/>
      <c r="U270" s="2"/>
      <c r="V270" s="2"/>
      <c r="W270" s="2"/>
      <c r="X270" s="18"/>
      <c r="Y270" s="21"/>
      <c r="Z270" s="21"/>
      <c r="AA270" s="21"/>
      <c r="AB270" s="21"/>
      <c r="AC270" s="23"/>
      <c r="AD270" s="18"/>
      <c r="AE270" s="23"/>
      <c r="AF270" s="23"/>
      <c r="AG270" s="23"/>
      <c r="AH270" s="23"/>
      <c r="AI270" s="23"/>
      <c r="AJ270" s="23"/>
      <c r="AK270" s="23"/>
      <c r="AL270" s="23"/>
      <c r="AM270" s="23"/>
      <c r="AN270" s="23"/>
      <c r="AP270" s="49"/>
      <c r="BE270" s="16"/>
      <c r="BF270" s="16"/>
      <c r="BJ270" s="16"/>
      <c r="BK270" s="16"/>
      <c r="BR270" s="16"/>
      <c r="BY270" s="16"/>
    </row>
    <row r="271" spans="2:79" s="4" customFormat="1" ht="12.75" customHeight="1">
      <c r="B271" s="596" t="s">
        <v>10</v>
      </c>
      <c r="C271" s="597"/>
      <c r="D271" s="598"/>
      <c r="E271" s="605" t="s">
        <v>240</v>
      </c>
      <c r="F271" s="606"/>
      <c r="G271" s="606"/>
      <c r="H271" s="606"/>
      <c r="I271" s="606"/>
      <c r="J271" s="607"/>
      <c r="K271" s="110" t="s">
        <v>26</v>
      </c>
      <c r="L271" s="108"/>
      <c r="M271" s="108"/>
      <c r="N271" s="108"/>
      <c r="O271" s="108"/>
      <c r="P271" s="108"/>
      <c r="Q271" s="108"/>
      <c r="R271" s="108"/>
      <c r="S271" s="108"/>
      <c r="T271" s="108"/>
      <c r="U271" s="108"/>
      <c r="V271" s="108"/>
      <c r="W271" s="108"/>
      <c r="X271" s="108"/>
      <c r="Y271" s="108"/>
      <c r="Z271" s="108"/>
      <c r="AA271" s="108"/>
      <c r="AB271" s="108"/>
      <c r="AC271" s="108"/>
      <c r="AD271" s="108"/>
      <c r="AE271" s="108"/>
      <c r="AF271" s="111"/>
      <c r="AG271" s="681" t="s">
        <v>253</v>
      </c>
      <c r="AH271" s="682"/>
      <c r="AI271" s="112" t="s">
        <v>14</v>
      </c>
      <c r="AJ271" s="136"/>
      <c r="AK271" s="136"/>
      <c r="AL271" s="136"/>
      <c r="AM271" s="113"/>
      <c r="AN271" s="23"/>
      <c r="AP271" s="49"/>
      <c r="BG271" s="16"/>
      <c r="BH271" s="16"/>
      <c r="BL271" s="16"/>
      <c r="BM271" s="16"/>
      <c r="BT271" s="16"/>
      <c r="CA271" s="16"/>
    </row>
    <row r="272" spans="2:79" s="4" customFormat="1" ht="12.75" customHeight="1">
      <c r="B272" s="599"/>
      <c r="C272" s="600"/>
      <c r="D272" s="601"/>
      <c r="E272" s="608"/>
      <c r="F272" s="609"/>
      <c r="G272" s="609"/>
      <c r="H272" s="609"/>
      <c r="I272" s="609"/>
      <c r="J272" s="610"/>
      <c r="K272" s="660" t="s">
        <v>16</v>
      </c>
      <c r="L272" s="661"/>
      <c r="M272" s="661"/>
      <c r="N272" s="661"/>
      <c r="O272" s="661"/>
      <c r="P272" s="661"/>
      <c r="Q272" s="661"/>
      <c r="R272" s="662"/>
      <c r="S272" s="660" t="s">
        <v>11</v>
      </c>
      <c r="T272" s="661"/>
      <c r="U272" s="661"/>
      <c r="V272" s="661"/>
      <c r="W272" s="661"/>
      <c r="X272" s="662"/>
      <c r="Y272" s="660" t="s">
        <v>12</v>
      </c>
      <c r="Z272" s="661"/>
      <c r="AA272" s="661"/>
      <c r="AB272" s="662"/>
      <c r="AC272" s="660" t="s">
        <v>13</v>
      </c>
      <c r="AD272" s="661"/>
      <c r="AE272" s="661"/>
      <c r="AF272" s="664"/>
      <c r="AG272" s="683"/>
      <c r="AH272" s="684"/>
      <c r="AI272" s="666" t="s">
        <v>18</v>
      </c>
      <c r="AJ272" s="667"/>
      <c r="AK272" s="667"/>
      <c r="AL272" s="667"/>
      <c r="AM272" s="668"/>
      <c r="AN272" s="23"/>
      <c r="AP272" s="49"/>
      <c r="BG272" s="16"/>
      <c r="BH272" s="16"/>
      <c r="BL272" s="16"/>
      <c r="BM272" s="16"/>
      <c r="BT272" s="16"/>
      <c r="CA272" s="16"/>
    </row>
    <row r="273" spans="2:79" s="4" customFormat="1" ht="12.75" customHeight="1">
      <c r="B273" s="602"/>
      <c r="C273" s="603"/>
      <c r="D273" s="604"/>
      <c r="E273" s="611"/>
      <c r="F273" s="612"/>
      <c r="G273" s="612"/>
      <c r="H273" s="612"/>
      <c r="I273" s="612"/>
      <c r="J273" s="613"/>
      <c r="K273" s="663"/>
      <c r="L273" s="603"/>
      <c r="M273" s="603"/>
      <c r="N273" s="603"/>
      <c r="O273" s="603"/>
      <c r="P273" s="603"/>
      <c r="Q273" s="603"/>
      <c r="R273" s="604"/>
      <c r="S273" s="663"/>
      <c r="T273" s="603"/>
      <c r="U273" s="603"/>
      <c r="V273" s="603"/>
      <c r="W273" s="603"/>
      <c r="X273" s="604"/>
      <c r="Y273" s="663"/>
      <c r="Z273" s="603"/>
      <c r="AA273" s="603"/>
      <c r="AB273" s="604"/>
      <c r="AC273" s="663"/>
      <c r="AD273" s="603"/>
      <c r="AE273" s="603"/>
      <c r="AF273" s="665"/>
      <c r="AG273" s="669"/>
      <c r="AH273" s="670"/>
      <c r="AI273" s="669"/>
      <c r="AJ273" s="612"/>
      <c r="AK273" s="612"/>
      <c r="AL273" s="612"/>
      <c r="AM273" s="670"/>
      <c r="AN273" s="23"/>
      <c r="AP273" s="49"/>
      <c r="BG273" s="16"/>
      <c r="BH273" s="16"/>
      <c r="BL273" s="16"/>
      <c r="BM273" s="16"/>
      <c r="BT273" s="16"/>
      <c r="CA273" s="16"/>
    </row>
    <row r="274" spans="2:79" s="4" customFormat="1" ht="12.75" customHeight="1">
      <c r="B274" s="579" t="str">
        <f>IF(L71="","",IF(OR(P41="説明のみ（宿泊無）",P41="前泊→説明"),$L$71,IF(OR(P41="説明→後泊",P41="前泊→説明→後泊"),$L$71+1,"")))</f>
        <v/>
      </c>
      <c r="C274" s="580"/>
      <c r="D274" s="581"/>
      <c r="E274" s="632" t="str">
        <f>IF(P12="無","",IF(P40&amp;AF40="","",P40&amp;AF40))</f>
        <v/>
      </c>
      <c r="F274" s="633"/>
      <c r="G274" s="633"/>
      <c r="H274" s="633"/>
      <c r="I274" s="633"/>
      <c r="J274" s="634"/>
      <c r="K274" s="641"/>
      <c r="L274" s="594"/>
      <c r="M274" s="594"/>
      <c r="N274" s="588" t="s">
        <v>17</v>
      </c>
      <c r="O274" s="588"/>
      <c r="P274" s="594"/>
      <c r="Q274" s="594"/>
      <c r="R274" s="595"/>
      <c r="S274" s="549"/>
      <c r="T274" s="550"/>
      <c r="U274" s="550"/>
      <c r="V274" s="550"/>
      <c r="W274" s="550"/>
      <c r="X274" s="551"/>
      <c r="Y274" s="617"/>
      <c r="Z274" s="618"/>
      <c r="AA274" s="618"/>
      <c r="AB274" s="619"/>
      <c r="AC274" s="617"/>
      <c r="AD274" s="618"/>
      <c r="AE274" s="618"/>
      <c r="AF274" s="625"/>
      <c r="AG274" s="671"/>
      <c r="AH274" s="672"/>
      <c r="AI274" s="614"/>
      <c r="AJ274" s="615"/>
      <c r="AK274" s="615"/>
      <c r="AL274" s="615"/>
      <c r="AM274" s="616"/>
      <c r="AN274" s="23"/>
      <c r="AP274" s="49"/>
      <c r="BG274" s="16"/>
      <c r="BH274" s="16"/>
      <c r="BL274" s="16"/>
      <c r="BM274" s="16"/>
      <c r="BT274" s="16"/>
      <c r="CA274" s="16"/>
    </row>
    <row r="275" spans="2:79" s="4" customFormat="1" ht="12.75" customHeight="1">
      <c r="B275" s="582"/>
      <c r="C275" s="583"/>
      <c r="D275" s="584"/>
      <c r="E275" s="635"/>
      <c r="F275" s="636"/>
      <c r="G275" s="636"/>
      <c r="H275" s="636"/>
      <c r="I275" s="636"/>
      <c r="J275" s="637"/>
      <c r="K275" s="641"/>
      <c r="L275" s="594"/>
      <c r="M275" s="594"/>
      <c r="N275" s="588" t="s">
        <v>17</v>
      </c>
      <c r="O275" s="588"/>
      <c r="P275" s="594"/>
      <c r="Q275" s="594"/>
      <c r="R275" s="595"/>
      <c r="S275" s="549"/>
      <c r="T275" s="550"/>
      <c r="U275" s="550"/>
      <c r="V275" s="550"/>
      <c r="W275" s="550"/>
      <c r="X275" s="551"/>
      <c r="Y275" s="617"/>
      <c r="Z275" s="618"/>
      <c r="AA275" s="618"/>
      <c r="AB275" s="619"/>
      <c r="AC275" s="617"/>
      <c r="AD275" s="618"/>
      <c r="AE275" s="618"/>
      <c r="AF275" s="625"/>
      <c r="AG275" s="671"/>
      <c r="AH275" s="672"/>
      <c r="AI275" s="614"/>
      <c r="AJ275" s="615"/>
      <c r="AK275" s="615"/>
      <c r="AL275" s="615"/>
      <c r="AM275" s="616"/>
      <c r="AN275" s="23"/>
      <c r="AP275" s="49"/>
      <c r="BG275" s="16"/>
      <c r="BH275" s="16"/>
      <c r="BL275" s="16"/>
      <c r="BM275" s="16"/>
      <c r="BT275" s="16"/>
      <c r="CA275" s="16"/>
    </row>
    <row r="276" spans="2:79" s="4" customFormat="1" ht="12.75" customHeight="1">
      <c r="B276" s="582"/>
      <c r="C276" s="583"/>
      <c r="D276" s="584"/>
      <c r="E276" s="635"/>
      <c r="F276" s="636"/>
      <c r="G276" s="636"/>
      <c r="H276" s="636"/>
      <c r="I276" s="636"/>
      <c r="J276" s="637"/>
      <c r="K276" s="641"/>
      <c r="L276" s="594"/>
      <c r="M276" s="594"/>
      <c r="N276" s="588" t="s">
        <v>17</v>
      </c>
      <c r="O276" s="588"/>
      <c r="P276" s="594"/>
      <c r="Q276" s="594"/>
      <c r="R276" s="595"/>
      <c r="S276" s="549"/>
      <c r="T276" s="550"/>
      <c r="U276" s="550"/>
      <c r="V276" s="550"/>
      <c r="W276" s="550"/>
      <c r="X276" s="551"/>
      <c r="Y276" s="617"/>
      <c r="Z276" s="618"/>
      <c r="AA276" s="618"/>
      <c r="AB276" s="619"/>
      <c r="AC276" s="617"/>
      <c r="AD276" s="618"/>
      <c r="AE276" s="618"/>
      <c r="AF276" s="625"/>
      <c r="AG276" s="671"/>
      <c r="AH276" s="672"/>
      <c r="AI276" s="614"/>
      <c r="AJ276" s="615"/>
      <c r="AK276" s="615"/>
      <c r="AL276" s="615"/>
      <c r="AM276" s="616"/>
      <c r="AN276" s="23"/>
      <c r="AP276" s="49"/>
      <c r="BG276" s="16"/>
      <c r="BH276" s="16"/>
      <c r="BL276" s="16"/>
      <c r="BM276" s="16"/>
      <c r="BT276" s="16"/>
      <c r="CA276" s="16"/>
    </row>
    <row r="277" spans="2:79" s="4" customFormat="1" ht="12.75" customHeight="1">
      <c r="B277" s="582"/>
      <c r="C277" s="583"/>
      <c r="D277" s="584"/>
      <c r="E277" s="635"/>
      <c r="F277" s="636"/>
      <c r="G277" s="636"/>
      <c r="H277" s="636"/>
      <c r="I277" s="636"/>
      <c r="J277" s="637"/>
      <c r="K277" s="641"/>
      <c r="L277" s="594"/>
      <c r="M277" s="594"/>
      <c r="N277" s="588" t="s">
        <v>17</v>
      </c>
      <c r="O277" s="588"/>
      <c r="P277" s="594"/>
      <c r="Q277" s="594"/>
      <c r="R277" s="595"/>
      <c r="S277" s="549"/>
      <c r="T277" s="550"/>
      <c r="U277" s="550"/>
      <c r="V277" s="550"/>
      <c r="W277" s="550"/>
      <c r="X277" s="551"/>
      <c r="Y277" s="617"/>
      <c r="Z277" s="618"/>
      <c r="AA277" s="618"/>
      <c r="AB277" s="619"/>
      <c r="AC277" s="617"/>
      <c r="AD277" s="618"/>
      <c r="AE277" s="618"/>
      <c r="AF277" s="625"/>
      <c r="AG277" s="671"/>
      <c r="AH277" s="672"/>
      <c r="AI277" s="614"/>
      <c r="AJ277" s="615"/>
      <c r="AK277" s="615"/>
      <c r="AL277" s="615"/>
      <c r="AM277" s="616"/>
      <c r="AN277" s="23"/>
      <c r="AP277" s="49"/>
      <c r="BG277" s="16"/>
      <c r="BH277" s="16"/>
      <c r="BL277" s="16"/>
      <c r="BM277" s="16"/>
      <c r="BT277" s="16"/>
      <c r="CA277" s="16"/>
    </row>
    <row r="278" spans="2:79" s="4" customFormat="1" ht="12.75" customHeight="1">
      <c r="B278" s="582"/>
      <c r="C278" s="583"/>
      <c r="D278" s="584"/>
      <c r="E278" s="635"/>
      <c r="F278" s="636"/>
      <c r="G278" s="636"/>
      <c r="H278" s="636"/>
      <c r="I278" s="636"/>
      <c r="J278" s="637"/>
      <c r="K278" s="641"/>
      <c r="L278" s="594"/>
      <c r="M278" s="594"/>
      <c r="N278" s="588" t="s">
        <v>17</v>
      </c>
      <c r="O278" s="588"/>
      <c r="P278" s="594"/>
      <c r="Q278" s="594"/>
      <c r="R278" s="595"/>
      <c r="S278" s="549"/>
      <c r="T278" s="550"/>
      <c r="U278" s="550"/>
      <c r="V278" s="550"/>
      <c r="W278" s="550"/>
      <c r="X278" s="551"/>
      <c r="Y278" s="617"/>
      <c r="Z278" s="618"/>
      <c r="AA278" s="618"/>
      <c r="AB278" s="619"/>
      <c r="AC278" s="617"/>
      <c r="AD278" s="618"/>
      <c r="AE278" s="618"/>
      <c r="AF278" s="625"/>
      <c r="AG278" s="671"/>
      <c r="AH278" s="672"/>
      <c r="AI278" s="614"/>
      <c r="AJ278" s="615"/>
      <c r="AK278" s="615"/>
      <c r="AL278" s="615"/>
      <c r="AM278" s="616"/>
      <c r="AN278" s="23"/>
      <c r="AP278" s="49"/>
      <c r="BG278" s="16"/>
      <c r="BH278" s="16"/>
      <c r="BL278" s="16"/>
      <c r="BM278" s="16"/>
      <c r="BT278" s="16"/>
      <c r="CA278" s="16"/>
    </row>
    <row r="279" spans="2:79" s="4" customFormat="1" ht="12.75" customHeight="1">
      <c r="B279" s="582"/>
      <c r="C279" s="583"/>
      <c r="D279" s="584"/>
      <c r="E279" s="635"/>
      <c r="F279" s="636"/>
      <c r="G279" s="636"/>
      <c r="H279" s="636"/>
      <c r="I279" s="636"/>
      <c r="J279" s="637"/>
      <c r="K279" s="641"/>
      <c r="L279" s="594"/>
      <c r="M279" s="594"/>
      <c r="N279" s="588" t="s">
        <v>17</v>
      </c>
      <c r="O279" s="588"/>
      <c r="P279" s="594"/>
      <c r="Q279" s="594"/>
      <c r="R279" s="595"/>
      <c r="S279" s="549"/>
      <c r="T279" s="550"/>
      <c r="U279" s="550"/>
      <c r="V279" s="550"/>
      <c r="W279" s="550"/>
      <c r="X279" s="551"/>
      <c r="Y279" s="617"/>
      <c r="Z279" s="618"/>
      <c r="AA279" s="618"/>
      <c r="AB279" s="619"/>
      <c r="AC279" s="617"/>
      <c r="AD279" s="618"/>
      <c r="AE279" s="618"/>
      <c r="AF279" s="625"/>
      <c r="AG279" s="671"/>
      <c r="AH279" s="672"/>
      <c r="AI279" s="614"/>
      <c r="AJ279" s="615"/>
      <c r="AK279" s="615"/>
      <c r="AL279" s="615"/>
      <c r="AM279" s="616"/>
      <c r="AN279" s="23"/>
      <c r="AP279" s="49"/>
      <c r="BG279" s="16"/>
      <c r="BH279" s="16"/>
      <c r="BL279" s="16"/>
      <c r="BM279" s="16"/>
      <c r="BT279" s="16"/>
      <c r="CA279" s="16"/>
    </row>
    <row r="280" spans="2:79" s="4" customFormat="1" ht="12.75" customHeight="1">
      <c r="B280" s="582"/>
      <c r="C280" s="583"/>
      <c r="D280" s="584"/>
      <c r="E280" s="635"/>
      <c r="F280" s="636"/>
      <c r="G280" s="636"/>
      <c r="H280" s="636"/>
      <c r="I280" s="636"/>
      <c r="J280" s="637"/>
      <c r="K280" s="641"/>
      <c r="L280" s="594"/>
      <c r="M280" s="594"/>
      <c r="N280" s="588" t="s">
        <v>17</v>
      </c>
      <c r="O280" s="588"/>
      <c r="P280" s="594"/>
      <c r="Q280" s="594"/>
      <c r="R280" s="595"/>
      <c r="S280" s="549"/>
      <c r="T280" s="550"/>
      <c r="U280" s="550"/>
      <c r="V280" s="550"/>
      <c r="W280" s="550"/>
      <c r="X280" s="551"/>
      <c r="Y280" s="617"/>
      <c r="Z280" s="618"/>
      <c r="AA280" s="618"/>
      <c r="AB280" s="619"/>
      <c r="AC280" s="617"/>
      <c r="AD280" s="618"/>
      <c r="AE280" s="618"/>
      <c r="AF280" s="625"/>
      <c r="AG280" s="671"/>
      <c r="AH280" s="672"/>
      <c r="AI280" s="614"/>
      <c r="AJ280" s="615"/>
      <c r="AK280" s="615"/>
      <c r="AL280" s="615"/>
      <c r="AM280" s="616"/>
      <c r="AN280" s="23"/>
      <c r="AP280" s="49"/>
      <c r="BG280" s="16"/>
      <c r="BH280" s="16"/>
      <c r="BL280" s="16"/>
      <c r="BM280" s="16"/>
      <c r="BT280" s="16"/>
      <c r="CA280" s="16"/>
    </row>
    <row r="281" spans="2:79" s="4" customFormat="1" ht="12.75" customHeight="1">
      <c r="B281" s="582"/>
      <c r="C281" s="583"/>
      <c r="D281" s="584"/>
      <c r="E281" s="635"/>
      <c r="F281" s="636"/>
      <c r="G281" s="636"/>
      <c r="H281" s="636"/>
      <c r="I281" s="636"/>
      <c r="J281" s="637"/>
      <c r="K281" s="641"/>
      <c r="L281" s="594"/>
      <c r="M281" s="594"/>
      <c r="N281" s="588" t="s">
        <v>17</v>
      </c>
      <c r="O281" s="588"/>
      <c r="P281" s="594"/>
      <c r="Q281" s="594"/>
      <c r="R281" s="595"/>
      <c r="S281" s="549"/>
      <c r="T281" s="550"/>
      <c r="U281" s="550"/>
      <c r="V281" s="550"/>
      <c r="W281" s="550"/>
      <c r="X281" s="551"/>
      <c r="Y281" s="617"/>
      <c r="Z281" s="618"/>
      <c r="AA281" s="618"/>
      <c r="AB281" s="619"/>
      <c r="AC281" s="617"/>
      <c r="AD281" s="618"/>
      <c r="AE281" s="618"/>
      <c r="AF281" s="625"/>
      <c r="AG281" s="671"/>
      <c r="AH281" s="672"/>
      <c r="AI281" s="614"/>
      <c r="AJ281" s="615"/>
      <c r="AK281" s="615"/>
      <c r="AL281" s="615"/>
      <c r="AM281" s="616"/>
      <c r="AN281" s="23"/>
      <c r="AP281" s="49"/>
      <c r="BG281" s="16"/>
      <c r="BH281" s="16"/>
      <c r="BL281" s="16"/>
      <c r="BM281" s="16"/>
      <c r="BT281" s="16"/>
      <c r="CA281" s="16"/>
    </row>
    <row r="282" spans="2:79" s="4" customFormat="1" ht="12.75" customHeight="1">
      <c r="B282" s="582"/>
      <c r="C282" s="583"/>
      <c r="D282" s="584"/>
      <c r="E282" s="635"/>
      <c r="F282" s="636"/>
      <c r="G282" s="636"/>
      <c r="H282" s="636"/>
      <c r="I282" s="636"/>
      <c r="J282" s="637"/>
      <c r="K282" s="641"/>
      <c r="L282" s="594"/>
      <c r="M282" s="594"/>
      <c r="N282" s="588" t="s">
        <v>17</v>
      </c>
      <c r="O282" s="588"/>
      <c r="P282" s="594"/>
      <c r="Q282" s="594"/>
      <c r="R282" s="595"/>
      <c r="S282" s="549"/>
      <c r="T282" s="550"/>
      <c r="U282" s="550"/>
      <c r="V282" s="550"/>
      <c r="W282" s="550"/>
      <c r="X282" s="551"/>
      <c r="Y282" s="617"/>
      <c r="Z282" s="618"/>
      <c r="AA282" s="618"/>
      <c r="AB282" s="619"/>
      <c r="AC282" s="617"/>
      <c r="AD282" s="618"/>
      <c r="AE282" s="618"/>
      <c r="AF282" s="625"/>
      <c r="AG282" s="671"/>
      <c r="AH282" s="672"/>
      <c r="AI282" s="614"/>
      <c r="AJ282" s="615"/>
      <c r="AK282" s="615"/>
      <c r="AL282" s="615"/>
      <c r="AM282" s="616"/>
      <c r="AN282" s="23"/>
      <c r="AP282" s="49"/>
      <c r="BG282" s="16"/>
      <c r="BH282" s="16"/>
      <c r="BL282" s="16"/>
      <c r="BM282" s="16"/>
      <c r="BT282" s="16"/>
      <c r="CA282" s="16"/>
    </row>
    <row r="283" spans="2:79" s="5" customFormat="1" ht="12.75" customHeight="1" thickBot="1">
      <c r="B283" s="585"/>
      <c r="C283" s="586"/>
      <c r="D283" s="587"/>
      <c r="E283" s="638"/>
      <c r="F283" s="639"/>
      <c r="G283" s="639"/>
      <c r="H283" s="639"/>
      <c r="I283" s="639"/>
      <c r="J283" s="640"/>
      <c r="K283" s="642"/>
      <c r="L283" s="589"/>
      <c r="M283" s="589"/>
      <c r="N283" s="647" t="s">
        <v>17</v>
      </c>
      <c r="O283" s="647"/>
      <c r="P283" s="589"/>
      <c r="Q283" s="589"/>
      <c r="R283" s="590"/>
      <c r="S283" s="591"/>
      <c r="T283" s="592"/>
      <c r="U283" s="592"/>
      <c r="V283" s="592"/>
      <c r="W283" s="592"/>
      <c r="X283" s="593"/>
      <c r="Y283" s="648"/>
      <c r="Z283" s="649"/>
      <c r="AA283" s="649"/>
      <c r="AB283" s="650"/>
      <c r="AC283" s="648"/>
      <c r="AD283" s="649"/>
      <c r="AE283" s="649"/>
      <c r="AF283" s="651"/>
      <c r="AG283" s="676"/>
      <c r="AH283" s="677"/>
      <c r="AI283" s="673"/>
      <c r="AJ283" s="674"/>
      <c r="AK283" s="674"/>
      <c r="AL283" s="674"/>
      <c r="AM283" s="675"/>
      <c r="AN283" s="17"/>
      <c r="AP283" s="805"/>
      <c r="BG283" s="17"/>
      <c r="BH283" s="17"/>
      <c r="BL283" s="17"/>
      <c r="BM283" s="17"/>
      <c r="BT283" s="17"/>
      <c r="CA283" s="17"/>
    </row>
    <row r="284" spans="2:79" ht="12.75" customHeight="1" thickTop="1" thickBot="1">
      <c r="B284" s="678" t="s">
        <v>27</v>
      </c>
      <c r="C284" s="679"/>
      <c r="D284" s="679"/>
      <c r="E284" s="679"/>
      <c r="F284" s="679"/>
      <c r="G284" s="679"/>
      <c r="H284" s="679"/>
      <c r="I284" s="679"/>
      <c r="J284" s="679"/>
      <c r="K284" s="679"/>
      <c r="L284" s="679"/>
      <c r="M284" s="679"/>
      <c r="N284" s="679"/>
      <c r="O284" s="679"/>
      <c r="P284" s="679"/>
      <c r="Q284" s="679"/>
      <c r="R284" s="679"/>
      <c r="S284" s="679"/>
      <c r="T284" s="679"/>
      <c r="U284" s="679"/>
      <c r="V284" s="679"/>
      <c r="W284" s="679"/>
      <c r="X284" s="679"/>
      <c r="Y284" s="679"/>
      <c r="Z284" s="679"/>
      <c r="AA284" s="679"/>
      <c r="AB284" s="679"/>
      <c r="AC284" s="679"/>
      <c r="AD284" s="679"/>
      <c r="AE284" s="679"/>
      <c r="AF284" s="679"/>
      <c r="AG284" s="679"/>
      <c r="AH284" s="680"/>
      <c r="AI284" s="629">
        <f>SUM(AI274:AM283)</f>
        <v>0</v>
      </c>
      <c r="AJ284" s="630"/>
      <c r="AK284" s="630"/>
      <c r="AL284" s="630"/>
      <c r="AM284" s="631"/>
      <c r="BE284" s="1"/>
      <c r="BF284" s="1"/>
      <c r="BG284" s="16"/>
      <c r="BH284" s="16"/>
      <c r="BJ284" s="1"/>
      <c r="BK284" s="1"/>
      <c r="BL284" s="16"/>
      <c r="BM284" s="16"/>
      <c r="BR284" s="1"/>
      <c r="BT284" s="16"/>
      <c r="BY284" s="1"/>
      <c r="CA284" s="16"/>
    </row>
    <row r="285" spans="2:79" ht="12.75" customHeight="1">
      <c r="B285" s="2"/>
      <c r="C285" s="2"/>
    </row>
    <row r="286" spans="2:79" ht="12.75" customHeight="1">
      <c r="B286" s="23" t="s">
        <v>4950</v>
      </c>
    </row>
    <row r="287" spans="2:79" ht="12.75" customHeight="1" thickBot="1"/>
    <row r="288" spans="2:79" ht="12.75" customHeight="1">
      <c r="B288" s="107" t="s">
        <v>42</v>
      </c>
      <c r="C288" s="108"/>
      <c r="D288" s="108"/>
      <c r="E288" s="109"/>
      <c r="F288" s="110" t="s">
        <v>244</v>
      </c>
      <c r="G288" s="108"/>
      <c r="H288" s="109"/>
      <c r="I288" s="110" t="s">
        <v>37</v>
      </c>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11"/>
      <c r="AI288" s="107" t="s">
        <v>32</v>
      </c>
      <c r="AJ288" s="108"/>
      <c r="AK288" s="108"/>
      <c r="AL288" s="108"/>
      <c r="AM288" s="111"/>
      <c r="BE288" s="1"/>
      <c r="BF288" s="1"/>
      <c r="BG288" s="16"/>
      <c r="BH288" s="16"/>
      <c r="BJ288" s="1"/>
      <c r="BK288" s="1"/>
      <c r="BL288" s="16"/>
      <c r="BM288" s="16"/>
      <c r="BR288" s="1"/>
      <c r="BT288" s="16"/>
      <c r="BY288" s="1"/>
      <c r="CA288" s="16"/>
    </row>
    <row r="289" spans="2:79" ht="12.75" customHeight="1">
      <c r="B289" s="734" t="str">
        <f>IF(P24&amp;AF24="","",P24&amp;AF24)</f>
        <v/>
      </c>
      <c r="C289" s="735"/>
      <c r="D289" s="735"/>
      <c r="E289" s="736"/>
      <c r="F289" s="743" t="s">
        <v>242</v>
      </c>
      <c r="G289" s="744"/>
      <c r="H289" s="745"/>
      <c r="I289" s="549"/>
      <c r="J289" s="550"/>
      <c r="K289" s="550"/>
      <c r="L289" s="550"/>
      <c r="M289" s="550"/>
      <c r="N289" s="550"/>
      <c r="O289" s="550"/>
      <c r="P289" s="550"/>
      <c r="Q289" s="550"/>
      <c r="R289" s="550"/>
      <c r="S289" s="550"/>
      <c r="T289" s="550"/>
      <c r="U289" s="550"/>
      <c r="V289" s="550"/>
      <c r="W289" s="550"/>
      <c r="X289" s="550"/>
      <c r="Y289" s="550"/>
      <c r="Z289" s="550"/>
      <c r="AA289" s="550"/>
      <c r="AB289" s="550"/>
      <c r="AC289" s="550"/>
      <c r="AD289" s="550"/>
      <c r="AE289" s="550"/>
      <c r="AF289" s="550"/>
      <c r="AG289" s="550"/>
      <c r="AH289" s="698"/>
      <c r="AI289" s="181" t="str">
        <f>IFERROR(VLOOKUP(I289,基本データ!$E$2:$F$15,2,FALSE),"")</f>
        <v/>
      </c>
      <c r="AJ289" s="182"/>
      <c r="AK289" s="182"/>
      <c r="AL289" s="182"/>
      <c r="AM289" s="183"/>
      <c r="BE289" s="1"/>
      <c r="BF289" s="1"/>
      <c r="BG289" s="16"/>
      <c r="BH289" s="16"/>
      <c r="BJ289" s="1"/>
      <c r="BK289" s="1"/>
      <c r="BL289" s="16"/>
      <c r="BM289" s="16"/>
      <c r="BR289" s="1"/>
      <c r="BT289" s="16"/>
      <c r="BY289" s="1"/>
      <c r="CA289" s="16"/>
    </row>
    <row r="290" spans="2:79" ht="12.75" customHeight="1">
      <c r="B290" s="737"/>
      <c r="C290" s="738"/>
      <c r="D290" s="738"/>
      <c r="E290" s="739"/>
      <c r="F290" s="743" t="s">
        <v>241</v>
      </c>
      <c r="G290" s="744"/>
      <c r="H290" s="745"/>
      <c r="I290" s="549"/>
      <c r="J290" s="550"/>
      <c r="K290" s="550"/>
      <c r="L290" s="550"/>
      <c r="M290" s="550"/>
      <c r="N290" s="550"/>
      <c r="O290" s="550"/>
      <c r="P290" s="550"/>
      <c r="Q290" s="550"/>
      <c r="R290" s="550"/>
      <c r="S290" s="550"/>
      <c r="T290" s="550"/>
      <c r="U290" s="550"/>
      <c r="V290" s="550"/>
      <c r="W290" s="550"/>
      <c r="X290" s="550"/>
      <c r="Y290" s="550"/>
      <c r="Z290" s="550"/>
      <c r="AA290" s="550"/>
      <c r="AB290" s="550"/>
      <c r="AC290" s="550"/>
      <c r="AD290" s="550"/>
      <c r="AE290" s="550"/>
      <c r="AF290" s="550"/>
      <c r="AG290" s="550"/>
      <c r="AH290" s="698"/>
      <c r="AI290" s="181" t="str">
        <f>IFERROR(VLOOKUP(I290,基本データ!$E$2:$F$14,2,FALSE),"")</f>
        <v/>
      </c>
      <c r="AJ290" s="182"/>
      <c r="AK290" s="182"/>
      <c r="AL290" s="182"/>
      <c r="AM290" s="183"/>
      <c r="BE290" s="1"/>
      <c r="BF290" s="1"/>
      <c r="BG290" s="16"/>
      <c r="BH290" s="16"/>
      <c r="BJ290" s="1"/>
      <c r="BK290" s="1"/>
      <c r="BL290" s="16"/>
      <c r="BM290" s="16"/>
      <c r="BR290" s="1"/>
      <c r="BT290" s="16"/>
      <c r="BY290" s="1"/>
      <c r="CA290" s="16"/>
    </row>
    <row r="291" spans="2:79" ht="12.75" customHeight="1" thickBot="1">
      <c r="B291" s="740"/>
      <c r="C291" s="741"/>
      <c r="D291" s="741"/>
      <c r="E291" s="742"/>
      <c r="F291" s="746" t="s">
        <v>243</v>
      </c>
      <c r="G291" s="747"/>
      <c r="H291" s="748"/>
      <c r="I291" s="121"/>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22"/>
      <c r="AI291" s="208" t="str">
        <f>IFERROR(VLOOKUP(I291,基本データ!$E$2:$F$15,2,FALSE),"")</f>
        <v/>
      </c>
      <c r="AJ291" s="209"/>
      <c r="AK291" s="209"/>
      <c r="AL291" s="209"/>
      <c r="AM291" s="210"/>
      <c r="BE291" s="1"/>
      <c r="BF291" s="1"/>
      <c r="BG291" s="16"/>
      <c r="BH291" s="16"/>
      <c r="BJ291" s="1"/>
      <c r="BK291" s="1"/>
      <c r="BL291" s="16"/>
      <c r="BM291" s="16"/>
      <c r="BR291" s="1"/>
      <c r="BT291" s="16"/>
      <c r="BY291" s="1"/>
      <c r="CA291" s="16"/>
    </row>
    <row r="292" spans="2:79" ht="12.75" customHeight="1" thickBot="1">
      <c r="F292" s="24"/>
      <c r="G292" s="24"/>
      <c r="H292" s="24"/>
    </row>
    <row r="293" spans="2:79" ht="12.75" customHeight="1">
      <c r="B293" s="107" t="s">
        <v>43</v>
      </c>
      <c r="C293" s="108"/>
      <c r="D293" s="108"/>
      <c r="E293" s="109"/>
      <c r="F293" s="110" t="s">
        <v>36</v>
      </c>
      <c r="G293" s="108"/>
      <c r="H293" s="109"/>
      <c r="I293" s="110" t="s">
        <v>37</v>
      </c>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11"/>
      <c r="AI293" s="107" t="s">
        <v>32</v>
      </c>
      <c r="AJ293" s="108"/>
      <c r="AK293" s="108"/>
      <c r="AL293" s="108"/>
      <c r="AM293" s="111"/>
      <c r="AR293" s="49"/>
      <c r="BE293" s="1"/>
      <c r="BF293" s="1"/>
      <c r="BG293" s="16"/>
      <c r="BH293" s="16"/>
      <c r="BJ293" s="1"/>
      <c r="BK293" s="1"/>
      <c r="BL293" s="16"/>
      <c r="BM293" s="16"/>
      <c r="BR293" s="1"/>
      <c r="BT293" s="16"/>
      <c r="BY293" s="1"/>
      <c r="CA293" s="16"/>
    </row>
    <row r="294" spans="2:79" ht="12.75" customHeight="1">
      <c r="B294" s="734" t="str">
        <f>IF(P32&amp;AF32="","",P32&amp;AF32)</f>
        <v/>
      </c>
      <c r="C294" s="735"/>
      <c r="D294" s="735"/>
      <c r="E294" s="736"/>
      <c r="F294" s="743" t="s">
        <v>242</v>
      </c>
      <c r="G294" s="744"/>
      <c r="H294" s="745"/>
      <c r="I294" s="549"/>
      <c r="J294" s="550"/>
      <c r="K294" s="550"/>
      <c r="L294" s="550"/>
      <c r="M294" s="550"/>
      <c r="N294" s="550"/>
      <c r="O294" s="550"/>
      <c r="P294" s="550"/>
      <c r="Q294" s="550"/>
      <c r="R294" s="550"/>
      <c r="S294" s="550"/>
      <c r="T294" s="550"/>
      <c r="U294" s="550"/>
      <c r="V294" s="550"/>
      <c r="W294" s="550"/>
      <c r="X294" s="550"/>
      <c r="Y294" s="550"/>
      <c r="Z294" s="550"/>
      <c r="AA294" s="550"/>
      <c r="AB294" s="550"/>
      <c r="AC294" s="550"/>
      <c r="AD294" s="550"/>
      <c r="AE294" s="550"/>
      <c r="AF294" s="550"/>
      <c r="AG294" s="550"/>
      <c r="AH294" s="698"/>
      <c r="AI294" s="181" t="str">
        <f>IFERROR(VLOOKUP(I294,基本データ!$E$2:$F$15,2,FALSE),"")</f>
        <v/>
      </c>
      <c r="AJ294" s="182"/>
      <c r="AK294" s="182"/>
      <c r="AL294" s="182"/>
      <c r="AM294" s="183"/>
      <c r="AR294" s="49"/>
      <c r="BE294" s="1"/>
      <c r="BF294" s="1"/>
      <c r="BG294" s="16"/>
      <c r="BH294" s="16"/>
      <c r="BJ294" s="1"/>
      <c r="BK294" s="1"/>
      <c r="BL294" s="16"/>
      <c r="BM294" s="16"/>
      <c r="BR294" s="1"/>
      <c r="BT294" s="16"/>
      <c r="BY294" s="1"/>
      <c r="CA294" s="16"/>
    </row>
    <row r="295" spans="2:79" ht="12.75" customHeight="1">
      <c r="B295" s="737"/>
      <c r="C295" s="738"/>
      <c r="D295" s="738"/>
      <c r="E295" s="739"/>
      <c r="F295" s="743" t="s">
        <v>241</v>
      </c>
      <c r="G295" s="744"/>
      <c r="H295" s="745"/>
      <c r="I295" s="549"/>
      <c r="J295" s="550"/>
      <c r="K295" s="550"/>
      <c r="L295" s="550"/>
      <c r="M295" s="550"/>
      <c r="N295" s="550"/>
      <c r="O295" s="550"/>
      <c r="P295" s="550"/>
      <c r="Q295" s="550"/>
      <c r="R295" s="550"/>
      <c r="S295" s="550"/>
      <c r="T295" s="550"/>
      <c r="U295" s="550"/>
      <c r="V295" s="550"/>
      <c r="W295" s="550"/>
      <c r="X295" s="550"/>
      <c r="Y295" s="550"/>
      <c r="Z295" s="550"/>
      <c r="AA295" s="550"/>
      <c r="AB295" s="550"/>
      <c r="AC295" s="550"/>
      <c r="AD295" s="550"/>
      <c r="AE295" s="550"/>
      <c r="AF295" s="550"/>
      <c r="AG295" s="550"/>
      <c r="AH295" s="698"/>
      <c r="AI295" s="181" t="str">
        <f>IFERROR(VLOOKUP(I295,基本データ!$E$2:$F$14,2,FALSE),"")</f>
        <v/>
      </c>
      <c r="AJ295" s="182"/>
      <c r="AK295" s="182"/>
      <c r="AL295" s="182"/>
      <c r="AM295" s="183"/>
      <c r="AR295" s="49"/>
      <c r="BE295" s="1"/>
      <c r="BF295" s="1"/>
      <c r="BG295" s="16"/>
      <c r="BH295" s="16"/>
      <c r="BJ295" s="1"/>
      <c r="BK295" s="1"/>
      <c r="BL295" s="16"/>
      <c r="BM295" s="16"/>
      <c r="BR295" s="1"/>
      <c r="BT295" s="16"/>
      <c r="BY295" s="1"/>
      <c r="CA295" s="16"/>
    </row>
    <row r="296" spans="2:79" ht="12.75" customHeight="1" thickBot="1">
      <c r="B296" s="740"/>
      <c r="C296" s="741"/>
      <c r="D296" s="741"/>
      <c r="E296" s="742"/>
      <c r="F296" s="746" t="s">
        <v>243</v>
      </c>
      <c r="G296" s="747"/>
      <c r="H296" s="748"/>
      <c r="I296" s="121"/>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22"/>
      <c r="AI296" s="208" t="str">
        <f>IFERROR(VLOOKUP(I296,基本データ!$E$2:$F$15,2,FALSE),"")</f>
        <v/>
      </c>
      <c r="AJ296" s="209"/>
      <c r="AK296" s="209"/>
      <c r="AL296" s="209"/>
      <c r="AM296" s="210"/>
      <c r="AR296" s="49"/>
      <c r="BE296" s="1"/>
      <c r="BF296" s="1"/>
      <c r="BG296" s="16"/>
      <c r="BH296" s="16"/>
      <c r="BJ296" s="1"/>
      <c r="BK296" s="1"/>
      <c r="BL296" s="16"/>
      <c r="BM296" s="16"/>
      <c r="BR296" s="1"/>
      <c r="BT296" s="16"/>
      <c r="BY296" s="1"/>
      <c r="CA296" s="16"/>
    </row>
    <row r="297" spans="2:79" ht="12.75" customHeight="1">
      <c r="F297" s="24"/>
      <c r="G297" s="24"/>
      <c r="H297" s="24"/>
    </row>
    <row r="298" spans="2:79" ht="12.75" customHeight="1" thickBot="1">
      <c r="B298" s="23" t="s">
        <v>4954</v>
      </c>
      <c r="F298" s="24"/>
      <c r="G298" s="24"/>
      <c r="H298" s="24"/>
    </row>
    <row r="299" spans="2:79" ht="12.75" customHeight="1">
      <c r="B299" s="107" t="s">
        <v>44</v>
      </c>
      <c r="C299" s="108"/>
      <c r="D299" s="108"/>
      <c r="E299" s="109"/>
      <c r="F299" s="110" t="s">
        <v>36</v>
      </c>
      <c r="G299" s="108"/>
      <c r="H299" s="109"/>
      <c r="I299" s="110" t="s">
        <v>37</v>
      </c>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11"/>
      <c r="AI299" s="107" t="s">
        <v>32</v>
      </c>
      <c r="AJ299" s="108"/>
      <c r="AK299" s="108"/>
      <c r="AL299" s="108"/>
      <c r="AM299" s="111"/>
      <c r="AR299" s="49"/>
      <c r="BE299" s="1"/>
      <c r="BF299" s="1"/>
      <c r="BG299" s="16"/>
      <c r="BH299" s="16"/>
      <c r="BJ299" s="1"/>
      <c r="BK299" s="1"/>
      <c r="BL299" s="16"/>
      <c r="BM299" s="16"/>
      <c r="BR299" s="1"/>
      <c r="BT299" s="16"/>
      <c r="BY299" s="1"/>
      <c r="CA299" s="16"/>
    </row>
    <row r="300" spans="2:79" ht="12.75" customHeight="1">
      <c r="B300" s="734" t="str">
        <f>IF(P40&amp;AF40="","",P40&amp;AF40)</f>
        <v/>
      </c>
      <c r="C300" s="735"/>
      <c r="D300" s="735"/>
      <c r="E300" s="736"/>
      <c r="F300" s="743" t="s">
        <v>242</v>
      </c>
      <c r="G300" s="744"/>
      <c r="H300" s="745"/>
      <c r="I300" s="549"/>
      <c r="J300" s="550"/>
      <c r="K300" s="550"/>
      <c r="L300" s="550"/>
      <c r="M300" s="550"/>
      <c r="N300" s="550"/>
      <c r="O300" s="550"/>
      <c r="P300" s="550"/>
      <c r="Q300" s="550"/>
      <c r="R300" s="550"/>
      <c r="S300" s="550"/>
      <c r="T300" s="550"/>
      <c r="U300" s="550"/>
      <c r="V300" s="550"/>
      <c r="W300" s="550"/>
      <c r="X300" s="550"/>
      <c r="Y300" s="550"/>
      <c r="Z300" s="550"/>
      <c r="AA300" s="550"/>
      <c r="AB300" s="550"/>
      <c r="AC300" s="550"/>
      <c r="AD300" s="550"/>
      <c r="AE300" s="550"/>
      <c r="AF300" s="550"/>
      <c r="AG300" s="550"/>
      <c r="AH300" s="698"/>
      <c r="AI300" s="181" t="str">
        <f>IFERROR(VLOOKUP(I300,基本データ!$E$2:$F$15,2,FALSE),"")</f>
        <v/>
      </c>
      <c r="AJ300" s="182"/>
      <c r="AK300" s="182"/>
      <c r="AL300" s="182"/>
      <c r="AM300" s="183"/>
      <c r="AR300" s="49"/>
      <c r="BE300" s="1"/>
      <c r="BF300" s="1"/>
      <c r="BG300" s="16"/>
      <c r="BH300" s="16"/>
      <c r="BJ300" s="1"/>
      <c r="BK300" s="1"/>
      <c r="BL300" s="16"/>
      <c r="BM300" s="16"/>
      <c r="BR300" s="1"/>
      <c r="BT300" s="16"/>
      <c r="BY300" s="1"/>
      <c r="CA300" s="16"/>
    </row>
    <row r="301" spans="2:79" ht="12.75" customHeight="1">
      <c r="B301" s="737"/>
      <c r="C301" s="738"/>
      <c r="D301" s="738"/>
      <c r="E301" s="739"/>
      <c r="F301" s="743" t="s">
        <v>245</v>
      </c>
      <c r="G301" s="744"/>
      <c r="H301" s="745"/>
      <c r="I301" s="549"/>
      <c r="J301" s="550"/>
      <c r="K301" s="550"/>
      <c r="L301" s="550"/>
      <c r="M301" s="550"/>
      <c r="N301" s="550"/>
      <c r="O301" s="550"/>
      <c r="P301" s="550"/>
      <c r="Q301" s="550"/>
      <c r="R301" s="550"/>
      <c r="S301" s="550"/>
      <c r="T301" s="550"/>
      <c r="U301" s="550"/>
      <c r="V301" s="550"/>
      <c r="W301" s="550"/>
      <c r="X301" s="550"/>
      <c r="Y301" s="550"/>
      <c r="Z301" s="550"/>
      <c r="AA301" s="550"/>
      <c r="AB301" s="550"/>
      <c r="AC301" s="550"/>
      <c r="AD301" s="550"/>
      <c r="AE301" s="550"/>
      <c r="AF301" s="550"/>
      <c r="AG301" s="550"/>
      <c r="AH301" s="698"/>
      <c r="AI301" s="181" t="str">
        <f>IFERROR(VLOOKUP(I301,基本データ!$E$2:$F$14,2,FALSE),"")</f>
        <v/>
      </c>
      <c r="AJ301" s="182"/>
      <c r="AK301" s="182"/>
      <c r="AL301" s="182"/>
      <c r="AM301" s="183"/>
      <c r="AR301" s="49"/>
      <c r="BE301" s="1"/>
      <c r="BF301" s="1"/>
      <c r="BG301" s="16"/>
      <c r="BH301" s="16"/>
      <c r="BJ301" s="1"/>
      <c r="BK301" s="1"/>
      <c r="BL301" s="16"/>
      <c r="BM301" s="16"/>
      <c r="BR301" s="1"/>
      <c r="BT301" s="16"/>
      <c r="BY301" s="1"/>
      <c r="CA301" s="16"/>
    </row>
    <row r="302" spans="2:79" ht="12.75" customHeight="1" thickBot="1">
      <c r="B302" s="740"/>
      <c r="C302" s="741"/>
      <c r="D302" s="741"/>
      <c r="E302" s="742"/>
      <c r="F302" s="746" t="s">
        <v>243</v>
      </c>
      <c r="G302" s="747"/>
      <c r="H302" s="748"/>
      <c r="I302" s="121"/>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22"/>
      <c r="AI302" s="208" t="str">
        <f>IFERROR(VLOOKUP(I302,基本データ!$E$2:$F$15,2,FALSE),"")</f>
        <v/>
      </c>
      <c r="AJ302" s="209"/>
      <c r="AK302" s="209"/>
      <c r="AL302" s="209"/>
      <c r="AM302" s="210"/>
      <c r="AR302" s="49"/>
      <c r="BE302" s="1"/>
      <c r="BF302" s="1"/>
      <c r="BG302" s="16"/>
      <c r="BH302" s="16"/>
      <c r="BJ302" s="1"/>
      <c r="BK302" s="1"/>
      <c r="BL302" s="16"/>
      <c r="BM302" s="16"/>
      <c r="BR302" s="1"/>
      <c r="BT302" s="16"/>
      <c r="BY302" s="1"/>
      <c r="CA302" s="16"/>
    </row>
    <row r="303" spans="2:79" ht="12.75" customHeight="1" thickBot="1">
      <c r="F303" s="24"/>
      <c r="G303" s="24"/>
      <c r="H303" s="24"/>
    </row>
    <row r="304" spans="2:79" ht="12.75" customHeight="1">
      <c r="B304" s="652" t="s">
        <v>33</v>
      </c>
      <c r="C304" s="653"/>
      <c r="D304" s="653"/>
      <c r="E304" s="653"/>
      <c r="F304" s="653"/>
      <c r="G304" s="653"/>
      <c r="H304" s="653"/>
      <c r="I304" s="653"/>
      <c r="J304" s="653"/>
      <c r="K304" s="653"/>
      <c r="L304" s="653"/>
      <c r="M304" s="654"/>
      <c r="N304" s="655" t="s">
        <v>34</v>
      </c>
      <c r="O304" s="653"/>
      <c r="P304" s="653"/>
      <c r="Q304" s="653"/>
      <c r="R304" s="653"/>
      <c r="S304" s="653"/>
      <c r="T304" s="653"/>
      <c r="U304" s="653"/>
      <c r="V304" s="653"/>
      <c r="W304" s="653"/>
      <c r="X304" s="653"/>
      <c r="Y304" s="653"/>
      <c r="Z304" s="653"/>
      <c r="AA304" s="653"/>
      <c r="AB304" s="653"/>
      <c r="AC304" s="653"/>
      <c r="AD304" s="653"/>
      <c r="AE304" s="654"/>
      <c r="AF304" s="787" t="s">
        <v>35</v>
      </c>
      <c r="AG304" s="788"/>
      <c r="AH304" s="788"/>
      <c r="AI304" s="788"/>
      <c r="AJ304" s="788"/>
      <c r="AK304" s="788"/>
      <c r="AL304" s="788"/>
      <c r="AM304" s="789"/>
      <c r="AR304" s="49"/>
      <c r="BE304" s="1"/>
      <c r="BF304" s="1"/>
      <c r="BG304" s="16"/>
      <c r="BH304" s="16"/>
      <c r="BJ304" s="1"/>
      <c r="BK304" s="1"/>
      <c r="BL304" s="16"/>
      <c r="BM304" s="16"/>
      <c r="BR304" s="1"/>
      <c r="BT304" s="16"/>
      <c r="BY304" s="1"/>
      <c r="CA304" s="16"/>
    </row>
    <row r="305" spans="2:79" ht="12.75" customHeight="1" thickBot="1">
      <c r="B305" s="656" t="s">
        <v>28</v>
      </c>
      <c r="C305" s="657"/>
      <c r="D305" s="657"/>
      <c r="E305" s="657"/>
      <c r="F305" s="657"/>
      <c r="G305" s="658"/>
      <c r="H305" s="659" t="s">
        <v>29</v>
      </c>
      <c r="I305" s="657"/>
      <c r="J305" s="657"/>
      <c r="K305" s="657"/>
      <c r="L305" s="657"/>
      <c r="M305" s="658"/>
      <c r="N305" s="659" t="s">
        <v>30</v>
      </c>
      <c r="O305" s="657"/>
      <c r="P305" s="657"/>
      <c r="Q305" s="657"/>
      <c r="R305" s="657"/>
      <c r="S305" s="658"/>
      <c r="T305" s="659" t="s">
        <v>31</v>
      </c>
      <c r="U305" s="657"/>
      <c r="V305" s="657"/>
      <c r="W305" s="657"/>
      <c r="X305" s="657"/>
      <c r="Y305" s="658"/>
      <c r="Z305" s="659" t="s">
        <v>32</v>
      </c>
      <c r="AA305" s="657"/>
      <c r="AB305" s="657"/>
      <c r="AC305" s="657"/>
      <c r="AD305" s="657"/>
      <c r="AE305" s="658"/>
      <c r="AF305" s="790"/>
      <c r="AG305" s="791"/>
      <c r="AH305" s="791"/>
      <c r="AI305" s="791"/>
      <c r="AJ305" s="791"/>
      <c r="AK305" s="791"/>
      <c r="AL305" s="791"/>
      <c r="AM305" s="792"/>
      <c r="AR305" s="49"/>
      <c r="BE305" s="1"/>
      <c r="BF305" s="1"/>
      <c r="BG305" s="16"/>
      <c r="BH305" s="16"/>
      <c r="BJ305" s="1"/>
      <c r="BK305" s="1"/>
      <c r="BL305" s="16"/>
      <c r="BM305" s="16"/>
      <c r="BR305" s="1"/>
      <c r="BT305" s="16"/>
      <c r="BY305" s="1"/>
      <c r="CA305" s="16"/>
    </row>
    <row r="306" spans="2:79" ht="12.75" customHeight="1" thickTop="1" thickBot="1">
      <c r="B306" s="643" t="str">
        <f>IF(P11="2人",573000,IF(P11="1人",359000,""))</f>
        <v/>
      </c>
      <c r="C306" s="644"/>
      <c r="D306" s="644"/>
      <c r="E306" s="644"/>
      <c r="F306" s="644"/>
      <c r="G306" s="645"/>
      <c r="H306" s="646" t="str">
        <f>IF(P12="有",60000,"")</f>
        <v/>
      </c>
      <c r="I306" s="644"/>
      <c r="J306" s="644"/>
      <c r="K306" s="644"/>
      <c r="L306" s="644"/>
      <c r="M306" s="645"/>
      <c r="N306" s="646">
        <f>SUM(AI284,AI265,AI249,AI230,AI212,AI197,AI178,AI160,AI148,AI144,AI129,AI110,AI92)</f>
        <v>0</v>
      </c>
      <c r="O306" s="644"/>
      <c r="P306" s="644"/>
      <c r="Q306" s="644"/>
      <c r="R306" s="644"/>
      <c r="S306" s="645"/>
      <c r="T306" s="646">
        <f>SUM(AP79:AP306)</f>
        <v>0</v>
      </c>
      <c r="U306" s="644"/>
      <c r="V306" s="644"/>
      <c r="W306" s="644"/>
      <c r="X306" s="644"/>
      <c r="Y306" s="645"/>
      <c r="Z306" s="646">
        <f>SUM(AI300:AM302,AI294:AM296,AI289:AM291)</f>
        <v>0</v>
      </c>
      <c r="AA306" s="644"/>
      <c r="AB306" s="644"/>
      <c r="AC306" s="644"/>
      <c r="AD306" s="644"/>
      <c r="AE306" s="645"/>
      <c r="AF306" s="646">
        <f>SUM(B306:AE306)</f>
        <v>0</v>
      </c>
      <c r="AG306" s="644"/>
      <c r="AH306" s="644"/>
      <c r="AI306" s="644"/>
      <c r="AJ306" s="644"/>
      <c r="AK306" s="644"/>
      <c r="AL306" s="644"/>
      <c r="AM306" s="793"/>
      <c r="AR306" s="49"/>
      <c r="BE306" s="1"/>
      <c r="BF306" s="1"/>
      <c r="BG306" s="16"/>
      <c r="BH306" s="16"/>
      <c r="BJ306" s="1"/>
      <c r="BK306" s="1"/>
      <c r="BL306" s="16"/>
      <c r="BM306" s="16"/>
      <c r="BR306" s="1"/>
      <c r="BT306" s="16"/>
      <c r="BY306" s="1"/>
      <c r="CA306" s="16"/>
    </row>
  </sheetData>
  <sheetProtection password="A6C9" sheet="1" objects="1" scenarios="1" selectLockedCells="1"/>
  <dataConsolidate/>
  <mergeCells count="1414">
    <mergeCell ref="AG233:AH233"/>
    <mergeCell ref="AG181:AH181"/>
    <mergeCell ref="AG267:AH267"/>
    <mergeCell ref="AG268:AH268"/>
    <mergeCell ref="B267:N267"/>
    <mergeCell ref="B268:N268"/>
    <mergeCell ref="AG94:AH94"/>
    <mergeCell ref="AG95:AH95"/>
    <mergeCell ref="B94:N94"/>
    <mergeCell ref="B95:N95"/>
    <mergeCell ref="B112:N112"/>
    <mergeCell ref="B113:N113"/>
    <mergeCell ref="AG112:AH112"/>
    <mergeCell ref="AG113:AH113"/>
    <mergeCell ref="B162:N162"/>
    <mergeCell ref="B163:N163"/>
    <mergeCell ref="AG162:AH162"/>
    <mergeCell ref="AG163:AH163"/>
    <mergeCell ref="AG180:AH180"/>
    <mergeCell ref="B180:N180"/>
    <mergeCell ref="B181:N181"/>
    <mergeCell ref="AG232:AH232"/>
    <mergeCell ref="B232:N232"/>
    <mergeCell ref="AG206:AH206"/>
    <mergeCell ref="AG207:AH207"/>
    <mergeCell ref="AG208:AH208"/>
    <mergeCell ref="AG209:AH209"/>
    <mergeCell ref="AG210:AH210"/>
    <mergeCell ref="AG211:AH211"/>
    <mergeCell ref="B212:AH212"/>
    <mergeCell ref="AG217:AH219"/>
    <mergeCell ref="AG220:AH220"/>
    <mergeCell ref="A1:AN2"/>
    <mergeCell ref="I293:AH293"/>
    <mergeCell ref="I294:AH294"/>
    <mergeCell ref="I295:AH295"/>
    <mergeCell ref="I296:AH296"/>
    <mergeCell ref="I299:AH299"/>
    <mergeCell ref="AF304:AM305"/>
    <mergeCell ref="AF306:AM306"/>
    <mergeCell ref="AF3:AM3"/>
    <mergeCell ref="H6:AM6"/>
    <mergeCell ref="AD9:AM9"/>
    <mergeCell ref="AD10:AM10"/>
    <mergeCell ref="H16:AM16"/>
    <mergeCell ref="X23:AE23"/>
    <mergeCell ref="X24:AE24"/>
    <mergeCell ref="X27:AE27"/>
    <mergeCell ref="X28:AE28"/>
    <mergeCell ref="X31:AE31"/>
    <mergeCell ref="X32:AE32"/>
    <mergeCell ref="X35:AE35"/>
    <mergeCell ref="X36:AE36"/>
    <mergeCell ref="X39:AE39"/>
    <mergeCell ref="X40:AE40"/>
    <mergeCell ref="X43:AE43"/>
    <mergeCell ref="X44:AE44"/>
    <mergeCell ref="I300:AH300"/>
    <mergeCell ref="I301:AH301"/>
    <mergeCell ref="I302:AH302"/>
    <mergeCell ref="O268:AF268"/>
    <mergeCell ref="AG271:AH273"/>
    <mergeCell ref="AG274:AH274"/>
    <mergeCell ref="AG282:AH282"/>
    <mergeCell ref="AG283:AH283"/>
    <mergeCell ref="B284:AH284"/>
    <mergeCell ref="I288:AH288"/>
    <mergeCell ref="I289:AH289"/>
    <mergeCell ref="I290:AH290"/>
    <mergeCell ref="I291:AH291"/>
    <mergeCell ref="AG245:AH245"/>
    <mergeCell ref="AG246:AH246"/>
    <mergeCell ref="AG247:AH247"/>
    <mergeCell ref="AG248:AH248"/>
    <mergeCell ref="B249:AH249"/>
    <mergeCell ref="AG252:AH254"/>
    <mergeCell ref="AG255:AH255"/>
    <mergeCell ref="AG256:AH256"/>
    <mergeCell ref="AG257:AH257"/>
    <mergeCell ref="AG258:AH258"/>
    <mergeCell ref="AG259:AH259"/>
    <mergeCell ref="AG260:AH260"/>
    <mergeCell ref="AG261:AH261"/>
    <mergeCell ref="AG262:AH262"/>
    <mergeCell ref="AG263:AH263"/>
    <mergeCell ref="AG264:AH264"/>
    <mergeCell ref="B265:AH265"/>
    <mergeCell ref="P246:R246"/>
    <mergeCell ref="K263:M263"/>
    <mergeCell ref="K245:M245"/>
    <mergeCell ref="K246:M246"/>
    <mergeCell ref="E239:J248"/>
    <mergeCell ref="B252:D254"/>
    <mergeCell ref="E252:J254"/>
    <mergeCell ref="AC243:AF243"/>
    <mergeCell ref="N244:O244"/>
    <mergeCell ref="AG221:AH221"/>
    <mergeCell ref="AG222:AH222"/>
    <mergeCell ref="AG223:AH223"/>
    <mergeCell ref="AG224:AH224"/>
    <mergeCell ref="AG225:AH225"/>
    <mergeCell ref="AG226:AH226"/>
    <mergeCell ref="AG227:AH227"/>
    <mergeCell ref="B202:D211"/>
    <mergeCell ref="E202:J211"/>
    <mergeCell ref="K202:M202"/>
    <mergeCell ref="N202:O202"/>
    <mergeCell ref="P202:R202"/>
    <mergeCell ref="S202:X202"/>
    <mergeCell ref="Y202:AB202"/>
    <mergeCell ref="AC202:AF202"/>
    <mergeCell ref="K206:M206"/>
    <mergeCell ref="N206:O206"/>
    <mergeCell ref="P206:R206"/>
    <mergeCell ref="S206:X206"/>
    <mergeCell ref="Y206:AB206"/>
    <mergeCell ref="AC206:AF206"/>
    <mergeCell ref="N211:O211"/>
    <mergeCell ref="Y211:AB211"/>
    <mergeCell ref="Y227:AB227"/>
    <mergeCell ref="AC227:AF227"/>
    <mergeCell ref="AC211:AF211"/>
    <mergeCell ref="K217:AF217"/>
    <mergeCell ref="K218:R219"/>
    <mergeCell ref="S218:X219"/>
    <mergeCell ref="Y218:AB219"/>
    <mergeCell ref="AC218:AF219"/>
    <mergeCell ref="B217:D219"/>
    <mergeCell ref="K158:M158"/>
    <mergeCell ref="N158:O158"/>
    <mergeCell ref="P158:R158"/>
    <mergeCell ref="S158:X158"/>
    <mergeCell ref="Y158:AB158"/>
    <mergeCell ref="AC158:AF158"/>
    <mergeCell ref="K169:M169"/>
    <mergeCell ref="N169:O169"/>
    <mergeCell ref="P169:R169"/>
    <mergeCell ref="S169:X169"/>
    <mergeCell ref="Y169:AB169"/>
    <mergeCell ref="AC169:AF169"/>
    <mergeCell ref="O181:AF181"/>
    <mergeCell ref="AG184:AH186"/>
    <mergeCell ref="AG187:AH187"/>
    <mergeCell ref="AG188:AH188"/>
    <mergeCell ref="AG189:AH189"/>
    <mergeCell ref="K187:M187"/>
    <mergeCell ref="N187:O187"/>
    <mergeCell ref="P187:R187"/>
    <mergeCell ref="S187:X187"/>
    <mergeCell ref="Y187:AB187"/>
    <mergeCell ref="AC187:AF187"/>
    <mergeCell ref="AG171:AH171"/>
    <mergeCell ref="AG172:AH172"/>
    <mergeCell ref="AG169:AH169"/>
    <mergeCell ref="AG170:AH170"/>
    <mergeCell ref="K172:M172"/>
    <mergeCell ref="N172:O172"/>
    <mergeCell ref="K175:M175"/>
    <mergeCell ref="AG79:AH81"/>
    <mergeCell ref="AG82:AH82"/>
    <mergeCell ref="AG83:AH83"/>
    <mergeCell ref="AG84:AH84"/>
    <mergeCell ref="AG85:AH85"/>
    <mergeCell ref="AG86:AH86"/>
    <mergeCell ref="AG87:AH87"/>
    <mergeCell ref="AG88:AH88"/>
    <mergeCell ref="AG89:AH89"/>
    <mergeCell ref="AG90:AH90"/>
    <mergeCell ref="AG91:AH91"/>
    <mergeCell ref="B92:AH92"/>
    <mergeCell ref="AG97:AH99"/>
    <mergeCell ref="AG100:AH100"/>
    <mergeCell ref="AG101:AH101"/>
    <mergeCell ref="AG102:AH102"/>
    <mergeCell ref="O94:AF94"/>
    <mergeCell ref="O95:AF95"/>
    <mergeCell ref="P88:R88"/>
    <mergeCell ref="S88:X88"/>
    <mergeCell ref="Y88:AB88"/>
    <mergeCell ref="AC88:AF88"/>
    <mergeCell ref="Y102:AB102"/>
    <mergeCell ref="AC102:AF102"/>
    <mergeCell ref="Y89:AB89"/>
    <mergeCell ref="AC89:AF89"/>
    <mergeCell ref="E97:J99"/>
    <mergeCell ref="K97:AF97"/>
    <mergeCell ref="H33:O33"/>
    <mergeCell ref="B16:G16"/>
    <mergeCell ref="H17:K17"/>
    <mergeCell ref="L17:O17"/>
    <mergeCell ref="P17:S17"/>
    <mergeCell ref="T17:Z17"/>
    <mergeCell ref="AF27:AM27"/>
    <mergeCell ref="AF28:AM28"/>
    <mergeCell ref="AF35:AM35"/>
    <mergeCell ref="AG168:AH168"/>
    <mergeCell ref="AI181:AM181"/>
    <mergeCell ref="AI163:AM163"/>
    <mergeCell ref="AI113:AM113"/>
    <mergeCell ref="AI95:AM95"/>
    <mergeCell ref="P35:Q35"/>
    <mergeCell ref="R35:W35"/>
    <mergeCell ref="P43:Q43"/>
    <mergeCell ref="R43:W43"/>
    <mergeCell ref="P44:Q44"/>
    <mergeCell ref="R44:W44"/>
    <mergeCell ref="P36:Q36"/>
    <mergeCell ref="R36:W36"/>
    <mergeCell ref="AF44:AM44"/>
    <mergeCell ref="L71:W71"/>
    <mergeCell ref="B71:K71"/>
    <mergeCell ref="B68:K68"/>
    <mergeCell ref="B69:K69"/>
    <mergeCell ref="AG123:AH123"/>
    <mergeCell ref="AG124:AH124"/>
    <mergeCell ref="L51:O51"/>
    <mergeCell ref="P49:W49"/>
    <mergeCell ref="P51:W51"/>
    <mergeCell ref="B53:G58"/>
    <mergeCell ref="H53:K55"/>
    <mergeCell ref="H56:K58"/>
    <mergeCell ref="B59:G64"/>
    <mergeCell ref="H59:K61"/>
    <mergeCell ref="L61:O61"/>
    <mergeCell ref="P61:W61"/>
    <mergeCell ref="H62:K64"/>
    <mergeCell ref="L62:O62"/>
    <mergeCell ref="P62:W62"/>
    <mergeCell ref="L63:O63"/>
    <mergeCell ref="P52:W52"/>
    <mergeCell ref="P50:W50"/>
    <mergeCell ref="L53:O53"/>
    <mergeCell ref="P53:W53"/>
    <mergeCell ref="P60:W60"/>
    <mergeCell ref="B299:E299"/>
    <mergeCell ref="F299:H299"/>
    <mergeCell ref="N229:O229"/>
    <mergeCell ref="P229:R229"/>
    <mergeCell ref="S229:X229"/>
    <mergeCell ref="K239:M239"/>
    <mergeCell ref="K258:M258"/>
    <mergeCell ref="N247:O247"/>
    <mergeCell ref="P247:R247"/>
    <mergeCell ref="N228:O228"/>
    <mergeCell ref="P228:R228"/>
    <mergeCell ref="S228:X228"/>
    <mergeCell ref="L67:W67"/>
    <mergeCell ref="P89:R89"/>
    <mergeCell ref="S89:X89"/>
    <mergeCell ref="B97:D99"/>
    <mergeCell ref="Y229:AB229"/>
    <mergeCell ref="AC229:AF229"/>
    <mergeCell ref="L69:W69"/>
    <mergeCell ref="B294:E296"/>
    <mergeCell ref="F294:H294"/>
    <mergeCell ref="AI294:AM294"/>
    <mergeCell ref="F295:H295"/>
    <mergeCell ref="AI295:AM295"/>
    <mergeCell ref="F296:H296"/>
    <mergeCell ref="AI296:AM296"/>
    <mergeCell ref="AI291:AM291"/>
    <mergeCell ref="AI299:AM299"/>
    <mergeCell ref="AI82:AM82"/>
    <mergeCell ref="AG125:AH125"/>
    <mergeCell ref="AG126:AH126"/>
    <mergeCell ref="AG127:AH127"/>
    <mergeCell ref="AG128:AH128"/>
    <mergeCell ref="B129:AH129"/>
    <mergeCell ref="AG131:AH133"/>
    <mergeCell ref="AG134:AH134"/>
    <mergeCell ref="AG135:AH135"/>
    <mergeCell ref="AG136:AH136"/>
    <mergeCell ref="N175:O175"/>
    <mergeCell ref="AI222:AM222"/>
    <mergeCell ref="AI223:AM223"/>
    <mergeCell ref="K262:M262"/>
    <mergeCell ref="N264:O264"/>
    <mergeCell ref="P264:R264"/>
    <mergeCell ref="S264:X264"/>
    <mergeCell ref="Y264:AB264"/>
    <mergeCell ref="AI240:AM240"/>
    <mergeCell ref="N226:O226"/>
    <mergeCell ref="H29:O30"/>
    <mergeCell ref="P29:Q30"/>
    <mergeCell ref="R29:R30"/>
    <mergeCell ref="S29:W30"/>
    <mergeCell ref="H31:O31"/>
    <mergeCell ref="Y82:AB82"/>
    <mergeCell ref="AC82:AF82"/>
    <mergeCell ref="K88:M88"/>
    <mergeCell ref="N88:O88"/>
    <mergeCell ref="AF39:AM39"/>
    <mergeCell ref="H40:O40"/>
    <mergeCell ref="P40:W40"/>
    <mergeCell ref="AF40:AM40"/>
    <mergeCell ref="H41:O41"/>
    <mergeCell ref="P41:W41"/>
    <mergeCell ref="H42:O42"/>
    <mergeCell ref="P63:W63"/>
    <mergeCell ref="L54:O54"/>
    <mergeCell ref="P54:W54"/>
    <mergeCell ref="L55:O55"/>
    <mergeCell ref="P55:W55"/>
    <mergeCell ref="L56:O56"/>
    <mergeCell ref="P56:W56"/>
    <mergeCell ref="N84:O84"/>
    <mergeCell ref="P84:R84"/>
    <mergeCell ref="S84:X84"/>
    <mergeCell ref="Y84:AB84"/>
    <mergeCell ref="AC84:AF84"/>
    <mergeCell ref="AI84:AM84"/>
    <mergeCell ref="K83:M83"/>
    <mergeCell ref="N83:O83"/>
    <mergeCell ref="P83:R83"/>
    <mergeCell ref="B5:G5"/>
    <mergeCell ref="K5:O5"/>
    <mergeCell ref="B6:G6"/>
    <mergeCell ref="B7:G10"/>
    <mergeCell ref="H7:O8"/>
    <mergeCell ref="P7:Q8"/>
    <mergeCell ref="R7:R8"/>
    <mergeCell ref="S7:W8"/>
    <mergeCell ref="H9:O9"/>
    <mergeCell ref="P9:W9"/>
    <mergeCell ref="X9:AC9"/>
    <mergeCell ref="H10:O10"/>
    <mergeCell ref="P10:W10"/>
    <mergeCell ref="X10:AC10"/>
    <mergeCell ref="H5:J5"/>
    <mergeCell ref="P12:W12"/>
    <mergeCell ref="AF23:AM23"/>
    <mergeCell ref="P11:W11"/>
    <mergeCell ref="H11:O11"/>
    <mergeCell ref="B11:G12"/>
    <mergeCell ref="H12:O12"/>
    <mergeCell ref="AA17:AD17"/>
    <mergeCell ref="AE17:AM17"/>
    <mergeCell ref="B15:G15"/>
    <mergeCell ref="B18:G18"/>
    <mergeCell ref="H15:I15"/>
    <mergeCell ref="K15:S15"/>
    <mergeCell ref="H24:O24"/>
    <mergeCell ref="P24:W24"/>
    <mergeCell ref="AF24:AM24"/>
    <mergeCell ref="H25:O25"/>
    <mergeCell ref="P25:W25"/>
    <mergeCell ref="H26:O26"/>
    <mergeCell ref="P26:W26"/>
    <mergeCell ref="AI283:AM283"/>
    <mergeCell ref="AI284:AM284"/>
    <mergeCell ref="P281:R281"/>
    <mergeCell ref="S281:X281"/>
    <mergeCell ref="Y281:AB281"/>
    <mergeCell ref="AC281:AF281"/>
    <mergeCell ref="B288:E288"/>
    <mergeCell ref="K281:M281"/>
    <mergeCell ref="P280:R280"/>
    <mergeCell ref="S280:X280"/>
    <mergeCell ref="Y280:AB280"/>
    <mergeCell ref="AC280:AF280"/>
    <mergeCell ref="N281:O281"/>
    <mergeCell ref="F288:H288"/>
    <mergeCell ref="K280:M280"/>
    <mergeCell ref="AI268:AM268"/>
    <mergeCell ref="AI248:AM248"/>
    <mergeCell ref="K260:M260"/>
    <mergeCell ref="AI257:AM257"/>
    <mergeCell ref="K257:M257"/>
    <mergeCell ref="AI260:AM260"/>
    <mergeCell ref="AG281:AH281"/>
    <mergeCell ref="AI263:AM263"/>
    <mergeCell ref="AI264:AM264"/>
    <mergeCell ref="AI265:AM265"/>
    <mergeCell ref="B300:E302"/>
    <mergeCell ref="F300:H300"/>
    <mergeCell ref="AI300:AM300"/>
    <mergeCell ref="F301:H301"/>
    <mergeCell ref="AI301:AM301"/>
    <mergeCell ref="F302:H302"/>
    <mergeCell ref="AI302:AM302"/>
    <mergeCell ref="AI288:AM288"/>
    <mergeCell ref="B289:E291"/>
    <mergeCell ref="F289:H289"/>
    <mergeCell ref="AI289:AM289"/>
    <mergeCell ref="F290:H290"/>
    <mergeCell ref="F291:H291"/>
    <mergeCell ref="B293:E293"/>
    <mergeCell ref="F293:H293"/>
    <mergeCell ref="AI293:AM293"/>
    <mergeCell ref="AI275:AM275"/>
    <mergeCell ref="AI276:AM276"/>
    <mergeCell ref="AC276:AF276"/>
    <mergeCell ref="N277:O277"/>
    <mergeCell ref="P277:R277"/>
    <mergeCell ref="S277:X277"/>
    <mergeCell ref="Y277:AB277"/>
    <mergeCell ref="AC277:AF277"/>
    <mergeCell ref="AI280:AM280"/>
    <mergeCell ref="AI281:AM281"/>
    <mergeCell ref="AG275:AH275"/>
    <mergeCell ref="AG276:AH276"/>
    <mergeCell ref="AG277:AH277"/>
    <mergeCell ref="AG278:AH278"/>
    <mergeCell ref="AG279:AH279"/>
    <mergeCell ref="AG280:AH280"/>
    <mergeCell ref="AI239:AM239"/>
    <mergeCell ref="K228:M228"/>
    <mergeCell ref="K229:M229"/>
    <mergeCell ref="K227:M227"/>
    <mergeCell ref="AC226:AF226"/>
    <mergeCell ref="AG228:AH228"/>
    <mergeCell ref="AG229:AH229"/>
    <mergeCell ref="B230:AH230"/>
    <mergeCell ref="O232:AF232"/>
    <mergeCell ref="O233:AF233"/>
    <mergeCell ref="AG236:AH238"/>
    <mergeCell ref="AG239:AH239"/>
    <mergeCell ref="AG240:AH240"/>
    <mergeCell ref="K226:M226"/>
    <mergeCell ref="AI228:AM228"/>
    <mergeCell ref="AI229:AM229"/>
    <mergeCell ref="AI230:AM230"/>
    <mergeCell ref="B220:D229"/>
    <mergeCell ref="K222:M222"/>
    <mergeCell ref="K220:M220"/>
    <mergeCell ref="AI227:AM227"/>
    <mergeCell ref="AI232:AM232"/>
    <mergeCell ref="K240:M240"/>
    <mergeCell ref="AI224:AM224"/>
    <mergeCell ref="K221:M221"/>
    <mergeCell ref="AI233:AM233"/>
    <mergeCell ref="K223:M223"/>
    <mergeCell ref="K224:M224"/>
    <mergeCell ref="AI226:AM226"/>
    <mergeCell ref="AI221:AM221"/>
    <mergeCell ref="S224:X224"/>
    <mergeCell ref="Y224:AB224"/>
    <mergeCell ref="Y228:AB228"/>
    <mergeCell ref="AC228:AF228"/>
    <mergeCell ref="P243:R243"/>
    <mergeCell ref="S243:X243"/>
    <mergeCell ref="Y243:AB243"/>
    <mergeCell ref="K247:M247"/>
    <mergeCell ref="AI247:AM247"/>
    <mergeCell ref="AI243:AM243"/>
    <mergeCell ref="AI244:AM244"/>
    <mergeCell ref="AI242:AM242"/>
    <mergeCell ref="AI256:AM256"/>
    <mergeCell ref="AC242:AF242"/>
    <mergeCell ref="AI236:AM236"/>
    <mergeCell ref="AI237:AM238"/>
    <mergeCell ref="K248:M248"/>
    <mergeCell ref="N248:O248"/>
    <mergeCell ref="P248:R248"/>
    <mergeCell ref="S248:X248"/>
    <mergeCell ref="Y248:AB248"/>
    <mergeCell ref="AC248:AF248"/>
    <mergeCell ref="N240:O240"/>
    <mergeCell ref="P239:R239"/>
    <mergeCell ref="S239:X239"/>
    <mergeCell ref="Y239:AB239"/>
    <mergeCell ref="AC239:AF239"/>
    <mergeCell ref="S246:X246"/>
    <mergeCell ref="Y246:AB246"/>
    <mergeCell ref="AC246:AF246"/>
    <mergeCell ref="K242:M242"/>
    <mergeCell ref="K241:M241"/>
    <mergeCell ref="K243:M243"/>
    <mergeCell ref="K244:M244"/>
    <mergeCell ref="AI225:AM225"/>
    <mergeCell ref="AI217:AM217"/>
    <mergeCell ref="B82:D91"/>
    <mergeCell ref="E82:J91"/>
    <mergeCell ref="K82:M82"/>
    <mergeCell ref="N82:O82"/>
    <mergeCell ref="P82:R82"/>
    <mergeCell ref="S82:X82"/>
    <mergeCell ref="L72:W72"/>
    <mergeCell ref="L73:W73"/>
    <mergeCell ref="AI218:AM219"/>
    <mergeCell ref="AI220:AM220"/>
    <mergeCell ref="K85:M85"/>
    <mergeCell ref="N85:O85"/>
    <mergeCell ref="P85:R85"/>
    <mergeCell ref="S85:X85"/>
    <mergeCell ref="Y85:AB85"/>
    <mergeCell ref="AC85:AF85"/>
    <mergeCell ref="AI85:AM85"/>
    <mergeCell ref="K86:M86"/>
    <mergeCell ref="N86:O86"/>
    <mergeCell ref="P86:R86"/>
    <mergeCell ref="S86:X86"/>
    <mergeCell ref="Y86:AB86"/>
    <mergeCell ref="AC83:AF83"/>
    <mergeCell ref="AI83:AM83"/>
    <mergeCell ref="K84:M84"/>
    <mergeCell ref="S83:X83"/>
    <mergeCell ref="Y83:AB83"/>
    <mergeCell ref="AI88:AM88"/>
    <mergeCell ref="K89:M89"/>
    <mergeCell ref="N89:O89"/>
    <mergeCell ref="AB3:AE3"/>
    <mergeCell ref="B70:K70"/>
    <mergeCell ref="B74:K74"/>
    <mergeCell ref="L70:W70"/>
    <mergeCell ref="L74:W74"/>
    <mergeCell ref="B67:K67"/>
    <mergeCell ref="B72:K72"/>
    <mergeCell ref="B73:K73"/>
    <mergeCell ref="B79:D81"/>
    <mergeCell ref="E79:J81"/>
    <mergeCell ref="K79:AF79"/>
    <mergeCell ref="AI79:AM79"/>
    <mergeCell ref="K80:R81"/>
    <mergeCell ref="S80:X81"/>
    <mergeCell ref="Y80:AB81"/>
    <mergeCell ref="AC80:AF81"/>
    <mergeCell ref="AI80:AM81"/>
    <mergeCell ref="B47:G52"/>
    <mergeCell ref="H47:K49"/>
    <mergeCell ref="L47:O47"/>
    <mergeCell ref="L48:O48"/>
    <mergeCell ref="L50:O50"/>
    <mergeCell ref="H21:O22"/>
    <mergeCell ref="P21:Q22"/>
    <mergeCell ref="R21:R22"/>
    <mergeCell ref="S21:W22"/>
    <mergeCell ref="H23:O23"/>
    <mergeCell ref="P23:W23"/>
    <mergeCell ref="AF31:AM31"/>
    <mergeCell ref="P33:W33"/>
    <mergeCell ref="H50:K52"/>
    <mergeCell ref="B29:G36"/>
    <mergeCell ref="H34:O34"/>
    <mergeCell ref="P34:W34"/>
    <mergeCell ref="P31:W31"/>
    <mergeCell ref="P47:W47"/>
    <mergeCell ref="P48:W48"/>
    <mergeCell ref="L49:O49"/>
    <mergeCell ref="L68:W68"/>
    <mergeCell ref="AC86:AF86"/>
    <mergeCell ref="AI86:AM86"/>
    <mergeCell ref="K87:M87"/>
    <mergeCell ref="N87:O87"/>
    <mergeCell ref="P87:R87"/>
    <mergeCell ref="S87:X87"/>
    <mergeCell ref="Y87:AB87"/>
    <mergeCell ref="AC87:AF87"/>
    <mergeCell ref="AI87:AM87"/>
    <mergeCell ref="AF36:AM36"/>
    <mergeCell ref="AF43:AM43"/>
    <mergeCell ref="L52:O52"/>
    <mergeCell ref="AF32:AM32"/>
    <mergeCell ref="L64:O64"/>
    <mergeCell ref="P64:W64"/>
    <mergeCell ref="L57:O57"/>
    <mergeCell ref="P57:W57"/>
    <mergeCell ref="L58:O58"/>
    <mergeCell ref="P58:W58"/>
    <mergeCell ref="L59:O59"/>
    <mergeCell ref="P59:W59"/>
    <mergeCell ref="L60:O60"/>
    <mergeCell ref="H35:O35"/>
    <mergeCell ref="H36:O36"/>
    <mergeCell ref="H43:O43"/>
    <mergeCell ref="AI89:AM89"/>
    <mergeCell ref="K90:M90"/>
    <mergeCell ref="N90:O90"/>
    <mergeCell ref="P90:R90"/>
    <mergeCell ref="S90:X90"/>
    <mergeCell ref="Y90:AB90"/>
    <mergeCell ref="AC90:AF90"/>
    <mergeCell ref="AI90:AM90"/>
    <mergeCell ref="K91:M91"/>
    <mergeCell ref="N91:O91"/>
    <mergeCell ref="P91:R91"/>
    <mergeCell ref="S91:X91"/>
    <mergeCell ref="Y91:AB91"/>
    <mergeCell ref="AC91:AF91"/>
    <mergeCell ref="AI91:AM91"/>
    <mergeCell ref="AI92:AM92"/>
    <mergeCell ref="AI94:AM94"/>
    <mergeCell ref="AI97:AM97"/>
    <mergeCell ref="K98:R99"/>
    <mergeCell ref="S98:X99"/>
    <mergeCell ref="Y98:AB99"/>
    <mergeCell ref="AC98:AF99"/>
    <mergeCell ref="AI98:AM99"/>
    <mergeCell ref="B100:D109"/>
    <mergeCell ref="E100:J109"/>
    <mergeCell ref="K100:M100"/>
    <mergeCell ref="N100:O100"/>
    <mergeCell ref="P100:R100"/>
    <mergeCell ref="S100:X100"/>
    <mergeCell ref="Y100:AB100"/>
    <mergeCell ref="AC100:AF100"/>
    <mergeCell ref="AI100:AM100"/>
    <mergeCell ref="K101:M101"/>
    <mergeCell ref="N101:O101"/>
    <mergeCell ref="P101:R101"/>
    <mergeCell ref="S101:X101"/>
    <mergeCell ref="Y101:AB101"/>
    <mergeCell ref="AC101:AF101"/>
    <mergeCell ref="AI101:AM101"/>
    <mergeCell ref="K102:M102"/>
    <mergeCell ref="N102:O102"/>
    <mergeCell ref="P102:R102"/>
    <mergeCell ref="S102:X102"/>
    <mergeCell ref="AI102:AM102"/>
    <mergeCell ref="K103:M103"/>
    <mergeCell ref="N103:O103"/>
    <mergeCell ref="P103:R103"/>
    <mergeCell ref="S103:X103"/>
    <mergeCell ref="Y103:AB103"/>
    <mergeCell ref="AC103:AF103"/>
    <mergeCell ref="AI103:AM103"/>
    <mergeCell ref="K104:M104"/>
    <mergeCell ref="N104:O104"/>
    <mergeCell ref="P104:R104"/>
    <mergeCell ref="S104:X104"/>
    <mergeCell ref="Y104:AB104"/>
    <mergeCell ref="AC104:AF104"/>
    <mergeCell ref="AI104:AM104"/>
    <mergeCell ref="K105:M105"/>
    <mergeCell ref="N105:O105"/>
    <mergeCell ref="P105:R105"/>
    <mergeCell ref="S105:X105"/>
    <mergeCell ref="Y105:AB105"/>
    <mergeCell ref="AC105:AF105"/>
    <mergeCell ref="AI105:AM105"/>
    <mergeCell ref="AG103:AH103"/>
    <mergeCell ref="AG104:AH104"/>
    <mergeCell ref="AG105:AH105"/>
    <mergeCell ref="K106:M106"/>
    <mergeCell ref="N106:O106"/>
    <mergeCell ref="P106:R106"/>
    <mergeCell ref="S106:X106"/>
    <mergeCell ref="Y106:AB106"/>
    <mergeCell ref="AC106:AF106"/>
    <mergeCell ref="AI106:AM106"/>
    <mergeCell ref="K107:M107"/>
    <mergeCell ref="N107:O107"/>
    <mergeCell ref="P107:R107"/>
    <mergeCell ref="S107:X107"/>
    <mergeCell ref="Y107:AB107"/>
    <mergeCell ref="AC107:AF107"/>
    <mergeCell ref="AI107:AM107"/>
    <mergeCell ref="K108:M108"/>
    <mergeCell ref="N108:O108"/>
    <mergeCell ref="P108:R108"/>
    <mergeCell ref="S108:X108"/>
    <mergeCell ref="Y108:AB108"/>
    <mergeCell ref="AC108:AF108"/>
    <mergeCell ref="AI108:AM108"/>
    <mergeCell ref="AG106:AH106"/>
    <mergeCell ref="AG107:AH107"/>
    <mergeCell ref="AG108:AH108"/>
    <mergeCell ref="Y119:AB119"/>
    <mergeCell ref="AC119:AF119"/>
    <mergeCell ref="AG119:AH119"/>
    <mergeCell ref="AG120:AH120"/>
    <mergeCell ref="AG121:AH121"/>
    <mergeCell ref="AG122:AH122"/>
    <mergeCell ref="K109:M109"/>
    <mergeCell ref="N109:O109"/>
    <mergeCell ref="P109:R109"/>
    <mergeCell ref="S109:X109"/>
    <mergeCell ref="Y109:AB109"/>
    <mergeCell ref="AC109:AF109"/>
    <mergeCell ref="AI109:AM109"/>
    <mergeCell ref="AI110:AM110"/>
    <mergeCell ref="AI112:AM112"/>
    <mergeCell ref="B116:D118"/>
    <mergeCell ref="E116:J118"/>
    <mergeCell ref="K116:AF116"/>
    <mergeCell ref="AI116:AM116"/>
    <mergeCell ref="K117:R118"/>
    <mergeCell ref="S117:X118"/>
    <mergeCell ref="Y117:AB118"/>
    <mergeCell ref="AC117:AF118"/>
    <mergeCell ref="AI117:AM118"/>
    <mergeCell ref="AG109:AH109"/>
    <mergeCell ref="B110:AH110"/>
    <mergeCell ref="O112:AF112"/>
    <mergeCell ref="O113:AF113"/>
    <mergeCell ref="AG116:AH118"/>
    <mergeCell ref="K123:M123"/>
    <mergeCell ref="N123:O123"/>
    <mergeCell ref="P123:R123"/>
    <mergeCell ref="S123:X123"/>
    <mergeCell ref="Y123:AB123"/>
    <mergeCell ref="AC123:AF123"/>
    <mergeCell ref="AI119:AM119"/>
    <mergeCell ref="K120:M120"/>
    <mergeCell ref="N120:O120"/>
    <mergeCell ref="P120:R120"/>
    <mergeCell ref="S120:X120"/>
    <mergeCell ref="Y120:AB120"/>
    <mergeCell ref="AC120:AF120"/>
    <mergeCell ref="AI120:AM120"/>
    <mergeCell ref="K121:M121"/>
    <mergeCell ref="N121:O121"/>
    <mergeCell ref="P121:R121"/>
    <mergeCell ref="S121:X121"/>
    <mergeCell ref="Y121:AB121"/>
    <mergeCell ref="AC121:AF121"/>
    <mergeCell ref="AI121:AM121"/>
    <mergeCell ref="K122:M122"/>
    <mergeCell ref="N122:O122"/>
    <mergeCell ref="P122:R122"/>
    <mergeCell ref="S122:X122"/>
    <mergeCell ref="Y122:AB122"/>
    <mergeCell ref="AC122:AF122"/>
    <mergeCell ref="AI122:AM122"/>
    <mergeCell ref="K119:M119"/>
    <mergeCell ref="N119:O119"/>
    <mergeCell ref="P119:R119"/>
    <mergeCell ref="S119:X119"/>
    <mergeCell ref="Y124:AB124"/>
    <mergeCell ref="AC124:AF124"/>
    <mergeCell ref="AI124:AM124"/>
    <mergeCell ref="K125:M125"/>
    <mergeCell ref="N125:O125"/>
    <mergeCell ref="P125:R125"/>
    <mergeCell ref="S125:X125"/>
    <mergeCell ref="Y125:AB125"/>
    <mergeCell ref="AC125:AF125"/>
    <mergeCell ref="AI125:AM125"/>
    <mergeCell ref="K126:M126"/>
    <mergeCell ref="N126:O126"/>
    <mergeCell ref="P126:R126"/>
    <mergeCell ref="S126:X126"/>
    <mergeCell ref="Y126:AB126"/>
    <mergeCell ref="AC126:AF126"/>
    <mergeCell ref="AI126:AM126"/>
    <mergeCell ref="AG137:AH137"/>
    <mergeCell ref="N127:O127"/>
    <mergeCell ref="P127:R127"/>
    <mergeCell ref="S127:X127"/>
    <mergeCell ref="Y127:AB127"/>
    <mergeCell ref="AC127:AF127"/>
    <mergeCell ref="AI127:AM127"/>
    <mergeCell ref="K128:M128"/>
    <mergeCell ref="N128:O128"/>
    <mergeCell ref="P128:R128"/>
    <mergeCell ref="S128:X128"/>
    <mergeCell ref="Y128:AB128"/>
    <mergeCell ref="AC128:AF128"/>
    <mergeCell ref="AI128:AM128"/>
    <mergeCell ref="AI129:AM129"/>
    <mergeCell ref="B131:D133"/>
    <mergeCell ref="E131:J133"/>
    <mergeCell ref="K131:AF131"/>
    <mergeCell ref="AI131:AM131"/>
    <mergeCell ref="K132:R133"/>
    <mergeCell ref="S132:X133"/>
    <mergeCell ref="Y132:AB133"/>
    <mergeCell ref="AC132:AF133"/>
    <mergeCell ref="AI132:AM133"/>
    <mergeCell ref="B119:D128"/>
    <mergeCell ref="E119:J128"/>
    <mergeCell ref="K127:M127"/>
    <mergeCell ref="AI123:AM123"/>
    <mergeCell ref="K124:M124"/>
    <mergeCell ref="N124:O124"/>
    <mergeCell ref="P124:R124"/>
    <mergeCell ref="S124:X124"/>
    <mergeCell ref="Y139:AB139"/>
    <mergeCell ref="AC139:AF139"/>
    <mergeCell ref="AI139:AM139"/>
    <mergeCell ref="AG139:AH139"/>
    <mergeCell ref="K140:M140"/>
    <mergeCell ref="N140:O140"/>
    <mergeCell ref="P140:R140"/>
    <mergeCell ref="S140:X140"/>
    <mergeCell ref="Y140:AB140"/>
    <mergeCell ref="AC140:AF140"/>
    <mergeCell ref="AI140:AM140"/>
    <mergeCell ref="K138:M138"/>
    <mergeCell ref="N138:O138"/>
    <mergeCell ref="AG138:AH138"/>
    <mergeCell ref="S135:X135"/>
    <mergeCell ref="Y135:AB135"/>
    <mergeCell ref="AC135:AF135"/>
    <mergeCell ref="AI135:AM135"/>
    <mergeCell ref="K136:M136"/>
    <mergeCell ref="N136:O136"/>
    <mergeCell ref="P136:R136"/>
    <mergeCell ref="S136:X136"/>
    <mergeCell ref="Y136:AB136"/>
    <mergeCell ref="AC136:AF136"/>
    <mergeCell ref="AI136:AM136"/>
    <mergeCell ref="K137:M137"/>
    <mergeCell ref="N137:O137"/>
    <mergeCell ref="P137:R137"/>
    <mergeCell ref="S137:X137"/>
    <mergeCell ref="Y137:AB137"/>
    <mergeCell ref="AC137:AF137"/>
    <mergeCell ref="AI137:AM137"/>
    <mergeCell ref="Y134:AB134"/>
    <mergeCell ref="AC134:AF134"/>
    <mergeCell ref="AI134:AM134"/>
    <mergeCell ref="K135:M135"/>
    <mergeCell ref="N135:O135"/>
    <mergeCell ref="P135:R135"/>
    <mergeCell ref="K141:M141"/>
    <mergeCell ref="N141:O141"/>
    <mergeCell ref="P141:R141"/>
    <mergeCell ref="S141:X141"/>
    <mergeCell ref="Y141:AB141"/>
    <mergeCell ref="AC141:AF141"/>
    <mergeCell ref="AI141:AM141"/>
    <mergeCell ref="K142:M142"/>
    <mergeCell ref="N142:O142"/>
    <mergeCell ref="P142:R142"/>
    <mergeCell ref="S142:X142"/>
    <mergeCell ref="Y142:AB142"/>
    <mergeCell ref="AC142:AF142"/>
    <mergeCell ref="AI142:AM142"/>
    <mergeCell ref="AG140:AH140"/>
    <mergeCell ref="AG141:AH141"/>
    <mergeCell ref="AG142:AH142"/>
    <mergeCell ref="P138:R138"/>
    <mergeCell ref="S138:X138"/>
    <mergeCell ref="Y138:AB138"/>
    <mergeCell ref="AC138:AF138"/>
    <mergeCell ref="AI138:AM138"/>
    <mergeCell ref="K139:M139"/>
    <mergeCell ref="N139:O139"/>
    <mergeCell ref="P139:R139"/>
    <mergeCell ref="S139:X139"/>
    <mergeCell ref="AG150:AH150"/>
    <mergeCell ref="AG151:AH151"/>
    <mergeCell ref="AG152:AH152"/>
    <mergeCell ref="AG153:AH153"/>
    <mergeCell ref="K150:M150"/>
    <mergeCell ref="N150:O150"/>
    <mergeCell ref="P150:R150"/>
    <mergeCell ref="S150:X150"/>
    <mergeCell ref="Y150:AB150"/>
    <mergeCell ref="AC150:AF150"/>
    <mergeCell ref="K143:M143"/>
    <mergeCell ref="N143:O143"/>
    <mergeCell ref="P143:R143"/>
    <mergeCell ref="S143:X143"/>
    <mergeCell ref="Y143:AB143"/>
    <mergeCell ref="AC143:AF143"/>
    <mergeCell ref="AI143:AM143"/>
    <mergeCell ref="AI144:AM144"/>
    <mergeCell ref="K147:AF147"/>
    <mergeCell ref="AI147:AM147"/>
    <mergeCell ref="K148:R149"/>
    <mergeCell ref="S148:X149"/>
    <mergeCell ref="Y148:AB149"/>
    <mergeCell ref="AC148:AF149"/>
    <mergeCell ref="AI148:AM149"/>
    <mergeCell ref="AG143:AH143"/>
    <mergeCell ref="B144:AH144"/>
    <mergeCell ref="AG147:AH149"/>
    <mergeCell ref="B134:D143"/>
    <mergeCell ref="E134:J143"/>
    <mergeCell ref="K134:M134"/>
    <mergeCell ref="N134:O134"/>
    <mergeCell ref="AG154:AH154"/>
    <mergeCell ref="AG155:AH155"/>
    <mergeCell ref="AG156:AH156"/>
    <mergeCell ref="AG157:AH157"/>
    <mergeCell ref="K154:M154"/>
    <mergeCell ref="N154:O154"/>
    <mergeCell ref="P154:R154"/>
    <mergeCell ref="S154:X154"/>
    <mergeCell ref="Y154:AB154"/>
    <mergeCell ref="AC154:AF154"/>
    <mergeCell ref="AI150:AM150"/>
    <mergeCell ref="K151:M151"/>
    <mergeCell ref="N151:O151"/>
    <mergeCell ref="P151:R151"/>
    <mergeCell ref="S151:X151"/>
    <mergeCell ref="Y151:AB151"/>
    <mergeCell ref="AC151:AF151"/>
    <mergeCell ref="AI151:AM151"/>
    <mergeCell ref="K152:M152"/>
    <mergeCell ref="N152:O152"/>
    <mergeCell ref="P152:R152"/>
    <mergeCell ref="S152:X152"/>
    <mergeCell ref="Y152:AB152"/>
    <mergeCell ref="AC152:AF152"/>
    <mergeCell ref="AI152:AM152"/>
    <mergeCell ref="K153:M153"/>
    <mergeCell ref="N153:O153"/>
    <mergeCell ref="P153:R153"/>
    <mergeCell ref="S153:X153"/>
    <mergeCell ref="Y153:AB153"/>
    <mergeCell ref="AC153:AF153"/>
    <mergeCell ref="AI153:AM153"/>
    <mergeCell ref="Y155:AB155"/>
    <mergeCell ref="AC155:AF155"/>
    <mergeCell ref="AI155:AM155"/>
    <mergeCell ref="K156:M156"/>
    <mergeCell ref="N156:O156"/>
    <mergeCell ref="P156:R156"/>
    <mergeCell ref="S156:X156"/>
    <mergeCell ref="Y156:AB156"/>
    <mergeCell ref="AC156:AF156"/>
    <mergeCell ref="AI156:AM156"/>
    <mergeCell ref="K157:M157"/>
    <mergeCell ref="N157:O157"/>
    <mergeCell ref="P157:R157"/>
    <mergeCell ref="S157:X157"/>
    <mergeCell ref="Y157:AB157"/>
    <mergeCell ref="AC157:AF157"/>
    <mergeCell ref="AI157:AM157"/>
    <mergeCell ref="AI158:AM158"/>
    <mergeCell ref="K159:M159"/>
    <mergeCell ref="N159:O159"/>
    <mergeCell ref="P159:R159"/>
    <mergeCell ref="S159:X159"/>
    <mergeCell ref="Y159:AB159"/>
    <mergeCell ref="AC159:AF159"/>
    <mergeCell ref="AI159:AM159"/>
    <mergeCell ref="AI160:AM160"/>
    <mergeCell ref="AI162:AM162"/>
    <mergeCell ref="B165:D167"/>
    <mergeCell ref="E165:J167"/>
    <mergeCell ref="K165:AF165"/>
    <mergeCell ref="AI165:AM165"/>
    <mergeCell ref="K166:R167"/>
    <mergeCell ref="S166:X167"/>
    <mergeCell ref="Y166:AB167"/>
    <mergeCell ref="AC166:AF167"/>
    <mergeCell ref="AI166:AM167"/>
    <mergeCell ref="AG158:AH158"/>
    <mergeCell ref="AG159:AH159"/>
    <mergeCell ref="B160:AH160"/>
    <mergeCell ref="O162:AF162"/>
    <mergeCell ref="O163:AF163"/>
    <mergeCell ref="AG165:AH167"/>
    <mergeCell ref="B150:D159"/>
    <mergeCell ref="E150:J159"/>
    <mergeCell ref="AI154:AM154"/>
    <mergeCell ref="K155:M155"/>
    <mergeCell ref="N155:O155"/>
    <mergeCell ref="P155:R155"/>
    <mergeCell ref="S155:X155"/>
    <mergeCell ref="AI169:AM169"/>
    <mergeCell ref="K170:M170"/>
    <mergeCell ref="N170:O170"/>
    <mergeCell ref="P170:R170"/>
    <mergeCell ref="S170:X170"/>
    <mergeCell ref="Y170:AB170"/>
    <mergeCell ref="AC170:AF170"/>
    <mergeCell ref="AI170:AM170"/>
    <mergeCell ref="K171:M171"/>
    <mergeCell ref="N171:O171"/>
    <mergeCell ref="P171:R171"/>
    <mergeCell ref="S171:X171"/>
    <mergeCell ref="Y171:AB171"/>
    <mergeCell ref="AC171:AF171"/>
    <mergeCell ref="AI171:AM171"/>
    <mergeCell ref="P172:R172"/>
    <mergeCell ref="S172:X172"/>
    <mergeCell ref="Y172:AB172"/>
    <mergeCell ref="AC172:AF172"/>
    <mergeCell ref="AI172:AM172"/>
    <mergeCell ref="AI177:AM177"/>
    <mergeCell ref="AI178:AM178"/>
    <mergeCell ref="AI180:AM180"/>
    <mergeCell ref="AG176:AH176"/>
    <mergeCell ref="AG177:AH177"/>
    <mergeCell ref="B178:AH178"/>
    <mergeCell ref="O180:AF180"/>
    <mergeCell ref="K173:M173"/>
    <mergeCell ref="N173:O173"/>
    <mergeCell ref="P173:R173"/>
    <mergeCell ref="S173:X173"/>
    <mergeCell ref="Y173:AB173"/>
    <mergeCell ref="AC173:AF173"/>
    <mergeCell ref="AI173:AM173"/>
    <mergeCell ref="K174:M174"/>
    <mergeCell ref="N174:O174"/>
    <mergeCell ref="P174:R174"/>
    <mergeCell ref="S174:X174"/>
    <mergeCell ref="Y174:AB174"/>
    <mergeCell ref="AC174:AF174"/>
    <mergeCell ref="AI174:AM174"/>
    <mergeCell ref="P175:R175"/>
    <mergeCell ref="S175:X175"/>
    <mergeCell ref="Y175:AB175"/>
    <mergeCell ref="AC175:AF175"/>
    <mergeCell ref="AI175:AM175"/>
    <mergeCell ref="AG173:AH173"/>
    <mergeCell ref="AG174:AH174"/>
    <mergeCell ref="AG175:AH175"/>
    <mergeCell ref="AG190:AH190"/>
    <mergeCell ref="B184:D186"/>
    <mergeCell ref="E184:J186"/>
    <mergeCell ref="K184:AF184"/>
    <mergeCell ref="AI184:AM184"/>
    <mergeCell ref="K185:R186"/>
    <mergeCell ref="S185:X186"/>
    <mergeCell ref="Y185:AB186"/>
    <mergeCell ref="AC185:AF186"/>
    <mergeCell ref="AI185:AM186"/>
    <mergeCell ref="B168:D177"/>
    <mergeCell ref="E168:J177"/>
    <mergeCell ref="K168:M168"/>
    <mergeCell ref="N168:O168"/>
    <mergeCell ref="P168:R168"/>
    <mergeCell ref="S168:X168"/>
    <mergeCell ref="Y168:AB168"/>
    <mergeCell ref="AC168:AF168"/>
    <mergeCell ref="AI168:AM168"/>
    <mergeCell ref="K176:M176"/>
    <mergeCell ref="N176:O176"/>
    <mergeCell ref="P176:R176"/>
    <mergeCell ref="S176:X176"/>
    <mergeCell ref="Y176:AB176"/>
    <mergeCell ref="AC176:AF176"/>
    <mergeCell ref="AI176:AM176"/>
    <mergeCell ref="K177:M177"/>
    <mergeCell ref="N177:O177"/>
    <mergeCell ref="P177:R177"/>
    <mergeCell ref="S177:X177"/>
    <mergeCell ref="Y177:AB177"/>
    <mergeCell ref="AC177:AF177"/>
    <mergeCell ref="AG191:AH191"/>
    <mergeCell ref="AG192:AH192"/>
    <mergeCell ref="AG193:AH193"/>
    <mergeCell ref="AG194:AH194"/>
    <mergeCell ref="K191:M191"/>
    <mergeCell ref="N191:O191"/>
    <mergeCell ref="P191:R191"/>
    <mergeCell ref="S191:X191"/>
    <mergeCell ref="Y191:AB191"/>
    <mergeCell ref="AC191:AF191"/>
    <mergeCell ref="AI187:AM187"/>
    <mergeCell ref="K188:M188"/>
    <mergeCell ref="N188:O188"/>
    <mergeCell ref="P188:R188"/>
    <mergeCell ref="S188:X188"/>
    <mergeCell ref="Y188:AB188"/>
    <mergeCell ref="AC188:AF188"/>
    <mergeCell ref="AI188:AM188"/>
    <mergeCell ref="K189:M189"/>
    <mergeCell ref="N189:O189"/>
    <mergeCell ref="P189:R189"/>
    <mergeCell ref="S189:X189"/>
    <mergeCell ref="Y189:AB189"/>
    <mergeCell ref="AC189:AF189"/>
    <mergeCell ref="AI189:AM189"/>
    <mergeCell ref="K190:M190"/>
    <mergeCell ref="N190:O190"/>
    <mergeCell ref="P190:R190"/>
    <mergeCell ref="S190:X190"/>
    <mergeCell ref="Y190:AB190"/>
    <mergeCell ref="AC190:AF190"/>
    <mergeCell ref="AI190:AM190"/>
    <mergeCell ref="Y192:AB192"/>
    <mergeCell ref="AC192:AF192"/>
    <mergeCell ref="AI192:AM192"/>
    <mergeCell ref="K193:M193"/>
    <mergeCell ref="N193:O193"/>
    <mergeCell ref="P193:R193"/>
    <mergeCell ref="S193:X193"/>
    <mergeCell ref="Y193:AB193"/>
    <mergeCell ref="AC193:AF193"/>
    <mergeCell ref="AI193:AM193"/>
    <mergeCell ref="K194:M194"/>
    <mergeCell ref="N194:O194"/>
    <mergeCell ref="P194:R194"/>
    <mergeCell ref="S194:X194"/>
    <mergeCell ref="Y194:AB194"/>
    <mergeCell ref="AC194:AF194"/>
    <mergeCell ref="AI194:AM194"/>
    <mergeCell ref="Y195:AB195"/>
    <mergeCell ref="AC195:AF195"/>
    <mergeCell ref="AI195:AM195"/>
    <mergeCell ref="K196:M196"/>
    <mergeCell ref="N196:O196"/>
    <mergeCell ref="P196:R196"/>
    <mergeCell ref="S196:X196"/>
    <mergeCell ref="Y196:AB196"/>
    <mergeCell ref="AC196:AF196"/>
    <mergeCell ref="AI196:AM196"/>
    <mergeCell ref="AI197:AM197"/>
    <mergeCell ref="B199:D201"/>
    <mergeCell ref="E199:J201"/>
    <mergeCell ref="K199:AF199"/>
    <mergeCell ref="AI199:AM199"/>
    <mergeCell ref="K200:R201"/>
    <mergeCell ref="S200:X201"/>
    <mergeCell ref="Y200:AB201"/>
    <mergeCell ref="AC200:AF201"/>
    <mergeCell ref="AI200:AM201"/>
    <mergeCell ref="AG195:AH195"/>
    <mergeCell ref="AG196:AH196"/>
    <mergeCell ref="B197:AH197"/>
    <mergeCell ref="AG199:AH201"/>
    <mergeCell ref="B187:D196"/>
    <mergeCell ref="E187:J196"/>
    <mergeCell ref="K195:M195"/>
    <mergeCell ref="AI191:AM191"/>
    <mergeCell ref="K192:M192"/>
    <mergeCell ref="N192:O192"/>
    <mergeCell ref="P192:R192"/>
    <mergeCell ref="S192:X192"/>
    <mergeCell ref="AI202:AM202"/>
    <mergeCell ref="K203:M203"/>
    <mergeCell ref="N203:O203"/>
    <mergeCell ref="P203:R203"/>
    <mergeCell ref="S203:X203"/>
    <mergeCell ref="Y203:AB203"/>
    <mergeCell ref="AC203:AF203"/>
    <mergeCell ref="AI203:AM203"/>
    <mergeCell ref="K204:M204"/>
    <mergeCell ref="N204:O204"/>
    <mergeCell ref="P204:R204"/>
    <mergeCell ref="S204:X204"/>
    <mergeCell ref="Y204:AB204"/>
    <mergeCell ref="AC204:AF204"/>
    <mergeCell ref="AI204:AM204"/>
    <mergeCell ref="K205:M205"/>
    <mergeCell ref="N205:O205"/>
    <mergeCell ref="P205:R205"/>
    <mergeCell ref="S205:X205"/>
    <mergeCell ref="Y205:AB205"/>
    <mergeCell ref="AC205:AF205"/>
    <mergeCell ref="AI205:AM205"/>
    <mergeCell ref="AG205:AH205"/>
    <mergeCell ref="AG202:AH202"/>
    <mergeCell ref="AG203:AH203"/>
    <mergeCell ref="AG204:AH204"/>
    <mergeCell ref="AI206:AM206"/>
    <mergeCell ref="K207:M207"/>
    <mergeCell ref="N207:O207"/>
    <mergeCell ref="P207:R207"/>
    <mergeCell ref="S207:X207"/>
    <mergeCell ref="Y207:AB207"/>
    <mergeCell ref="AC207:AF207"/>
    <mergeCell ref="AI207:AM207"/>
    <mergeCell ref="AI211:AM211"/>
    <mergeCell ref="AI212:AM212"/>
    <mergeCell ref="K208:M208"/>
    <mergeCell ref="N208:O208"/>
    <mergeCell ref="P208:R208"/>
    <mergeCell ref="S208:X208"/>
    <mergeCell ref="Y208:AB208"/>
    <mergeCell ref="AC208:AF208"/>
    <mergeCell ref="AI208:AM208"/>
    <mergeCell ref="K209:M209"/>
    <mergeCell ref="N209:O209"/>
    <mergeCell ref="P209:R209"/>
    <mergeCell ref="S209:X209"/>
    <mergeCell ref="Y209:AB209"/>
    <mergeCell ref="AC209:AF209"/>
    <mergeCell ref="AI209:AM209"/>
    <mergeCell ref="K210:M210"/>
    <mergeCell ref="N210:O210"/>
    <mergeCell ref="P210:R210"/>
    <mergeCell ref="S210:X210"/>
    <mergeCell ref="Y210:AB210"/>
    <mergeCell ref="AC210:AF210"/>
    <mergeCell ref="AI210:AM210"/>
    <mergeCell ref="K211:M211"/>
    <mergeCell ref="Y222:AB222"/>
    <mergeCell ref="AC222:AF222"/>
    <mergeCell ref="N223:O223"/>
    <mergeCell ref="AC224:AF224"/>
    <mergeCell ref="N225:O225"/>
    <mergeCell ref="P225:R225"/>
    <mergeCell ref="S227:X227"/>
    <mergeCell ref="Y225:AB225"/>
    <mergeCell ref="AC225:AF225"/>
    <mergeCell ref="P224:R224"/>
    <mergeCell ref="N239:O239"/>
    <mergeCell ref="B236:D238"/>
    <mergeCell ref="E236:J238"/>
    <mergeCell ref="K236:AF236"/>
    <mergeCell ref="K237:R238"/>
    <mergeCell ref="S237:X238"/>
    <mergeCell ref="Y237:AB238"/>
    <mergeCell ref="AC237:AF238"/>
    <mergeCell ref="E220:J229"/>
    <mergeCell ref="N220:O220"/>
    <mergeCell ref="P220:R220"/>
    <mergeCell ref="S220:X220"/>
    <mergeCell ref="Y220:AB220"/>
    <mergeCell ref="AC220:AF220"/>
    <mergeCell ref="N221:O221"/>
    <mergeCell ref="P221:R221"/>
    <mergeCell ref="S221:X221"/>
    <mergeCell ref="Y221:AB221"/>
    <mergeCell ref="P226:R226"/>
    <mergeCell ref="S226:X226"/>
    <mergeCell ref="Y226:AB226"/>
    <mergeCell ref="K225:M225"/>
    <mergeCell ref="Y245:AB245"/>
    <mergeCell ref="AC245:AF245"/>
    <mergeCell ref="N246:O246"/>
    <mergeCell ref="S241:X241"/>
    <mergeCell ref="Y241:AB241"/>
    <mergeCell ref="AC241:AF241"/>
    <mergeCell ref="B233:N233"/>
    <mergeCell ref="AI245:AM245"/>
    <mergeCell ref="AG241:AH241"/>
    <mergeCell ref="AG242:AH242"/>
    <mergeCell ref="AG243:AH243"/>
    <mergeCell ref="AG244:AH244"/>
    <mergeCell ref="E217:J219"/>
    <mergeCell ref="N227:O227"/>
    <mergeCell ref="P227:R227"/>
    <mergeCell ref="AC221:AF221"/>
    <mergeCell ref="N222:O222"/>
    <mergeCell ref="P222:R222"/>
    <mergeCell ref="P223:R223"/>
    <mergeCell ref="S223:X223"/>
    <mergeCell ref="Y223:AB223"/>
    <mergeCell ref="AC223:AF223"/>
    <mergeCell ref="N224:O224"/>
    <mergeCell ref="S240:X240"/>
    <mergeCell ref="Y240:AB240"/>
    <mergeCell ref="AC240:AF240"/>
    <mergeCell ref="N241:O241"/>
    <mergeCell ref="P241:R241"/>
    <mergeCell ref="N242:O242"/>
    <mergeCell ref="P242:R242"/>
    <mergeCell ref="S242:X242"/>
    <mergeCell ref="Y242:AB242"/>
    <mergeCell ref="Y247:AB247"/>
    <mergeCell ref="AC247:AF247"/>
    <mergeCell ref="AI241:AM241"/>
    <mergeCell ref="Y261:AB261"/>
    <mergeCell ref="AC261:AF261"/>
    <mergeCell ref="N262:O262"/>
    <mergeCell ref="P262:R262"/>
    <mergeCell ref="S262:X262"/>
    <mergeCell ref="Y262:AB262"/>
    <mergeCell ref="AC262:AF262"/>
    <mergeCell ref="AI259:AM259"/>
    <mergeCell ref="K252:AF252"/>
    <mergeCell ref="AI252:AM252"/>
    <mergeCell ref="K253:R254"/>
    <mergeCell ref="S253:X254"/>
    <mergeCell ref="Y253:AB254"/>
    <mergeCell ref="AC253:AF254"/>
    <mergeCell ref="AI253:AM254"/>
    <mergeCell ref="AI261:AM261"/>
    <mergeCell ref="AI262:AM262"/>
    <mergeCell ref="AI258:AM258"/>
    <mergeCell ref="K259:M259"/>
    <mergeCell ref="Y255:AB255"/>
    <mergeCell ref="AC255:AF255"/>
    <mergeCell ref="K256:M256"/>
    <mergeCell ref="AI246:AM246"/>
    <mergeCell ref="P244:R244"/>
    <mergeCell ref="S244:X244"/>
    <mergeCell ref="Y244:AB244"/>
    <mergeCell ref="AC244:AF244"/>
    <mergeCell ref="N245:O245"/>
    <mergeCell ref="P245:R245"/>
    <mergeCell ref="O267:AF267"/>
    <mergeCell ref="AI255:AM255"/>
    <mergeCell ref="N256:O256"/>
    <mergeCell ref="P256:R256"/>
    <mergeCell ref="S256:X256"/>
    <mergeCell ref="Y256:AB256"/>
    <mergeCell ref="AC256:AF256"/>
    <mergeCell ref="N257:O257"/>
    <mergeCell ref="P257:R257"/>
    <mergeCell ref="S257:X257"/>
    <mergeCell ref="Y257:AB257"/>
    <mergeCell ref="AC257:AF257"/>
    <mergeCell ref="N258:O258"/>
    <mergeCell ref="P258:R258"/>
    <mergeCell ref="S258:X258"/>
    <mergeCell ref="Y258:AB258"/>
    <mergeCell ref="P263:R263"/>
    <mergeCell ref="S263:X263"/>
    <mergeCell ref="Y263:AB263"/>
    <mergeCell ref="AC263:AF263"/>
    <mergeCell ref="Y260:AB260"/>
    <mergeCell ref="AC260:AF260"/>
    <mergeCell ref="N261:O261"/>
    <mergeCell ref="P261:R261"/>
    <mergeCell ref="AI267:AM267"/>
    <mergeCell ref="AC264:AF264"/>
    <mergeCell ref="B305:G305"/>
    <mergeCell ref="H305:M305"/>
    <mergeCell ref="N305:S305"/>
    <mergeCell ref="T305:Y305"/>
    <mergeCell ref="Z305:AE305"/>
    <mergeCell ref="N278:O278"/>
    <mergeCell ref="P278:R278"/>
    <mergeCell ref="S278:X278"/>
    <mergeCell ref="Y278:AB278"/>
    <mergeCell ref="AC278:AF278"/>
    <mergeCell ref="N279:O279"/>
    <mergeCell ref="P279:R279"/>
    <mergeCell ref="S279:X279"/>
    <mergeCell ref="Y279:AB279"/>
    <mergeCell ref="AC279:AF279"/>
    <mergeCell ref="N280:O280"/>
    <mergeCell ref="AI271:AM271"/>
    <mergeCell ref="K272:R273"/>
    <mergeCell ref="S272:X273"/>
    <mergeCell ref="Y272:AB273"/>
    <mergeCell ref="AC272:AF273"/>
    <mergeCell ref="AI272:AM273"/>
    <mergeCell ref="N276:O276"/>
    <mergeCell ref="P276:R276"/>
    <mergeCell ref="S276:X276"/>
    <mergeCell ref="AI277:AM277"/>
    <mergeCell ref="K278:M278"/>
    <mergeCell ref="AI278:AM278"/>
    <mergeCell ref="AI279:AM279"/>
    <mergeCell ref="AI290:AM290"/>
    <mergeCell ref="K275:M275"/>
    <mergeCell ref="AI282:AM282"/>
    <mergeCell ref="Y276:AB276"/>
    <mergeCell ref="K283:M283"/>
    <mergeCell ref="B306:G306"/>
    <mergeCell ref="H306:M306"/>
    <mergeCell ref="N306:S306"/>
    <mergeCell ref="T306:Y306"/>
    <mergeCell ref="Z306:AE306"/>
    <mergeCell ref="N282:O282"/>
    <mergeCell ref="P282:R282"/>
    <mergeCell ref="S282:X282"/>
    <mergeCell ref="Y282:AB282"/>
    <mergeCell ref="AC282:AF282"/>
    <mergeCell ref="N283:O283"/>
    <mergeCell ref="P283:R283"/>
    <mergeCell ref="S283:X283"/>
    <mergeCell ref="Y283:AB283"/>
    <mergeCell ref="AC283:AF283"/>
    <mergeCell ref="K282:M282"/>
    <mergeCell ref="B274:D283"/>
    <mergeCell ref="E274:J283"/>
    <mergeCell ref="K274:M274"/>
    <mergeCell ref="N274:O274"/>
    <mergeCell ref="P274:R274"/>
    <mergeCell ref="S274:X274"/>
    <mergeCell ref="Y274:AB274"/>
    <mergeCell ref="AC274:AF274"/>
    <mergeCell ref="K277:M277"/>
    <mergeCell ref="K276:M276"/>
    <mergeCell ref="K279:M279"/>
    <mergeCell ref="AC275:AF275"/>
    <mergeCell ref="B304:M304"/>
    <mergeCell ref="N304:AE304"/>
    <mergeCell ref="AI274:AM274"/>
    <mergeCell ref="N275:O275"/>
    <mergeCell ref="P275:R275"/>
    <mergeCell ref="S275:X275"/>
    <mergeCell ref="Y275:AB275"/>
    <mergeCell ref="B21:G28"/>
    <mergeCell ref="H27:O27"/>
    <mergeCell ref="H28:O28"/>
    <mergeCell ref="B17:G17"/>
    <mergeCell ref="H44:O44"/>
    <mergeCell ref="B271:D273"/>
    <mergeCell ref="E271:J273"/>
    <mergeCell ref="K271:AF271"/>
    <mergeCell ref="AC258:AF258"/>
    <mergeCell ref="N259:O259"/>
    <mergeCell ref="P259:R259"/>
    <mergeCell ref="S259:X259"/>
    <mergeCell ref="Y259:AB259"/>
    <mergeCell ref="AC259:AF259"/>
    <mergeCell ref="N260:O260"/>
    <mergeCell ref="P260:R260"/>
    <mergeCell ref="S260:X260"/>
    <mergeCell ref="H18:S18"/>
    <mergeCell ref="AI249:AM249"/>
    <mergeCell ref="N263:O263"/>
    <mergeCell ref="B255:D264"/>
    <mergeCell ref="E255:J264"/>
    <mergeCell ref="K255:M255"/>
    <mergeCell ref="N255:O255"/>
    <mergeCell ref="P255:R255"/>
    <mergeCell ref="K264:M264"/>
    <mergeCell ref="K261:M261"/>
    <mergeCell ref="B37:G44"/>
    <mergeCell ref="P42:W42"/>
    <mergeCell ref="H32:O32"/>
    <mergeCell ref="P32:W32"/>
    <mergeCell ref="P39:W39"/>
    <mergeCell ref="H37:O38"/>
    <mergeCell ref="P37:Q38"/>
    <mergeCell ref="R37:R38"/>
    <mergeCell ref="S37:W38"/>
    <mergeCell ref="H39:O39"/>
    <mergeCell ref="P27:Q27"/>
    <mergeCell ref="R27:W27"/>
    <mergeCell ref="P28:Q28"/>
    <mergeCell ref="R28:W28"/>
    <mergeCell ref="S255:X255"/>
    <mergeCell ref="S261:X261"/>
    <mergeCell ref="B239:D248"/>
    <mergeCell ref="N243:O243"/>
    <mergeCell ref="S225:X225"/>
    <mergeCell ref="P211:R211"/>
    <mergeCell ref="S211:X211"/>
    <mergeCell ref="N195:O195"/>
    <mergeCell ref="P240:R240"/>
    <mergeCell ref="S247:X247"/>
    <mergeCell ref="S245:X245"/>
    <mergeCell ref="S222:X222"/>
    <mergeCell ref="P195:R195"/>
    <mergeCell ref="S195:X195"/>
    <mergeCell ref="B147:D149"/>
    <mergeCell ref="E147:J149"/>
    <mergeCell ref="P134:R134"/>
    <mergeCell ref="S134:X134"/>
  </mergeCells>
  <phoneticPr fontId="2"/>
  <conditionalFormatting sqref="AG112:AH113 AG180:AH181 B53:W58 B29:W36 B110 B97:AG97 B98:AF99 B100:AG100 B101:AF109 AI97:AM110 AI112:AM113 B144 B131:AG131 B132:AF133 B134:AG134 B135:AF142 B143:AG143 AI131:AM144 B178 B165:AG165 B166:AF167 B168:AG168 B169:AF176 B177:AG177 AI165:AM178 AI180:AM181 B212 B199:AG199 B200:AF201 B202:AG202 B203:AF210 B211:AG211 AI199:AM212 B293:I296 AI293:AM296 X31:X32 AF31:AM32 X35:X36 AF35:AM36 B112:B113 O112:O113 B180:B181 O180:O181">
    <cfRule type="expression" dxfId="88" priority="5">
      <formula>$P$11="1人"</formula>
    </cfRule>
  </conditionalFormatting>
  <conditionalFormatting sqref="B37:W44 X39:AM40 X43:AM44 B59:W64 B71:W73 B217:AM230 B236:AM249 B252:AM265 B271:AM284 B299:AM302 B232:B233 O232:AG233 AI232:AM233 AI267:AM268 B267:B268 O267:AG268">
    <cfRule type="expression" dxfId="87" priority="195">
      <formula>$P$12="無"</formula>
    </cfRule>
  </conditionalFormatting>
  <conditionalFormatting sqref="B92 B79:AG79 B80:AF81 B82:AG82 B83:AF90 B91:AG91 AI79:AM92 AI94:AM95 B160 B147:AG147 B148:AF149 B150:AG150 B151:AF158 B159:AG159 AI147:AM160 AI162:AM163 B94:B95 O94:O95 B162:B163 O162:O163 AG94:AH95 AG162:AH163">
    <cfRule type="expression" dxfId="86" priority="193">
      <formula>$P$25="診断のみ（宿泊無）"</formula>
    </cfRule>
  </conditionalFormatting>
  <conditionalFormatting sqref="AG162:AH163 B160 B147:AG147 B148:AF149 B150:AG150 B151:AF158 B159:AG159 AI147:AM160 AI162:AM163 B162:B163 O162:O163">
    <cfRule type="expression" dxfId="85" priority="190">
      <formula>$P$25="前泊→診断"</formula>
    </cfRule>
  </conditionalFormatting>
  <conditionalFormatting sqref="AG94:AH95 B92 B79:AG79 B80:AF81 B82:AG82 B83:AF90 B91:AG91 AI79:AM92 AI94:AM95 B94:B95 O94:O95">
    <cfRule type="expression" dxfId="84" priority="189">
      <formula>$P$25="診断→後泊"</formula>
    </cfRule>
  </conditionalFormatting>
  <conditionalFormatting sqref="AG267:AH268 B265 B252:AG252 B253:AF254 B255:AG255 B256:AF263 B264:AG264 AI252:AM265 AI267:AM268 B267:B268 O267:O268">
    <cfRule type="expression" dxfId="83" priority="73">
      <formula>$P$41="前泊→説明"</formula>
    </cfRule>
  </conditionalFormatting>
  <conditionalFormatting sqref="AG180:AH181 B178 B165:AG165 B166:AF167 B168:AG168 B169:AF176 B177:AG177 AI165:AM178 AI180:AM181 B180:B181 O180:O181">
    <cfRule type="expression" dxfId="82" priority="187">
      <formula>$P$33="前泊→診断"</formula>
    </cfRule>
  </conditionalFormatting>
  <conditionalFormatting sqref="B217:AM230 B252:AM265 B232:B233 O232:AG233 AI232:AM233 AI267:AM268 B267:B268 O267:AG268">
    <cfRule type="expression" dxfId="81" priority="185">
      <formula>$P$41="説明のみ（宿泊無）"</formula>
    </cfRule>
  </conditionalFormatting>
  <conditionalFormatting sqref="AG232:AH233 B230 B217:AG217 B218:AF219 B220:AG220 B221:AF228 B229:AG229 AI217:AM230 AI232:AM233 B232:B233 O232:O233">
    <cfRule type="expression" dxfId="80" priority="183">
      <formula>$P$41="説明→後泊"</formula>
    </cfRule>
  </conditionalFormatting>
  <conditionalFormatting sqref="H27:X28 AF27:AM28">
    <cfRule type="expression" dxfId="79" priority="182">
      <formula>$P$26="無"</formula>
    </cfRule>
  </conditionalFormatting>
  <conditionalFormatting sqref="H28:X28 AF28:AM28">
    <cfRule type="expression" dxfId="78" priority="181">
      <formula>OR($P$26="有：別訪問→本訪問",$P$26="有：本訪問→別訪問")</formula>
    </cfRule>
  </conditionalFormatting>
  <conditionalFormatting sqref="H36:O36 H35:P35 X35:X36 AF35:AM36">
    <cfRule type="expression" dxfId="77" priority="180">
      <formula>$P$34="無"</formula>
    </cfRule>
  </conditionalFormatting>
  <conditionalFormatting sqref="H36:X36 AF36:AM36">
    <cfRule type="expression" dxfId="76" priority="178">
      <formula>OR($P$34="有：別訪問→本訪問",$P$34="有：本訪問→別訪問")</formula>
    </cfRule>
  </conditionalFormatting>
  <conditionalFormatting sqref="P43:W44 H43:O44 X43:X44 AF43:AM44">
    <cfRule type="expression" dxfId="75" priority="177">
      <formula>$P$42="無"</formula>
    </cfRule>
  </conditionalFormatting>
  <conditionalFormatting sqref="H44:AM44">
    <cfRule type="expression" dxfId="74" priority="175">
      <formula>OR($P$42="有：別訪問→本訪問",$P$42="有：本訪問→別訪問")</formula>
    </cfRule>
  </conditionalFormatting>
  <conditionalFormatting sqref="P36">
    <cfRule type="expression" dxfId="73" priority="118">
      <formula>$P$11="1人"</formula>
    </cfRule>
  </conditionalFormatting>
  <conditionalFormatting sqref="P36">
    <cfRule type="expression" dxfId="72" priority="117">
      <formula>$P$34="無"</formula>
    </cfRule>
  </conditionalFormatting>
  <conditionalFormatting sqref="R35">
    <cfRule type="expression" dxfId="71" priority="112">
      <formula>$P$11="1人"</formula>
    </cfRule>
  </conditionalFormatting>
  <conditionalFormatting sqref="R35">
    <cfRule type="expression" dxfId="70" priority="111">
      <formula>$P$34="無"</formula>
    </cfRule>
  </conditionalFormatting>
  <conditionalFormatting sqref="R36">
    <cfRule type="expression" dxfId="69" priority="110">
      <formula>$P$11="1人"</formula>
    </cfRule>
  </conditionalFormatting>
  <conditionalFormatting sqref="R36">
    <cfRule type="expression" dxfId="68" priority="109">
      <formula>$P$34="無"</formula>
    </cfRule>
  </conditionalFormatting>
  <conditionalFormatting sqref="AG180:AH181 AG112:AH113 B110 B97:AG97 B98:AF99 B100:AG100 B101:AF109 AI97:AM110 AI112:AM113 B178 B165:AG165 B166:AF167 B168:AG168 B169:AF176 B177:AG177 AI165:AM178 AI180:AM181 B112:B113 O112:O113 B180:B181 O180:O181">
    <cfRule type="expression" dxfId="67" priority="72">
      <formula>$P$33="診断のみ（宿泊無）"</formula>
    </cfRule>
  </conditionalFormatting>
  <conditionalFormatting sqref="AG112:AH113 B110 B97:AG97 B98:AF99 B100:AG100 B101:AF109 AI97:AM110 AI112:AM113 B112:B113 O112:O113">
    <cfRule type="expression" dxfId="66" priority="71">
      <formula>$P$33="診断→後泊"</formula>
    </cfRule>
  </conditionalFormatting>
  <conditionalFormatting sqref="F289:I289 AI289:AM289">
    <cfRule type="expression" dxfId="65" priority="70">
      <formula>OR($P$25="診断のみ（宿泊無）",$P$25="診断→後泊")</formula>
    </cfRule>
  </conditionalFormatting>
  <conditionalFormatting sqref="F291:I291 AI291:AM291">
    <cfRule type="expression" dxfId="64" priority="69">
      <formula>OR($P$25="診断のみ（宿泊無）",$P$25="前泊→診断")</formula>
    </cfRule>
  </conditionalFormatting>
  <conditionalFormatting sqref="F294:I294 AI294:AM294">
    <cfRule type="expression" dxfId="63" priority="68">
      <formula>OR($P$33="診断のみ（宿泊無）",$P$33="診断→後泊")</formula>
    </cfRule>
  </conditionalFormatting>
  <conditionalFormatting sqref="F296:I296 AI296:AM296">
    <cfRule type="expression" dxfId="62" priority="67">
      <formula>OR($P$33="診断のみ（宿泊無）",$P$33="前泊→診断")</formula>
    </cfRule>
  </conditionalFormatting>
  <conditionalFormatting sqref="F300:I300 AI300:AM300">
    <cfRule type="expression" dxfId="61" priority="66">
      <formula>OR($P$41="説明のみ（宿泊無）",$P$41="説明→後泊")</formula>
    </cfRule>
  </conditionalFormatting>
  <conditionalFormatting sqref="F302:I302 AI302:AM302">
    <cfRule type="expression" dxfId="60" priority="65">
      <formula>OR($P$41="説明のみ（宿泊無）",$P$41="前泊→説明")</formula>
    </cfRule>
  </conditionalFormatting>
  <conditionalFormatting sqref="AG83">
    <cfRule type="expression" dxfId="59" priority="64">
      <formula>$P$25="診断のみ（宿泊無）"</formula>
    </cfRule>
  </conditionalFormatting>
  <conditionalFormatting sqref="AG83">
    <cfRule type="expression" dxfId="58" priority="63">
      <formula>$P$25="診断→後泊"</formula>
    </cfRule>
  </conditionalFormatting>
  <conditionalFormatting sqref="AG84">
    <cfRule type="expression" dxfId="57" priority="62">
      <formula>$P$25="診断のみ（宿泊無）"</formula>
    </cfRule>
  </conditionalFormatting>
  <conditionalFormatting sqref="AG84">
    <cfRule type="expression" dxfId="56" priority="61">
      <formula>$P$25="診断→後泊"</formula>
    </cfRule>
  </conditionalFormatting>
  <conditionalFormatting sqref="AG85">
    <cfRule type="expression" dxfId="55" priority="60">
      <formula>$P$25="診断のみ（宿泊無）"</formula>
    </cfRule>
  </conditionalFormatting>
  <conditionalFormatting sqref="AG85">
    <cfRule type="expression" dxfId="54" priority="59">
      <formula>$P$25="診断→後泊"</formula>
    </cfRule>
  </conditionalFormatting>
  <conditionalFormatting sqref="AG86">
    <cfRule type="expression" dxfId="53" priority="58">
      <formula>$P$25="診断のみ（宿泊無）"</formula>
    </cfRule>
  </conditionalFormatting>
  <conditionalFormatting sqref="AG86">
    <cfRule type="expression" dxfId="52" priority="57">
      <formula>$P$25="診断→後泊"</formula>
    </cfRule>
  </conditionalFormatting>
  <conditionalFormatting sqref="AG87">
    <cfRule type="expression" dxfId="51" priority="56">
      <formula>$P$25="診断のみ（宿泊無）"</formula>
    </cfRule>
  </conditionalFormatting>
  <conditionalFormatting sqref="AG87">
    <cfRule type="expression" dxfId="50" priority="55">
      <formula>$P$25="診断→後泊"</formula>
    </cfRule>
  </conditionalFormatting>
  <conditionalFormatting sqref="AG88">
    <cfRule type="expression" dxfId="49" priority="54">
      <formula>$P$25="診断のみ（宿泊無）"</formula>
    </cfRule>
  </conditionalFormatting>
  <conditionalFormatting sqref="AG88">
    <cfRule type="expression" dxfId="48" priority="53">
      <formula>$P$25="診断→後泊"</formula>
    </cfRule>
  </conditionalFormatting>
  <conditionalFormatting sqref="AG89">
    <cfRule type="expression" dxfId="47" priority="52">
      <formula>$P$25="診断のみ（宿泊無）"</formula>
    </cfRule>
  </conditionalFormatting>
  <conditionalFormatting sqref="AG89">
    <cfRule type="expression" dxfId="46" priority="51">
      <formula>$P$25="診断→後泊"</formula>
    </cfRule>
  </conditionalFormatting>
  <conditionalFormatting sqref="AG90">
    <cfRule type="expression" dxfId="45" priority="50">
      <formula>$P$25="診断のみ（宿泊無）"</formula>
    </cfRule>
  </conditionalFormatting>
  <conditionalFormatting sqref="AG90">
    <cfRule type="expression" dxfId="44" priority="49">
      <formula>$P$25="診断→後泊"</formula>
    </cfRule>
  </conditionalFormatting>
  <conditionalFormatting sqref="AG101">
    <cfRule type="expression" dxfId="43" priority="48">
      <formula>$P$11="1人"</formula>
    </cfRule>
  </conditionalFormatting>
  <conditionalFormatting sqref="AG101">
    <cfRule type="expression" dxfId="42" priority="47">
      <formula>$P$33="診断のみ（宿泊無）"</formula>
    </cfRule>
  </conditionalFormatting>
  <conditionalFormatting sqref="AG101">
    <cfRule type="expression" dxfId="41" priority="46">
      <formula>$P$33="診断→後泊"</formula>
    </cfRule>
  </conditionalFormatting>
  <conditionalFormatting sqref="AG102">
    <cfRule type="expression" dxfId="40" priority="45">
      <formula>$P$11="1人"</formula>
    </cfRule>
  </conditionalFormatting>
  <conditionalFormatting sqref="AG102">
    <cfRule type="expression" dxfId="39" priority="44">
      <formula>$P$33="診断のみ（宿泊無）"</formula>
    </cfRule>
  </conditionalFormatting>
  <conditionalFormatting sqref="AG102">
    <cfRule type="expression" dxfId="38" priority="43">
      <formula>$P$33="診断→後泊"</formula>
    </cfRule>
  </conditionalFormatting>
  <conditionalFormatting sqref="AG103">
    <cfRule type="expression" dxfId="37" priority="42">
      <formula>$P$11="1人"</formula>
    </cfRule>
  </conditionalFormatting>
  <conditionalFormatting sqref="AG103">
    <cfRule type="expression" dxfId="36" priority="41">
      <formula>$P$33="診断のみ（宿泊無）"</formula>
    </cfRule>
  </conditionalFormatting>
  <conditionalFormatting sqref="AG103">
    <cfRule type="expression" dxfId="35" priority="40">
      <formula>$P$33="診断→後泊"</formula>
    </cfRule>
  </conditionalFormatting>
  <conditionalFormatting sqref="AG104">
    <cfRule type="expression" dxfId="34" priority="39">
      <formula>$P$11="1人"</formula>
    </cfRule>
  </conditionalFormatting>
  <conditionalFormatting sqref="AG104">
    <cfRule type="expression" dxfId="33" priority="38">
      <formula>$P$33="診断のみ（宿泊無）"</formula>
    </cfRule>
  </conditionalFormatting>
  <conditionalFormatting sqref="AG104">
    <cfRule type="expression" dxfId="32" priority="37">
      <formula>$P$33="診断→後泊"</formula>
    </cfRule>
  </conditionalFormatting>
  <conditionalFormatting sqref="AG105">
    <cfRule type="expression" dxfId="31" priority="36">
      <formula>$P$11="1人"</formula>
    </cfRule>
  </conditionalFormatting>
  <conditionalFormatting sqref="AG105">
    <cfRule type="expression" dxfId="30" priority="35">
      <formula>$P$33="診断のみ（宿泊無）"</formula>
    </cfRule>
  </conditionalFormatting>
  <conditionalFormatting sqref="AG105">
    <cfRule type="expression" dxfId="29" priority="34">
      <formula>$P$33="診断→後泊"</formula>
    </cfRule>
  </conditionalFormatting>
  <conditionalFormatting sqref="AG106">
    <cfRule type="expression" dxfId="28" priority="33">
      <formula>$P$11="1人"</formula>
    </cfRule>
  </conditionalFormatting>
  <conditionalFormatting sqref="AG106">
    <cfRule type="expression" dxfId="27" priority="32">
      <formula>$P$33="診断のみ（宿泊無）"</formula>
    </cfRule>
  </conditionalFormatting>
  <conditionalFormatting sqref="AG106">
    <cfRule type="expression" dxfId="26" priority="31">
      <formula>$P$33="診断→後泊"</formula>
    </cfRule>
  </conditionalFormatting>
  <conditionalFormatting sqref="AG107">
    <cfRule type="expression" dxfId="25" priority="30">
      <formula>$P$11="1人"</formula>
    </cfRule>
  </conditionalFormatting>
  <conditionalFormatting sqref="AG107">
    <cfRule type="expression" dxfId="24" priority="29">
      <formula>$P$33="診断のみ（宿泊無）"</formula>
    </cfRule>
  </conditionalFormatting>
  <conditionalFormatting sqref="AG107">
    <cfRule type="expression" dxfId="23" priority="28">
      <formula>$P$33="診断→後泊"</formula>
    </cfRule>
  </conditionalFormatting>
  <conditionalFormatting sqref="AG108">
    <cfRule type="expression" dxfId="22" priority="27">
      <formula>$P$11="1人"</formula>
    </cfRule>
  </conditionalFormatting>
  <conditionalFormatting sqref="AG108">
    <cfRule type="expression" dxfId="21" priority="26">
      <formula>$P$33="診断のみ（宿泊無）"</formula>
    </cfRule>
  </conditionalFormatting>
  <conditionalFormatting sqref="AG108">
    <cfRule type="expression" dxfId="20" priority="25">
      <formula>$P$33="診断→後泊"</formula>
    </cfRule>
  </conditionalFormatting>
  <conditionalFormatting sqref="AG109">
    <cfRule type="expression" dxfId="19" priority="24">
      <formula>$P$11="1人"</formula>
    </cfRule>
  </conditionalFormatting>
  <conditionalFormatting sqref="AG109">
    <cfRule type="expression" dxfId="18" priority="23">
      <formula>$P$33="診断のみ（宿泊無）"</formula>
    </cfRule>
  </conditionalFormatting>
  <conditionalFormatting sqref="AG109">
    <cfRule type="expression" dxfId="17" priority="22">
      <formula>$P$33="診断→後泊"</formula>
    </cfRule>
  </conditionalFormatting>
  <conditionalFormatting sqref="AG135:AG142">
    <cfRule type="expression" dxfId="16" priority="21">
      <formula>$P$11="1人"</formula>
    </cfRule>
  </conditionalFormatting>
  <conditionalFormatting sqref="AG151:AG158">
    <cfRule type="expression" dxfId="15" priority="20">
      <formula>$P$25="診断のみ（宿泊無）"</formula>
    </cfRule>
  </conditionalFormatting>
  <conditionalFormatting sqref="AG151:AG158">
    <cfRule type="expression" dxfId="14" priority="19">
      <formula>$P$25="前泊→診断"</formula>
    </cfRule>
  </conditionalFormatting>
  <conditionalFormatting sqref="AG169:AG176">
    <cfRule type="expression" dxfId="13" priority="18">
      <formula>$P$11="1人"</formula>
    </cfRule>
  </conditionalFormatting>
  <conditionalFormatting sqref="AG169:AG176">
    <cfRule type="expression" dxfId="12" priority="17">
      <formula>$P$33="前泊→診断"</formula>
    </cfRule>
  </conditionalFormatting>
  <conditionalFormatting sqref="AG169:AG176">
    <cfRule type="expression" dxfId="11" priority="16">
      <formula>$P$33="診断のみ（宿泊無）"</formula>
    </cfRule>
  </conditionalFormatting>
  <conditionalFormatting sqref="AG203:AG210">
    <cfRule type="expression" dxfId="10" priority="15">
      <formula>$P$11="1人"</formula>
    </cfRule>
  </conditionalFormatting>
  <conditionalFormatting sqref="AG221:AG228">
    <cfRule type="expression" dxfId="9" priority="14">
      <formula>$P$12="無"</formula>
    </cfRule>
  </conditionalFormatting>
  <conditionalFormatting sqref="AG221:AG228">
    <cfRule type="expression" dxfId="8" priority="13">
      <formula>$P$41="説明のみ（宿泊無）"</formula>
    </cfRule>
  </conditionalFormatting>
  <conditionalFormatting sqref="AG221:AG228">
    <cfRule type="expression" dxfId="7" priority="12">
      <formula>$P$41="説明→後泊"</formula>
    </cfRule>
  </conditionalFormatting>
  <conditionalFormatting sqref="AG240:AG247">
    <cfRule type="expression" dxfId="6" priority="11">
      <formula>$P$12="無"</formula>
    </cfRule>
  </conditionalFormatting>
  <conditionalFormatting sqref="AG256:AG263">
    <cfRule type="expression" dxfId="5" priority="10">
      <formula>$P$12="無"</formula>
    </cfRule>
  </conditionalFormatting>
  <conditionalFormatting sqref="AG256:AG263">
    <cfRule type="expression" dxfId="4" priority="8">
      <formula>$P$41="前泊→説明"</formula>
    </cfRule>
  </conditionalFormatting>
  <conditionalFormatting sqref="AG256:AG263">
    <cfRule type="expression" dxfId="3" priority="9">
      <formula>$P$41="説明のみ（宿泊無）"</formula>
    </cfRule>
  </conditionalFormatting>
  <conditionalFormatting sqref="AG275:AG282">
    <cfRule type="expression" dxfId="2" priority="7">
      <formula>$P$12="無"</formula>
    </cfRule>
  </conditionalFormatting>
  <conditionalFormatting sqref="AG79:AH91 AG97:AH109 AG116:AH128 AG131:AH143 AG147:AH159 AG165:AH177 AG184:AH196 AG199:AH211 AG217:AH229 AG236:AH248 AG271:AH283 AG252:AH264 AG94:AH95 AG112:AH113 AG162:AH163 AG180:AH181 AG232:AH233 AG267:AH268">
    <cfRule type="expression" dxfId="1" priority="6">
      <formula>$A$1="省エネ診断実施計画書"</formula>
    </cfRule>
  </conditionalFormatting>
  <conditionalFormatting sqref="AB3 B5:G12 H7:O12 X9:AC10 B15:G18 H17 P17 AA17 B21:O44 X23:AE24 X27:AE28 X31:AE32 X35:AE36 X39:AE40 X43:AE44 B47:O64 B67:K74 B79:AM81 B92:AM92 B94:AM94 B97:AM99 B110:AM110 B112:AM112 B116:AM118 B129:AM129 B131:AM133 B144:AM144 B147:AM149 B160:AM160 B162:AM162 B165:AM167 B178:AM178 B180:AM180 B184:AM186 B197:AM197 B199:AM201 B212:AM212 B217:AM219 B230:AM230 B232:AM232 B236:AM238 B249:AM249 B252:AM254 B265:AM265 B267:AM267 B271:AM273 B284:AM284 B288:AM288 F289:H291 B293:AM293 F294:H296 B299:AM299 F300:H302">
    <cfRule type="expression" dxfId="0" priority="197">
      <formula>$A$1="診断費用計算書"</formula>
    </cfRule>
  </conditionalFormatting>
  <dataValidations count="26">
    <dataValidation type="list" allowBlank="1" showInputMessage="1" showErrorMessage="1" sqref="A1">
      <formula1>"省エネ診断実施計画書,診断費用計算書"</formula1>
    </dataValidation>
    <dataValidation errorStyle="warning" imeMode="halfKatakana" allowBlank="1" showInputMessage="1" showErrorMessage="1" error="半角ｶﾅで入力してください" promptTitle="入力時に注意してください" prompt="半角ｶﾅで入力してください。" sqref="AF31:AM31 P39:W39 P31:W31 AF23:AM23 P9:W9 AF39:AM39 P23:W23 AD9"/>
    <dataValidation type="list" allowBlank="1" showInputMessage="1" showErrorMessage="1" sqref="P11:W11">
      <formula1>"1人,2人"</formula1>
    </dataValidation>
    <dataValidation type="date" allowBlank="1" showInputMessage="1" showErrorMessage="1" error="年月日を正確に入力してください。" sqref="L67:W67">
      <formula1>43344</formula1>
      <formula2>43496</formula2>
    </dataValidation>
    <dataValidation type="date" errorStyle="warning" operator="greaterThan" allowBlank="1" showInputMessage="1" showErrorMessage="1" error="①年月日から正確に入力されているか確認してください。_x000a_②診断実施日から30日（現地訪問を行う場合は40日）以内の日付となっているか確認してください。" sqref="L70:W70">
      <formula1>L67-L70&gt;30</formula1>
    </dataValidation>
    <dataValidation type="textLength" imeMode="halfAlpha" operator="equal" allowBlank="1" showInputMessage="1" showErrorMessage="1" error="①文字数4桁_x000a_②半角数字で入力_x000a_上記①、②となっているか確認してください。_x000a_" sqref="S37:W38 S29:W30 S7:W8 S21:W22">
      <formula1>4</formula1>
    </dataValidation>
    <dataValidation type="list" allowBlank="1" showInputMessage="1" showErrorMessage="1" sqref="P41:W41">
      <formula1>"説明のみ（宿泊無）,前泊→説明,説明→後泊,前泊→説明→後泊,"</formula1>
    </dataValidation>
    <dataValidation type="list" allowBlank="1" showInputMessage="1" showErrorMessage="1" sqref="P34:W34 P26:W26 P42:W42">
      <formula1>"有：別訪問→本訪問,有：別訪問→本訪問→別訪問,有：本訪問→別訪問,無,"</formula1>
    </dataValidation>
    <dataValidation type="list" allowBlank="1" showInputMessage="1" showErrorMessage="1" sqref="P25:W25 P33:W33">
      <formula1>"診断のみ（宿泊無）,前泊→診断,診断→後泊,前泊→診断→後泊,"</formula1>
    </dataValidation>
    <dataValidation type="list" allowBlank="1" showInputMessage="1" showErrorMessage="1" sqref="P14 P19 P12">
      <formula1>"有,無"</formula1>
    </dataValidation>
    <dataValidation type="textLength" allowBlank="1" showInputMessage="1" showErrorMessage="1" error="１３桁の数字を入力してください。" sqref="K15:S15">
      <formula1>13</formula1>
      <formula2>13</formula2>
    </dataValidation>
    <dataValidation type="date" errorStyle="warning" allowBlank="1" showInputMessage="1" showErrorMessage="1" error="①年月日から正確に入力してください。_x000a_②正しい日付が入力されているか確認してください。_x000a_" sqref="H18:S18">
      <formula1>43282</formula1>
      <formula2>43424</formula2>
    </dataValidation>
    <dataValidation type="list" allowBlank="1" showInputMessage="1" showErrorMessage="1" sqref="S100:X109 S82:X91 S119:X128 S134:X143 S168:X177 S150:X159 S187:X196 S202:X211 S220:X229 S239:X248 S255:X264 S274:X283">
      <formula1>"在来線,新幹線,路線バス,高速路線バス,航空機,船舶,タクシー"</formula1>
    </dataValidation>
    <dataValidation type="date" errorStyle="warning" operator="greaterThan" allowBlank="1" showInputMessage="1" showErrorMessage="1" error="①年月日が正確に入力されているか確認してください。_x000a_②診断訪問日から30日以内（現地説明がある場合は40日以内）の日付となっているかを確認してください。" sqref="L74:W74">
      <formula1>L67-L74&gt;30</formula1>
    </dataValidation>
    <dataValidation type="textLength" allowBlank="1" showInputMessage="1" showErrorMessage="1" error="13桁の数字を入力してください。" sqref="R43:W44 R35:W36">
      <formula1>13</formula1>
      <formula2>13</formula2>
    </dataValidation>
    <dataValidation type="date" errorStyle="warning" allowBlank="1" showInputMessage="1" showErrorMessage="1" error="①提出日の年月日を入力してください。_x000a_②提出期間内の日付を入力してください。" sqref="AF3">
      <formula1>43344</formula1>
      <formula2>43510</formula2>
    </dataValidation>
    <dataValidation type="textLength" allowBlank="1" showInputMessage="1" showErrorMessage="1" error="13桁の数字を入力してください" sqref="R27:W28">
      <formula1>13</formula1>
      <formula2>13</formula2>
    </dataValidation>
    <dataValidation type="date" errorStyle="warning" operator="greaterThan" allowBlank="1" showInputMessage="1" showErrorMessage="1" error="①年月日から正確に入力されているか確認してください。_x000a_②診断実施日から40日以内の日付となっているか確認してください。" sqref="L71:W71">
      <formula1>L67-L70&gt;30</formula1>
    </dataValidation>
    <dataValidation type="time" allowBlank="1" showInputMessage="1" showErrorMessage="1" error="時刻を（例:12:00）を入力してください。" sqref="L72:W73 Y82:AF91 Y100:AF109 Y119:AF128 Y134:AF143 Y150:AF159 Y168:AF177 Y187:AF196 Y202:AF211 Y220:AF229 Y239:AF248 Y255:AF264 Y274:AF283 L68:W69">
      <formula1>0</formula1>
      <formula2>0.999305555555556</formula2>
    </dataValidation>
    <dataValidation type="list" allowBlank="1" showInputMessage="1" showErrorMessage="1" sqref="I296:AH296 I289:AH289 I291:AH291 I294:AH294">
      <formula1>"0.日当なし,1.移動のみ（前泊・後泊）,13.（連続訪問有の場合）移動日のため日当なし"</formula1>
    </dataValidation>
    <dataValidation type="list" allowBlank="1" showInputMessage="1" showErrorMessage="1" sqref="I290:AH290 I295:AH295">
      <formula1>"0.日当なし,2.13時半までに出発し、診断実施後13時半以降に帰着,3.13時半までに出発し、診断実施後13時半までに帰着,4.13時半以降に出発し、診断実施後当日中に帰着,5.13時半までに出発し、診断後に後泊,6.前泊し、当日終日診断を実施,"</formula1>
    </dataValidation>
    <dataValidation type="list" allowBlank="1" showInputMessage="1" showErrorMessage="1" sqref="I302:AH302 I300:AH300">
      <formula1>"0.日当なし,7.移動のみ（前泊・後泊）,13.（連続訪問有の場合）移動日のため日当なし"</formula1>
    </dataValidation>
    <dataValidation type="list" allowBlank="1" showInputMessage="1" showErrorMessage="1" sqref="I301:AH301">
      <formula1>"0.日当なし,8.13時半までに出発し、診断実施後13時半以降に帰着,9.13時半までに出発し、診断実施後13時半までに帰着,10.13時半以降に出発し、診断実施後当日中に帰着,11.13時半までに出発し、診断後に後泊,12.前泊し、当日終日診断を実施,"</formula1>
    </dataValidation>
    <dataValidation type="whole" operator="greaterThan" allowBlank="1" showInputMessage="1" showErrorMessage="1" error="数値を入力してください。" sqref="AI82:AM91 AI100:AM109 AI119:AM128 AI134:AM143 AI150:AM159 AI168:AM177 AI187:AM196 AI202:AM211 AI220:AM229 AI239:AM248 AI255:AM264 AI274:AM283">
      <formula1>-1</formula1>
    </dataValidation>
    <dataValidation allowBlank="1" showInputMessage="1" error="時刻を入力してください。" sqref="AG82:AH91 AG100:AH109 AG119:AH128 AG134:AH143 AG150:AH159 AG168:AH177 AG187:AH196 AG202:AH211 AG220:AH229 AG239:AH248 AG255:AH264 AG274:AH283"/>
    <dataValidation type="whole" errorStyle="warning" allowBlank="1" showInputMessage="1" showErrorMessage="1" errorTitle="宿泊費を確認してください" error="旅費規程で定められた宿泊上限支給額1,1000円を超えています。" sqref="AI181:AM181 AI163:AM163 AI113:AM113 AI95:AM95 AI268:AM268 AI233:AM233">
      <formula1>0</formula1>
      <formula2>11000</formula2>
    </dataValidation>
  </dataValidations>
  <pageMargins left="0.23622047244094491" right="0.23622047244094491" top="0.74803149606299213" bottom="0.74803149606299213" header="0.31496062992125984" footer="0.31496062992125984"/>
  <pageSetup paperSize="9" fitToHeight="0" orientation="portrait" r:id="rId1"/>
  <headerFooter scaleWithDoc="0" alignWithMargins="0"/>
  <rowBreaks count="5" manualBreakCount="5">
    <brk id="44" max="59" man="1"/>
    <brk id="95" max="59" man="1"/>
    <brk id="144" max="59" man="1"/>
    <brk id="197" max="59" man="1"/>
    <brk id="249" max="5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補助事業者情報</vt:lpstr>
      <vt:lpstr>基本データ</vt:lpstr>
      <vt:lpstr>フォーマットついて</vt:lpstr>
      <vt:lpstr>記入例</vt:lpstr>
      <vt:lpstr>省エネ診断実施計画書・診断費用計算書</vt:lpstr>
      <vt:lpstr>記入例!Print_Area</vt:lpstr>
      <vt:lpstr>省エネ診断実施計画書・診断費用計算書!Print_Area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2018-09-27T09:25:17Z</cp:lastPrinted>
  <dcterms:created xsi:type="dcterms:W3CDTF">2018-06-26T04:02:57Z</dcterms:created>
  <dcterms:modified xsi:type="dcterms:W3CDTF">2018-09-27T09:25:53Z</dcterms:modified>
</cp:coreProperties>
</file>