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ThisWorkbook" defaultThemeVersion="124226"/>
  <xr:revisionPtr revIDLastSave="0" documentId="13_ncr:1_{66CC95F6-908B-40FE-8ACC-759865F653B5}" xr6:coauthVersionLast="46" xr6:coauthVersionMax="46" xr10:uidLastSave="{00000000-0000-0000-0000-000000000000}"/>
  <workbookProtection workbookAlgorithmName="SHA-512" workbookHashValue="2b9GW5gZLCZt0GLq187TKTGBa6hAEf4Y7PrMzIyjjXVqN6IT7Yum6UN6pDb4fwSfjT2jJIDWqHnPJl+z2gr98w==" workbookSaltValue="XHVlMN8N3Z4QNsjTPl1Anw==" workbookSpinCount="100000" lockStructure="1"/>
  <bookViews>
    <workbookView xWindow="-120" yWindow="-120" windowWidth="29040" windowHeight="15990" tabRatio="933" xr2:uid="{00000000-000D-0000-FFFF-FFFF00000000}"/>
  </bookViews>
  <sheets>
    <sheet name="【記入例】契約内容申告書" sheetId="1" r:id="rId1"/>
    <sheet name="【記入例】計算書" sheetId="17" r:id="rId2"/>
    <sheet name="【契約①】契約内容申告書" sheetId="3" r:id="rId3"/>
    <sheet name="【契約①】計算書" sheetId="4" r:id="rId4"/>
    <sheet name="【契約②】契約内容申告書" sheetId="34" r:id="rId5"/>
    <sheet name="【契約②】計算書" sheetId="27" r:id="rId6"/>
    <sheet name="【契約③】契約内容申告書" sheetId="35" r:id="rId7"/>
    <sheet name="【契約③】計算書" sheetId="29" r:id="rId8"/>
    <sheet name="【契約④】契約内容申告書" sheetId="36" r:id="rId9"/>
    <sheet name="【契約④】計算書" sheetId="31" r:id="rId10"/>
    <sheet name="【契約⑤】契約内容申告書" sheetId="37" r:id="rId11"/>
    <sheet name="【契約⑤】計算書" sheetId="33" r:id="rId12"/>
  </sheets>
  <definedNames>
    <definedName name="_xlnm._FilterDatabase" localSheetId="1" hidden="1">【記入例】計算書!$B$60:$BS$85</definedName>
    <definedName name="_xlnm._FilterDatabase" localSheetId="3" hidden="1">【契約①】計算書!$A$45:$BR$70</definedName>
    <definedName name="_xlnm._FilterDatabase" localSheetId="5" hidden="1">【契約②】計算書!$A$45:$BR$70</definedName>
    <definedName name="_xlnm._FilterDatabase" localSheetId="7" hidden="1">【契約③】計算書!$A$45:$BR$70</definedName>
    <definedName name="_xlnm._FilterDatabase" localSheetId="9" hidden="1">【契約④】計算書!$A$45:$BR$70</definedName>
    <definedName name="_xlnm._FilterDatabase" localSheetId="11" hidden="1">【契約⑤】計算書!$A$45:$BR$70</definedName>
    <definedName name="_xlnm.Print_Area" localSheetId="0">【記入例】契約内容申告書!$A$1:$BT$124</definedName>
    <definedName name="_xlnm.Print_Area" localSheetId="1">【記入例】計算書!$A$1:$BT$353</definedName>
    <definedName name="_xlnm.Print_Area" localSheetId="2">【契約①】契約内容申告書!$A$1:$BR$108</definedName>
    <definedName name="_xlnm.Print_Area" localSheetId="3">【契約①】計算書!$A$1:$BR$114</definedName>
    <definedName name="_xlnm.Print_Area" localSheetId="4">【契約②】契約内容申告書!$A$1:$BR$108</definedName>
    <definedName name="_xlnm.Print_Area" localSheetId="5">【契約②】計算書!$A$1:$BR$114</definedName>
    <definedName name="_xlnm.Print_Area" localSheetId="6">【契約③】契約内容申告書!$A$1:$BR$108</definedName>
    <definedName name="_xlnm.Print_Area" localSheetId="7">【契約③】計算書!$A$1:$BR$114</definedName>
    <definedName name="_xlnm.Print_Area" localSheetId="8">【契約④】契約内容申告書!$A$1:$BR$108</definedName>
    <definedName name="_xlnm.Print_Area" localSheetId="9">【契約④】計算書!$A$1:$BR$114</definedName>
    <definedName name="_xlnm.Print_Area" localSheetId="10">【契約⑤】契約内容申告書!$A$1:$BR$108</definedName>
    <definedName name="_xlnm.Print_Area" localSheetId="11">【契約⑤】計算書!$A$1:$BR$114</definedName>
    <definedName name="入力" localSheetId="1">#REF!,#REF!,#REF!,#REF!,#REF!,#REF!,#REF!,#REF!,#REF!,#REF!,#REF!,#REF!,#REF!,#REF!,#REF!,#REF!,#REF!,#REF!,#REF!,#REF!,#REF!,#REF!</definedName>
    <definedName name="入力" localSheetId="5">#REF!,#REF!,#REF!,#REF!,#REF!,#REF!,#REF!,#REF!,#REF!,#REF!,#REF!,#REF!,#REF!,#REF!,#REF!,#REF!,#REF!,#REF!,#REF!,#REF!,#REF!,#REF!</definedName>
    <definedName name="入力" localSheetId="7">#REF!,#REF!,#REF!,#REF!,#REF!,#REF!,#REF!,#REF!,#REF!,#REF!,#REF!,#REF!,#REF!,#REF!,#REF!,#REF!,#REF!,#REF!,#REF!,#REF!,#REF!,#REF!</definedName>
    <definedName name="入力" localSheetId="9">#REF!,#REF!,#REF!,#REF!,#REF!,#REF!,#REF!,#REF!,#REF!,#REF!,#REF!,#REF!,#REF!,#REF!,#REF!,#REF!,#REF!,#REF!,#REF!,#REF!,#REF!,#REF!</definedName>
    <definedName name="入力" localSheetId="11">#REF!,#REF!,#REF!,#REF!,#REF!,#REF!,#REF!,#REF!,#REF!,#REF!,#REF!,#REF!,#REF!,#REF!,#REF!,#REF!,#REF!,#REF!,#REF!,#REF!,#REF!,#REF!</definedName>
    <definedName name="入力">#REF!,#REF!,#REF!,#REF!,#REF!,#REF!,#REF!,#REF!,#REF!,#REF!,#REF!,#REF!,#REF!,#REF!,#REF!,#REF!,#REF!,#REF!,#REF!,#REF!,#REF!,#REF!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12" i="33" l="1"/>
  <c r="AX112" i="31"/>
  <c r="BS93" i="29"/>
  <c r="AY243" i="17"/>
  <c r="AY127" i="17"/>
  <c r="BS30" i="35"/>
  <c r="BS30" i="36"/>
  <c r="BS30" i="37"/>
  <c r="BS30" i="34"/>
  <c r="BS28" i="35"/>
  <c r="BS28" i="36"/>
  <c r="BS28" i="37"/>
  <c r="BS28" i="34"/>
  <c r="AX112" i="29"/>
  <c r="AX112" i="27"/>
  <c r="BL4" i="33"/>
  <c r="BL4" i="31"/>
  <c r="T31" i="33"/>
  <c r="T31" i="31"/>
  <c r="T28" i="33"/>
  <c r="T28" i="31"/>
  <c r="J17" i="33"/>
  <c r="BL4" i="29"/>
  <c r="J17" i="31"/>
  <c r="I31" i="37"/>
  <c r="B31" i="37"/>
  <c r="P28" i="37"/>
  <c r="P31" i="37" s="1"/>
  <c r="BS18" i="37" s="1"/>
  <c r="BR28" i="37" s="1"/>
  <c r="BS26" i="37"/>
  <c r="BS22" i="37"/>
  <c r="BR30" i="37" s="1"/>
  <c r="J15" i="37"/>
  <c r="BO4" i="37" s="1"/>
  <c r="J13" i="37"/>
  <c r="J13" i="33" s="1"/>
  <c r="J11" i="37"/>
  <c r="J11" i="33" s="1"/>
  <c r="J9" i="37"/>
  <c r="J9" i="33" s="1"/>
  <c r="BJ3" i="37"/>
  <c r="BJ3" i="33" s="1"/>
  <c r="BN2" i="37"/>
  <c r="BN2" i="33" s="1"/>
  <c r="BJ2" i="37"/>
  <c r="BJ2" i="33" s="1"/>
  <c r="BD2" i="37"/>
  <c r="BD2" i="33" s="1"/>
  <c r="T31" i="29"/>
  <c r="T28" i="29"/>
  <c r="T25" i="29"/>
  <c r="J17" i="29"/>
  <c r="I31" i="36"/>
  <c r="B31" i="36"/>
  <c r="P28" i="36"/>
  <c r="P31" i="36" s="1"/>
  <c r="BS18" i="36" s="1"/>
  <c r="BR28" i="36" s="1"/>
  <c r="BS26" i="36"/>
  <c r="BS22" i="36"/>
  <c r="BR30" i="36" s="1"/>
  <c r="J15" i="36"/>
  <c r="BO4" i="36" s="1"/>
  <c r="J13" i="36"/>
  <c r="J13" i="31" s="1"/>
  <c r="J11" i="36"/>
  <c r="J11" i="31" s="1"/>
  <c r="J9" i="36"/>
  <c r="J9" i="31" s="1"/>
  <c r="BJ3" i="36"/>
  <c r="BJ3" i="31" s="1"/>
  <c r="BN2" i="36"/>
  <c r="BN2" i="31" s="1"/>
  <c r="BJ2" i="36"/>
  <c r="BJ2" i="31" s="1"/>
  <c r="BD2" i="36"/>
  <c r="BD2" i="31" s="1"/>
  <c r="T31" i="27"/>
  <c r="T28" i="27"/>
  <c r="J17" i="27"/>
  <c r="BL4" i="27"/>
  <c r="I31" i="35"/>
  <c r="B31" i="35"/>
  <c r="P28" i="35"/>
  <c r="P31" i="35" s="1"/>
  <c r="BS18" i="35" s="1"/>
  <c r="BR28" i="35" s="1"/>
  <c r="BS26" i="35"/>
  <c r="BS22" i="35"/>
  <c r="BR30" i="35" s="1"/>
  <c r="J15" i="35"/>
  <c r="J15" i="29" s="1"/>
  <c r="BO4" i="29" s="1"/>
  <c r="J13" i="35"/>
  <c r="J13" i="29" s="1"/>
  <c r="J11" i="35"/>
  <c r="J11" i="29" s="1"/>
  <c r="J9" i="35"/>
  <c r="J9" i="29" s="1"/>
  <c r="BJ3" i="35"/>
  <c r="BN2" i="35"/>
  <c r="BN2" i="29" s="1"/>
  <c r="BJ2" i="35"/>
  <c r="BJ2" i="29" s="1"/>
  <c r="BD2" i="35"/>
  <c r="BD2" i="29" s="1"/>
  <c r="BJ3" i="4"/>
  <c r="BN2" i="4"/>
  <c r="BJ2" i="4"/>
  <c r="BD2" i="4"/>
  <c r="BD2" i="34"/>
  <c r="BD2" i="27" s="1"/>
  <c r="BJ3" i="34"/>
  <c r="BJ3" i="29" s="1"/>
  <c r="BN2" i="34"/>
  <c r="BN2" i="27" s="1"/>
  <c r="BJ2" i="34"/>
  <c r="BJ2" i="27" s="1"/>
  <c r="J15" i="34"/>
  <c r="BO4" i="34" s="1"/>
  <c r="J13" i="34"/>
  <c r="J13" i="27" s="1"/>
  <c r="J11" i="34"/>
  <c r="J11" i="27" s="1"/>
  <c r="J9" i="34"/>
  <c r="J9" i="27" s="1"/>
  <c r="I31" i="34"/>
  <c r="B31" i="34"/>
  <c r="P28" i="34"/>
  <c r="P31" i="34" s="1"/>
  <c r="BS18" i="34" s="1"/>
  <c r="BR28" i="34" s="1"/>
  <c r="BS26" i="34"/>
  <c r="BS22" i="34"/>
  <c r="BR30" i="34" s="1"/>
  <c r="BS26" i="3"/>
  <c r="BS30" i="3"/>
  <c r="BS28" i="3"/>
  <c r="BS22" i="3"/>
  <c r="B31" i="3"/>
  <c r="T25" i="27" l="1"/>
  <c r="BJ3" i="27"/>
  <c r="J15" i="33"/>
  <c r="J15" i="31"/>
  <c r="J15" i="27"/>
  <c r="BO4" i="27" s="1"/>
  <c r="BO4" i="35"/>
  <c r="T34" i="4"/>
  <c r="AT103" i="33" l="1"/>
  <c r="T103" i="33"/>
  <c r="BR99" i="33"/>
  <c r="BS99" i="33" s="1"/>
  <c r="AT99" i="33"/>
  <c r="T99" i="33"/>
  <c r="BR93" i="33"/>
  <c r="BS93" i="33" s="1"/>
  <c r="AT83" i="33"/>
  <c r="T83" i="33"/>
  <c r="BR67" i="33"/>
  <c r="BS67" i="33" s="1"/>
  <c r="AT67" i="33"/>
  <c r="T67" i="33"/>
  <c r="AT61" i="33"/>
  <c r="T61" i="33"/>
  <c r="AT55" i="33"/>
  <c r="T55" i="33"/>
  <c r="AT44" i="33"/>
  <c r="T34" i="33"/>
  <c r="BO4" i="33"/>
  <c r="AT103" i="31"/>
  <c r="T103" i="31"/>
  <c r="BR99" i="31"/>
  <c r="BS99" i="31" s="1"/>
  <c r="AT99" i="31"/>
  <c r="T99" i="31"/>
  <c r="BR93" i="31"/>
  <c r="BS93" i="31" s="1"/>
  <c r="AT83" i="31"/>
  <c r="T83" i="31"/>
  <c r="BR67" i="31"/>
  <c r="BS67" i="31" s="1"/>
  <c r="AT67" i="31"/>
  <c r="T67" i="31"/>
  <c r="AT61" i="31"/>
  <c r="T61" i="31"/>
  <c r="AT55" i="31"/>
  <c r="T55" i="31"/>
  <c r="AT44" i="31"/>
  <c r="T34" i="31"/>
  <c r="T25" i="31"/>
  <c r="AT103" i="29"/>
  <c r="T103" i="29"/>
  <c r="BR99" i="29"/>
  <c r="BS99" i="29" s="1"/>
  <c r="AT99" i="29"/>
  <c r="T99" i="29"/>
  <c r="BR93" i="29"/>
  <c r="AT83" i="29"/>
  <c r="T83" i="29"/>
  <c r="BR67" i="29"/>
  <c r="BS67" i="29" s="1"/>
  <c r="AT55" i="29"/>
  <c r="AT61" i="29" s="1"/>
  <c r="AT67" i="29" s="1"/>
  <c r="T55" i="29"/>
  <c r="T61" i="29" s="1"/>
  <c r="T67" i="29" s="1"/>
  <c r="AT44" i="29"/>
  <c r="T34" i="29"/>
  <c r="AT103" i="27"/>
  <c r="T103" i="27"/>
  <c r="BR99" i="27"/>
  <c r="BS99" i="27" s="1"/>
  <c r="AT99" i="27"/>
  <c r="T99" i="27"/>
  <c r="BR93" i="27"/>
  <c r="BS93" i="27" s="1"/>
  <c r="AT83" i="27"/>
  <c r="T83" i="27"/>
  <c r="BR67" i="27"/>
  <c r="BS67" i="27" s="1"/>
  <c r="AT55" i="27"/>
  <c r="AT61" i="27" s="1"/>
  <c r="AT67" i="27" s="1"/>
  <c r="T55" i="27"/>
  <c r="T61" i="27" s="1"/>
  <c r="T67" i="27" s="1"/>
  <c r="AT44" i="27"/>
  <c r="T34" i="27"/>
  <c r="T25" i="33" l="1"/>
  <c r="AZ15" i="4"/>
  <c r="BR61" i="33"/>
  <c r="BS61" i="33" s="1"/>
  <c r="BR61" i="29"/>
  <c r="BS61" i="29" s="1"/>
  <c r="BR61" i="31"/>
  <c r="BS61" i="31" s="1"/>
  <c r="BR61" i="27"/>
  <c r="BS61" i="27" s="1"/>
  <c r="BO4" i="31"/>
  <c r="BS230" i="17" l="1"/>
  <c r="BT230" i="17" s="1"/>
  <c r="BS224" i="17"/>
  <c r="BT224" i="17" s="1"/>
  <c r="BS114" i="17"/>
  <c r="BT114" i="17" s="1"/>
  <c r="BS108" i="17"/>
  <c r="BT108" i="17" s="1"/>
  <c r="BR99" i="4" l="1"/>
  <c r="BS99" i="4" s="1"/>
  <c r="BR93" i="4"/>
  <c r="BS93" i="4" s="1"/>
  <c r="T103" i="4" l="1"/>
  <c r="BA146" i="17"/>
  <c r="AU186" i="17"/>
  <c r="AU192" i="17" s="1"/>
  <c r="AU198" i="17" s="1"/>
  <c r="AU175" i="17"/>
  <c r="U165" i="17"/>
  <c r="U186" i="17" s="1"/>
  <c r="U192" i="17" s="1"/>
  <c r="U198" i="17" s="1"/>
  <c r="U156" i="17"/>
  <c r="BP135" i="17"/>
  <c r="AU118" i="17"/>
  <c r="U118" i="17"/>
  <c r="AU114" i="17"/>
  <c r="U114" i="17"/>
  <c r="U98" i="17"/>
  <c r="AU98" i="17"/>
  <c r="AU59" i="17"/>
  <c r="U49" i="17"/>
  <c r="U70" i="17" s="1"/>
  <c r="U76" i="17" s="1"/>
  <c r="U82" i="17" s="1"/>
  <c r="U40" i="17"/>
  <c r="BP19" i="17"/>
  <c r="AU70" i="17" l="1"/>
  <c r="AU76" i="17" s="1"/>
  <c r="BS76" i="17" s="1"/>
  <c r="BT76" i="17" s="1"/>
  <c r="BS192" i="17" l="1"/>
  <c r="BT192" i="17" s="1"/>
  <c r="AU82" i="17"/>
  <c r="BA30" i="17" s="1"/>
  <c r="BS82" i="17"/>
  <c r="BT82" i="17" s="1"/>
  <c r="BS198" i="17"/>
  <c r="BT198" i="17" s="1"/>
  <c r="BR30" i="3"/>
  <c r="BO4" i="3" l="1"/>
  <c r="BL4" i="4"/>
  <c r="P28" i="3" l="1"/>
  <c r="P31" i="3" s="1"/>
  <c r="BS18" i="3" s="1"/>
  <c r="AT99" i="4"/>
  <c r="T99" i="4"/>
  <c r="AX112" i="4"/>
  <c r="T28" i="4"/>
  <c r="T31" i="4"/>
  <c r="J17" i="4"/>
  <c r="J15" i="4"/>
  <c r="BO4" i="4" s="1"/>
  <c r="J13" i="4"/>
  <c r="J11" i="4"/>
  <c r="J9" i="4"/>
  <c r="AT103" i="4"/>
  <c r="AT44" i="4"/>
  <c r="T55" i="4"/>
  <c r="T61" i="4" s="1"/>
  <c r="T67" i="4" s="1"/>
  <c r="I31" i="3"/>
  <c r="O120" i="1"/>
  <c r="J46" i="1"/>
  <c r="C46" i="1"/>
  <c r="Q43" i="1"/>
  <c r="Q46" i="1" s="1"/>
  <c r="BR28" i="3" l="1"/>
  <c r="T83" i="4"/>
  <c r="AT83" i="4"/>
  <c r="AT55" i="4"/>
  <c r="AT61" i="4" s="1"/>
  <c r="BR61" i="4" s="1"/>
  <c r="BS61" i="4" s="1"/>
  <c r="T25" i="4"/>
  <c r="AT67" i="4" l="1"/>
  <c r="BR67" i="4" l="1"/>
  <c r="BS67" i="4" s="1"/>
</calcChain>
</file>

<file path=xl/sharedStrings.xml><?xml version="1.0" encoding="utf-8"?>
<sst xmlns="http://schemas.openxmlformats.org/spreadsheetml/2006/main" count="1014" uniqueCount="127">
  <si>
    <t>リース契約内容申告書</t>
    <rPh sb="3" eb="5">
      <t>ケイヤク</t>
    </rPh>
    <rPh sb="5" eb="7">
      <t>ナイヨウ</t>
    </rPh>
    <rPh sb="7" eb="9">
      <t>シンコク</t>
    </rPh>
    <rPh sb="9" eb="10">
      <t>ショ</t>
    </rPh>
    <phoneticPr fontId="1"/>
  </si>
  <si>
    <t>年</t>
    <rPh sb="0" eb="1">
      <t>ネン</t>
    </rPh>
    <phoneticPr fontId="1"/>
  </si>
  <si>
    <t>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</si>
  <si>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</si>
  <si>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</si>
  <si>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申請書番号：</t>
    <rPh sb="0" eb="2">
      <t>シンセイ</t>
    </rPh>
    <rPh sb="2" eb="3">
      <t>ショ</t>
    </rPh>
    <rPh sb="3" eb="5">
      <t>バンゴウ</t>
    </rPh>
    <phoneticPr fontId="1"/>
  </si>
  <si>
    <t>（</t>
    <phoneticPr fontId="1"/>
  </si>
  <si>
    <t>/</t>
    <phoneticPr fontId="1"/>
  </si>
  <si>
    <t>)</t>
    <phoneticPr fontId="1"/>
  </si>
  <si>
    <t>設備使用者</t>
    <rPh sb="0" eb="2">
      <t>セツビ</t>
    </rPh>
    <rPh sb="2" eb="5">
      <t>シヨウシャ</t>
    </rPh>
    <phoneticPr fontId="1"/>
  </si>
  <si>
    <t>○○工業株式会社</t>
    <phoneticPr fontId="1"/>
  </si>
  <si>
    <t>リース事業者</t>
    <rPh sb="3" eb="5">
      <t>ジギョウ</t>
    </rPh>
    <rPh sb="5" eb="6">
      <t>シャ</t>
    </rPh>
    <phoneticPr fontId="1"/>
  </si>
  <si>
    <t>株式会社○○リース</t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</si>
  <si>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</si>
  <si>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○○工場</t>
    <rPh sb="2" eb="4">
      <t>コウジョウ</t>
    </rPh>
    <phoneticPr fontId="1"/>
  </si>
  <si>
    <t>契約件数合計</t>
    <rPh sb="0" eb="2">
      <t>ケイヤク</t>
    </rPh>
    <rPh sb="2" eb="4">
      <t>ケンスウ</t>
    </rPh>
    <rPh sb="4" eb="6">
      <t>ゴウケイ</t>
    </rPh>
    <phoneticPr fontId="1"/>
  </si>
  <si>
    <t>契約№</t>
    <rPh sb="0" eb="2">
      <t>ケイヤク</t>
    </rPh>
    <phoneticPr fontId="1"/>
  </si>
  <si>
    <t>リース契約に関する情報</t>
    <rPh sb="3" eb="5">
      <t>ケイヤク</t>
    </rPh>
    <rPh sb="6" eb="7">
      <t>カン</t>
    </rPh>
    <rPh sb="9" eb="11">
      <t>ジョウホウ</t>
    </rPh>
    <phoneticPr fontId="1"/>
  </si>
  <si>
    <t>初回リース
契約期間の年数</t>
    <rPh sb="0" eb="2">
      <t>ショカイ</t>
    </rPh>
    <rPh sb="6" eb="8">
      <t>ケイヤク</t>
    </rPh>
    <rPh sb="8" eb="10">
      <t>キカン</t>
    </rPh>
    <rPh sb="11" eb="13">
      <t>ネンスウ</t>
    </rPh>
    <phoneticPr fontId="1"/>
  </si>
  <si>
    <t>再リース
契約期間の年数</t>
    <rPh sb="0" eb="1">
      <t>サイ</t>
    </rPh>
    <rPh sb="10" eb="12">
      <t>ネンスウ</t>
    </rPh>
    <phoneticPr fontId="1"/>
  </si>
  <si>
    <t>リース契約期間の
合計</t>
    <rPh sb="3" eb="5">
      <t>ケイヤク</t>
    </rPh>
    <rPh sb="5" eb="7">
      <t>キカン</t>
    </rPh>
    <rPh sb="9" eb="11">
      <t>ゴウケイ</t>
    </rPh>
    <phoneticPr fontId="1"/>
  </si>
  <si>
    <t>再リース契約を行う旨の記載がある場合は、その内容が確認できる証憑書類名と記載箇所を申告してください
※再リース契約に関する記載がない場合は「該当なし」と記入すること</t>
    <rPh sb="0" eb="1">
      <t>サイ</t>
    </rPh>
    <rPh sb="4" eb="6">
      <t>ケイヤク</t>
    </rPh>
    <rPh sb="7" eb="8">
      <t>オコナ</t>
    </rPh>
    <rPh sb="9" eb="10">
      <t>ムネ</t>
    </rPh>
    <rPh sb="11" eb="13">
      <t>キサイ</t>
    </rPh>
    <rPh sb="16" eb="18">
      <t>バアイ</t>
    </rPh>
    <rPh sb="22" eb="24">
      <t>ナイヨウ</t>
    </rPh>
    <rPh sb="25" eb="27">
      <t>カクニン</t>
    </rPh>
    <rPh sb="30" eb="32">
      <t>ショウヒョウ</t>
    </rPh>
    <rPh sb="32" eb="34">
      <t>ショルイ</t>
    </rPh>
    <rPh sb="34" eb="35">
      <t>メイ</t>
    </rPh>
    <rPh sb="36" eb="38">
      <t>キサイ</t>
    </rPh>
    <rPh sb="38" eb="40">
      <t>カショ</t>
    </rPh>
    <rPh sb="41" eb="43">
      <t>シンコク</t>
    </rPh>
    <rPh sb="51" eb="52">
      <t>サイ</t>
    </rPh>
    <rPh sb="55" eb="57">
      <t>ケイヤク</t>
    </rPh>
    <rPh sb="58" eb="59">
      <t>カン</t>
    </rPh>
    <rPh sb="61" eb="63">
      <t>キサイ</t>
    </rPh>
    <rPh sb="66" eb="68">
      <t>バアイ</t>
    </rPh>
    <rPh sb="70" eb="72">
      <t>ガイトウ</t>
    </rPh>
    <rPh sb="76" eb="78">
      <t>キニュウ</t>
    </rPh>
    <phoneticPr fontId="1"/>
  </si>
  <si>
    <t>割賦契約</t>
    <phoneticPr fontId="1"/>
  </si>
  <si>
    <t>所有権移転付リース</t>
    <phoneticPr fontId="1"/>
  </si>
  <si>
    <t>ヶ月</t>
    <phoneticPr fontId="1"/>
  </si>
  <si>
    <t>証憑</t>
    <rPh sb="0" eb="2">
      <t>ショウヒョウ</t>
    </rPh>
    <phoneticPr fontId="1"/>
  </si>
  <si>
    <t>特約事項</t>
    <rPh sb="0" eb="2">
      <t>トクヤク</t>
    </rPh>
    <rPh sb="2" eb="4">
      <t>ジコウ</t>
    </rPh>
    <phoneticPr fontId="1"/>
  </si>
  <si>
    <t>記載箇所</t>
    <rPh sb="0" eb="2">
      <t>キサイ</t>
    </rPh>
    <rPh sb="2" eb="4">
      <t>カショ</t>
    </rPh>
    <phoneticPr fontId="1"/>
  </si>
  <si>
    <t>第３条 第２項</t>
    <rPh sb="0" eb="1">
      <t>ダイ</t>
    </rPh>
    <rPh sb="2" eb="3">
      <t>ジョウ</t>
    </rPh>
    <rPh sb="4" eb="5">
      <t>ダイ</t>
    </rPh>
    <rPh sb="6" eb="7">
      <t>コウ</t>
    </rPh>
    <phoneticPr fontId="1"/>
  </si>
  <si>
    <t>契約に含まれる設備の情報</t>
    <rPh sb="0" eb="2">
      <t>ケイヤク</t>
    </rPh>
    <rPh sb="3" eb="4">
      <t>フク</t>
    </rPh>
    <rPh sb="7" eb="9">
      <t>セツビ</t>
    </rPh>
    <rPh sb="10" eb="12">
      <t>ジョウホウ</t>
    </rPh>
    <phoneticPr fontId="1"/>
  </si>
  <si>
    <t>No.</t>
    <phoneticPr fontId="1"/>
  </si>
  <si>
    <t>メーカー</t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</si>
  <si>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</si>
  <si>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</si>
  <si>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○○○社</t>
    <rPh sb="3" eb="4">
      <t>シャ</t>
    </rPh>
    <phoneticPr fontId="1"/>
  </si>
  <si>
    <t>AAA-170</t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</si>
  <si>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</si>
  <si>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</si>
  <si>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【積算の場合】</t>
    <rPh sb="1" eb="3">
      <t>セキサン</t>
    </rPh>
    <rPh sb="4" eb="6">
      <t>バアイ</t>
    </rPh>
    <phoneticPr fontId="1"/>
  </si>
  <si>
    <t>【料率の場合】</t>
    <rPh sb="1" eb="3">
      <t>リョウリツ</t>
    </rPh>
    <rPh sb="4" eb="6">
      <t>バアイ</t>
    </rPh>
    <phoneticPr fontId="1"/>
  </si>
  <si>
    <t>（</t>
    <phoneticPr fontId="1"/>
  </si>
  <si>
    <t>/</t>
    <phoneticPr fontId="1"/>
  </si>
  <si>
    <t>)</t>
    <phoneticPr fontId="1"/>
  </si>
  <si>
    <t>割賦契約</t>
    <phoneticPr fontId="1"/>
  </si>
  <si>
    <t>所有権移転付リース</t>
    <phoneticPr fontId="1"/>
  </si>
  <si>
    <t>ヶ月</t>
    <phoneticPr fontId="1"/>
  </si>
  <si>
    <t>ヶ月</t>
    <phoneticPr fontId="1"/>
  </si>
  <si>
    <t>No.</t>
    <phoneticPr fontId="1"/>
  </si>
  <si>
    <t>メーカー</t>
    <phoneticPr fontId="1"/>
  </si>
  <si>
    <t>リース料金計算書</t>
    <rPh sb="3" eb="5">
      <t>リョウキン</t>
    </rPh>
    <rPh sb="5" eb="8">
      <t>ケイサンショ</t>
    </rPh>
    <phoneticPr fontId="1"/>
  </si>
  <si>
    <t>（</t>
    <phoneticPr fontId="1"/>
  </si>
  <si>
    <t>/</t>
    <phoneticPr fontId="1"/>
  </si>
  <si>
    <t>)</t>
    <phoneticPr fontId="1"/>
  </si>
  <si>
    <t>※前提条件に加え、①か②のいずれかの計算方法でリース料金を計算してください。</t>
    <rPh sb="1" eb="3">
      <t>ゼンテイ</t>
    </rPh>
    <rPh sb="3" eb="5">
      <t>ジョウケン</t>
    </rPh>
    <rPh sb="6" eb="7">
      <t>クワ</t>
    </rPh>
    <rPh sb="18" eb="20">
      <t>ケイサン</t>
    </rPh>
    <rPh sb="20" eb="22">
      <t>ホウホウ</t>
    </rPh>
    <rPh sb="26" eb="28">
      <t>リョウキン</t>
    </rPh>
    <rPh sb="29" eb="31">
      <t>ケイサン</t>
    </rPh>
    <phoneticPr fontId="1"/>
  </si>
  <si>
    <t>リース契約の
総額</t>
    <phoneticPr fontId="1"/>
  </si>
  <si>
    <t>円</t>
    <rPh sb="0" eb="1">
      <t>エン</t>
    </rPh>
    <phoneticPr fontId="1"/>
  </si>
  <si>
    <t>前提条件</t>
    <rPh sb="0" eb="2">
      <t>ゼンテイ</t>
    </rPh>
    <rPh sb="2" eb="4">
      <t>ジョウケン</t>
    </rPh>
    <phoneticPr fontId="1"/>
  </si>
  <si>
    <t>Ａ</t>
    <phoneticPr fontId="1"/>
  </si>
  <si>
    <t>リース契約期間の月数</t>
    <rPh sb="3" eb="5">
      <t>ケイヤク</t>
    </rPh>
    <rPh sb="5" eb="7">
      <t>キカン</t>
    </rPh>
    <rPh sb="8" eb="10">
      <t>ゲッスウ</t>
    </rPh>
    <phoneticPr fontId="1"/>
  </si>
  <si>
    <t>ヶ月</t>
    <rPh sb="1" eb="2">
      <t>ゲツ</t>
    </rPh>
    <phoneticPr fontId="1"/>
  </si>
  <si>
    <t>A1</t>
    <phoneticPr fontId="1"/>
  </si>
  <si>
    <t>Aのうち
初回リース契約期間</t>
    <rPh sb="5" eb="7">
      <t>ショカイ</t>
    </rPh>
    <rPh sb="10" eb="12">
      <t>ケイヤク</t>
    </rPh>
    <rPh sb="12" eb="14">
      <t>キカン</t>
    </rPh>
    <phoneticPr fontId="1"/>
  </si>
  <si>
    <t>A2</t>
    <phoneticPr fontId="1"/>
  </si>
  <si>
    <t>Aのうち
再リース契約期間</t>
    <rPh sb="5" eb="6">
      <t>サイ</t>
    </rPh>
    <rPh sb="9" eb="11">
      <t>ケイヤク</t>
    </rPh>
    <rPh sb="11" eb="13">
      <t>キカン</t>
    </rPh>
    <phoneticPr fontId="1"/>
  </si>
  <si>
    <t>Ｂ</t>
    <phoneticPr fontId="1"/>
  </si>
  <si>
    <t>リース対象費用（元本）</t>
    <phoneticPr fontId="1"/>
  </si>
  <si>
    <t>B1</t>
    <phoneticPr fontId="1"/>
  </si>
  <si>
    <t>Ｂのうち
補助対象経費（税抜）</t>
    <rPh sb="5" eb="7">
      <t>ホジョ</t>
    </rPh>
    <rPh sb="7" eb="9">
      <t>タイショウ</t>
    </rPh>
    <rPh sb="12" eb="14">
      <t>ゼイヌキ</t>
    </rPh>
    <phoneticPr fontId="1"/>
  </si>
  <si>
    <t>B2</t>
    <phoneticPr fontId="1"/>
  </si>
  <si>
    <t>Ｂのうち
補助対象外経費（税抜）</t>
    <rPh sb="5" eb="7">
      <t>ホジョ</t>
    </rPh>
    <rPh sb="7" eb="9">
      <t>タイショウ</t>
    </rPh>
    <rPh sb="9" eb="10">
      <t>ガイ</t>
    </rPh>
    <phoneticPr fontId="1"/>
  </si>
  <si>
    <t>■リース料金計算方法を選択してください</t>
    <phoneticPr fontId="1"/>
  </si>
  <si>
    <t>①リース対象費用（元本）、諸税、保険料、金利の積算でリース料金を計算する</t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0">
      <t>リョウ</t>
    </rPh>
    <rPh sb="30" eb="31">
      <t>キン</t>
    </rPh>
    <rPh sb="32" eb="34">
      <t>ケイサン</t>
    </rPh>
    <phoneticPr fontId="1"/>
  </si>
  <si>
    <t>補助金が無い場合</t>
    <rPh sb="0" eb="3">
      <t>ホジョキン</t>
    </rPh>
    <rPh sb="4" eb="5">
      <t>ナ</t>
    </rPh>
    <rPh sb="6" eb="8">
      <t>バアイ</t>
    </rPh>
    <phoneticPr fontId="1"/>
  </si>
  <si>
    <t>補助金が有る場合</t>
    <rPh sb="0" eb="3">
      <t>ホジョキン</t>
    </rPh>
    <rPh sb="4" eb="5">
      <t>ア</t>
    </rPh>
    <rPh sb="6" eb="8">
      <t>バアイ</t>
    </rPh>
    <phoneticPr fontId="1"/>
  </si>
  <si>
    <t>Ｃ</t>
    <phoneticPr fontId="1"/>
  </si>
  <si>
    <t>補助金の額</t>
    <rPh sb="0" eb="3">
      <t>ホジョキン</t>
    </rPh>
    <rPh sb="4" eb="5">
      <t>ガク</t>
    </rPh>
    <phoneticPr fontId="1"/>
  </si>
  <si>
    <t>Ｄ</t>
    <phoneticPr fontId="1"/>
  </si>
  <si>
    <t>補助金差引後の
リース対象費用（元本）（税抜）（Ｂ－Ｃ）</t>
    <rPh sb="0" eb="3">
      <t>ホジョキン</t>
    </rPh>
    <rPh sb="3" eb="5">
      <t>サシヒキ</t>
    </rPh>
    <rPh sb="5" eb="6">
      <t>ゴ</t>
    </rPh>
    <rPh sb="16" eb="18">
      <t>ガンポン</t>
    </rPh>
    <phoneticPr fontId="1"/>
  </si>
  <si>
    <t>Ｅ</t>
    <phoneticPr fontId="1"/>
  </si>
  <si>
    <t>初回リース契約期間の
金利・手数料・税・保険料等（税抜）</t>
    <rPh sb="11" eb="13">
      <t>キンリ</t>
    </rPh>
    <rPh sb="14" eb="17">
      <t>テスウリョウ</t>
    </rPh>
    <rPh sb="18" eb="19">
      <t>ゼイ</t>
    </rPh>
    <rPh sb="20" eb="23">
      <t>ホケンリョウ</t>
    </rPh>
    <rPh sb="23" eb="24">
      <t>トウ</t>
    </rPh>
    <phoneticPr fontId="1"/>
  </si>
  <si>
    <t>Ｆ</t>
    <phoneticPr fontId="1"/>
  </si>
  <si>
    <t>初回リース契約期間の
リース料金支払額合計（税抜）（Ｄ＋Ｅ）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phoneticPr fontId="1"/>
  </si>
  <si>
    <t>Ｇ</t>
    <phoneticPr fontId="1"/>
  </si>
  <si>
    <t>再リース契約期間の
リース料金支払額合計（税抜）</t>
    <rPh sb="0" eb="1">
      <t>サイ</t>
    </rPh>
    <rPh sb="4" eb="6">
      <t>ケイヤク</t>
    </rPh>
    <rPh sb="6" eb="8">
      <t>キカン</t>
    </rPh>
    <rPh sb="13" eb="14">
      <t>リョウ</t>
    </rPh>
    <rPh sb="14" eb="15">
      <t>キン</t>
    </rPh>
    <rPh sb="15" eb="17">
      <t>シハライ</t>
    </rPh>
    <rPh sb="17" eb="18">
      <t>ガク</t>
    </rPh>
    <rPh sb="18" eb="20">
      <t>ゴウケイ</t>
    </rPh>
    <phoneticPr fontId="1"/>
  </si>
  <si>
    <t>Ｈ</t>
    <phoneticPr fontId="1"/>
  </si>
  <si>
    <t>リース料金支払額総合計（税抜）（Ｆ＋Ｇ）</t>
    <rPh sb="3" eb="4">
      <t>リョウ</t>
    </rPh>
    <rPh sb="4" eb="5">
      <t>キン</t>
    </rPh>
    <rPh sb="5" eb="7">
      <t>シハライ</t>
    </rPh>
    <rPh sb="7" eb="8">
      <t>ガク</t>
    </rPh>
    <rPh sb="8" eb="11">
      <t>ソウゴウケイ</t>
    </rPh>
    <rPh sb="9" eb="11">
      <t>ゴウケイ</t>
    </rPh>
    <phoneticPr fontId="1"/>
  </si>
  <si>
    <t>②リース対象費用（元本）×リース料率によってリース料金を計算する</t>
    <rPh sb="26" eb="27">
      <t>キン</t>
    </rPh>
    <phoneticPr fontId="1"/>
  </si>
  <si>
    <t>Ｃ</t>
    <phoneticPr fontId="1"/>
  </si>
  <si>
    <t>▼支払額がE2の金額と異なる回がある場合は明細を添付してください</t>
    <rPh sb="1" eb="3">
      <t>シハライ</t>
    </rPh>
    <rPh sb="3" eb="4">
      <t>ガク</t>
    </rPh>
    <rPh sb="8" eb="10">
      <t>キンガク</t>
    </rPh>
    <rPh sb="11" eb="12">
      <t>コト</t>
    </rPh>
    <rPh sb="14" eb="15">
      <t>カイ</t>
    </rPh>
    <rPh sb="18" eb="20">
      <t>バアイ</t>
    </rPh>
    <rPh sb="21" eb="23">
      <t>メイサイ</t>
    </rPh>
    <rPh sb="24" eb="26">
      <t>テンプ</t>
    </rPh>
    <phoneticPr fontId="1"/>
  </si>
  <si>
    <t>E1</t>
    <phoneticPr fontId="1"/>
  </si>
  <si>
    <t>初回リース契約期間の
リース料率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リツ</t>
    </rPh>
    <phoneticPr fontId="1"/>
  </si>
  <si>
    <t>％</t>
    <phoneticPr fontId="1"/>
  </si>
  <si>
    <t>E2</t>
    <phoneticPr fontId="1"/>
  </si>
  <si>
    <t>初回リース契約期間の
月額リース料金（税抜）</t>
    <rPh sb="0" eb="2">
      <t>ショカイ</t>
    </rPh>
    <rPh sb="5" eb="7">
      <t>ケイヤク</t>
    </rPh>
    <rPh sb="7" eb="9">
      <t>キカン</t>
    </rPh>
    <rPh sb="11" eb="13">
      <t>ゲツガク</t>
    </rPh>
    <rPh sb="16" eb="17">
      <t>リョウ</t>
    </rPh>
    <rPh sb="17" eb="18">
      <t>キン</t>
    </rPh>
    <phoneticPr fontId="1"/>
  </si>
  <si>
    <t>Ｆ</t>
    <phoneticPr fontId="1"/>
  </si>
  <si>
    <t>初回リース契約期間の
リース料金支払額合計
（金利・手数料・税・保険料等を含む）（税抜）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rPh sb="37" eb="38">
      <t>フク</t>
    </rPh>
    <phoneticPr fontId="1"/>
  </si>
  <si>
    <t>リース料金支払額総合計（税抜）（Ｆ＋Ｇ）</t>
    <rPh sb="3" eb="5">
      <t>リョウキン</t>
    </rPh>
    <rPh sb="5" eb="7">
      <t>シハライ</t>
    </rPh>
    <rPh sb="7" eb="8">
      <t>ガク</t>
    </rPh>
    <rPh sb="8" eb="11">
      <t>ソウゴウケイ</t>
    </rPh>
    <phoneticPr fontId="1"/>
  </si>
  <si>
    <t>内容確認者</t>
    <rPh sb="0" eb="2">
      <t>ナイヨウ</t>
    </rPh>
    <rPh sb="2" eb="4">
      <t>カクニン</t>
    </rPh>
    <rPh sb="4" eb="5">
      <t>シャ</t>
    </rPh>
    <phoneticPr fontId="1"/>
  </si>
  <si>
    <t>初回リース
契約期間</t>
    <rPh sb="0" eb="2">
      <t>ショカイ</t>
    </rPh>
    <rPh sb="6" eb="8">
      <t>ケイヤク</t>
    </rPh>
    <rPh sb="8" eb="10">
      <t>キカン</t>
    </rPh>
    <phoneticPr fontId="1"/>
  </si>
  <si>
    <t>再リース
契約期間</t>
    <rPh sb="0" eb="1">
      <t>サイ</t>
    </rPh>
    <phoneticPr fontId="1"/>
  </si>
  <si>
    <t>対象機器等の最長
処分制限期間</t>
    <rPh sb="0" eb="2">
      <t>タイショウ</t>
    </rPh>
    <rPh sb="2" eb="4">
      <t>キキ</t>
    </rPh>
    <rPh sb="4" eb="5">
      <t>トウ</t>
    </rPh>
    <rPh sb="6" eb="8">
      <t>サイチョウ</t>
    </rPh>
    <phoneticPr fontId="1"/>
  </si>
  <si>
    <t>処分制限期間</t>
    <phoneticPr fontId="1"/>
  </si>
  <si>
    <t>○○○○部</t>
    <rPh sb="4" eb="5">
      <t>ブ</t>
    </rPh>
    <phoneticPr fontId="1"/>
  </si>
  <si>
    <t>※複数のリース契約により設備を調達する場合、契約毎に提出してください。</t>
    <rPh sb="1" eb="3">
      <t>フクスウ</t>
    </rPh>
    <rPh sb="7" eb="9">
      <t>ケイヤク</t>
    </rPh>
    <rPh sb="12" eb="14">
      <t>セツビ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</si>
  <si>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※複数のリース契約により設備を調達する場合、契約毎に提出してください。</t>
    <phoneticPr fontId="1"/>
  </si>
  <si>
    <t>上記の申告内容に誤りがないことを確認しました。</t>
    <rPh sb="0" eb="2">
      <t>ジョウキ</t>
    </rPh>
    <rPh sb="3" eb="5">
      <t>シンコク</t>
    </rPh>
    <rPh sb="5" eb="7">
      <t>ナイヨウ</t>
    </rPh>
    <rPh sb="8" eb="9">
      <t>アヤマ</t>
    </rPh>
    <rPh sb="16" eb="18">
      <t>カクニン</t>
    </rPh>
    <phoneticPr fontId="1"/>
  </si>
  <si>
    <t>上記の内容に誤りがないことを確認しました。</t>
    <rPh sb="0" eb="2">
      <t>ジョウキ</t>
    </rPh>
    <rPh sb="3" eb="5">
      <t>ナイヨウ</t>
    </rPh>
    <rPh sb="6" eb="7">
      <t>アヤマ</t>
    </rPh>
    <rPh sb="14" eb="16">
      <t>カクニン</t>
    </rPh>
    <phoneticPr fontId="1"/>
  </si>
  <si>
    <t>○○工業株式会社</t>
  </si>
  <si>
    <t>株式会社○○リース</t>
  </si>
  <si>
    <t>○</t>
    <phoneticPr fontId="35"/>
  </si>
  <si>
    <t>○</t>
    <phoneticPr fontId="35"/>
  </si>
  <si>
    <t>積算</t>
  </si>
  <si>
    <t>＜リース契約内容申告書を作成時の注意点＞</t>
    <rPh sb="4" eb="6">
      <t>ケイヤク</t>
    </rPh>
    <rPh sb="6" eb="8">
      <t>ナイヨウ</t>
    </rPh>
    <rPh sb="8" eb="11">
      <t>シンコクショ</t>
    </rPh>
    <rPh sb="12" eb="14">
      <t>サクセイ</t>
    </rPh>
    <rPh sb="14" eb="15">
      <t>ジ</t>
    </rPh>
    <rPh sb="16" eb="18">
      <t>チュウイ</t>
    </rPh>
    <rPh sb="18" eb="19">
      <t>テン</t>
    </rPh>
    <phoneticPr fontId="1"/>
  </si>
  <si>
    <t>＜リース料金計算書を作成時の注意点＞</t>
    <rPh sb="4" eb="6">
      <t>リョウキン</t>
    </rPh>
    <rPh sb="6" eb="9">
      <t>ケイサンショ</t>
    </rPh>
    <rPh sb="10" eb="12">
      <t>サクセイ</t>
    </rPh>
    <rPh sb="12" eb="13">
      <t>ジ</t>
    </rPh>
    <rPh sb="14" eb="16">
      <t>チュウイ</t>
    </rPh>
    <rPh sb="16" eb="17">
      <t>テン</t>
    </rPh>
    <phoneticPr fontId="1"/>
  </si>
  <si>
    <t>料率</t>
  </si>
  <si>
    <t>リース利用の申請の必要要件が確認できない場合、入力セルの右側にメッセージ（以下※1,※2）が表示されることがあります。</t>
    <rPh sb="3" eb="5">
      <t>リヨウ</t>
    </rPh>
    <rPh sb="6" eb="8">
      <t>シンセイ</t>
    </rPh>
    <rPh sb="37" eb="39">
      <t>イカ</t>
    </rPh>
    <phoneticPr fontId="1"/>
  </si>
  <si>
    <t>必ず記入した内容を確認し、修正してください。</t>
    <phoneticPr fontId="35"/>
  </si>
  <si>
    <t>★　記入日：</t>
    <rPh sb="2" eb="4">
      <t>キニュウ</t>
    </rPh>
    <rPh sb="4" eb="5">
      <t>ビ</t>
    </rPh>
    <phoneticPr fontId="1"/>
  </si>
  <si>
    <t>★記入日：</t>
    <rPh sb="1" eb="3">
      <t>キニュウ</t>
    </rPh>
    <rPh sb="3" eb="4">
      <t>ビ</t>
    </rPh>
    <phoneticPr fontId="1"/>
  </si>
  <si>
    <t>BAB203-01-</t>
    <phoneticPr fontId="1"/>
  </si>
  <si>
    <t>XXXXXX</t>
    <phoneticPr fontId="1"/>
  </si>
  <si>
    <t>該当しない</t>
  </si>
  <si>
    <t>無</t>
  </si>
  <si>
    <t>入力内容に誤りが無い場合、公募要領を確認の上、リース料計算を見直してください。</t>
    <rPh sb="0" eb="2">
      <t>ニュウリョク</t>
    </rPh>
    <rPh sb="2" eb="4">
      <t>ナイヨウ</t>
    </rPh>
    <rPh sb="5" eb="6">
      <t>アヤマ</t>
    </rPh>
    <rPh sb="8" eb="9">
      <t>ナ</t>
    </rPh>
    <rPh sb="10" eb="12">
      <t>バアイ</t>
    </rPh>
    <rPh sb="13" eb="15">
      <t>コウボ</t>
    </rPh>
    <rPh sb="15" eb="17">
      <t>ヨウリョウ</t>
    </rPh>
    <rPh sb="18" eb="20">
      <t>カクニン</t>
    </rPh>
    <rPh sb="21" eb="22">
      <t>ウエ</t>
    </rPh>
    <rPh sb="26" eb="27">
      <t>リョウ</t>
    </rPh>
    <rPh sb="27" eb="29">
      <t>ケイサン</t>
    </rPh>
    <phoneticPr fontId="1"/>
  </si>
  <si>
    <t>※ご不明な点はSIIにお問い合わせください。</t>
    <phoneticPr fontId="1"/>
  </si>
  <si>
    <t>初回リース終了時
の残価
※「無」が原則</t>
    <phoneticPr fontId="1"/>
  </si>
  <si>
    <t>共創　太郎</t>
    <rPh sb="0" eb="2">
      <t>キョウソウ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</si>
</sst>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#,##0.000_ 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8"/>
      <color theme="4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EEF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835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0" fillId="0" borderId="0" xfId="0" applyFill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 indent="1"/>
    </xf>
    <xf numFmtId="0" fontId="10" fillId="0" borderId="6" xfId="0" applyFont="1" applyBorder="1" applyProtection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/>
    </xf>
    <xf numFmtId="0" fontId="0" fillId="0" borderId="66" xfId="0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37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0" fillId="0" borderId="63" xfId="0" applyBorder="1" applyProtection="1">
      <alignment vertical="center"/>
    </xf>
    <xf numFmtId="0" fontId="12" fillId="0" borderId="63" xfId="0" applyFont="1" applyFill="1" applyBorder="1" applyAlignment="1" applyProtection="1">
      <alignment vertical="center" shrinkToFit="1"/>
    </xf>
    <xf numFmtId="0" fontId="10" fillId="0" borderId="63" xfId="0" applyFont="1" applyBorder="1" applyAlignment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6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65" xfId="0" applyFont="1" applyBorder="1" applyProtection="1">
      <alignment vertical="center"/>
    </xf>
    <xf numFmtId="0" fontId="10" fillId="0" borderId="65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65" xfId="0" applyFont="1" applyBorder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Protection="1">
      <alignment vertical="center"/>
    </xf>
    <xf numFmtId="0" fontId="15" fillId="0" borderId="66" xfId="0" applyFont="1" applyBorder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0" fillId="0" borderId="66" xfId="0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6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Protection="1">
      <alignment vertical="center"/>
    </xf>
    <xf numFmtId="0" fontId="33" fillId="2" borderId="0" xfId="0" applyFont="1" applyFill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0" fillId="0" borderId="36" xfId="0" applyBorder="1" applyAlignment="1" applyProtection="1">
      <alignment vertical="center" shrinkToFit="1"/>
    </xf>
    <xf numFmtId="0" fontId="4" fillId="0" borderId="66" xfId="0" applyFont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69" xfId="0" applyBorder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3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0" fillId="0" borderId="63" xfId="0" quotePrefix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Protection="1">
      <alignment vertical="center"/>
    </xf>
    <xf numFmtId="0" fontId="10" fillId="0" borderId="66" xfId="0" applyFont="1" applyBorder="1" applyAlignment="1" applyProtection="1">
      <alignment horizontal="center" vertical="center"/>
    </xf>
    <xf numFmtId="0" fontId="14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8" fillId="0" borderId="0" xfId="0" applyFont="1" applyFill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0" fillId="0" borderId="66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6" borderId="0" xfId="0" applyFont="1" applyFill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quotePrefix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4" fillId="0" borderId="0" xfId="0" applyFont="1" applyFill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Alignment="1" applyProtection="1">
      <alignment horizontal="left" vertical="center" wrapText="1" shrinkToFit="1"/>
    </xf>
    <xf numFmtId="0" fontId="12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14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 shrinkToFit="1"/>
    </xf>
    <xf numFmtId="3" fontId="3" fillId="0" borderId="0" xfId="0" applyNumberFormat="1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indent="1"/>
    </xf>
    <xf numFmtId="0" fontId="3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33" fillId="2" borderId="0" xfId="0" applyFont="1" applyFill="1" applyProtection="1">
      <alignment vertical="center"/>
    </xf>
    <xf numFmtId="3" fontId="0" fillId="2" borderId="0" xfId="0" applyNumberFormat="1" applyFill="1" applyProtection="1">
      <alignment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4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shrinkToFit="1"/>
    </xf>
    <xf numFmtId="177" fontId="13" fillId="0" borderId="0" xfId="0" applyNumberFormat="1" applyFont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25" fillId="0" borderId="8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9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 vertical="center" indent="1"/>
    </xf>
    <xf numFmtId="0" fontId="17" fillId="0" borderId="36" xfId="0" applyFont="1" applyBorder="1" applyAlignment="1" applyProtection="1">
      <alignment horizontal="left" vertical="center" indent="1"/>
    </xf>
    <xf numFmtId="0" fontId="26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34" xfId="0" applyFont="1" applyFill="1" applyBorder="1" applyAlignment="1" applyProtection="1">
      <alignment horizontal="left" vertical="center" wrapText="1"/>
    </xf>
    <xf numFmtId="0" fontId="17" fillId="0" borderId="35" xfId="0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 applyProtection="1">
      <alignment horizontal="left" vertical="center" wrapText="1"/>
    </xf>
    <xf numFmtId="0" fontId="17" fillId="0" borderId="32" xfId="0" applyFont="1" applyFill="1" applyBorder="1" applyAlignment="1" applyProtection="1">
      <alignment horizontal="left" vertical="center" wrapText="1"/>
    </xf>
    <xf numFmtId="0" fontId="17" fillId="0" borderId="33" xfId="0" applyFont="1" applyFill="1" applyBorder="1" applyAlignment="1" applyProtection="1">
      <alignment horizontal="left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19" xfId="0" applyFont="1" applyBorder="1" applyAlignment="1" applyProtection="1">
      <alignment horizontal="left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23" fillId="3" borderId="2" xfId="0" applyFont="1" applyFill="1" applyBorder="1" applyAlignment="1" applyProtection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 indent="1"/>
    </xf>
    <xf numFmtId="0" fontId="19" fillId="0" borderId="1" xfId="0" applyFont="1" applyBorder="1" applyAlignment="1" applyProtection="1">
      <alignment horizontal="left" vertical="center" indent="1"/>
    </xf>
    <xf numFmtId="0" fontId="19" fillId="3" borderId="1" xfId="0" applyFont="1" applyFill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shrinkToFi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left" vertical="center" wrapText="1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9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 indent="1"/>
    </xf>
    <xf numFmtId="0" fontId="17" fillId="0" borderId="3" xfId="0" applyFont="1" applyBorder="1" applyAlignment="1" applyProtection="1">
      <alignment horizontal="left" vertical="center" wrapText="1" indent="1"/>
    </xf>
    <xf numFmtId="0" fontId="17" fillId="0" borderId="4" xfId="0" applyFont="1" applyBorder="1" applyAlignment="1" applyProtection="1">
      <alignment horizontal="left" vertical="center" wrapText="1" indent="1"/>
    </xf>
    <xf numFmtId="0" fontId="17" fillId="0" borderId="5" xfId="0" applyFont="1" applyBorder="1" applyAlignment="1" applyProtection="1">
      <alignment horizontal="left" vertical="center" wrapText="1" indent="1"/>
    </xf>
    <xf numFmtId="0" fontId="17" fillId="0" borderId="6" xfId="0" applyFont="1" applyBorder="1" applyAlignment="1" applyProtection="1">
      <alignment horizontal="left" vertical="center" wrapText="1" indent="1"/>
    </xf>
    <xf numFmtId="0" fontId="17" fillId="0" borderId="7" xfId="0" applyFont="1" applyBorder="1" applyAlignment="1" applyProtection="1">
      <alignment horizontal="left" vertical="center" wrapText="1" indent="1"/>
    </xf>
    <xf numFmtId="0" fontId="13" fillId="6" borderId="0" xfId="0" applyFont="1" applyFill="1" applyBorder="1" applyAlignment="1" applyProtection="1">
      <alignment horizontal="center" vertical="center" shrinkToFit="1"/>
    </xf>
    <xf numFmtId="0" fontId="39" fillId="0" borderId="65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6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3" fontId="0" fillId="2" borderId="0" xfId="0" applyNumberForma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3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vertical="center"/>
    </xf>
    <xf numFmtId="0" fontId="34" fillId="3" borderId="5" xfId="0" applyFont="1" applyFill="1" applyBorder="1" applyAlignment="1" applyProtection="1">
      <alignment horizontal="center" vertical="center"/>
    </xf>
    <xf numFmtId="0" fontId="34" fillId="3" borderId="6" xfId="0" applyFont="1" applyFill="1" applyBorder="1" applyAlignment="1" applyProtection="1">
      <alignment horizontal="center" vertical="center"/>
    </xf>
    <xf numFmtId="0" fontId="34" fillId="3" borderId="7" xfId="0" applyFont="1" applyFill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</xf>
    <xf numFmtId="3" fontId="36" fillId="3" borderId="11" xfId="0" applyNumberFormat="1" applyFont="1" applyFill="1" applyBorder="1" applyAlignment="1" applyProtection="1">
      <alignment horizontal="right" vertical="center" indent="1"/>
    </xf>
    <xf numFmtId="3" fontId="36" fillId="3" borderId="36" xfId="0" applyNumberFormat="1" applyFont="1" applyFill="1" applyBorder="1" applyAlignment="1" applyProtection="1">
      <alignment horizontal="right" vertical="center" indent="1"/>
    </xf>
    <xf numFmtId="3" fontId="36" fillId="3" borderId="61" xfId="0" applyNumberFormat="1" applyFont="1" applyFill="1" applyBorder="1" applyAlignment="1" applyProtection="1">
      <alignment horizontal="right" vertical="center" indent="1"/>
    </xf>
    <xf numFmtId="0" fontId="33" fillId="0" borderId="11" xfId="0" applyFont="1" applyFill="1" applyBorder="1" applyAlignment="1" applyProtection="1">
      <alignment horizontal="center" vertical="center"/>
    </xf>
    <xf numFmtId="0" fontId="33" fillId="0" borderId="36" xfId="0" applyFont="1" applyFill="1" applyBorder="1" applyAlignment="1" applyProtection="1">
      <alignment horizontal="center" vertical="center"/>
    </xf>
    <xf numFmtId="0" fontId="33" fillId="0" borderId="61" xfId="0" applyFont="1" applyFill="1" applyBorder="1" applyAlignment="1" applyProtection="1">
      <alignment horizontal="center" vertical="center"/>
    </xf>
    <xf numFmtId="3" fontId="36" fillId="3" borderId="11" xfId="0" applyNumberFormat="1" applyFont="1" applyFill="1" applyBorder="1" applyAlignment="1" applyProtection="1">
      <alignment horizontal="left" vertical="center" indent="16"/>
    </xf>
    <xf numFmtId="3" fontId="36" fillId="3" borderId="36" xfId="0" applyNumberFormat="1" applyFont="1" applyFill="1" applyBorder="1" applyAlignment="1" applyProtection="1">
      <alignment horizontal="left" vertical="center" indent="16"/>
    </xf>
    <xf numFmtId="3" fontId="36" fillId="3" borderId="61" xfId="0" applyNumberFormat="1" applyFont="1" applyFill="1" applyBorder="1" applyAlignment="1" applyProtection="1">
      <alignment horizontal="left" vertical="center" indent="16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shrinkToFit="1"/>
    </xf>
    <xf numFmtId="3" fontId="3" fillId="3" borderId="2" xfId="0" applyNumberFormat="1" applyFont="1" applyFill="1" applyBorder="1" applyAlignment="1" applyProtection="1">
      <alignment horizontal="right" vertical="center" indent="1"/>
    </xf>
    <xf numFmtId="3" fontId="3" fillId="3" borderId="3" xfId="0" applyNumberFormat="1" applyFont="1" applyFill="1" applyBorder="1" applyAlignment="1" applyProtection="1">
      <alignment horizontal="right" vertical="center" indent="1"/>
    </xf>
    <xf numFmtId="3" fontId="3" fillId="3" borderId="4" xfId="0" applyNumberFormat="1" applyFont="1" applyFill="1" applyBorder="1" applyAlignment="1" applyProtection="1">
      <alignment horizontal="right" vertical="center" indent="1"/>
    </xf>
    <xf numFmtId="3" fontId="3" fillId="3" borderId="8" xfId="0" applyNumberFormat="1" applyFont="1" applyFill="1" applyBorder="1" applyAlignment="1" applyProtection="1">
      <alignment horizontal="right" vertical="center" indent="1"/>
    </xf>
    <xf numFmtId="3" fontId="3" fillId="3" borderId="0" xfId="0" applyNumberFormat="1" applyFont="1" applyFill="1" applyBorder="1" applyAlignment="1" applyProtection="1">
      <alignment horizontal="right" vertical="center" indent="1"/>
    </xf>
    <xf numFmtId="3" fontId="3" fillId="3" borderId="9" xfId="0" applyNumberFormat="1" applyFont="1" applyFill="1" applyBorder="1" applyAlignment="1" applyProtection="1">
      <alignment horizontal="right" vertical="center" indent="1"/>
    </xf>
    <xf numFmtId="3" fontId="3" fillId="3" borderId="5" xfId="0" applyNumberFormat="1" applyFont="1" applyFill="1" applyBorder="1" applyAlignment="1" applyProtection="1">
      <alignment horizontal="right" vertical="center" indent="1"/>
    </xf>
    <xf numFmtId="3" fontId="3" fillId="3" borderId="6" xfId="0" applyNumberFormat="1" applyFont="1" applyFill="1" applyBorder="1" applyAlignment="1" applyProtection="1">
      <alignment horizontal="right" vertical="center" indent="1"/>
    </xf>
    <xf numFmtId="3" fontId="3" fillId="3" borderId="7" xfId="0" applyNumberFormat="1" applyFont="1" applyFill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9" fillId="0" borderId="44" xfId="0" applyFont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29" fillId="0" borderId="50" xfId="0" applyFont="1" applyBorder="1" applyAlignment="1" applyProtection="1">
      <alignment horizontal="center" vertic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center" vertical="center"/>
    </xf>
    <xf numFmtId="0" fontId="29" fillId="0" borderId="53" xfId="0" applyFont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57" xfId="0" applyFill="1" applyBorder="1" applyAlignment="1" applyProtection="1">
      <alignment horizontal="center" vertical="center" shrinkToFit="1"/>
    </xf>
    <xf numFmtId="3" fontId="3" fillId="0" borderId="18" xfId="0" applyNumberFormat="1" applyFont="1" applyBorder="1" applyAlignment="1" applyProtection="1">
      <alignment horizontal="right" vertical="center" indent="1"/>
    </xf>
    <xf numFmtId="3" fontId="3" fillId="0" borderId="19" xfId="0" applyNumberFormat="1" applyFont="1" applyBorder="1" applyAlignment="1" applyProtection="1">
      <alignment horizontal="right" vertical="center" indent="1"/>
    </xf>
    <xf numFmtId="3" fontId="3" fillId="0" borderId="20" xfId="0" applyNumberFormat="1" applyFont="1" applyBorder="1" applyAlignment="1" applyProtection="1">
      <alignment horizontal="right" vertical="center" indent="1"/>
    </xf>
    <xf numFmtId="3" fontId="3" fillId="0" borderId="8" xfId="0" applyNumberFormat="1" applyFont="1" applyBorder="1" applyAlignment="1" applyProtection="1">
      <alignment horizontal="right" vertical="center" indent="1"/>
    </xf>
    <xf numFmtId="3" fontId="3" fillId="0" borderId="0" xfId="0" applyNumberFormat="1" applyFont="1" applyBorder="1" applyAlignment="1" applyProtection="1">
      <alignment horizontal="right" vertical="center" indent="1"/>
    </xf>
    <xf numFmtId="3" fontId="3" fillId="0" borderId="9" xfId="0" applyNumberFormat="1" applyFont="1" applyBorder="1" applyAlignment="1" applyProtection="1">
      <alignment horizontal="right" vertical="center" indent="1"/>
    </xf>
    <xf numFmtId="3" fontId="3" fillId="0" borderId="5" xfId="0" applyNumberFormat="1" applyFont="1" applyBorder="1" applyAlignment="1" applyProtection="1">
      <alignment horizontal="right" vertical="center" indent="1"/>
    </xf>
    <xf numFmtId="3" fontId="3" fillId="0" borderId="6" xfId="0" applyNumberFormat="1" applyFont="1" applyBorder="1" applyAlignment="1" applyProtection="1">
      <alignment horizontal="right" vertical="center" indent="1"/>
    </xf>
    <xf numFmtId="3" fontId="3" fillId="0" borderId="7" xfId="0" applyNumberFormat="1" applyFont="1" applyBorder="1" applyAlignment="1" applyProtection="1">
      <alignment horizontal="right" vertical="center" indent="1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" fontId="3" fillId="0" borderId="40" xfId="0" applyNumberFormat="1" applyFont="1" applyBorder="1" applyAlignment="1" applyProtection="1">
      <alignment horizontal="right" vertical="center" indent="1"/>
    </xf>
    <xf numFmtId="3" fontId="3" fillId="0" borderId="41" xfId="0" applyNumberFormat="1" applyFont="1" applyBorder="1" applyAlignment="1" applyProtection="1">
      <alignment horizontal="right" vertical="center" indent="1"/>
    </xf>
    <xf numFmtId="3" fontId="3" fillId="0" borderId="42" xfId="0" applyNumberFormat="1" applyFont="1" applyBorder="1" applyAlignment="1" applyProtection="1">
      <alignment horizontal="right" vertical="center" indent="1"/>
    </xf>
    <xf numFmtId="3" fontId="3" fillId="0" borderId="2" xfId="0" applyNumberFormat="1" applyFont="1" applyBorder="1" applyAlignment="1" applyProtection="1">
      <alignment horizontal="right" vertical="center" indent="1"/>
    </xf>
    <xf numFmtId="3" fontId="3" fillId="0" borderId="3" xfId="0" applyNumberFormat="1" applyFont="1" applyBorder="1" applyAlignment="1" applyProtection="1">
      <alignment horizontal="right" vertical="center" indent="1"/>
    </xf>
    <xf numFmtId="3" fontId="3" fillId="0" borderId="4" xfId="0" applyNumberFormat="1" applyFont="1" applyBorder="1" applyAlignment="1" applyProtection="1">
      <alignment horizontal="right" vertical="center" indent="1"/>
    </xf>
    <xf numFmtId="3" fontId="3" fillId="0" borderId="37" xfId="0" applyNumberFormat="1" applyFont="1" applyBorder="1" applyAlignment="1" applyProtection="1">
      <alignment horizontal="right" vertical="center" indent="1"/>
    </xf>
    <xf numFmtId="3" fontId="3" fillId="0" borderId="38" xfId="0" applyNumberFormat="1" applyFont="1" applyBorder="1" applyAlignment="1" applyProtection="1">
      <alignment horizontal="right" vertical="center" indent="1"/>
    </xf>
    <xf numFmtId="3" fontId="3" fillId="0" borderId="39" xfId="0" applyNumberFormat="1" applyFont="1" applyBorder="1" applyAlignment="1" applyProtection="1">
      <alignment horizontal="right" vertical="center" inden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 wrapText="1" shrinkToFit="1"/>
    </xf>
    <xf numFmtId="3" fontId="3" fillId="0" borderId="48" xfId="0" applyNumberFormat="1" applyFont="1" applyFill="1" applyBorder="1" applyAlignment="1" applyProtection="1">
      <alignment horizontal="right" vertical="center" indent="1"/>
    </xf>
    <xf numFmtId="3" fontId="3" fillId="0" borderId="49" xfId="0" applyNumberFormat="1" applyFont="1" applyFill="1" applyBorder="1" applyAlignment="1" applyProtection="1">
      <alignment horizontal="right" vertical="center" indent="1"/>
    </xf>
    <xf numFmtId="3" fontId="3" fillId="0" borderId="50" xfId="0" applyNumberFormat="1" applyFont="1" applyFill="1" applyBorder="1" applyAlignment="1" applyProtection="1">
      <alignment horizontal="right" vertical="center" indent="1"/>
    </xf>
    <xf numFmtId="0" fontId="0" fillId="0" borderId="36" xfId="0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center" vertical="center" shrinkToFit="1"/>
    </xf>
    <xf numFmtId="178" fontId="3" fillId="0" borderId="44" xfId="0" applyNumberFormat="1" applyFont="1" applyBorder="1" applyAlignment="1" applyProtection="1">
      <alignment horizontal="right" vertical="center" indent="1"/>
    </xf>
    <xf numFmtId="178" fontId="3" fillId="0" borderId="45" xfId="0" applyNumberFormat="1" applyFont="1" applyBorder="1" applyAlignment="1" applyProtection="1">
      <alignment horizontal="right" vertical="center" indent="1"/>
    </xf>
    <xf numFmtId="178" fontId="3" fillId="0" borderId="46" xfId="0" applyNumberFormat="1" applyFont="1" applyBorder="1" applyAlignment="1" applyProtection="1">
      <alignment horizontal="right" vertical="center" indent="1"/>
    </xf>
    <xf numFmtId="178" fontId="3" fillId="0" borderId="48" xfId="0" applyNumberFormat="1" applyFont="1" applyBorder="1" applyAlignment="1" applyProtection="1">
      <alignment horizontal="right" vertical="center" indent="1"/>
    </xf>
    <xf numFmtId="178" fontId="3" fillId="0" borderId="49" xfId="0" applyNumberFormat="1" applyFont="1" applyBorder="1" applyAlignment="1" applyProtection="1">
      <alignment horizontal="right" vertical="center" indent="1"/>
    </xf>
    <xf numFmtId="178" fontId="3" fillId="0" borderId="50" xfId="0" applyNumberFormat="1" applyFont="1" applyBorder="1" applyAlignment="1" applyProtection="1">
      <alignment horizontal="right" vertical="center" indent="1"/>
    </xf>
    <xf numFmtId="3" fontId="3" fillId="5" borderId="2" xfId="0" applyNumberFormat="1" applyFont="1" applyFill="1" applyBorder="1" applyAlignment="1" applyProtection="1">
      <alignment horizontal="right" vertical="center" indent="1"/>
    </xf>
    <xf numFmtId="3" fontId="3" fillId="5" borderId="3" xfId="0" applyNumberFormat="1" applyFont="1" applyFill="1" applyBorder="1" applyAlignment="1" applyProtection="1">
      <alignment horizontal="right" vertical="center" indent="1"/>
    </xf>
    <xf numFmtId="3" fontId="3" fillId="5" borderId="4" xfId="0" applyNumberFormat="1" applyFont="1" applyFill="1" applyBorder="1" applyAlignment="1" applyProtection="1">
      <alignment horizontal="right" vertical="center" indent="1"/>
    </xf>
    <xf numFmtId="3" fontId="3" fillId="5" borderId="8" xfId="0" applyNumberFormat="1" applyFont="1" applyFill="1" applyBorder="1" applyAlignment="1" applyProtection="1">
      <alignment horizontal="right" vertical="center" indent="1"/>
    </xf>
    <xf numFmtId="3" fontId="3" fillId="5" borderId="0" xfId="0" applyNumberFormat="1" applyFont="1" applyFill="1" applyBorder="1" applyAlignment="1" applyProtection="1">
      <alignment horizontal="right" vertical="center" indent="1"/>
    </xf>
    <xf numFmtId="3" fontId="3" fillId="5" borderId="9" xfId="0" applyNumberFormat="1" applyFont="1" applyFill="1" applyBorder="1" applyAlignment="1" applyProtection="1">
      <alignment horizontal="right" vertical="center" indent="1"/>
    </xf>
    <xf numFmtId="3" fontId="3" fillId="5" borderId="5" xfId="0" applyNumberFormat="1" applyFont="1" applyFill="1" applyBorder="1" applyAlignment="1" applyProtection="1">
      <alignment horizontal="right" vertical="center" indent="1"/>
    </xf>
    <xf numFmtId="3" fontId="3" fillId="5" borderId="6" xfId="0" applyNumberFormat="1" applyFont="1" applyFill="1" applyBorder="1" applyAlignment="1" applyProtection="1">
      <alignment horizontal="right" vertical="center" indent="1"/>
    </xf>
    <xf numFmtId="3" fontId="3" fillId="5" borderId="7" xfId="0" applyNumberFormat="1" applyFont="1" applyFill="1" applyBorder="1" applyAlignment="1" applyProtection="1">
      <alignment horizontal="right" vertical="center" inden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indent="1"/>
    </xf>
    <xf numFmtId="3" fontId="3" fillId="0" borderId="3" xfId="0" applyNumberFormat="1" applyFont="1" applyFill="1" applyBorder="1" applyAlignment="1" applyProtection="1">
      <alignment horizontal="right" vertical="center" indent="1"/>
    </xf>
    <xf numFmtId="3" fontId="3" fillId="0" borderId="4" xfId="0" applyNumberFormat="1" applyFont="1" applyFill="1" applyBorder="1" applyAlignment="1" applyProtection="1">
      <alignment horizontal="right" vertical="center" indent="1"/>
    </xf>
    <xf numFmtId="3" fontId="3" fillId="0" borderId="8" xfId="0" applyNumberFormat="1" applyFont="1" applyFill="1" applyBorder="1" applyAlignment="1" applyProtection="1">
      <alignment horizontal="right" vertical="center" indent="1"/>
    </xf>
    <xf numFmtId="3" fontId="3" fillId="0" borderId="0" xfId="0" applyNumberFormat="1" applyFont="1" applyFill="1" applyBorder="1" applyAlignment="1" applyProtection="1">
      <alignment horizontal="right" vertical="center" indent="1"/>
    </xf>
    <xf numFmtId="3" fontId="3" fillId="0" borderId="9" xfId="0" applyNumberFormat="1" applyFont="1" applyFill="1" applyBorder="1" applyAlignment="1" applyProtection="1">
      <alignment horizontal="right" vertical="center" indent="1"/>
    </xf>
    <xf numFmtId="3" fontId="3" fillId="0" borderId="5" xfId="0" applyNumberFormat="1" applyFont="1" applyFill="1" applyBorder="1" applyAlignment="1" applyProtection="1">
      <alignment horizontal="right" vertical="center" indent="1"/>
    </xf>
    <xf numFmtId="3" fontId="3" fillId="0" borderId="6" xfId="0" applyNumberFormat="1" applyFont="1" applyFill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right" vertical="center" indent="1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2" borderId="4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 indent="1"/>
    </xf>
    <xf numFmtId="3" fontId="3" fillId="2" borderId="3" xfId="0" applyNumberFormat="1" applyFont="1" applyFill="1" applyBorder="1" applyAlignment="1" applyProtection="1">
      <alignment horizontal="right" vertical="center" indent="1"/>
    </xf>
    <xf numFmtId="3" fontId="3" fillId="2" borderId="4" xfId="0" applyNumberFormat="1" applyFont="1" applyFill="1" applyBorder="1" applyAlignment="1" applyProtection="1">
      <alignment horizontal="right" vertical="center" indent="1"/>
    </xf>
    <xf numFmtId="3" fontId="3" fillId="2" borderId="8" xfId="0" applyNumberFormat="1" applyFont="1" applyFill="1" applyBorder="1" applyAlignment="1" applyProtection="1">
      <alignment horizontal="right" vertical="center" indent="1"/>
    </xf>
    <xf numFmtId="3" fontId="3" fillId="2" borderId="0" xfId="0" applyNumberFormat="1" applyFont="1" applyFill="1" applyBorder="1" applyAlignment="1" applyProtection="1">
      <alignment horizontal="right" vertical="center" indent="1"/>
    </xf>
    <xf numFmtId="3" fontId="3" fillId="2" borderId="9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2" borderId="6" xfId="0" applyNumberFormat="1" applyFont="1" applyFill="1" applyBorder="1" applyAlignment="1" applyProtection="1">
      <alignment horizontal="right" vertical="center" indent="1"/>
    </xf>
    <xf numFmtId="3" fontId="3" fillId="2" borderId="7" xfId="0" applyNumberFormat="1" applyFont="1" applyFill="1" applyBorder="1" applyAlignment="1" applyProtection="1">
      <alignment horizontal="right" vertical="center" indent="1"/>
    </xf>
    <xf numFmtId="0" fontId="33" fillId="2" borderId="2" xfId="0" applyFont="1" applyFill="1" applyBorder="1" applyAlignment="1" applyProtection="1">
      <alignment horizontal="center" vertical="center"/>
    </xf>
    <xf numFmtId="0" fontId="33" fillId="2" borderId="3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horizontal="center" vertical="center"/>
    </xf>
    <xf numFmtId="0" fontId="33" fillId="2" borderId="8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33" fillId="2" borderId="5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29" fillId="2" borderId="44" xfId="0" applyFont="1" applyFill="1" applyBorder="1" applyAlignment="1" applyProtection="1">
      <alignment horizontal="center" vertical="center"/>
    </xf>
    <xf numFmtId="0" fontId="29" fillId="2" borderId="45" xfId="0" applyFont="1" applyFill="1" applyBorder="1" applyAlignment="1" applyProtection="1">
      <alignment horizontal="center" vertical="center"/>
    </xf>
    <xf numFmtId="0" fontId="29" fillId="2" borderId="46" xfId="0" applyFont="1" applyFill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center" vertical="center"/>
    </xf>
    <xf numFmtId="0" fontId="29" fillId="2" borderId="50" xfId="0" applyFont="1" applyFill="1" applyBorder="1" applyAlignment="1" applyProtection="1">
      <alignment horizontal="center" vertical="center"/>
    </xf>
    <xf numFmtId="0" fontId="29" fillId="2" borderId="51" xfId="0" applyFont="1" applyFill="1" applyBorder="1" applyAlignment="1" applyProtection="1">
      <alignment horizontal="center" vertical="center"/>
    </xf>
    <xf numFmtId="0" fontId="29" fillId="2" borderId="52" xfId="0" applyFont="1" applyFill="1" applyBorder="1" applyAlignment="1" applyProtection="1">
      <alignment horizontal="center" vertical="center"/>
    </xf>
    <xf numFmtId="0" fontId="29" fillId="2" borderId="53" xfId="0" applyFont="1" applyFill="1" applyBorder="1" applyAlignment="1" applyProtection="1">
      <alignment horizontal="center" vertical="center"/>
    </xf>
    <xf numFmtId="3" fontId="3" fillId="2" borderId="40" xfId="0" applyNumberFormat="1" applyFont="1" applyFill="1" applyBorder="1" applyAlignment="1" applyProtection="1">
      <alignment horizontal="right" vertical="center" indent="1"/>
    </xf>
    <xf numFmtId="3" fontId="3" fillId="2" borderId="41" xfId="0" applyNumberFormat="1" applyFont="1" applyFill="1" applyBorder="1" applyAlignment="1" applyProtection="1">
      <alignment horizontal="right" vertical="center" indent="1"/>
    </xf>
    <xf numFmtId="3" fontId="3" fillId="2" borderId="42" xfId="0" applyNumberFormat="1" applyFont="1" applyFill="1" applyBorder="1" applyAlignment="1" applyProtection="1">
      <alignment horizontal="right" vertical="center" indent="1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3" fontId="3" fillId="2" borderId="37" xfId="0" applyNumberFormat="1" applyFont="1" applyFill="1" applyBorder="1" applyAlignment="1" applyProtection="1">
      <alignment horizontal="right" vertical="center" indent="1"/>
    </xf>
    <xf numFmtId="3" fontId="3" fillId="2" borderId="38" xfId="0" applyNumberFormat="1" applyFont="1" applyFill="1" applyBorder="1" applyAlignment="1" applyProtection="1">
      <alignment horizontal="right" vertical="center" indent="1"/>
    </xf>
    <xf numFmtId="3" fontId="3" fillId="2" borderId="39" xfId="0" applyNumberFormat="1" applyFont="1" applyFill="1" applyBorder="1" applyAlignment="1" applyProtection="1">
      <alignment horizontal="right" vertical="center" indent="1"/>
    </xf>
    <xf numFmtId="0" fontId="33" fillId="2" borderId="44" xfId="0" applyFont="1" applyFill="1" applyBorder="1" applyAlignment="1" applyProtection="1">
      <alignment horizontal="center" vertical="center"/>
    </xf>
    <xf numFmtId="0" fontId="33" fillId="2" borderId="45" xfId="0" applyFont="1" applyFill="1" applyBorder="1" applyAlignment="1" applyProtection="1">
      <alignment horizontal="center" vertical="center"/>
    </xf>
    <xf numFmtId="0" fontId="33" fillId="2" borderId="46" xfId="0" applyFont="1" applyFill="1" applyBorder="1" applyAlignment="1" applyProtection="1">
      <alignment horizontal="center" vertical="center"/>
    </xf>
    <xf numFmtId="0" fontId="33" fillId="2" borderId="48" xfId="0" applyFont="1" applyFill="1" applyBorder="1" applyAlignment="1" applyProtection="1">
      <alignment horizontal="center" vertical="center"/>
    </xf>
    <xf numFmtId="0" fontId="33" fillId="2" borderId="49" xfId="0" applyFont="1" applyFill="1" applyBorder="1" applyAlignment="1" applyProtection="1">
      <alignment horizontal="center" vertical="center"/>
    </xf>
    <xf numFmtId="0" fontId="33" fillId="2" borderId="50" xfId="0" applyFont="1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1" fillId="4" borderId="54" xfId="0" applyFont="1" applyFill="1" applyBorder="1" applyAlignment="1" applyProtection="1">
      <alignment horizontal="center" vertical="center"/>
    </xf>
    <xf numFmtId="0" fontId="31" fillId="4" borderId="55" xfId="0" applyFont="1" applyFill="1" applyBorder="1" applyAlignment="1" applyProtection="1">
      <alignment horizontal="center" vertical="center"/>
    </xf>
    <xf numFmtId="0" fontId="31" fillId="4" borderId="56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8" xfId="0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 applyProtection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 shrinkToFit="1"/>
    </xf>
    <xf numFmtId="3" fontId="3" fillId="0" borderId="40" xfId="0" applyNumberFormat="1" applyFont="1" applyFill="1" applyBorder="1" applyAlignment="1" applyProtection="1">
      <alignment horizontal="right" vertical="center" indent="1"/>
    </xf>
    <xf numFmtId="3" fontId="3" fillId="0" borderId="41" xfId="0" applyNumberFormat="1" applyFont="1" applyFill="1" applyBorder="1" applyAlignment="1" applyProtection="1">
      <alignment horizontal="right" vertical="center" indent="1"/>
    </xf>
    <xf numFmtId="3" fontId="3" fillId="0" borderId="42" xfId="0" applyNumberFormat="1" applyFont="1" applyFill="1" applyBorder="1" applyAlignment="1" applyProtection="1">
      <alignment horizontal="right" vertical="center" indent="1"/>
    </xf>
    <xf numFmtId="3" fontId="3" fillId="0" borderId="37" xfId="0" applyNumberFormat="1" applyFont="1" applyFill="1" applyBorder="1" applyAlignment="1" applyProtection="1">
      <alignment horizontal="right" vertical="center" indent="1"/>
    </xf>
    <xf numFmtId="3" fontId="3" fillId="0" borderId="38" xfId="0" applyNumberFormat="1" applyFont="1" applyFill="1" applyBorder="1" applyAlignment="1" applyProtection="1">
      <alignment horizontal="right" vertical="center" indent="1"/>
    </xf>
    <xf numFmtId="3" fontId="3" fillId="0" borderId="39" xfId="0" applyNumberFormat="1" applyFont="1" applyFill="1" applyBorder="1" applyAlignment="1" applyProtection="1">
      <alignment horizontal="right" vertical="center" indent="1"/>
    </xf>
    <xf numFmtId="3" fontId="3" fillId="3" borderId="40" xfId="0" applyNumberFormat="1" applyFont="1" applyFill="1" applyBorder="1" applyAlignment="1" applyProtection="1">
      <alignment horizontal="right" vertical="center" indent="1"/>
    </xf>
    <xf numFmtId="3" fontId="3" fillId="3" borderId="41" xfId="0" applyNumberFormat="1" applyFont="1" applyFill="1" applyBorder="1" applyAlignment="1" applyProtection="1">
      <alignment horizontal="right" vertical="center" indent="1"/>
    </xf>
    <xf numFmtId="3" fontId="3" fillId="3" borderId="42" xfId="0" applyNumberFormat="1" applyFont="1" applyFill="1" applyBorder="1" applyAlignment="1" applyProtection="1">
      <alignment horizontal="right" vertical="center" indent="1"/>
    </xf>
    <xf numFmtId="0" fontId="21" fillId="0" borderId="40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3" fontId="3" fillId="3" borderId="37" xfId="0" applyNumberFormat="1" applyFont="1" applyFill="1" applyBorder="1" applyAlignment="1" applyProtection="1">
      <alignment horizontal="right" vertical="center" indent="1"/>
    </xf>
    <xf numFmtId="3" fontId="3" fillId="3" borderId="38" xfId="0" applyNumberFormat="1" applyFont="1" applyFill="1" applyBorder="1" applyAlignment="1" applyProtection="1">
      <alignment horizontal="right" vertical="center" indent="1"/>
    </xf>
    <xf numFmtId="3" fontId="3" fillId="3" borderId="39" xfId="0" applyNumberFormat="1" applyFont="1" applyFill="1" applyBorder="1" applyAlignment="1" applyProtection="1">
      <alignment horizontal="right" vertical="center" inden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25" fillId="3" borderId="1" xfId="0" applyNumberFormat="1" applyFont="1" applyFill="1" applyBorder="1" applyAlignment="1" applyProtection="1">
      <alignment horizontal="left" vertical="center" inden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3" fontId="2" fillId="3" borderId="8" xfId="0" applyNumberFormat="1" applyFont="1" applyFill="1" applyBorder="1" applyAlignment="1" applyProtection="1">
      <alignment horizontal="righ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3" fontId="2" fillId="3" borderId="9" xfId="0" applyNumberFormat="1" applyFont="1" applyFill="1" applyBorder="1" applyAlignment="1" applyProtection="1">
      <alignment horizontal="right"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3" fontId="2" fillId="3" borderId="6" xfId="0" applyNumberFormat="1" applyFont="1" applyFill="1" applyBorder="1" applyAlignment="1" applyProtection="1">
      <alignment horizontal="righ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5" fillId="3" borderId="2" xfId="0" applyNumberFormat="1" applyFont="1" applyFill="1" applyBorder="1" applyAlignment="1" applyProtection="1">
      <alignment horizontal="left" vertical="center" indent="1"/>
    </xf>
    <xf numFmtId="0" fontId="25" fillId="3" borderId="3" xfId="0" applyNumberFormat="1" applyFont="1" applyFill="1" applyBorder="1" applyAlignment="1" applyProtection="1">
      <alignment horizontal="left" vertical="center" indent="1"/>
    </xf>
    <xf numFmtId="0" fontId="25" fillId="3" borderId="4" xfId="0" applyNumberFormat="1" applyFont="1" applyFill="1" applyBorder="1" applyAlignment="1" applyProtection="1">
      <alignment horizontal="left" vertical="center" indent="1"/>
    </xf>
    <xf numFmtId="0" fontId="25" fillId="3" borderId="5" xfId="0" applyNumberFormat="1" applyFont="1" applyFill="1" applyBorder="1" applyAlignment="1" applyProtection="1">
      <alignment horizontal="left" vertical="center" indent="1"/>
    </xf>
    <xf numFmtId="0" fontId="25" fillId="3" borderId="6" xfId="0" applyNumberFormat="1" applyFont="1" applyFill="1" applyBorder="1" applyAlignment="1" applyProtection="1">
      <alignment horizontal="left" vertical="center" indent="1"/>
    </xf>
    <xf numFmtId="0" fontId="25" fillId="3" borderId="7" xfId="0" applyNumberFormat="1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center" vertical="top" shrinkToFit="1"/>
    </xf>
    <xf numFmtId="0" fontId="12" fillId="3" borderId="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177" fontId="40" fillId="6" borderId="0" xfId="0" applyNumberFormat="1" applyFont="1" applyFill="1" applyAlignment="1">
      <alignment horizontal="left" vertical="center" shrinkToFit="1"/>
    </xf>
    <xf numFmtId="3" fontId="34" fillId="3" borderId="11" xfId="0" applyNumberFormat="1" applyFont="1" applyFill="1" applyBorder="1" applyAlignment="1" applyProtection="1">
      <alignment horizontal="right" vertical="center"/>
    </xf>
    <xf numFmtId="3" fontId="34" fillId="3" borderId="36" xfId="0" applyNumberFormat="1" applyFont="1" applyFill="1" applyBorder="1" applyAlignment="1" applyProtection="1">
      <alignment horizontal="right" vertical="center"/>
    </xf>
    <xf numFmtId="3" fontId="34" fillId="3" borderId="61" xfId="0" applyNumberFormat="1" applyFont="1" applyFill="1" applyBorder="1" applyAlignment="1" applyProtection="1">
      <alignment horizontal="right" vertical="center"/>
    </xf>
    <xf numFmtId="3" fontId="34" fillId="3" borderId="11" xfId="0" applyNumberFormat="1" applyFont="1" applyFill="1" applyBorder="1" applyAlignment="1" applyProtection="1">
      <alignment vertical="center"/>
    </xf>
    <xf numFmtId="3" fontId="34" fillId="3" borderId="36" xfId="0" applyNumberFormat="1" applyFont="1" applyFill="1" applyBorder="1" applyAlignment="1" applyProtection="1">
      <alignment vertical="center"/>
    </xf>
    <xf numFmtId="3" fontId="34" fillId="3" borderId="61" xfId="0" applyNumberFormat="1" applyFont="1" applyFill="1" applyBorder="1" applyAlignment="1" applyProtection="1">
      <alignment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44" xfId="0" applyFont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center" vertical="center"/>
    </xf>
    <xf numFmtId="0" fontId="33" fillId="0" borderId="46" xfId="0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33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49" fontId="3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34" fillId="0" borderId="11" xfId="0" applyNumberFormat="1" applyFont="1" applyBorder="1" applyAlignment="1" applyProtection="1">
      <alignment horizontal="left" vertical="center" indent="1"/>
      <protection locked="0"/>
    </xf>
    <xf numFmtId="49" fontId="34" fillId="0" borderId="36" xfId="0" applyNumberFormat="1" applyFont="1" applyBorder="1" applyAlignment="1" applyProtection="1">
      <alignment horizontal="left" vertical="center" inden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34" xfId="0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 applyProtection="1">
      <alignment horizontal="center" vertical="center" wrapText="1"/>
      <protection locked="0"/>
    </xf>
    <xf numFmtId="49" fontId="38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6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49" fontId="25" fillId="0" borderId="2" xfId="0" applyNumberFormat="1" applyFont="1" applyBorder="1" applyAlignment="1" applyProtection="1">
      <alignment horizontal="left" vertical="center" wrapText="1" indent="1"/>
      <protection locked="0"/>
    </xf>
    <xf numFmtId="49" fontId="25" fillId="0" borderId="3" xfId="0" applyNumberFormat="1" applyFont="1" applyBorder="1" applyAlignment="1" applyProtection="1">
      <alignment horizontal="left" vertical="center" wrapText="1" indent="1"/>
      <protection locked="0"/>
    </xf>
    <xf numFmtId="49" fontId="25" fillId="0" borderId="4" xfId="0" applyNumberFormat="1" applyFont="1" applyBorder="1" applyAlignment="1" applyProtection="1">
      <alignment horizontal="left" vertical="center" wrapText="1" indent="1"/>
      <protection locked="0"/>
    </xf>
    <xf numFmtId="49" fontId="25" fillId="0" borderId="5" xfId="0" applyNumberFormat="1" applyFont="1" applyBorder="1" applyAlignment="1" applyProtection="1">
      <alignment horizontal="left" vertical="center" wrapText="1" indent="1"/>
      <protection locked="0"/>
    </xf>
    <xf numFmtId="49" fontId="25" fillId="0" borderId="6" xfId="0" applyNumberFormat="1" applyFont="1" applyBorder="1" applyAlignment="1" applyProtection="1">
      <alignment horizontal="left" vertical="center" wrapText="1" indent="1"/>
      <protection locked="0"/>
    </xf>
    <xf numFmtId="49" fontId="25" fillId="0" borderId="7" xfId="0" applyNumberFormat="1" applyFont="1" applyBorder="1" applyAlignment="1" applyProtection="1">
      <alignment horizontal="left" vertical="center" wrapText="1" indent="1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left" vertical="center" wrapText="1" indent="1"/>
    </xf>
    <xf numFmtId="0" fontId="25" fillId="3" borderId="3" xfId="0" applyFont="1" applyFill="1" applyBorder="1" applyAlignment="1" applyProtection="1">
      <alignment horizontal="left" vertical="center" wrapText="1" indent="1"/>
    </xf>
    <xf numFmtId="0" fontId="25" fillId="3" borderId="4" xfId="0" applyFont="1" applyFill="1" applyBorder="1" applyAlignment="1" applyProtection="1">
      <alignment horizontal="left" vertical="center" wrapText="1" indent="1"/>
    </xf>
    <xf numFmtId="0" fontId="25" fillId="3" borderId="5" xfId="0" applyFont="1" applyFill="1" applyBorder="1" applyAlignment="1" applyProtection="1">
      <alignment horizontal="left" vertical="center" wrapText="1" indent="1"/>
    </xf>
    <xf numFmtId="0" fontId="25" fillId="3" borderId="6" xfId="0" applyFont="1" applyFill="1" applyBorder="1" applyAlignment="1" applyProtection="1">
      <alignment horizontal="left" vertical="center" wrapText="1" indent="1"/>
    </xf>
    <xf numFmtId="0" fontId="25" fillId="3" borderId="7" xfId="0" applyFont="1" applyFill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3" fontId="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3" fontId="3" fillId="0" borderId="8" xfId="0" applyNumberFormat="1" applyFont="1" applyFill="1" applyBorder="1" applyAlignment="1" applyProtection="1">
      <alignment horizontal="righ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3" fontId="3" fillId="0" borderId="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" xfId="0" applyNumberFormat="1" applyFont="1" applyFill="1" applyBorder="1" applyAlignment="1" applyProtection="1">
      <alignment horizontal="right" vertical="center" indent="1"/>
      <protection locked="0"/>
    </xf>
    <xf numFmtId="3" fontId="3" fillId="0" borderId="6" xfId="0" applyNumberFormat="1" applyFont="1" applyFill="1" applyBorder="1" applyAlignment="1" applyProtection="1">
      <alignment horizontal="right" vertical="center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indent="1"/>
      <protection locked="0"/>
    </xf>
    <xf numFmtId="3" fontId="3" fillId="0" borderId="41" xfId="0" applyNumberFormat="1" applyFont="1" applyFill="1" applyBorder="1" applyAlignment="1" applyProtection="1">
      <alignment horizontal="right" vertical="center" indent="1"/>
      <protection locked="0"/>
    </xf>
    <xf numFmtId="3" fontId="3" fillId="0" borderId="42" xfId="0" applyNumberFormat="1" applyFont="1" applyFill="1" applyBorder="1" applyAlignment="1" applyProtection="1">
      <alignment horizontal="right" vertical="center" indent="1"/>
      <protection locked="0"/>
    </xf>
    <xf numFmtId="3" fontId="3" fillId="0" borderId="48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3" fontId="3" fillId="0" borderId="18" xfId="0" applyNumberFormat="1" applyFont="1" applyBorder="1" applyAlignment="1" applyProtection="1">
      <alignment horizontal="right" vertical="center" indent="1"/>
      <protection locked="0"/>
    </xf>
    <xf numFmtId="3" fontId="3" fillId="0" borderId="19" xfId="0" applyNumberFormat="1" applyFont="1" applyBorder="1" applyAlignment="1" applyProtection="1">
      <alignment horizontal="right" vertical="center" indent="1"/>
      <protection locked="0"/>
    </xf>
    <xf numFmtId="3" fontId="3" fillId="0" borderId="20" xfId="0" applyNumberFormat="1" applyFont="1" applyBorder="1" applyAlignment="1" applyProtection="1">
      <alignment horizontal="right" vertical="center" indent="1"/>
      <protection locked="0"/>
    </xf>
    <xf numFmtId="3" fontId="3" fillId="0" borderId="8" xfId="0" applyNumberFormat="1" applyFont="1" applyBorder="1" applyAlignment="1" applyProtection="1">
      <alignment horizontal="right" vertical="center" indent="1"/>
      <protection locked="0"/>
    </xf>
    <xf numFmtId="3" fontId="3" fillId="0" borderId="0" xfId="0" applyNumberFormat="1" applyFont="1" applyBorder="1" applyAlignment="1" applyProtection="1">
      <alignment horizontal="right" vertical="center" indent="1"/>
      <protection locked="0"/>
    </xf>
    <xf numFmtId="3" fontId="3" fillId="0" borderId="9" xfId="0" applyNumberFormat="1" applyFont="1" applyBorder="1" applyAlignment="1" applyProtection="1">
      <alignment horizontal="right" vertical="center" indent="1"/>
      <protection locked="0"/>
    </xf>
    <xf numFmtId="3" fontId="3" fillId="0" borderId="5" xfId="0" applyNumberFormat="1" applyFont="1" applyBorder="1" applyAlignment="1" applyProtection="1">
      <alignment horizontal="right" vertical="center" indent="1"/>
      <protection locked="0"/>
    </xf>
    <xf numFmtId="3" fontId="3" fillId="0" borderId="6" xfId="0" applyNumberFormat="1" applyFont="1" applyBorder="1" applyAlignment="1" applyProtection="1">
      <alignment horizontal="right" vertical="center" indent="1"/>
      <protection locked="0"/>
    </xf>
    <xf numFmtId="3" fontId="3" fillId="0" borderId="7" xfId="0" applyNumberFormat="1" applyFont="1" applyBorder="1" applyAlignment="1" applyProtection="1">
      <alignment horizontal="right" vertical="center" indent="1"/>
      <protection locked="0"/>
    </xf>
    <xf numFmtId="3" fontId="3" fillId="0" borderId="40" xfId="0" applyNumberFormat="1" applyFont="1" applyBorder="1" applyAlignment="1" applyProtection="1">
      <alignment horizontal="right" vertical="center" indent="1"/>
      <protection locked="0"/>
    </xf>
    <xf numFmtId="3" fontId="3" fillId="0" borderId="41" xfId="0" applyNumberFormat="1" applyFont="1" applyBorder="1" applyAlignment="1" applyProtection="1">
      <alignment horizontal="right" vertical="center" indent="1"/>
      <protection locked="0"/>
    </xf>
    <xf numFmtId="3" fontId="3" fillId="0" borderId="42" xfId="0" applyNumberFormat="1" applyFont="1" applyBorder="1" applyAlignment="1" applyProtection="1">
      <alignment horizontal="right" vertical="center" indent="1"/>
      <protection locked="0"/>
    </xf>
    <xf numFmtId="3" fontId="3" fillId="0" borderId="2" xfId="0" applyNumberFormat="1" applyFont="1" applyBorder="1" applyAlignment="1" applyProtection="1">
      <alignment horizontal="right" vertical="center" indent="1"/>
      <protection locked="0"/>
    </xf>
    <xf numFmtId="3" fontId="3" fillId="0" borderId="3" xfId="0" applyNumberFormat="1" applyFont="1" applyBorder="1" applyAlignment="1" applyProtection="1">
      <alignment horizontal="right" vertical="center" indent="1"/>
      <protection locked="0"/>
    </xf>
    <xf numFmtId="3" fontId="3" fillId="0" borderId="4" xfId="0" applyNumberFormat="1" applyFont="1" applyBorder="1" applyAlignment="1" applyProtection="1">
      <alignment horizontal="right" vertical="center" indent="1"/>
      <protection locked="0"/>
    </xf>
    <xf numFmtId="3" fontId="3" fillId="0" borderId="37" xfId="0" applyNumberFormat="1" applyFont="1" applyBorder="1" applyAlignment="1" applyProtection="1">
      <alignment horizontal="right" vertical="center" indent="1"/>
      <protection locked="0"/>
    </xf>
    <xf numFmtId="3" fontId="3" fillId="0" borderId="38" xfId="0" applyNumberFormat="1" applyFont="1" applyBorder="1" applyAlignment="1" applyProtection="1">
      <alignment horizontal="right" vertical="center" indent="1"/>
      <protection locked="0"/>
    </xf>
    <xf numFmtId="3" fontId="3" fillId="0" borderId="39" xfId="0" applyNumberFormat="1" applyFont="1" applyBorder="1" applyAlignment="1" applyProtection="1">
      <alignment horizontal="right" vertical="center" indent="1"/>
      <protection locked="0"/>
    </xf>
    <xf numFmtId="178" fontId="3" fillId="0" borderId="44" xfId="0" applyNumberFormat="1" applyFont="1" applyBorder="1" applyAlignment="1" applyProtection="1">
      <alignment horizontal="right" vertical="center" indent="1"/>
      <protection locked="0"/>
    </xf>
    <xf numFmtId="178" fontId="3" fillId="0" borderId="45" xfId="0" applyNumberFormat="1" applyFont="1" applyBorder="1" applyAlignment="1" applyProtection="1">
      <alignment horizontal="right" vertical="center" indent="1"/>
      <protection locked="0"/>
    </xf>
    <xf numFmtId="178" fontId="3" fillId="0" borderId="46" xfId="0" applyNumberFormat="1" applyFont="1" applyBorder="1" applyAlignment="1" applyProtection="1">
      <alignment horizontal="right" vertical="center" indent="1"/>
      <protection locked="0"/>
    </xf>
    <xf numFmtId="178" fontId="3" fillId="0" borderId="48" xfId="0" applyNumberFormat="1" applyFont="1" applyBorder="1" applyAlignment="1" applyProtection="1">
      <alignment horizontal="right" vertical="center" indent="1"/>
      <protection locked="0"/>
    </xf>
    <xf numFmtId="178" fontId="3" fillId="0" borderId="49" xfId="0" applyNumberFormat="1" applyFont="1" applyBorder="1" applyAlignment="1" applyProtection="1">
      <alignment horizontal="right" vertical="center" indent="1"/>
      <protection locked="0"/>
    </xf>
    <xf numFmtId="178" fontId="3" fillId="0" borderId="50" xfId="0" applyNumberFormat="1" applyFont="1" applyBorder="1" applyAlignment="1" applyProtection="1">
      <alignment horizontal="right" vertical="center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0" fontId="31" fillId="4" borderId="54" xfId="0" applyFont="1" applyFill="1" applyBorder="1" applyAlignment="1" applyProtection="1">
      <alignment horizontal="center" vertical="center"/>
      <protection locked="0"/>
    </xf>
    <xf numFmtId="0" fontId="31" fillId="4" borderId="55" xfId="0" applyFont="1" applyFill="1" applyBorder="1" applyAlignment="1" applyProtection="1">
      <alignment horizontal="center" vertical="center"/>
      <protection locked="0"/>
    </xf>
    <xf numFmtId="0" fontId="31" fillId="4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top" shrinkToFit="1"/>
    </xf>
    <xf numFmtId="0" fontId="10" fillId="3" borderId="0" xfId="0" applyFont="1" applyFill="1" applyAlignment="1" applyProtection="1">
      <alignment horizontal="center" vertical="center"/>
    </xf>
    <xf numFmtId="177" fontId="12" fillId="6" borderId="0" xfId="0" applyNumberFormat="1" applyFont="1" applyFill="1" applyAlignment="1" applyProtection="1">
      <alignment horizontal="left" vertical="center" shrinkToFit="1"/>
    </xf>
    <xf numFmtId="176" fontId="0" fillId="0" borderId="0" xfId="0" applyNumberFormat="1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25" fillId="6" borderId="2" xfId="0" applyNumberFormat="1" applyFont="1" applyFill="1" applyBorder="1" applyAlignment="1" applyProtection="1">
      <alignment horizontal="left" vertical="center" wrapText="1" indent="1"/>
    </xf>
    <xf numFmtId="0" fontId="25" fillId="6" borderId="3" xfId="0" applyNumberFormat="1" applyFont="1" applyFill="1" applyBorder="1" applyAlignment="1" applyProtection="1">
      <alignment horizontal="left" vertical="center" wrapText="1" indent="1"/>
    </xf>
    <xf numFmtId="0" fontId="25" fillId="6" borderId="4" xfId="0" applyNumberFormat="1" applyFont="1" applyFill="1" applyBorder="1" applyAlignment="1" applyProtection="1">
      <alignment horizontal="left" vertical="center" wrapText="1" indent="1"/>
    </xf>
    <xf numFmtId="0" fontId="25" fillId="6" borderId="5" xfId="0" applyNumberFormat="1" applyFont="1" applyFill="1" applyBorder="1" applyAlignment="1" applyProtection="1">
      <alignment horizontal="left" vertical="center" wrapText="1" indent="1"/>
    </xf>
    <xf numFmtId="0" fontId="25" fillId="6" borderId="6" xfId="0" applyNumberFormat="1" applyFont="1" applyFill="1" applyBorder="1" applyAlignment="1" applyProtection="1">
      <alignment horizontal="left" vertical="center" wrapText="1" indent="1"/>
    </xf>
    <xf numFmtId="0" fontId="25" fillId="6" borderId="7" xfId="0" applyNumberFormat="1" applyFont="1" applyFill="1" applyBorder="1" applyAlignment="1" applyProtection="1">
      <alignment horizontal="left" vertical="center" wrapText="1" inden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3" fillId="0" borderId="11" xfId="0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61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3" fontId="3" fillId="3" borderId="0" xfId="0" applyNumberFormat="1" applyFont="1" applyFill="1" applyAlignment="1" applyProtection="1">
      <alignment horizontal="right" vertical="center" indent="1"/>
    </xf>
    <xf numFmtId="0" fontId="11" fillId="0" borderId="0" xfId="0" applyFont="1" applyProtection="1">
      <alignment vertical="center"/>
    </xf>
    <xf numFmtId="3" fontId="3" fillId="0" borderId="0" xfId="0" applyNumberFormat="1" applyFont="1" applyAlignment="1" applyProtection="1">
      <alignment horizontal="right" vertical="center" indent="1"/>
      <protection locked="0"/>
    </xf>
    <xf numFmtId="3" fontId="3" fillId="0" borderId="48" xfId="0" applyNumberFormat="1" applyFont="1" applyBorder="1" applyAlignment="1" applyProtection="1">
      <alignment horizontal="right" vertical="center" indent="1"/>
      <protection locked="0"/>
    </xf>
    <xf numFmtId="3" fontId="3" fillId="0" borderId="49" xfId="0" applyNumberFormat="1" applyFont="1" applyBorder="1" applyAlignment="1" applyProtection="1">
      <alignment horizontal="right" vertical="center" indent="1"/>
      <protection locked="0"/>
    </xf>
    <xf numFmtId="3" fontId="3" fillId="0" borderId="50" xfId="0" applyNumberFormat="1" applyFont="1" applyBorder="1" applyAlignment="1" applyProtection="1">
      <alignment horizontal="right" vertical="center" indent="1"/>
      <protection locked="0"/>
    </xf>
    <xf numFmtId="0" fontId="16" fillId="2" borderId="0" xfId="0" applyFont="1" applyFill="1" applyAlignment="1" applyProtection="1">
      <alignment horizontal="center" vertical="center"/>
    </xf>
    <xf numFmtId="3" fontId="3" fillId="5" borderId="0" xfId="0" applyNumberFormat="1" applyFont="1" applyFill="1" applyAlignment="1" applyProtection="1">
      <alignment horizontal="right" vertical="center" indent="1"/>
    </xf>
    <xf numFmtId="0" fontId="0" fillId="5" borderId="0" xfId="0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 shrinkToFit="1"/>
    </xf>
    <xf numFmtId="0" fontId="21" fillId="0" borderId="0" xfId="0" applyFont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left" vertical="center" indent="1"/>
    </xf>
    <xf numFmtId="0" fontId="12" fillId="3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AEEF3"/>
      <color rgb="FF385D8A"/>
      <color rgb="FFFF99FF"/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24106</xdr:colOff>
      <xdr:row>19</xdr:row>
      <xdr:rowOff>17318</xdr:rowOff>
    </xdr:from>
    <xdr:ext cx="3318304" cy="681842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6833" y="5316682"/>
          <a:ext cx="3318304" cy="681842"/>
        </a:xfrm>
        <a:prstGeom prst="wedgeRectCallout">
          <a:avLst>
            <a:gd name="adj1" fmla="val -12150"/>
            <a:gd name="adj2" fmla="val 11969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補助事業ポータルに入力した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内容との一致を確認してください。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143806</xdr:colOff>
      <xdr:row>23</xdr:row>
      <xdr:rowOff>78189</xdr:rowOff>
    </xdr:from>
    <xdr:ext cx="4514789" cy="1159292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93985" y="6527975"/>
          <a:ext cx="4514789" cy="1159292"/>
        </a:xfrm>
        <a:prstGeom prst="wedgeRectCallout">
          <a:avLst>
            <a:gd name="adj1" fmla="val -49482"/>
            <a:gd name="adj2" fmla="val 889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１申請内で、複数のリース契約をしている場合、契約件数合計欄にその件数を入力してください。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また、各契約毎に契約Ｎｏを振り、それぞれ本書式を作成してください。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47</xdr:col>
      <xdr:colOff>16085</xdr:colOff>
      <xdr:row>25</xdr:row>
      <xdr:rowOff>204106</xdr:rowOff>
    </xdr:from>
    <xdr:ext cx="4426365" cy="1607129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677156" y="7089320"/>
          <a:ext cx="4426365" cy="1607129"/>
        </a:xfrm>
        <a:prstGeom prst="wedgeRectCallout">
          <a:avLst>
            <a:gd name="adj1" fmla="val -21758"/>
            <a:gd name="adj2" fmla="val 885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以下３点を確認し、プルダウンリストより選択し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入力してください。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・残価付リースでないこと。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・割賦契約でないこと。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・所有権移転付リースでないこと。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56030</xdr:colOff>
      <xdr:row>48</xdr:row>
      <xdr:rowOff>414618</xdr:rowOff>
    </xdr:from>
    <xdr:to>
      <xdr:col>66</xdr:col>
      <xdr:colOff>179296</xdr:colOff>
      <xdr:row>49</xdr:row>
      <xdr:rowOff>89648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7105" y="8453718"/>
          <a:ext cx="4523816" cy="589430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契約に含まれる設備の情報は、見積書の内容との一致を確認してください。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49</xdr:col>
      <xdr:colOff>141200</xdr:colOff>
      <xdr:row>14</xdr:row>
      <xdr:rowOff>234919</xdr:rowOff>
    </xdr:from>
    <xdr:ext cx="2664346" cy="892552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93564" y="3663919"/>
          <a:ext cx="2664346" cy="892552"/>
        </a:xfrm>
        <a:prstGeom prst="wedgeRectCallout">
          <a:avLst>
            <a:gd name="adj1" fmla="val -7139"/>
            <a:gd name="adj2" fmla="val -7217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補助事業ポータルに記載の申請書番号との一致を確認してください。</a:t>
          </a:r>
        </a:p>
      </xdr:txBody>
    </xdr:sp>
    <xdr:clientData/>
  </xdr:oneCellAnchor>
  <xdr:oneCellAnchor>
    <xdr:from>
      <xdr:col>24</xdr:col>
      <xdr:colOff>103415</xdr:colOff>
      <xdr:row>120</xdr:row>
      <xdr:rowOff>273506</xdr:rowOff>
    </xdr:from>
    <xdr:ext cx="3257550" cy="625812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797879" y="22317077"/>
          <a:ext cx="3257550" cy="625812"/>
        </a:xfrm>
        <a:prstGeom prst="wedgeRectCallout">
          <a:avLst>
            <a:gd name="adj1" fmla="val -77659"/>
            <a:gd name="adj2" fmla="val -531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リース事業者、部署名、担当者名を漏れなく入力してください。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177514</xdr:colOff>
      <xdr:row>12</xdr:row>
      <xdr:rowOff>48489</xdr:rowOff>
    </xdr:from>
    <xdr:ext cx="1261884" cy="55919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B7C0787-5A35-4A98-825F-BB55B07414CF}"/>
            </a:ext>
          </a:extLst>
        </xdr:cNvPr>
        <xdr:cNvSpPr/>
      </xdr:nvSpPr>
      <xdr:spPr>
        <a:xfrm>
          <a:off x="662423" y="2957944"/>
          <a:ext cx="1261884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62</xdr:col>
      <xdr:colOff>112059</xdr:colOff>
      <xdr:row>119</xdr:row>
      <xdr:rowOff>347383</xdr:rowOff>
    </xdr:from>
    <xdr:to>
      <xdr:col>65</xdr:col>
      <xdr:colOff>145676</xdr:colOff>
      <xdr:row>121</xdr:row>
      <xdr:rowOff>67235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B6CF7853-7667-4C68-AE7F-08AA9F79E033}"/>
            </a:ext>
          </a:extLst>
        </xdr:cNvPr>
        <xdr:cNvGrpSpPr/>
      </xdr:nvGrpSpPr>
      <xdr:grpSpPr>
        <a:xfrm>
          <a:off x="13066059" y="24540883"/>
          <a:ext cx="657072" cy="689670"/>
          <a:chOff x="12834738" y="25112383"/>
          <a:chExt cx="645938" cy="699566"/>
        </a:xfrm>
      </xdr:grpSpPr>
      <xdr:sp macro="" textlink="">
        <xdr:nvSpPr>
          <xdr:cNvPr id="24" name="Rectangle 318">
            <a:extLst>
              <a:ext uri="{FF2B5EF4-FFF2-40B4-BE49-F238E27FC236}">
                <a16:creationId xmlns:a16="http://schemas.microsoft.com/office/drawing/2014/main" id="{7BCD5F74-034A-47B6-A884-7D126F9916D2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205481"/>
            <a:ext cx="82977" cy="1102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共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" name="Rectangle 319">
            <a:extLst>
              <a:ext uri="{FF2B5EF4-FFF2-40B4-BE49-F238E27FC236}">
                <a16:creationId xmlns:a16="http://schemas.microsoft.com/office/drawing/2014/main" id="{FED270D7-6320-4ABB-9E1F-DF5064890288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468546"/>
            <a:ext cx="84589" cy="1006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創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96DF7DE7-B33A-4A62-8767-9AFA53C7D98A}"/>
              </a:ext>
            </a:extLst>
          </xdr:cNvPr>
          <xdr:cNvSpPr/>
        </xdr:nvSpPr>
        <xdr:spPr>
          <a:xfrm>
            <a:off x="12834738" y="25112383"/>
            <a:ext cx="645938" cy="699566"/>
          </a:xfrm>
          <a:prstGeom prst="ellipse">
            <a:avLst/>
          </a:prstGeom>
          <a:noFill/>
          <a:ln w="9525" cap="flat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pPr marL="0" indent="0" algn="l" defTabSz="914400" rtl="0" eaLnBrk="1" latinLnBrk="0" hangingPunct="1"/>
            <a:endParaRPr kumimoji="1" lang="ja-JP" altLang="en-US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2</xdr:col>
      <xdr:colOff>68036</xdr:colOff>
      <xdr:row>1</xdr:row>
      <xdr:rowOff>122464</xdr:rowOff>
    </xdr:from>
    <xdr:to>
      <xdr:col>58</xdr:col>
      <xdr:colOff>99509</xdr:colOff>
      <xdr:row>8</xdr:row>
      <xdr:rowOff>92900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771DA8F-F7B9-4E50-BBA7-F104AEF72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6" y="489857"/>
          <a:ext cx="11461473" cy="17801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38CFA3-7E0D-4581-9AEF-FEB8F2F2F43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D6CE970-6F41-4503-A91C-B13EE1D13668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88</xdr:col>
      <xdr:colOff>22679</xdr:colOff>
      <xdr:row>5</xdr:row>
      <xdr:rowOff>39009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DA87F0-49FF-4F0B-9CBD-1B4CA4E659DF}"/>
            </a:ext>
          </a:extLst>
        </xdr:cNvPr>
        <xdr:cNvSpPr txBox="1"/>
      </xdr:nvSpPr>
      <xdr:spPr>
        <a:xfrm>
          <a:off x="154622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0</xdr:row>
      <xdr:rowOff>0</xdr:rowOff>
    </xdr:from>
    <xdr:to>
      <xdr:col>89</xdr:col>
      <xdr:colOff>22679</xdr:colOff>
      <xdr:row>4</xdr:row>
      <xdr:rowOff>340634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975071-5D55-4B62-8D3B-B55C92968B4A}"/>
            </a:ext>
          </a:extLst>
        </xdr:cNvPr>
        <xdr:cNvSpPr txBox="1"/>
      </xdr:nvSpPr>
      <xdr:spPr>
        <a:xfrm>
          <a:off x="156527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AA3EEE-EAD4-4788-BF04-3B8A69EB8277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6920B13-D063-4187-9041-9AF8F4F564A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88</xdr:col>
      <xdr:colOff>22679</xdr:colOff>
      <xdr:row>5</xdr:row>
      <xdr:rowOff>39009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01F7B8-2925-4676-8586-C6143AD41597}"/>
            </a:ext>
          </a:extLst>
        </xdr:cNvPr>
        <xdr:cNvSpPr txBox="1"/>
      </xdr:nvSpPr>
      <xdr:spPr>
        <a:xfrm>
          <a:off x="154622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15153</xdr:colOff>
      <xdr:row>262</xdr:row>
      <xdr:rowOff>19485</xdr:rowOff>
    </xdr:from>
    <xdr:to>
      <xdr:col>46</xdr:col>
      <xdr:colOff>59259</xdr:colOff>
      <xdr:row>277</xdr:row>
      <xdr:rowOff>145040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893B148-B3A3-4C63-ADCF-5252D935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3" y="51212030"/>
          <a:ext cx="9603742" cy="272328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77931</xdr:colOff>
      <xdr:row>281</xdr:row>
      <xdr:rowOff>22265</xdr:rowOff>
    </xdr:from>
    <xdr:to>
      <xdr:col>46</xdr:col>
      <xdr:colOff>77929</xdr:colOff>
      <xdr:row>297</xdr:row>
      <xdr:rowOff>2037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CBF04431-EF12-4636-AF7C-54541494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" y="54505265"/>
          <a:ext cx="9559634" cy="275068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305</xdr:row>
      <xdr:rowOff>56901</xdr:rowOff>
    </xdr:from>
    <xdr:to>
      <xdr:col>45</xdr:col>
      <xdr:colOff>166685</xdr:colOff>
      <xdr:row>326</xdr:row>
      <xdr:rowOff>12951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1B72D59-D7A1-4640-AD95-3F620FF8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40401"/>
          <a:ext cx="9518503" cy="3592868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329</xdr:row>
      <xdr:rowOff>161321</xdr:rowOff>
    </xdr:from>
    <xdr:to>
      <xdr:col>46</xdr:col>
      <xdr:colOff>47622</xdr:colOff>
      <xdr:row>350</xdr:row>
      <xdr:rowOff>139184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12432DF5-5FE2-46FA-8EC3-07195705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81615"/>
          <a:ext cx="9337298" cy="3507716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121227</xdr:colOff>
      <xdr:row>120</xdr:row>
      <xdr:rowOff>17318</xdr:rowOff>
    </xdr:from>
    <xdr:to>
      <xdr:col>70</xdr:col>
      <xdr:colOff>86590</xdr:colOff>
      <xdr:row>120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117</xdr:row>
      <xdr:rowOff>13607</xdr:rowOff>
    </xdr:from>
    <xdr:to>
      <xdr:col>18</xdr:col>
      <xdr:colOff>27215</xdr:colOff>
      <xdr:row>118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</xdr:row>
      <xdr:rowOff>126171</xdr:rowOff>
    </xdr:from>
    <xdr:ext cx="7105215" cy="55919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6676" y="3520535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記入例①　リース料金計算方法「積算」の場合</a:t>
          </a:r>
        </a:p>
      </xdr:txBody>
    </xdr:sp>
    <xdr:clientData/>
  </xdr:oneCellAnchor>
  <xdr:oneCellAnchor>
    <xdr:from>
      <xdr:col>25</xdr:col>
      <xdr:colOff>81641</xdr:colOff>
      <xdr:row>23</xdr:row>
      <xdr:rowOff>108858</xdr:rowOff>
    </xdr:from>
    <xdr:ext cx="1971675" cy="892552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21</xdr:row>
      <xdr:rowOff>299356</xdr:rowOff>
    </xdr:from>
    <xdr:ext cx="3401786" cy="1159292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47</xdr:col>
      <xdr:colOff>39585</xdr:colOff>
      <xdr:row>49</xdr:row>
      <xdr:rowOff>126176</xdr:rowOff>
    </xdr:from>
    <xdr:ext cx="2895600" cy="1426031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807040" y="11157858"/>
          <a:ext cx="2895600" cy="1426031"/>
        </a:xfrm>
        <a:prstGeom prst="wedgeRectCallout">
          <a:avLst>
            <a:gd name="adj1" fmla="val -98264"/>
            <a:gd name="adj2" fmla="val 6811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カーソルをあてると「▼」が表示されますので、プルダウンリストより「積算」を選択してください。</a:t>
          </a:r>
        </a:p>
      </xdr:txBody>
    </xdr:sp>
    <xdr:clientData/>
  </xdr:oneCellAnchor>
  <xdr:twoCellAnchor>
    <xdr:from>
      <xdr:col>1</xdr:col>
      <xdr:colOff>121227</xdr:colOff>
      <xdr:row>236</xdr:row>
      <xdr:rowOff>17318</xdr:rowOff>
    </xdr:from>
    <xdr:to>
      <xdr:col>70</xdr:col>
      <xdr:colOff>86590</xdr:colOff>
      <xdr:row>236</xdr:row>
      <xdr:rowOff>17318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25334" y="23802604"/>
          <a:ext cx="1404875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4607" y="23172964"/>
          <a:ext cx="3306537" cy="4218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130</xdr:row>
      <xdr:rowOff>39587</xdr:rowOff>
    </xdr:from>
    <xdr:ext cx="7105215" cy="55919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16676" y="25462678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記入例②　リース料金計算方法「料率」の場合</a:t>
          </a:r>
        </a:p>
      </xdr:txBody>
    </xdr:sp>
    <xdr:clientData/>
  </xdr:oneCellAnchor>
  <xdr:oneCellAnchor>
    <xdr:from>
      <xdr:col>25</xdr:col>
      <xdr:colOff>81641</xdr:colOff>
      <xdr:row>139</xdr:row>
      <xdr:rowOff>108858</xdr:rowOff>
    </xdr:from>
    <xdr:ext cx="1971675" cy="892552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137</xdr:row>
      <xdr:rowOff>299356</xdr:rowOff>
    </xdr:from>
    <xdr:ext cx="3401786" cy="1159292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46</xdr:col>
      <xdr:colOff>126177</xdr:colOff>
      <xdr:row>165</xdr:row>
      <xdr:rowOff>126177</xdr:rowOff>
    </xdr:from>
    <xdr:ext cx="2895600" cy="1426031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685813" y="33255859"/>
          <a:ext cx="2895600" cy="1426031"/>
        </a:xfrm>
        <a:prstGeom prst="wedgeRectCallout">
          <a:avLst>
            <a:gd name="adj1" fmla="val -94675"/>
            <a:gd name="adj2" fmla="val 6811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カーソルをあてると「▼」が表示されますので、プルダウンリストより「料率」を選択してください。</a:t>
          </a:r>
        </a:p>
      </xdr:txBody>
    </xdr:sp>
    <xdr:clientData/>
  </xdr:one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45061</xdr:colOff>
      <xdr:row>247</xdr:row>
      <xdr:rowOff>87338</xdr:rowOff>
    </xdr:from>
    <xdr:ext cx="5039200" cy="55919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52879" y="47608429"/>
          <a:ext cx="5039200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記入例③　表示されるメッセージ</a:t>
          </a:r>
        </a:p>
      </xdr:txBody>
    </xdr:sp>
    <xdr:clientData/>
  </xdr:oneCellAnchor>
  <xdr:oneCellAnchor>
    <xdr:from>
      <xdr:col>47</xdr:col>
      <xdr:colOff>27665</xdr:colOff>
      <xdr:row>271</xdr:row>
      <xdr:rowOff>112536</xdr:rowOff>
    </xdr:from>
    <xdr:ext cx="4564198" cy="6924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795120" y="52413445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47</xdr:col>
      <xdr:colOff>69278</xdr:colOff>
      <xdr:row>261</xdr:row>
      <xdr:rowOff>121229</xdr:rowOff>
    </xdr:from>
    <xdr:ext cx="4174090" cy="1159292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9836733" y="51140593"/>
          <a:ext cx="4174090" cy="1159292"/>
        </a:xfrm>
        <a:prstGeom prst="wedgeRectCallout">
          <a:avLst>
            <a:gd name="adj1" fmla="val -58052"/>
            <a:gd name="adj2" fmla="val 10127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Ｆ「初回リース契約期間のリース料金支払額合計」がＤ「補助金差引後のリース対象費用（元本）」以上であること（フルペイアウトであること）を確認してください。</a:t>
          </a:r>
        </a:p>
      </xdr:txBody>
    </xdr:sp>
    <xdr:clientData/>
  </xdr:oneCellAnchor>
  <xdr:oneCellAnchor>
    <xdr:from>
      <xdr:col>46</xdr:col>
      <xdr:colOff>197377</xdr:colOff>
      <xdr:row>293</xdr:row>
      <xdr:rowOff>119949</xdr:rowOff>
    </xdr:from>
    <xdr:ext cx="4620945" cy="992579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757013" y="56230858"/>
          <a:ext cx="4620945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補助金が有る場合の「リース料金支払額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総合計」から、補助金相当分の減額がさ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れていることが確認できません。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148894</xdr:colOff>
      <xdr:row>317</xdr:row>
      <xdr:rowOff>129855</xdr:rowOff>
    </xdr:from>
    <xdr:ext cx="4564198" cy="6924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708530" y="60241264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46</xdr:col>
      <xdr:colOff>190507</xdr:colOff>
      <xdr:row>307</xdr:row>
      <xdr:rowOff>17320</xdr:rowOff>
    </xdr:from>
    <xdr:ext cx="4174090" cy="1159292"/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750143" y="58847184"/>
          <a:ext cx="4174090" cy="1159292"/>
        </a:xfrm>
        <a:prstGeom prst="wedgeRectCallout">
          <a:avLst>
            <a:gd name="adj1" fmla="val -57637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Ｆ「初回リース契約期間のリース料金支払額合計」がＤ「補助金差引後のリース対象費用（元本）」以上であること（フルペイアウトであること）を確認してください。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>
    <xdr:from>
      <xdr:col>1</xdr:col>
      <xdr:colOff>51953</xdr:colOff>
      <xdr:row>279</xdr:row>
      <xdr:rowOff>34636</xdr:rowOff>
    </xdr:from>
    <xdr:to>
      <xdr:col>68</xdr:col>
      <xdr:colOff>25110</xdr:colOff>
      <xdr:row>279</xdr:row>
      <xdr:rowOff>34636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9771" y="53807591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327</xdr:row>
      <xdr:rowOff>103909</xdr:rowOff>
    </xdr:from>
    <xdr:to>
      <xdr:col>68</xdr:col>
      <xdr:colOff>25110</xdr:colOff>
      <xdr:row>327</xdr:row>
      <xdr:rowOff>103909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59771" y="61860545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300</xdr:row>
      <xdr:rowOff>155854</xdr:rowOff>
    </xdr:from>
    <xdr:to>
      <xdr:col>68</xdr:col>
      <xdr:colOff>25110</xdr:colOff>
      <xdr:row>300</xdr:row>
      <xdr:rowOff>155854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59771" y="57479036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-1</xdr:colOff>
      <xdr:row>280</xdr:row>
      <xdr:rowOff>121232</xdr:rowOff>
    </xdr:from>
    <xdr:ext cx="4214839" cy="1248938"/>
    <xdr:sp macro="" textlink="">
      <xdr:nvSpPr>
        <xdr:cNvPr id="35" name="四角形吹き出し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9767454" y="53980777"/>
          <a:ext cx="4214839" cy="1248938"/>
        </a:xfrm>
        <a:prstGeom prst="wedgeRectCallout">
          <a:avLst>
            <a:gd name="adj1" fmla="val -56272"/>
            <a:gd name="adj2" fmla="val 13880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Ｆ「初回リース契約期間のリース料金支払額合計」、及びＧ「再リース契約期間のリース料金支払額合計」の金額が正しいことを確認してください。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46</xdr:col>
      <xdr:colOff>197377</xdr:colOff>
      <xdr:row>345</xdr:row>
      <xdr:rowOff>67994</xdr:rowOff>
    </xdr:from>
    <xdr:ext cx="4620945" cy="992579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F86281A-2B6B-4405-AD89-5F8BE6946652}"/>
            </a:ext>
          </a:extLst>
        </xdr:cNvPr>
        <xdr:cNvSpPr txBox="1"/>
      </xdr:nvSpPr>
      <xdr:spPr>
        <a:xfrm>
          <a:off x="9757013" y="65028494"/>
          <a:ext cx="4620945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補助金が有る場合の「リース料金支払額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総合計」から、補助金相当分の減額がさ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れていることが確認できません。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190500</xdr:colOff>
      <xdr:row>332</xdr:row>
      <xdr:rowOff>69277</xdr:rowOff>
    </xdr:from>
    <xdr:ext cx="4214839" cy="1248938"/>
    <xdr:sp macro="" textlink="">
      <xdr:nvSpPr>
        <xdr:cNvPr id="46" name="四角形吹き出し 34">
          <a:extLst>
            <a:ext uri="{FF2B5EF4-FFF2-40B4-BE49-F238E27FC236}">
              <a16:creationId xmlns:a16="http://schemas.microsoft.com/office/drawing/2014/main" id="{5AFA45EA-955F-4516-8D76-097BE9318D37}"/>
            </a:ext>
          </a:extLst>
        </xdr:cNvPr>
        <xdr:cNvSpPr/>
      </xdr:nvSpPr>
      <xdr:spPr>
        <a:xfrm>
          <a:off x="9750136" y="62778413"/>
          <a:ext cx="4214839" cy="1248938"/>
        </a:xfrm>
        <a:prstGeom prst="wedgeRectCallout">
          <a:avLst>
            <a:gd name="adj1" fmla="val -56272"/>
            <a:gd name="adj2" fmla="val 13880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Ｆ「初回リース契約期間のリース料金支払額合計」、及びＧ「再リース契約期間のリース料金支払額合計」の金額が正しいことを確認してください。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65</xdr:col>
      <xdr:colOff>76200</xdr:colOff>
      <xdr:row>240</xdr:row>
      <xdr:rowOff>76200</xdr:rowOff>
    </xdr:from>
    <xdr:to>
      <xdr:col>68</xdr:col>
      <xdr:colOff>93488</xdr:colOff>
      <xdr:row>243</xdr:row>
      <xdr:rowOff>261416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D868471-DA40-449B-843A-68A37C44DA05}"/>
            </a:ext>
          </a:extLst>
        </xdr:cNvPr>
        <xdr:cNvGrpSpPr/>
      </xdr:nvGrpSpPr>
      <xdr:grpSpPr>
        <a:xfrm>
          <a:off x="13584382" y="46298427"/>
          <a:ext cx="640742" cy="704762"/>
          <a:chOff x="12834738" y="25112383"/>
          <a:chExt cx="645938" cy="699566"/>
        </a:xfrm>
      </xdr:grpSpPr>
      <xdr:sp macro="" textlink="">
        <xdr:nvSpPr>
          <xdr:cNvPr id="54" name="Rectangle 318">
            <a:extLst>
              <a:ext uri="{FF2B5EF4-FFF2-40B4-BE49-F238E27FC236}">
                <a16:creationId xmlns:a16="http://schemas.microsoft.com/office/drawing/2014/main" id="{35A76A01-B26B-4A26-B516-44CF5DCDC96B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205481"/>
            <a:ext cx="82977" cy="1102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共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5" name="Rectangle 319">
            <a:extLst>
              <a:ext uri="{FF2B5EF4-FFF2-40B4-BE49-F238E27FC236}">
                <a16:creationId xmlns:a16="http://schemas.microsoft.com/office/drawing/2014/main" id="{7B221460-8D98-4B57-BBE4-F9651F525943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468546"/>
            <a:ext cx="84589" cy="1006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創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6" name="楕円 55">
            <a:extLst>
              <a:ext uri="{FF2B5EF4-FFF2-40B4-BE49-F238E27FC236}">
                <a16:creationId xmlns:a16="http://schemas.microsoft.com/office/drawing/2014/main" id="{6A87386B-A1BE-42DF-8739-B259BA1AD2F5}"/>
              </a:ext>
            </a:extLst>
          </xdr:cNvPr>
          <xdr:cNvSpPr/>
        </xdr:nvSpPr>
        <xdr:spPr>
          <a:xfrm>
            <a:off x="12834738" y="25112383"/>
            <a:ext cx="645938" cy="699566"/>
          </a:xfrm>
          <a:prstGeom prst="ellipse">
            <a:avLst/>
          </a:prstGeom>
          <a:noFill/>
          <a:ln w="9525" cap="flat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pPr marL="0" indent="0" algn="l" defTabSz="914400" rtl="0" eaLnBrk="1" latinLnBrk="0" hangingPunct="1"/>
            <a:endParaRPr kumimoji="1" lang="ja-JP" altLang="en-US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58</xdr:col>
      <xdr:colOff>35375</xdr:colOff>
      <xdr:row>120</xdr:row>
      <xdr:rowOff>161925</xdr:rowOff>
    </xdr:from>
    <xdr:ext cx="2277836" cy="625812"/>
    <xdr:sp macro="" textlink="">
      <xdr:nvSpPr>
        <xdr:cNvPr id="87" name="四角形吹き出し 10">
          <a:extLst>
            <a:ext uri="{FF2B5EF4-FFF2-40B4-BE49-F238E27FC236}">
              <a16:creationId xmlns:a16="http://schemas.microsoft.com/office/drawing/2014/main" id="{4334D3C9-E2CD-40FB-9AD3-280FB4E9AE32}"/>
            </a:ext>
          </a:extLst>
        </xdr:cNvPr>
        <xdr:cNvSpPr/>
      </xdr:nvSpPr>
      <xdr:spPr>
        <a:xfrm>
          <a:off x="11873589" y="24001639"/>
          <a:ext cx="2277836" cy="625812"/>
        </a:xfrm>
        <a:prstGeom prst="wedgeRectCallout">
          <a:avLst>
            <a:gd name="adj1" fmla="val -40049"/>
            <a:gd name="adj2" fmla="val 9684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担当者名が入っている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ことを確認してください。</a:t>
          </a:r>
        </a:p>
      </xdr:txBody>
    </xdr:sp>
    <xdr:clientData/>
  </xdr:oneCellAnchor>
  <xdr:twoCellAnchor>
    <xdr:from>
      <xdr:col>65</xdr:col>
      <xdr:colOff>76200</xdr:colOff>
      <xdr:row>124</xdr:row>
      <xdr:rowOff>152400</xdr:rowOff>
    </xdr:from>
    <xdr:to>
      <xdr:col>68</xdr:col>
      <xdr:colOff>93488</xdr:colOff>
      <xdr:row>128</xdr:row>
      <xdr:rowOff>70916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A84CB9F2-DCC9-47E0-B3EE-6EDF5ADE8254}"/>
            </a:ext>
          </a:extLst>
        </xdr:cNvPr>
        <xdr:cNvGrpSpPr/>
      </xdr:nvGrpSpPr>
      <xdr:grpSpPr>
        <a:xfrm>
          <a:off x="13584382" y="24449809"/>
          <a:ext cx="640742" cy="697834"/>
          <a:chOff x="12834738" y="25112383"/>
          <a:chExt cx="645938" cy="699566"/>
        </a:xfrm>
      </xdr:grpSpPr>
      <xdr:sp macro="" textlink="">
        <xdr:nvSpPr>
          <xdr:cNvPr id="89" name="Rectangle 318">
            <a:extLst>
              <a:ext uri="{FF2B5EF4-FFF2-40B4-BE49-F238E27FC236}">
                <a16:creationId xmlns:a16="http://schemas.microsoft.com/office/drawing/2014/main" id="{4CB7AE24-B22B-431F-BD7F-A3142C858F96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205481"/>
            <a:ext cx="82977" cy="1102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共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0" name="Rectangle 319">
            <a:extLst>
              <a:ext uri="{FF2B5EF4-FFF2-40B4-BE49-F238E27FC236}">
                <a16:creationId xmlns:a16="http://schemas.microsoft.com/office/drawing/2014/main" id="{A3503373-27B2-4C25-B269-F52B6BE0D864}"/>
              </a:ext>
            </a:extLst>
          </xdr:cNvPr>
          <xdr:cNvSpPr>
            <a:spLocks noChangeArrowheads="1"/>
          </xdr:cNvSpPr>
        </xdr:nvSpPr>
        <xdr:spPr bwMode="auto">
          <a:xfrm>
            <a:off x="13061146" y="25468546"/>
            <a:ext cx="84589" cy="1006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創</a:t>
            </a:r>
            <a:endParaRPr kumimoji="0" lang="ja-JP" altLang="ja-JP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" name="楕円 90">
            <a:extLst>
              <a:ext uri="{FF2B5EF4-FFF2-40B4-BE49-F238E27FC236}">
                <a16:creationId xmlns:a16="http://schemas.microsoft.com/office/drawing/2014/main" id="{9864979D-6D5F-4CF6-9D87-1DCFEFCCC262}"/>
              </a:ext>
            </a:extLst>
          </xdr:cNvPr>
          <xdr:cNvSpPr/>
        </xdr:nvSpPr>
        <xdr:spPr>
          <a:xfrm>
            <a:off x="12834738" y="25112383"/>
            <a:ext cx="645938" cy="699566"/>
          </a:xfrm>
          <a:prstGeom prst="ellipse">
            <a:avLst/>
          </a:prstGeom>
          <a:noFill/>
          <a:ln w="9525" cap="flat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pPr marL="0" indent="0" algn="l" defTabSz="914400" rtl="0" eaLnBrk="1" latinLnBrk="0" hangingPunct="1"/>
            <a:endParaRPr kumimoji="1" lang="ja-JP" altLang="en-US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2</xdr:col>
      <xdr:colOff>54428</xdr:colOff>
      <xdr:row>7</xdr:row>
      <xdr:rowOff>190504</xdr:rowOff>
    </xdr:from>
    <xdr:to>
      <xdr:col>58</xdr:col>
      <xdr:colOff>91998</xdr:colOff>
      <xdr:row>11</xdr:row>
      <xdr:rowOff>83474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E7D708A-C730-473D-82A0-B5F12CF8B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2642" y="2095504"/>
          <a:ext cx="11467570" cy="981541"/>
        </a:xfrm>
        <a:prstGeom prst="rect">
          <a:avLst/>
        </a:prstGeom>
      </xdr:spPr>
    </xdr:pic>
    <xdr:clientData/>
  </xdr:twoCellAnchor>
  <xdr:oneCellAnchor>
    <xdr:from>
      <xdr:col>58</xdr:col>
      <xdr:colOff>35375</xdr:colOff>
      <xdr:row>236</xdr:row>
      <xdr:rowOff>131990</xdr:rowOff>
    </xdr:from>
    <xdr:ext cx="2277836" cy="625812"/>
    <xdr:sp macro="" textlink="">
      <xdr:nvSpPr>
        <xdr:cNvPr id="94" name="四角形吹き出し 10">
          <a:extLst>
            <a:ext uri="{FF2B5EF4-FFF2-40B4-BE49-F238E27FC236}">
              <a16:creationId xmlns:a16="http://schemas.microsoft.com/office/drawing/2014/main" id="{BDDED6F5-C962-47A7-8685-99C0CFC80C0E}"/>
            </a:ext>
          </a:extLst>
        </xdr:cNvPr>
        <xdr:cNvSpPr/>
      </xdr:nvSpPr>
      <xdr:spPr>
        <a:xfrm>
          <a:off x="11873589" y="46124133"/>
          <a:ext cx="2277836" cy="625812"/>
        </a:xfrm>
        <a:prstGeom prst="wedgeRectCallout">
          <a:avLst>
            <a:gd name="adj1" fmla="val -40049"/>
            <a:gd name="adj2" fmla="val 9684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担当者名が入っている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ことを確認してください。</a:t>
          </a:r>
        </a:p>
      </xdr:txBody>
    </xdr:sp>
    <xdr:clientData/>
  </xdr:oneCellAnchor>
  <xdr:twoCellAnchor editAs="oneCell">
    <xdr:from>
      <xdr:col>2</xdr:col>
      <xdr:colOff>54429</xdr:colOff>
      <xdr:row>1</xdr:row>
      <xdr:rowOff>122465</xdr:rowOff>
    </xdr:from>
    <xdr:to>
      <xdr:col>58</xdr:col>
      <xdr:colOff>85902</xdr:colOff>
      <xdr:row>8</xdr:row>
      <xdr:rowOff>92901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BC86E3D-079F-4811-B965-8D6CFEAC4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2643" y="489858"/>
          <a:ext cx="11461473" cy="17801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0</xdr:row>
      <xdr:rowOff>0</xdr:rowOff>
    </xdr:from>
    <xdr:to>
      <xdr:col>88</xdr:col>
      <xdr:colOff>22679</xdr:colOff>
      <xdr:row>4</xdr:row>
      <xdr:rowOff>340634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9BD956-B175-4B61-B0C2-EB53D7B67F5F}"/>
            </a:ext>
          </a:extLst>
        </xdr:cNvPr>
        <xdr:cNvSpPr txBox="1"/>
      </xdr:nvSpPr>
      <xdr:spPr>
        <a:xfrm>
          <a:off x="14970125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88</xdr:col>
      <xdr:colOff>22679</xdr:colOff>
      <xdr:row>5</xdr:row>
      <xdr:rowOff>39009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8EA999-AB4F-483C-BBD5-BFFFCA31BBBC}"/>
            </a:ext>
          </a:extLst>
        </xdr:cNvPr>
        <xdr:cNvSpPr txBox="1"/>
      </xdr:nvSpPr>
      <xdr:spPr>
        <a:xfrm>
          <a:off x="154622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0</xdr:row>
      <xdr:rowOff>0</xdr:rowOff>
    </xdr:from>
    <xdr:to>
      <xdr:col>89</xdr:col>
      <xdr:colOff>22679</xdr:colOff>
      <xdr:row>4</xdr:row>
      <xdr:rowOff>340634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1CCCD5-4345-4D5A-A454-BE8BDAC8F047}"/>
            </a:ext>
          </a:extLst>
        </xdr:cNvPr>
        <xdr:cNvSpPr txBox="1"/>
      </xdr:nvSpPr>
      <xdr:spPr>
        <a:xfrm>
          <a:off x="156527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D993F6A-2919-4B23-B917-AD929B2242AE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420317-FE31-4474-8BE0-A4F449C2F60A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88</xdr:col>
      <xdr:colOff>22679</xdr:colOff>
      <xdr:row>5</xdr:row>
      <xdr:rowOff>39009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494FE0-A476-4A4B-8F0F-BF8E95B97641}"/>
            </a:ext>
          </a:extLst>
        </xdr:cNvPr>
        <xdr:cNvSpPr txBox="1"/>
      </xdr:nvSpPr>
      <xdr:spPr>
        <a:xfrm>
          <a:off x="154622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0</xdr:row>
      <xdr:rowOff>0</xdr:rowOff>
    </xdr:from>
    <xdr:to>
      <xdr:col>89</xdr:col>
      <xdr:colOff>22679</xdr:colOff>
      <xdr:row>4</xdr:row>
      <xdr:rowOff>340634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A636656-3EB7-47F8-B2F8-952570CBC358}"/>
            </a:ext>
          </a:extLst>
        </xdr:cNvPr>
        <xdr:cNvSpPr txBox="1"/>
      </xdr:nvSpPr>
      <xdr:spPr>
        <a:xfrm>
          <a:off x="156527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6167EFA-9D10-4E62-BF64-5076C5AAD41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830416-BBE8-4C81-BE61-718EFE7B7095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88</xdr:col>
      <xdr:colOff>22679</xdr:colOff>
      <xdr:row>5</xdr:row>
      <xdr:rowOff>39009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2F8964-A1C0-4F8F-A637-B2F4764F70E2}"/>
            </a:ext>
          </a:extLst>
        </xdr:cNvPr>
        <xdr:cNvSpPr txBox="1"/>
      </xdr:nvSpPr>
      <xdr:spPr>
        <a:xfrm>
          <a:off x="154622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0</xdr:row>
      <xdr:rowOff>0</xdr:rowOff>
    </xdr:from>
    <xdr:to>
      <xdr:col>89</xdr:col>
      <xdr:colOff>22679</xdr:colOff>
      <xdr:row>4</xdr:row>
      <xdr:rowOff>340634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34274D-337D-44E3-9297-1C5AC064298F}"/>
            </a:ext>
          </a:extLst>
        </xdr:cNvPr>
        <xdr:cNvSpPr txBox="1"/>
      </xdr:nvSpPr>
      <xdr:spPr>
        <a:xfrm>
          <a:off x="15652750" y="0"/>
          <a:ext cx="11627304" cy="1324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記入例をもとに、全ての内容に誤りがないよう入力してください。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FF"/>
    <pageSetUpPr fitToPage="1"/>
  </sheetPr>
  <dimension ref="A1:BS123"/>
  <sheetViews>
    <sheetView showGridLines="0" tabSelected="1" view="pageBreakPreview" zoomScale="55" zoomScaleNormal="55" zoomScaleSheetLayoutView="55" workbookViewId="0"/>
  </sheetViews>
  <sheetFormatPr defaultRowHeight="13.5" x14ac:dyDescent="0.15"/>
  <cols>
    <col min="1" max="1" width="3.625" style="30" customWidth="1"/>
    <col min="2" max="70" width="2.625" style="30" customWidth="1"/>
    <col min="71" max="71" width="2.75" style="30" customWidth="1"/>
    <col min="72" max="72" width="2.875" style="30" customWidth="1"/>
    <col min="73" max="16384" width="9" style="30"/>
  </cols>
  <sheetData>
    <row r="1" spans="1:71" ht="28.5" x14ac:dyDescent="0.15">
      <c r="B1" s="31" t="s">
        <v>112</v>
      </c>
      <c r="O1" s="18"/>
    </row>
    <row r="2" spans="1:71" x14ac:dyDescent="0.15">
      <c r="O2" s="18"/>
    </row>
    <row r="3" spans="1:71" ht="21" x14ac:dyDescent="0.15">
      <c r="A3" s="24"/>
      <c r="C3" s="32"/>
      <c r="E3" s="24"/>
      <c r="O3" s="18"/>
    </row>
    <row r="4" spans="1:71" ht="21" x14ac:dyDescent="0.15">
      <c r="A4" s="24"/>
      <c r="C4" s="32"/>
      <c r="E4" s="24"/>
      <c r="O4" s="18"/>
      <c r="AC4" s="24"/>
    </row>
    <row r="5" spans="1:71" ht="21" x14ac:dyDescent="0.15">
      <c r="A5" s="24"/>
      <c r="C5" s="32"/>
      <c r="E5" s="24"/>
      <c r="O5" s="18"/>
      <c r="AC5" s="24"/>
    </row>
    <row r="6" spans="1:71" ht="21" x14ac:dyDescent="0.15">
      <c r="A6" s="24"/>
      <c r="C6" s="32"/>
      <c r="E6" s="24"/>
      <c r="O6" s="18"/>
    </row>
    <row r="7" spans="1:71" ht="21" x14ac:dyDescent="0.15">
      <c r="A7" s="24"/>
      <c r="C7" s="32"/>
      <c r="E7" s="24"/>
      <c r="O7" s="18"/>
    </row>
    <row r="8" spans="1:71" ht="21" x14ac:dyDescent="0.15">
      <c r="A8" s="24"/>
      <c r="E8" s="24"/>
      <c r="O8" s="18"/>
    </row>
    <row r="9" spans="1:71" ht="21" x14ac:dyDescent="0.15">
      <c r="A9" s="24"/>
      <c r="C9" s="32"/>
      <c r="E9" s="24"/>
      <c r="O9" s="18"/>
    </row>
    <row r="10" spans="1:71" ht="15" customHeight="1" x14ac:dyDescent="0.15">
      <c r="B10" s="33"/>
      <c r="O10" s="18"/>
    </row>
    <row r="11" spans="1:71" ht="15" customHeight="1" x14ac:dyDescent="0.15">
      <c r="B11" s="33"/>
      <c r="O11" s="18"/>
    </row>
    <row r="12" spans="1:7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95"/>
      <c r="BR12" s="35"/>
      <c r="BS12" s="38"/>
    </row>
    <row r="13" spans="1:71" ht="21" x14ac:dyDescent="0.1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109"/>
      <c r="AX13" s="109"/>
      <c r="AY13" s="109"/>
      <c r="AZ13" s="109"/>
      <c r="BA13" s="109"/>
      <c r="BB13" s="109"/>
      <c r="BC13" s="42" t="s">
        <v>118</v>
      </c>
      <c r="BD13" s="97"/>
      <c r="BE13" s="168">
        <v>2021</v>
      </c>
      <c r="BF13" s="168"/>
      <c r="BG13" s="168"/>
      <c r="BH13" s="168"/>
      <c r="BI13" s="169" t="s">
        <v>1</v>
      </c>
      <c r="BJ13" s="169"/>
      <c r="BK13" s="170" t="s">
        <v>2</v>
      </c>
      <c r="BL13" s="170"/>
      <c r="BM13" s="169" t="s">
        <v>3</v>
      </c>
      <c r="BN13" s="169"/>
      <c r="BO13" s="170" t="s">
        <v>2</v>
      </c>
      <c r="BP13" s="170"/>
      <c r="BQ13" s="109" t="s">
        <v>4</v>
      </c>
      <c r="BR13" s="98"/>
      <c r="BS13" s="99"/>
    </row>
    <row r="14" spans="1:71" ht="21" x14ac:dyDescent="0.1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109"/>
      <c r="AX14" s="109"/>
      <c r="AY14" s="109"/>
      <c r="AZ14" s="109"/>
      <c r="BA14" s="109"/>
      <c r="BB14" s="109"/>
      <c r="BC14" s="42" t="s">
        <v>5</v>
      </c>
      <c r="BD14" s="165" t="s">
        <v>119</v>
      </c>
      <c r="BE14" s="166"/>
      <c r="BF14" s="166"/>
      <c r="BG14" s="166"/>
      <c r="BH14" s="166"/>
      <c r="BI14" s="166"/>
      <c r="BJ14" s="166"/>
      <c r="BK14" s="167" t="s">
        <v>120</v>
      </c>
      <c r="BL14" s="167"/>
      <c r="BM14" s="167"/>
      <c r="BN14" s="167"/>
      <c r="BO14" s="167"/>
      <c r="BP14" s="167"/>
      <c r="BQ14" s="167"/>
      <c r="BR14" s="167"/>
      <c r="BS14" s="99"/>
    </row>
    <row r="15" spans="1:71" ht="21" x14ac:dyDescent="0.1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109"/>
      <c r="AX15" s="109"/>
      <c r="AY15" s="109"/>
      <c r="AZ15" s="109"/>
      <c r="BA15" s="109"/>
      <c r="BB15" s="109"/>
      <c r="BC15" s="109"/>
      <c r="BD15" s="109"/>
      <c r="BE15" s="98"/>
      <c r="BF15" s="98"/>
      <c r="BG15" s="98"/>
      <c r="BH15" s="98"/>
      <c r="BI15" s="42"/>
      <c r="BJ15" s="100"/>
      <c r="BK15" s="100"/>
      <c r="BL15" s="98" t="s">
        <v>6</v>
      </c>
      <c r="BM15" s="354">
        <v>1</v>
      </c>
      <c r="BN15" s="354"/>
      <c r="BO15" s="111" t="s">
        <v>7</v>
      </c>
      <c r="BP15" s="354">
        <v>1</v>
      </c>
      <c r="BQ15" s="354"/>
      <c r="BR15" s="98" t="s">
        <v>8</v>
      </c>
      <c r="BS15" s="99"/>
    </row>
    <row r="16" spans="1:71" ht="63.75" customHeight="1" x14ac:dyDescent="0.15">
      <c r="B16" s="355" t="s">
        <v>0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7"/>
    </row>
    <row r="17" spans="2:71" x14ac:dyDescent="0.1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62"/>
    </row>
    <row r="18" spans="2:71" s="52" customFormat="1" ht="24" x14ac:dyDescent="0.15">
      <c r="B18" s="53"/>
      <c r="C18" s="358" t="s">
        <v>103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60"/>
    </row>
    <row r="19" spans="2:71" s="52" customFormat="1" ht="24" x14ac:dyDescent="0.15">
      <c r="B19" s="53"/>
      <c r="C19" s="361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60"/>
    </row>
    <row r="20" spans="2:71" s="24" customFormat="1" ht="21" x14ac:dyDescent="0.15">
      <c r="B20" s="54"/>
      <c r="C20" s="9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97"/>
      <c r="BE20" s="168"/>
      <c r="BF20" s="168"/>
      <c r="BG20" s="168"/>
      <c r="BH20" s="168"/>
      <c r="BI20" s="169"/>
      <c r="BJ20" s="169"/>
      <c r="BK20" s="170"/>
      <c r="BL20" s="170"/>
      <c r="BM20" s="169"/>
      <c r="BN20" s="169"/>
      <c r="BO20" s="170"/>
      <c r="BP20" s="170"/>
      <c r="BQ20" s="41"/>
      <c r="BR20" s="98"/>
      <c r="BS20" s="99"/>
    </row>
    <row r="21" spans="2:71" s="24" customFormat="1" ht="21" x14ac:dyDescent="0.15">
      <c r="B21" s="54"/>
      <c r="C21" s="9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2"/>
      <c r="BD21" s="165"/>
      <c r="BE21" s="165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98"/>
      <c r="BS21" s="99"/>
    </row>
    <row r="22" spans="2:71" s="24" customFormat="1" ht="21" x14ac:dyDescent="0.15">
      <c r="B22" s="54"/>
      <c r="C22" s="9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98"/>
      <c r="BF22" s="98"/>
      <c r="BG22" s="98"/>
      <c r="BH22" s="98"/>
      <c r="BI22" s="42"/>
      <c r="BJ22" s="100"/>
      <c r="BK22" s="100"/>
      <c r="BL22" s="98"/>
      <c r="BM22" s="170"/>
      <c r="BN22" s="170"/>
      <c r="BO22" s="98"/>
      <c r="BP22" s="170"/>
      <c r="BQ22" s="170"/>
      <c r="BR22" s="98"/>
      <c r="BS22" s="99"/>
    </row>
    <row r="23" spans="2:71" s="55" customFormat="1" ht="17.25" x14ac:dyDescent="0.1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9"/>
    </row>
    <row r="24" spans="2:71" s="55" customFormat="1" ht="17.25" x14ac:dyDescent="0.15">
      <c r="B24" s="39"/>
      <c r="C24" s="296" t="s">
        <v>9</v>
      </c>
      <c r="D24" s="296"/>
      <c r="E24" s="296"/>
      <c r="F24" s="296"/>
      <c r="G24" s="296"/>
      <c r="H24" s="296"/>
      <c r="I24" s="296"/>
      <c r="J24" s="296"/>
      <c r="K24" s="348" t="s">
        <v>10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50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9"/>
    </row>
    <row r="25" spans="2:71" s="55" customFormat="1" ht="17.25" x14ac:dyDescent="0.15">
      <c r="B25" s="56"/>
      <c r="C25" s="296"/>
      <c r="D25" s="296"/>
      <c r="E25" s="296"/>
      <c r="F25" s="296"/>
      <c r="G25" s="296"/>
      <c r="H25" s="296"/>
      <c r="I25" s="296"/>
      <c r="J25" s="296"/>
      <c r="K25" s="351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3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9"/>
    </row>
    <row r="26" spans="2:71" ht="17.25" x14ac:dyDescent="0.15">
      <c r="B26" s="39"/>
      <c r="C26" s="296" t="s">
        <v>11</v>
      </c>
      <c r="D26" s="296"/>
      <c r="E26" s="296"/>
      <c r="F26" s="296"/>
      <c r="G26" s="296"/>
      <c r="H26" s="296"/>
      <c r="I26" s="296"/>
      <c r="J26" s="296"/>
      <c r="K26" s="297" t="s">
        <v>12</v>
      </c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101"/>
      <c r="BS26" s="62"/>
    </row>
    <row r="27" spans="2:71" ht="17.25" x14ac:dyDescent="0.15">
      <c r="B27" s="39"/>
      <c r="C27" s="296"/>
      <c r="D27" s="296"/>
      <c r="E27" s="296"/>
      <c r="F27" s="296"/>
      <c r="G27" s="296"/>
      <c r="H27" s="296"/>
      <c r="I27" s="296"/>
      <c r="J27" s="296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101"/>
      <c r="BS27" s="62"/>
    </row>
    <row r="28" spans="2:71" ht="17.25" customHeight="1" x14ac:dyDescent="0.15">
      <c r="B28" s="39"/>
      <c r="C28" s="296" t="s">
        <v>13</v>
      </c>
      <c r="D28" s="296"/>
      <c r="E28" s="296"/>
      <c r="F28" s="296"/>
      <c r="G28" s="296"/>
      <c r="H28" s="296"/>
      <c r="I28" s="296"/>
      <c r="J28" s="296"/>
      <c r="K28" s="297" t="s">
        <v>14</v>
      </c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58"/>
      <c r="AO28" s="58"/>
      <c r="AP28" s="58"/>
      <c r="AQ28" s="58"/>
      <c r="AR28" s="58"/>
      <c r="AS28" s="102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101"/>
      <c r="BS28" s="62"/>
    </row>
    <row r="29" spans="2:71" ht="17.25" x14ac:dyDescent="0.15">
      <c r="B29" s="39"/>
      <c r="C29" s="296"/>
      <c r="D29" s="296"/>
      <c r="E29" s="296"/>
      <c r="F29" s="296"/>
      <c r="G29" s="296"/>
      <c r="H29" s="296"/>
      <c r="I29" s="296"/>
      <c r="J29" s="296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58"/>
      <c r="AO29" s="58"/>
      <c r="AP29" s="58"/>
      <c r="AQ29" s="58"/>
      <c r="AR29" s="40"/>
      <c r="AS29" s="103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101"/>
      <c r="BS29" s="62"/>
    </row>
    <row r="30" spans="2:71" s="55" customFormat="1" ht="17.25" customHeight="1" x14ac:dyDescent="0.15">
      <c r="B30" s="56"/>
      <c r="C30" s="296" t="s">
        <v>15</v>
      </c>
      <c r="D30" s="296"/>
      <c r="E30" s="296"/>
      <c r="F30" s="296"/>
      <c r="G30" s="296"/>
      <c r="H30" s="296"/>
      <c r="I30" s="296"/>
      <c r="J30" s="296"/>
      <c r="K30" s="298">
        <v>1</v>
      </c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40"/>
      <c r="AO30" s="40"/>
      <c r="AP30" s="40"/>
      <c r="AQ30" s="40"/>
      <c r="AR30" s="58"/>
      <c r="AS30" s="102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9"/>
    </row>
    <row r="31" spans="2:71" s="55" customFormat="1" ht="17.25" customHeight="1" x14ac:dyDescent="0.15">
      <c r="B31" s="56"/>
      <c r="C31" s="296"/>
      <c r="D31" s="296"/>
      <c r="E31" s="296"/>
      <c r="F31" s="296"/>
      <c r="G31" s="296"/>
      <c r="H31" s="296"/>
      <c r="I31" s="296"/>
      <c r="J31" s="296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40"/>
      <c r="AO31" s="40"/>
      <c r="AP31" s="40"/>
      <c r="AQ31" s="40"/>
      <c r="AR31" s="58"/>
      <c r="AS31" s="102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62"/>
    </row>
    <row r="32" spans="2:71" ht="17.25" customHeight="1" x14ac:dyDescent="0.15">
      <c r="B32" s="39"/>
      <c r="C32" s="221" t="s">
        <v>16</v>
      </c>
      <c r="D32" s="222"/>
      <c r="E32" s="222"/>
      <c r="F32" s="222"/>
      <c r="G32" s="222"/>
      <c r="H32" s="222"/>
      <c r="I32" s="222"/>
      <c r="J32" s="223"/>
      <c r="K32" s="299">
        <v>1</v>
      </c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58"/>
      <c r="AO32" s="58"/>
      <c r="AP32" s="58"/>
      <c r="AQ32" s="58"/>
      <c r="AR32" s="58"/>
      <c r="AS32" s="102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62"/>
    </row>
    <row r="33" spans="2:71" ht="18.2" customHeight="1" x14ac:dyDescent="0.15">
      <c r="B33" s="39"/>
      <c r="C33" s="227"/>
      <c r="D33" s="228"/>
      <c r="E33" s="228"/>
      <c r="F33" s="228"/>
      <c r="G33" s="228"/>
      <c r="H33" s="228"/>
      <c r="I33" s="228"/>
      <c r="J33" s="22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58"/>
      <c r="AO33" s="58"/>
      <c r="AP33" s="58"/>
      <c r="AQ33" s="58"/>
      <c r="AR33" s="58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62"/>
    </row>
    <row r="34" spans="2:71" s="18" customFormat="1" ht="18.2" customHeight="1" x14ac:dyDescent="0.15">
      <c r="B34" s="67"/>
      <c r="C34" s="63"/>
      <c r="D34" s="63"/>
      <c r="E34" s="63"/>
      <c r="F34" s="63"/>
      <c r="G34" s="63"/>
      <c r="H34" s="63"/>
      <c r="I34" s="63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104"/>
      <c r="AO34" s="104"/>
      <c r="AP34" s="104"/>
      <c r="AQ34" s="104"/>
      <c r="AR34" s="104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28"/>
    </row>
    <row r="35" spans="2:71" x14ac:dyDescent="0.1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40"/>
      <c r="BK35" s="40"/>
      <c r="BL35" s="40"/>
      <c r="BM35" s="40"/>
      <c r="BN35" s="40"/>
      <c r="BO35" s="40"/>
      <c r="BP35" s="40"/>
      <c r="BQ35" s="40"/>
      <c r="BR35" s="40"/>
      <c r="BS35" s="62"/>
    </row>
    <row r="36" spans="2:71" ht="11.25" customHeight="1" x14ac:dyDescent="0.15">
      <c r="B36" s="39"/>
      <c r="C36" s="221" t="s">
        <v>17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3"/>
      <c r="BS36" s="62"/>
    </row>
    <row r="37" spans="2:71" ht="11.25" customHeight="1" x14ac:dyDescent="0.15">
      <c r="B37" s="39"/>
      <c r="C37" s="224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6"/>
      <c r="BS37" s="62"/>
    </row>
    <row r="38" spans="2:71" ht="11.25" customHeight="1" x14ac:dyDescent="0.15">
      <c r="B38" s="39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9"/>
      <c r="BS38" s="62"/>
    </row>
    <row r="39" spans="2:71" ht="15" customHeight="1" x14ac:dyDescent="0.15">
      <c r="B39" s="67"/>
      <c r="C39" s="301" t="s">
        <v>18</v>
      </c>
      <c r="D39" s="301"/>
      <c r="E39" s="301"/>
      <c r="F39" s="301"/>
      <c r="G39" s="301"/>
      <c r="H39" s="301"/>
      <c r="I39" s="301"/>
      <c r="J39" s="303" t="s">
        <v>19</v>
      </c>
      <c r="K39" s="303"/>
      <c r="L39" s="303"/>
      <c r="M39" s="303"/>
      <c r="N39" s="303"/>
      <c r="O39" s="303"/>
      <c r="P39" s="303"/>
      <c r="Q39" s="303" t="s">
        <v>20</v>
      </c>
      <c r="R39" s="303"/>
      <c r="S39" s="303"/>
      <c r="T39" s="303"/>
      <c r="U39" s="303"/>
      <c r="V39" s="303"/>
      <c r="W39" s="303"/>
      <c r="X39" s="305" t="s">
        <v>100</v>
      </c>
      <c r="Y39" s="306"/>
      <c r="Z39" s="306"/>
      <c r="AA39" s="306"/>
      <c r="AB39" s="306"/>
      <c r="AC39" s="306"/>
      <c r="AD39" s="307"/>
      <c r="AE39" s="314" t="s">
        <v>21</v>
      </c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6"/>
      <c r="AV39" s="305" t="s">
        <v>125</v>
      </c>
      <c r="AW39" s="306"/>
      <c r="AX39" s="306"/>
      <c r="AY39" s="306"/>
      <c r="AZ39" s="306"/>
      <c r="BA39" s="323"/>
      <c r="BB39" s="323"/>
      <c r="BC39" s="324"/>
      <c r="BD39" s="305" t="s">
        <v>22</v>
      </c>
      <c r="BE39" s="306"/>
      <c r="BF39" s="306"/>
      <c r="BG39" s="306"/>
      <c r="BH39" s="306"/>
      <c r="BI39" s="323"/>
      <c r="BJ39" s="323"/>
      <c r="BK39" s="324"/>
      <c r="BL39" s="305" t="s">
        <v>23</v>
      </c>
      <c r="BM39" s="306"/>
      <c r="BN39" s="306"/>
      <c r="BO39" s="306"/>
      <c r="BP39" s="306"/>
      <c r="BQ39" s="323"/>
      <c r="BR39" s="324"/>
      <c r="BS39" s="62"/>
    </row>
    <row r="40" spans="2:71" ht="15" customHeight="1" x14ac:dyDescent="0.15">
      <c r="B40" s="39"/>
      <c r="C40" s="301"/>
      <c r="D40" s="301"/>
      <c r="E40" s="301"/>
      <c r="F40" s="301"/>
      <c r="G40" s="301"/>
      <c r="H40" s="301"/>
      <c r="I40" s="301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8"/>
      <c r="Y40" s="309"/>
      <c r="Z40" s="309"/>
      <c r="AA40" s="309"/>
      <c r="AB40" s="309"/>
      <c r="AC40" s="309"/>
      <c r="AD40" s="310"/>
      <c r="AE40" s="317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9"/>
      <c r="AV40" s="308"/>
      <c r="AW40" s="309"/>
      <c r="AX40" s="309"/>
      <c r="AY40" s="309"/>
      <c r="AZ40" s="309"/>
      <c r="BA40" s="159"/>
      <c r="BB40" s="159"/>
      <c r="BC40" s="160"/>
      <c r="BD40" s="308"/>
      <c r="BE40" s="309"/>
      <c r="BF40" s="309"/>
      <c r="BG40" s="309"/>
      <c r="BH40" s="309"/>
      <c r="BI40" s="159"/>
      <c r="BJ40" s="159"/>
      <c r="BK40" s="160"/>
      <c r="BL40" s="308"/>
      <c r="BM40" s="309"/>
      <c r="BN40" s="309"/>
      <c r="BO40" s="309"/>
      <c r="BP40" s="309"/>
      <c r="BQ40" s="159"/>
      <c r="BR40" s="160"/>
      <c r="BS40" s="105"/>
    </row>
    <row r="41" spans="2:71" ht="15" customHeight="1" x14ac:dyDescent="0.15">
      <c r="B41" s="39"/>
      <c r="C41" s="301"/>
      <c r="D41" s="301"/>
      <c r="E41" s="301"/>
      <c r="F41" s="301"/>
      <c r="G41" s="301"/>
      <c r="H41" s="301"/>
      <c r="I41" s="301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8"/>
      <c r="Y41" s="309"/>
      <c r="Z41" s="309"/>
      <c r="AA41" s="309"/>
      <c r="AB41" s="309"/>
      <c r="AC41" s="309"/>
      <c r="AD41" s="310"/>
      <c r="AE41" s="317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9"/>
      <c r="AV41" s="308"/>
      <c r="AW41" s="309"/>
      <c r="AX41" s="309"/>
      <c r="AY41" s="309"/>
      <c r="AZ41" s="309"/>
      <c r="BA41" s="159"/>
      <c r="BB41" s="159"/>
      <c r="BC41" s="160"/>
      <c r="BD41" s="308"/>
      <c r="BE41" s="309"/>
      <c r="BF41" s="309"/>
      <c r="BG41" s="309"/>
      <c r="BH41" s="309"/>
      <c r="BI41" s="159"/>
      <c r="BJ41" s="159"/>
      <c r="BK41" s="160"/>
      <c r="BL41" s="308"/>
      <c r="BM41" s="309"/>
      <c r="BN41" s="309"/>
      <c r="BO41" s="309"/>
      <c r="BP41" s="309"/>
      <c r="BQ41" s="159"/>
      <c r="BR41" s="160"/>
      <c r="BS41" s="62"/>
    </row>
    <row r="42" spans="2:71" ht="15" customHeight="1" x14ac:dyDescent="0.15">
      <c r="B42" s="39"/>
      <c r="C42" s="302"/>
      <c r="D42" s="302"/>
      <c r="E42" s="302"/>
      <c r="F42" s="302"/>
      <c r="G42" s="302"/>
      <c r="H42" s="302"/>
      <c r="I42" s="302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11"/>
      <c r="Y42" s="312"/>
      <c r="Z42" s="312"/>
      <c r="AA42" s="312"/>
      <c r="AB42" s="312"/>
      <c r="AC42" s="312"/>
      <c r="AD42" s="313"/>
      <c r="AE42" s="320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2"/>
      <c r="AV42" s="311"/>
      <c r="AW42" s="312"/>
      <c r="AX42" s="312"/>
      <c r="AY42" s="312"/>
      <c r="AZ42" s="312"/>
      <c r="BA42" s="163"/>
      <c r="BB42" s="163"/>
      <c r="BC42" s="164"/>
      <c r="BD42" s="311"/>
      <c r="BE42" s="312"/>
      <c r="BF42" s="312"/>
      <c r="BG42" s="312"/>
      <c r="BH42" s="312"/>
      <c r="BI42" s="163"/>
      <c r="BJ42" s="163"/>
      <c r="BK42" s="164"/>
      <c r="BL42" s="311"/>
      <c r="BM42" s="312"/>
      <c r="BN42" s="312"/>
      <c r="BO42" s="312"/>
      <c r="BP42" s="312"/>
      <c r="BQ42" s="163"/>
      <c r="BR42" s="164"/>
      <c r="BS42" s="62"/>
    </row>
    <row r="43" spans="2:71" ht="15.75" customHeight="1" x14ac:dyDescent="0.15">
      <c r="B43" s="39"/>
      <c r="C43" s="337">
        <v>84</v>
      </c>
      <c r="D43" s="337"/>
      <c r="E43" s="337"/>
      <c r="F43" s="338"/>
      <c r="G43" s="339" t="s">
        <v>24</v>
      </c>
      <c r="H43" s="339"/>
      <c r="I43" s="340"/>
      <c r="J43" s="337">
        <v>36</v>
      </c>
      <c r="K43" s="337"/>
      <c r="L43" s="337"/>
      <c r="M43" s="338"/>
      <c r="N43" s="339" t="s">
        <v>24</v>
      </c>
      <c r="O43" s="339"/>
      <c r="P43" s="340"/>
      <c r="Q43" s="344">
        <f>C43+J43</f>
        <v>120</v>
      </c>
      <c r="R43" s="344"/>
      <c r="S43" s="344"/>
      <c r="T43" s="345"/>
      <c r="U43" s="241" t="s">
        <v>24</v>
      </c>
      <c r="V43" s="241"/>
      <c r="W43" s="242"/>
      <c r="X43" s="325">
        <v>10</v>
      </c>
      <c r="Y43" s="326"/>
      <c r="Z43" s="326"/>
      <c r="AA43" s="326"/>
      <c r="AB43" s="331" t="s">
        <v>1</v>
      </c>
      <c r="AC43" s="331"/>
      <c r="AD43" s="332"/>
      <c r="AE43" s="245" t="s">
        <v>25</v>
      </c>
      <c r="AF43" s="246"/>
      <c r="AG43" s="246"/>
      <c r="AH43" s="247"/>
      <c r="AI43" s="286" t="s">
        <v>26</v>
      </c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8"/>
      <c r="AV43" s="292" t="s">
        <v>122</v>
      </c>
      <c r="AW43" s="293"/>
      <c r="AX43" s="293"/>
      <c r="AY43" s="293"/>
      <c r="AZ43" s="293"/>
      <c r="BA43" s="159"/>
      <c r="BB43" s="159"/>
      <c r="BC43" s="160"/>
      <c r="BD43" s="157" t="s">
        <v>121</v>
      </c>
      <c r="BE43" s="158"/>
      <c r="BF43" s="158"/>
      <c r="BG43" s="158"/>
      <c r="BH43" s="158"/>
      <c r="BI43" s="159"/>
      <c r="BJ43" s="159"/>
      <c r="BK43" s="160"/>
      <c r="BL43" s="157" t="s">
        <v>121</v>
      </c>
      <c r="BM43" s="158"/>
      <c r="BN43" s="158"/>
      <c r="BO43" s="158"/>
      <c r="BP43" s="158"/>
      <c r="BQ43" s="159"/>
      <c r="BR43" s="160"/>
      <c r="BS43" s="62"/>
    </row>
    <row r="44" spans="2:71" ht="15.75" customHeight="1" x14ac:dyDescent="0.15">
      <c r="B44" s="39"/>
      <c r="C44" s="337"/>
      <c r="D44" s="337"/>
      <c r="E44" s="337"/>
      <c r="F44" s="338"/>
      <c r="G44" s="169"/>
      <c r="H44" s="169"/>
      <c r="I44" s="341"/>
      <c r="J44" s="337"/>
      <c r="K44" s="337"/>
      <c r="L44" s="337"/>
      <c r="M44" s="338"/>
      <c r="N44" s="169"/>
      <c r="O44" s="169"/>
      <c r="P44" s="341"/>
      <c r="Q44" s="344"/>
      <c r="R44" s="344"/>
      <c r="S44" s="344"/>
      <c r="T44" s="345"/>
      <c r="U44" s="243"/>
      <c r="V44" s="243"/>
      <c r="W44" s="244"/>
      <c r="X44" s="327"/>
      <c r="Y44" s="328"/>
      <c r="Z44" s="328"/>
      <c r="AA44" s="328"/>
      <c r="AB44" s="333"/>
      <c r="AC44" s="333"/>
      <c r="AD44" s="334"/>
      <c r="AE44" s="248"/>
      <c r="AF44" s="249"/>
      <c r="AG44" s="249"/>
      <c r="AH44" s="250"/>
      <c r="AI44" s="272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4"/>
      <c r="AV44" s="292"/>
      <c r="AW44" s="293"/>
      <c r="AX44" s="293"/>
      <c r="AY44" s="293"/>
      <c r="AZ44" s="293"/>
      <c r="BA44" s="159"/>
      <c r="BB44" s="159"/>
      <c r="BC44" s="160"/>
      <c r="BD44" s="157"/>
      <c r="BE44" s="158"/>
      <c r="BF44" s="158"/>
      <c r="BG44" s="158"/>
      <c r="BH44" s="158"/>
      <c r="BI44" s="159"/>
      <c r="BJ44" s="159"/>
      <c r="BK44" s="160"/>
      <c r="BL44" s="157"/>
      <c r="BM44" s="158"/>
      <c r="BN44" s="158"/>
      <c r="BO44" s="158"/>
      <c r="BP44" s="158"/>
      <c r="BQ44" s="159"/>
      <c r="BR44" s="160"/>
      <c r="BS44" s="62"/>
    </row>
    <row r="45" spans="2:71" ht="15.75" customHeight="1" x14ac:dyDescent="0.15">
      <c r="B45" s="39"/>
      <c r="C45" s="337"/>
      <c r="D45" s="337"/>
      <c r="E45" s="337"/>
      <c r="F45" s="338"/>
      <c r="G45" s="342"/>
      <c r="H45" s="342"/>
      <c r="I45" s="343"/>
      <c r="J45" s="337"/>
      <c r="K45" s="337"/>
      <c r="L45" s="337"/>
      <c r="M45" s="338"/>
      <c r="N45" s="342"/>
      <c r="O45" s="342"/>
      <c r="P45" s="343"/>
      <c r="Q45" s="346"/>
      <c r="R45" s="346"/>
      <c r="S45" s="346"/>
      <c r="T45" s="347"/>
      <c r="U45" s="243"/>
      <c r="V45" s="243"/>
      <c r="W45" s="244"/>
      <c r="X45" s="329"/>
      <c r="Y45" s="330"/>
      <c r="Z45" s="330"/>
      <c r="AA45" s="330"/>
      <c r="AB45" s="335"/>
      <c r="AC45" s="335"/>
      <c r="AD45" s="336"/>
      <c r="AE45" s="251"/>
      <c r="AF45" s="252"/>
      <c r="AG45" s="252"/>
      <c r="AH45" s="253"/>
      <c r="AI45" s="289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1"/>
      <c r="AV45" s="292"/>
      <c r="AW45" s="293"/>
      <c r="AX45" s="293"/>
      <c r="AY45" s="293"/>
      <c r="AZ45" s="293"/>
      <c r="BA45" s="159"/>
      <c r="BB45" s="159"/>
      <c r="BC45" s="160"/>
      <c r="BD45" s="157"/>
      <c r="BE45" s="158"/>
      <c r="BF45" s="158"/>
      <c r="BG45" s="158"/>
      <c r="BH45" s="158"/>
      <c r="BI45" s="159"/>
      <c r="BJ45" s="159"/>
      <c r="BK45" s="160"/>
      <c r="BL45" s="157"/>
      <c r="BM45" s="158"/>
      <c r="BN45" s="158"/>
      <c r="BO45" s="158"/>
      <c r="BP45" s="158"/>
      <c r="BQ45" s="159"/>
      <c r="BR45" s="160"/>
      <c r="BS45" s="62"/>
    </row>
    <row r="46" spans="2:71" ht="15.75" customHeight="1" x14ac:dyDescent="0.15">
      <c r="B46" s="39"/>
      <c r="C46" s="278">
        <f>ROUNDDOWN(C43/12,0)</f>
        <v>7</v>
      </c>
      <c r="D46" s="279"/>
      <c r="E46" s="279"/>
      <c r="F46" s="279"/>
      <c r="G46" s="241" t="s">
        <v>1</v>
      </c>
      <c r="H46" s="241"/>
      <c r="I46" s="242"/>
      <c r="J46" s="279">
        <f>ROUNDDOWN(J43/12,0)</f>
        <v>3</v>
      </c>
      <c r="K46" s="279"/>
      <c r="L46" s="279"/>
      <c r="M46" s="279"/>
      <c r="N46" s="241" t="s">
        <v>1</v>
      </c>
      <c r="O46" s="241"/>
      <c r="P46" s="241"/>
      <c r="Q46" s="278">
        <f>ROUNDDOWN(Q43/12,0)</f>
        <v>10</v>
      </c>
      <c r="R46" s="279"/>
      <c r="S46" s="279"/>
      <c r="T46" s="279"/>
      <c r="U46" s="241" t="s">
        <v>1</v>
      </c>
      <c r="V46" s="241"/>
      <c r="W46" s="242"/>
      <c r="X46" s="254"/>
      <c r="Y46" s="255"/>
      <c r="Z46" s="255"/>
      <c r="AA46" s="255"/>
      <c r="AB46" s="255"/>
      <c r="AC46" s="255"/>
      <c r="AD46" s="256"/>
      <c r="AE46" s="263" t="s">
        <v>27</v>
      </c>
      <c r="AF46" s="264"/>
      <c r="AG46" s="264"/>
      <c r="AH46" s="265"/>
      <c r="AI46" s="269" t="s">
        <v>28</v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1"/>
      <c r="AV46" s="292"/>
      <c r="AW46" s="293"/>
      <c r="AX46" s="293"/>
      <c r="AY46" s="293"/>
      <c r="AZ46" s="293"/>
      <c r="BA46" s="159"/>
      <c r="BB46" s="159"/>
      <c r="BC46" s="160"/>
      <c r="BD46" s="157"/>
      <c r="BE46" s="158"/>
      <c r="BF46" s="158"/>
      <c r="BG46" s="158"/>
      <c r="BH46" s="158"/>
      <c r="BI46" s="159"/>
      <c r="BJ46" s="159"/>
      <c r="BK46" s="160"/>
      <c r="BL46" s="157"/>
      <c r="BM46" s="158"/>
      <c r="BN46" s="158"/>
      <c r="BO46" s="158"/>
      <c r="BP46" s="158"/>
      <c r="BQ46" s="159"/>
      <c r="BR46" s="160"/>
      <c r="BS46" s="62"/>
    </row>
    <row r="47" spans="2:71" ht="15.75" customHeight="1" x14ac:dyDescent="0.15">
      <c r="B47" s="39"/>
      <c r="C47" s="280"/>
      <c r="D47" s="281"/>
      <c r="E47" s="281"/>
      <c r="F47" s="281"/>
      <c r="G47" s="243"/>
      <c r="H47" s="243"/>
      <c r="I47" s="244"/>
      <c r="J47" s="281"/>
      <c r="K47" s="281"/>
      <c r="L47" s="281"/>
      <c r="M47" s="281"/>
      <c r="N47" s="243"/>
      <c r="O47" s="243"/>
      <c r="P47" s="243"/>
      <c r="Q47" s="280"/>
      <c r="R47" s="281"/>
      <c r="S47" s="281"/>
      <c r="T47" s="281"/>
      <c r="U47" s="243"/>
      <c r="V47" s="243"/>
      <c r="W47" s="244"/>
      <c r="X47" s="257"/>
      <c r="Y47" s="258"/>
      <c r="Z47" s="258"/>
      <c r="AA47" s="258"/>
      <c r="AB47" s="258"/>
      <c r="AC47" s="258"/>
      <c r="AD47" s="259"/>
      <c r="AE47" s="248"/>
      <c r="AF47" s="249"/>
      <c r="AG47" s="249"/>
      <c r="AH47" s="250"/>
      <c r="AI47" s="272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4"/>
      <c r="AV47" s="292"/>
      <c r="AW47" s="293"/>
      <c r="AX47" s="293"/>
      <c r="AY47" s="293"/>
      <c r="AZ47" s="293"/>
      <c r="BA47" s="159"/>
      <c r="BB47" s="159"/>
      <c r="BC47" s="160"/>
      <c r="BD47" s="157"/>
      <c r="BE47" s="158"/>
      <c r="BF47" s="158"/>
      <c r="BG47" s="158"/>
      <c r="BH47" s="158"/>
      <c r="BI47" s="159"/>
      <c r="BJ47" s="159"/>
      <c r="BK47" s="160"/>
      <c r="BL47" s="157"/>
      <c r="BM47" s="158"/>
      <c r="BN47" s="158"/>
      <c r="BO47" s="158"/>
      <c r="BP47" s="158"/>
      <c r="BQ47" s="159"/>
      <c r="BR47" s="160"/>
      <c r="BS47" s="62"/>
    </row>
    <row r="48" spans="2:71" ht="33.75" customHeight="1" x14ac:dyDescent="0.15">
      <c r="B48" s="39"/>
      <c r="C48" s="282"/>
      <c r="D48" s="283"/>
      <c r="E48" s="283"/>
      <c r="F48" s="283"/>
      <c r="G48" s="284"/>
      <c r="H48" s="284"/>
      <c r="I48" s="285"/>
      <c r="J48" s="283"/>
      <c r="K48" s="283"/>
      <c r="L48" s="283"/>
      <c r="M48" s="283"/>
      <c r="N48" s="284"/>
      <c r="O48" s="284"/>
      <c r="P48" s="284"/>
      <c r="Q48" s="282"/>
      <c r="R48" s="283"/>
      <c r="S48" s="283"/>
      <c r="T48" s="283"/>
      <c r="U48" s="284"/>
      <c r="V48" s="284"/>
      <c r="W48" s="285"/>
      <c r="X48" s="260"/>
      <c r="Y48" s="261"/>
      <c r="Z48" s="261"/>
      <c r="AA48" s="261"/>
      <c r="AB48" s="261"/>
      <c r="AC48" s="261"/>
      <c r="AD48" s="262"/>
      <c r="AE48" s="266"/>
      <c r="AF48" s="267"/>
      <c r="AG48" s="267"/>
      <c r="AH48" s="268"/>
      <c r="AI48" s="275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7"/>
      <c r="AV48" s="294"/>
      <c r="AW48" s="295"/>
      <c r="AX48" s="295"/>
      <c r="AY48" s="295"/>
      <c r="AZ48" s="295"/>
      <c r="BA48" s="163"/>
      <c r="BB48" s="163"/>
      <c r="BC48" s="164"/>
      <c r="BD48" s="161"/>
      <c r="BE48" s="162"/>
      <c r="BF48" s="162"/>
      <c r="BG48" s="162"/>
      <c r="BH48" s="162"/>
      <c r="BI48" s="163"/>
      <c r="BJ48" s="163"/>
      <c r="BK48" s="164"/>
      <c r="BL48" s="161"/>
      <c r="BM48" s="162"/>
      <c r="BN48" s="162"/>
      <c r="BO48" s="162"/>
      <c r="BP48" s="162"/>
      <c r="BQ48" s="163"/>
      <c r="BR48" s="164"/>
      <c r="BS48" s="62"/>
    </row>
    <row r="49" spans="2:71" ht="72" customHeight="1" x14ac:dyDescent="0.15">
      <c r="B49" s="3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  <c r="Y49" s="220"/>
      <c r="Z49" s="220"/>
      <c r="AA49" s="220"/>
      <c r="AB49" s="220"/>
      <c r="AC49" s="220"/>
      <c r="AD49" s="220"/>
      <c r="AE49" s="219"/>
      <c r="AF49" s="219"/>
      <c r="AG49" s="219"/>
      <c r="AH49" s="219"/>
      <c r="AI49" s="219"/>
      <c r="AJ49" s="219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62"/>
    </row>
    <row r="50" spans="2:71" ht="13.5" customHeight="1" x14ac:dyDescent="0.15">
      <c r="B50" s="67"/>
      <c r="C50" s="68"/>
      <c r="D50" s="68"/>
      <c r="E50" s="68"/>
      <c r="F50" s="68"/>
      <c r="G50" s="68"/>
      <c r="H50" s="68"/>
      <c r="I50" s="6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78"/>
      <c r="AF50" s="78"/>
      <c r="AG50" s="78"/>
      <c r="AH50" s="78"/>
      <c r="AI50" s="78"/>
      <c r="AJ50" s="78"/>
      <c r="AK50" s="78"/>
      <c r="AL50" s="73"/>
      <c r="AM50" s="73"/>
      <c r="AN50" s="73"/>
      <c r="AO50" s="73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28"/>
    </row>
    <row r="51" spans="2:71" ht="11.25" customHeight="1" x14ac:dyDescent="0.15">
      <c r="B51" s="39"/>
      <c r="C51" s="221" t="s">
        <v>29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3"/>
      <c r="BS51" s="62"/>
    </row>
    <row r="52" spans="2:71" ht="11.25" customHeight="1" x14ac:dyDescent="0.15">
      <c r="B52" s="39"/>
      <c r="C52" s="22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6"/>
      <c r="BS52" s="62"/>
    </row>
    <row r="53" spans="2:71" ht="11.25" customHeight="1" x14ac:dyDescent="0.15">
      <c r="B53" s="39"/>
      <c r="C53" s="227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9"/>
      <c r="BS53" s="62"/>
    </row>
    <row r="54" spans="2:71" ht="27" customHeight="1" x14ac:dyDescent="0.15">
      <c r="B54" s="39"/>
      <c r="C54" s="172" t="s">
        <v>30</v>
      </c>
      <c r="D54" s="173"/>
      <c r="E54" s="174"/>
      <c r="F54" s="172" t="s">
        <v>31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4"/>
      <c r="Z54" s="172" t="s">
        <v>32</v>
      </c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4"/>
      <c r="BG54" s="172" t="s">
        <v>33</v>
      </c>
      <c r="BH54" s="173"/>
      <c r="BI54" s="173"/>
      <c r="BJ54" s="173"/>
      <c r="BK54" s="173"/>
      <c r="BL54" s="174"/>
      <c r="BM54" s="172" t="s">
        <v>101</v>
      </c>
      <c r="BN54" s="173"/>
      <c r="BO54" s="173"/>
      <c r="BP54" s="173"/>
      <c r="BQ54" s="173"/>
      <c r="BR54" s="174"/>
      <c r="BS54" s="62"/>
    </row>
    <row r="55" spans="2:71" ht="27" customHeight="1" x14ac:dyDescent="0.15">
      <c r="B55" s="39"/>
      <c r="C55" s="175"/>
      <c r="D55" s="176"/>
      <c r="E55" s="177"/>
      <c r="F55" s="175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7"/>
      <c r="Z55" s="175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7"/>
      <c r="BG55" s="175"/>
      <c r="BH55" s="176"/>
      <c r="BI55" s="176"/>
      <c r="BJ55" s="176"/>
      <c r="BK55" s="176"/>
      <c r="BL55" s="177"/>
      <c r="BM55" s="175"/>
      <c r="BN55" s="176"/>
      <c r="BO55" s="176"/>
      <c r="BP55" s="176"/>
      <c r="BQ55" s="176"/>
      <c r="BR55" s="177"/>
      <c r="BS55" s="62"/>
    </row>
    <row r="56" spans="2:71" ht="27" customHeight="1" thickBot="1" x14ac:dyDescent="0.2">
      <c r="B56" s="39"/>
      <c r="C56" s="230"/>
      <c r="D56" s="231"/>
      <c r="E56" s="232"/>
      <c r="F56" s="230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2"/>
      <c r="Z56" s="230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2"/>
      <c r="BG56" s="230"/>
      <c r="BH56" s="231"/>
      <c r="BI56" s="231"/>
      <c r="BJ56" s="231"/>
      <c r="BK56" s="231"/>
      <c r="BL56" s="232"/>
      <c r="BM56" s="230"/>
      <c r="BN56" s="231"/>
      <c r="BO56" s="231"/>
      <c r="BP56" s="231"/>
      <c r="BQ56" s="231"/>
      <c r="BR56" s="232"/>
      <c r="BS56" s="62"/>
    </row>
    <row r="57" spans="2:71" ht="12.95" customHeight="1" thickTop="1" x14ac:dyDescent="0.15">
      <c r="B57" s="39"/>
      <c r="C57" s="233">
        <v>1</v>
      </c>
      <c r="D57" s="234"/>
      <c r="E57" s="235"/>
      <c r="F57" s="236" t="s">
        <v>34</v>
      </c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8"/>
      <c r="Z57" s="239" t="s">
        <v>35</v>
      </c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40">
        <v>2</v>
      </c>
      <c r="BH57" s="240"/>
      <c r="BI57" s="240"/>
      <c r="BJ57" s="240"/>
      <c r="BK57" s="240"/>
      <c r="BL57" s="240"/>
      <c r="BM57" s="240">
        <v>10</v>
      </c>
      <c r="BN57" s="240"/>
      <c r="BO57" s="240"/>
      <c r="BP57" s="240"/>
      <c r="BQ57" s="240"/>
      <c r="BR57" s="240"/>
      <c r="BS57" s="62"/>
    </row>
    <row r="58" spans="2:71" ht="12.95" customHeight="1" x14ac:dyDescent="0.15">
      <c r="B58" s="39"/>
      <c r="C58" s="175"/>
      <c r="D58" s="176"/>
      <c r="E58" s="177"/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9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62"/>
    </row>
    <row r="59" spans="2:71" ht="12.95" customHeight="1" x14ac:dyDescent="0.15">
      <c r="B59" s="39"/>
      <c r="C59" s="178"/>
      <c r="D59" s="179"/>
      <c r="E59" s="180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2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62"/>
    </row>
    <row r="60" spans="2:71" ht="12.95" customHeight="1" x14ac:dyDescent="0.15">
      <c r="B60" s="39"/>
      <c r="C60" s="172">
        <v>2</v>
      </c>
      <c r="D60" s="173"/>
      <c r="E60" s="174"/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3"/>
      <c r="Z60" s="181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3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62"/>
    </row>
    <row r="61" spans="2:71" ht="12.95" customHeight="1" x14ac:dyDescent="0.15">
      <c r="B61" s="39"/>
      <c r="C61" s="175"/>
      <c r="D61" s="176"/>
      <c r="E61" s="177"/>
      <c r="F61" s="18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6"/>
      <c r="Z61" s="184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6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62"/>
    </row>
    <row r="62" spans="2:71" ht="12.95" customHeight="1" x14ac:dyDescent="0.15">
      <c r="B62" s="39"/>
      <c r="C62" s="178"/>
      <c r="D62" s="179"/>
      <c r="E62" s="180"/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/>
      <c r="Z62" s="187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9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62"/>
    </row>
    <row r="63" spans="2:71" ht="12.95" customHeight="1" x14ac:dyDescent="0.15">
      <c r="B63" s="39"/>
      <c r="C63" s="172">
        <v>3</v>
      </c>
      <c r="D63" s="173"/>
      <c r="E63" s="174"/>
      <c r="F63" s="18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3"/>
      <c r="Z63" s="181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3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62"/>
    </row>
    <row r="64" spans="2:71" ht="12.95" customHeight="1" x14ac:dyDescent="0.15">
      <c r="B64" s="39"/>
      <c r="C64" s="175"/>
      <c r="D64" s="176"/>
      <c r="E64" s="177"/>
      <c r="F64" s="184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6"/>
      <c r="Z64" s="184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6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62"/>
    </row>
    <row r="65" spans="2:71" ht="12.95" customHeight="1" x14ac:dyDescent="0.15">
      <c r="B65" s="39"/>
      <c r="C65" s="178"/>
      <c r="D65" s="179"/>
      <c r="E65" s="180"/>
      <c r="F65" s="187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9"/>
      <c r="Z65" s="187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9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62"/>
    </row>
    <row r="66" spans="2:71" ht="12.95" customHeight="1" x14ac:dyDescent="0.15">
      <c r="B66" s="39"/>
      <c r="C66" s="172">
        <v>4</v>
      </c>
      <c r="D66" s="173"/>
      <c r="E66" s="174"/>
      <c r="F66" s="18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3"/>
      <c r="Z66" s="181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3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62"/>
    </row>
    <row r="67" spans="2:71" ht="12.95" customHeight="1" x14ac:dyDescent="0.15">
      <c r="B67" s="39"/>
      <c r="C67" s="175"/>
      <c r="D67" s="176"/>
      <c r="E67" s="177"/>
      <c r="F67" s="184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6"/>
      <c r="Z67" s="184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6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62"/>
    </row>
    <row r="68" spans="2:71" ht="12.95" customHeight="1" x14ac:dyDescent="0.15">
      <c r="B68" s="39"/>
      <c r="C68" s="178"/>
      <c r="D68" s="179"/>
      <c r="E68" s="180"/>
      <c r="F68" s="187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9"/>
      <c r="Z68" s="187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9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62"/>
    </row>
    <row r="69" spans="2:71" ht="12.95" customHeight="1" x14ac:dyDescent="0.15">
      <c r="B69" s="39"/>
      <c r="C69" s="172">
        <v>5</v>
      </c>
      <c r="D69" s="173"/>
      <c r="E69" s="174"/>
      <c r="F69" s="18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3"/>
      <c r="Z69" s="181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3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62"/>
    </row>
    <row r="70" spans="2:71" ht="12.95" customHeight="1" x14ac:dyDescent="0.15">
      <c r="B70" s="39"/>
      <c r="C70" s="175"/>
      <c r="D70" s="176"/>
      <c r="E70" s="177"/>
      <c r="F70" s="184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6"/>
      <c r="Z70" s="184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6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62"/>
    </row>
    <row r="71" spans="2:71" ht="12.95" customHeight="1" x14ac:dyDescent="0.15">
      <c r="B71" s="39"/>
      <c r="C71" s="178"/>
      <c r="D71" s="179"/>
      <c r="E71" s="180"/>
      <c r="F71" s="187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9"/>
      <c r="Z71" s="187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9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62"/>
    </row>
    <row r="72" spans="2:71" ht="12.95" customHeight="1" x14ac:dyDescent="0.15">
      <c r="B72" s="39"/>
      <c r="C72" s="172">
        <v>6</v>
      </c>
      <c r="D72" s="173"/>
      <c r="E72" s="174"/>
      <c r="F72" s="181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3"/>
      <c r="Z72" s="181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62"/>
    </row>
    <row r="73" spans="2:71" ht="12.95" customHeight="1" x14ac:dyDescent="0.15">
      <c r="B73" s="39"/>
      <c r="C73" s="175"/>
      <c r="D73" s="176"/>
      <c r="E73" s="177"/>
      <c r="F73" s="184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6"/>
      <c r="Z73" s="184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6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62"/>
    </row>
    <row r="74" spans="2:71" ht="12.95" customHeight="1" x14ac:dyDescent="0.15">
      <c r="B74" s="39"/>
      <c r="C74" s="178"/>
      <c r="D74" s="179"/>
      <c r="E74" s="180"/>
      <c r="F74" s="187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  <c r="Z74" s="187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9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62"/>
    </row>
    <row r="75" spans="2:71" ht="12.95" customHeight="1" x14ac:dyDescent="0.15">
      <c r="B75" s="39"/>
      <c r="C75" s="172">
        <v>7</v>
      </c>
      <c r="D75" s="173"/>
      <c r="E75" s="174"/>
      <c r="F75" s="18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3"/>
      <c r="Z75" s="181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3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62"/>
    </row>
    <row r="76" spans="2:71" ht="12.95" customHeight="1" x14ac:dyDescent="0.15">
      <c r="B76" s="39"/>
      <c r="C76" s="175"/>
      <c r="D76" s="176"/>
      <c r="E76" s="177"/>
      <c r="F76" s="184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6"/>
      <c r="Z76" s="184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6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62"/>
    </row>
    <row r="77" spans="2:71" ht="12.95" customHeight="1" x14ac:dyDescent="0.15">
      <c r="B77" s="39"/>
      <c r="C77" s="178"/>
      <c r="D77" s="179"/>
      <c r="E77" s="180"/>
      <c r="F77" s="187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9"/>
      <c r="Z77" s="187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9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62"/>
    </row>
    <row r="78" spans="2:71" ht="12.95" customHeight="1" x14ac:dyDescent="0.15">
      <c r="B78" s="39"/>
      <c r="C78" s="172">
        <v>8</v>
      </c>
      <c r="D78" s="173"/>
      <c r="E78" s="174"/>
      <c r="F78" s="181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3"/>
      <c r="Z78" s="181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3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62"/>
    </row>
    <row r="79" spans="2:71" ht="12.95" customHeight="1" x14ac:dyDescent="0.15">
      <c r="B79" s="39"/>
      <c r="C79" s="175"/>
      <c r="D79" s="176"/>
      <c r="E79" s="177"/>
      <c r="F79" s="184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6"/>
      <c r="Z79" s="184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6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62"/>
    </row>
    <row r="80" spans="2:71" ht="12.95" customHeight="1" x14ac:dyDescent="0.15">
      <c r="B80" s="39"/>
      <c r="C80" s="178"/>
      <c r="D80" s="179"/>
      <c r="E80" s="180"/>
      <c r="F80" s="187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9"/>
      <c r="Z80" s="187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9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62"/>
    </row>
    <row r="81" spans="2:71" ht="12.95" customHeight="1" x14ac:dyDescent="0.15">
      <c r="B81" s="39"/>
      <c r="C81" s="172">
        <v>9</v>
      </c>
      <c r="D81" s="173"/>
      <c r="E81" s="174"/>
      <c r="F81" s="181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3"/>
      <c r="Z81" s="181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3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62"/>
    </row>
    <row r="82" spans="2:71" ht="12.95" customHeight="1" x14ac:dyDescent="0.15">
      <c r="B82" s="39"/>
      <c r="C82" s="175"/>
      <c r="D82" s="176"/>
      <c r="E82" s="177"/>
      <c r="F82" s="184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6"/>
      <c r="Z82" s="184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6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62"/>
    </row>
    <row r="83" spans="2:71" ht="12.95" customHeight="1" x14ac:dyDescent="0.15">
      <c r="B83" s="39"/>
      <c r="C83" s="178"/>
      <c r="D83" s="179"/>
      <c r="E83" s="180"/>
      <c r="F83" s="187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9"/>
      <c r="Z83" s="187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9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62"/>
    </row>
    <row r="84" spans="2:71" ht="12.95" customHeight="1" x14ac:dyDescent="0.15">
      <c r="B84" s="39"/>
      <c r="C84" s="172">
        <v>10</v>
      </c>
      <c r="D84" s="173"/>
      <c r="E84" s="174"/>
      <c r="F84" s="181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3"/>
      <c r="Z84" s="181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3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62"/>
    </row>
    <row r="85" spans="2:71" ht="12.95" customHeight="1" x14ac:dyDescent="0.15">
      <c r="B85" s="39"/>
      <c r="C85" s="175"/>
      <c r="D85" s="176"/>
      <c r="E85" s="177"/>
      <c r="F85" s="184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6"/>
      <c r="Z85" s="184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6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62"/>
    </row>
    <row r="86" spans="2:71" ht="12.95" customHeight="1" x14ac:dyDescent="0.15">
      <c r="B86" s="39"/>
      <c r="C86" s="178"/>
      <c r="D86" s="179"/>
      <c r="E86" s="180"/>
      <c r="F86" s="184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6"/>
      <c r="Z86" s="184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6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62"/>
    </row>
    <row r="87" spans="2:71" ht="12.95" customHeight="1" x14ac:dyDescent="0.15">
      <c r="B87" s="39"/>
      <c r="C87" s="172">
        <v>11</v>
      </c>
      <c r="D87" s="173"/>
      <c r="E87" s="174"/>
      <c r="F87" s="204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6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62"/>
    </row>
    <row r="88" spans="2:71" ht="12.95" customHeight="1" x14ac:dyDescent="0.15">
      <c r="B88" s="39"/>
      <c r="C88" s="175"/>
      <c r="D88" s="176"/>
      <c r="E88" s="177"/>
      <c r="F88" s="207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9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62"/>
    </row>
    <row r="89" spans="2:71" ht="12.95" customHeight="1" x14ac:dyDescent="0.15">
      <c r="B89" s="39"/>
      <c r="C89" s="178"/>
      <c r="D89" s="179"/>
      <c r="E89" s="180"/>
      <c r="F89" s="210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2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62"/>
    </row>
    <row r="90" spans="2:71" ht="12.95" customHeight="1" x14ac:dyDescent="0.15">
      <c r="B90" s="39"/>
      <c r="C90" s="172">
        <v>12</v>
      </c>
      <c r="D90" s="173"/>
      <c r="E90" s="174"/>
      <c r="F90" s="181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3"/>
      <c r="Z90" s="181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3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62"/>
    </row>
    <row r="91" spans="2:71" ht="12.95" customHeight="1" x14ac:dyDescent="0.15">
      <c r="B91" s="39"/>
      <c r="C91" s="175"/>
      <c r="D91" s="176"/>
      <c r="E91" s="177"/>
      <c r="F91" s="184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6"/>
      <c r="Z91" s="184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6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62"/>
    </row>
    <row r="92" spans="2:71" ht="12.95" customHeight="1" x14ac:dyDescent="0.15">
      <c r="B92" s="39"/>
      <c r="C92" s="178"/>
      <c r="D92" s="179"/>
      <c r="E92" s="180"/>
      <c r="F92" s="187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9"/>
      <c r="Z92" s="187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9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62"/>
    </row>
    <row r="93" spans="2:71" ht="12.95" customHeight="1" x14ac:dyDescent="0.15">
      <c r="B93" s="39"/>
      <c r="C93" s="172">
        <v>13</v>
      </c>
      <c r="D93" s="173"/>
      <c r="E93" s="174"/>
      <c r="F93" s="18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3"/>
      <c r="Z93" s="181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3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62"/>
    </row>
    <row r="94" spans="2:71" ht="12.95" customHeight="1" x14ac:dyDescent="0.15">
      <c r="B94" s="39"/>
      <c r="C94" s="175"/>
      <c r="D94" s="176"/>
      <c r="E94" s="177"/>
      <c r="F94" s="184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6"/>
      <c r="Z94" s="184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6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62"/>
    </row>
    <row r="95" spans="2:71" ht="12.95" customHeight="1" x14ac:dyDescent="0.15">
      <c r="B95" s="39"/>
      <c r="C95" s="178"/>
      <c r="D95" s="179"/>
      <c r="E95" s="180"/>
      <c r="F95" s="187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9"/>
      <c r="Z95" s="187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9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62"/>
    </row>
    <row r="96" spans="2:71" ht="12.95" customHeight="1" x14ac:dyDescent="0.15">
      <c r="B96" s="39"/>
      <c r="C96" s="172">
        <v>14</v>
      </c>
      <c r="D96" s="173"/>
      <c r="E96" s="174"/>
      <c r="F96" s="18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3"/>
      <c r="Z96" s="181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3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62"/>
    </row>
    <row r="97" spans="2:71" ht="12.95" customHeight="1" x14ac:dyDescent="0.15">
      <c r="B97" s="39"/>
      <c r="C97" s="175"/>
      <c r="D97" s="176"/>
      <c r="E97" s="177"/>
      <c r="F97" s="184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6"/>
      <c r="Z97" s="184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6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62"/>
    </row>
    <row r="98" spans="2:71" ht="12.95" customHeight="1" x14ac:dyDescent="0.15">
      <c r="B98" s="39"/>
      <c r="C98" s="178"/>
      <c r="D98" s="179"/>
      <c r="E98" s="180"/>
      <c r="F98" s="187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9"/>
      <c r="Z98" s="187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9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62"/>
    </row>
    <row r="99" spans="2:71" ht="12.95" customHeight="1" x14ac:dyDescent="0.15">
      <c r="B99" s="39"/>
      <c r="C99" s="172">
        <v>15</v>
      </c>
      <c r="D99" s="173"/>
      <c r="E99" s="174"/>
      <c r="F99" s="18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3"/>
      <c r="Z99" s="181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3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62"/>
    </row>
    <row r="100" spans="2:71" ht="12.95" customHeight="1" x14ac:dyDescent="0.15">
      <c r="B100" s="39"/>
      <c r="C100" s="175"/>
      <c r="D100" s="176"/>
      <c r="E100" s="177"/>
      <c r="F100" s="184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6"/>
      <c r="Z100" s="184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6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62"/>
    </row>
    <row r="101" spans="2:71" ht="12.95" customHeight="1" x14ac:dyDescent="0.15">
      <c r="B101" s="39"/>
      <c r="C101" s="178"/>
      <c r="D101" s="179"/>
      <c r="E101" s="180"/>
      <c r="F101" s="187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9"/>
      <c r="Z101" s="187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9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62"/>
    </row>
    <row r="102" spans="2:71" ht="12.95" customHeight="1" x14ac:dyDescent="0.15">
      <c r="B102" s="39"/>
      <c r="C102" s="172">
        <v>16</v>
      </c>
      <c r="D102" s="173"/>
      <c r="E102" s="174"/>
      <c r="F102" s="18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3"/>
      <c r="Z102" s="181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3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62"/>
    </row>
    <row r="103" spans="2:71" ht="12.95" customHeight="1" x14ac:dyDescent="0.15">
      <c r="B103" s="39"/>
      <c r="C103" s="175"/>
      <c r="D103" s="176"/>
      <c r="E103" s="177"/>
      <c r="F103" s="184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6"/>
      <c r="Z103" s="184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6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62"/>
    </row>
    <row r="104" spans="2:71" ht="12.95" customHeight="1" x14ac:dyDescent="0.15">
      <c r="B104" s="39"/>
      <c r="C104" s="178"/>
      <c r="D104" s="179"/>
      <c r="E104" s="180"/>
      <c r="F104" s="187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9"/>
      <c r="Z104" s="187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9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62"/>
    </row>
    <row r="105" spans="2:71" ht="12.95" customHeight="1" x14ac:dyDescent="0.15">
      <c r="B105" s="39"/>
      <c r="C105" s="172">
        <v>17</v>
      </c>
      <c r="D105" s="173"/>
      <c r="E105" s="174"/>
      <c r="F105" s="181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3"/>
      <c r="Z105" s="181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3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62"/>
    </row>
    <row r="106" spans="2:71" ht="12.95" customHeight="1" x14ac:dyDescent="0.15">
      <c r="B106" s="39"/>
      <c r="C106" s="175"/>
      <c r="D106" s="176"/>
      <c r="E106" s="177"/>
      <c r="F106" s="184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6"/>
      <c r="Z106" s="184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6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62"/>
    </row>
    <row r="107" spans="2:71" ht="12.95" customHeight="1" x14ac:dyDescent="0.15">
      <c r="B107" s="39"/>
      <c r="C107" s="178"/>
      <c r="D107" s="179"/>
      <c r="E107" s="180"/>
      <c r="F107" s="187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9"/>
      <c r="Z107" s="187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9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62"/>
    </row>
    <row r="108" spans="2:71" ht="12.95" customHeight="1" x14ac:dyDescent="0.15">
      <c r="B108" s="39"/>
      <c r="C108" s="172">
        <v>18</v>
      </c>
      <c r="D108" s="173"/>
      <c r="E108" s="174"/>
      <c r="F108" s="18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3"/>
      <c r="Z108" s="181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3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62"/>
    </row>
    <row r="109" spans="2:71" ht="12.95" customHeight="1" x14ac:dyDescent="0.15">
      <c r="B109" s="39"/>
      <c r="C109" s="175"/>
      <c r="D109" s="176"/>
      <c r="E109" s="177"/>
      <c r="F109" s="184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6"/>
      <c r="Z109" s="184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6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62"/>
    </row>
    <row r="110" spans="2:71" ht="12.95" customHeight="1" x14ac:dyDescent="0.15">
      <c r="B110" s="39"/>
      <c r="C110" s="178"/>
      <c r="D110" s="179"/>
      <c r="E110" s="180"/>
      <c r="F110" s="187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9"/>
      <c r="Z110" s="187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9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62"/>
    </row>
    <row r="111" spans="2:71" ht="12.95" customHeight="1" x14ac:dyDescent="0.15">
      <c r="B111" s="39"/>
      <c r="C111" s="172">
        <v>19</v>
      </c>
      <c r="D111" s="173"/>
      <c r="E111" s="174"/>
      <c r="F111" s="18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3"/>
      <c r="Z111" s="181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3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62"/>
    </row>
    <row r="112" spans="2:71" ht="12.95" customHeight="1" x14ac:dyDescent="0.15">
      <c r="B112" s="39"/>
      <c r="C112" s="175"/>
      <c r="D112" s="176"/>
      <c r="E112" s="177"/>
      <c r="F112" s="184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6"/>
      <c r="Z112" s="184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6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62"/>
    </row>
    <row r="113" spans="2:71" ht="12.95" customHeight="1" x14ac:dyDescent="0.15">
      <c r="B113" s="39"/>
      <c r="C113" s="178"/>
      <c r="D113" s="179"/>
      <c r="E113" s="180"/>
      <c r="F113" s="187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9"/>
      <c r="Z113" s="187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9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62"/>
    </row>
    <row r="114" spans="2:71" ht="12.95" customHeight="1" x14ac:dyDescent="0.15">
      <c r="B114" s="39"/>
      <c r="C114" s="172">
        <v>20</v>
      </c>
      <c r="D114" s="173"/>
      <c r="E114" s="174"/>
      <c r="F114" s="181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3"/>
      <c r="Z114" s="181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3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62"/>
    </row>
    <row r="115" spans="2:71" ht="12.95" customHeight="1" x14ac:dyDescent="0.15">
      <c r="B115" s="39"/>
      <c r="C115" s="175"/>
      <c r="D115" s="176"/>
      <c r="E115" s="177"/>
      <c r="F115" s="184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6"/>
      <c r="Z115" s="184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6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62"/>
    </row>
    <row r="116" spans="2:71" ht="12.95" customHeight="1" x14ac:dyDescent="0.15">
      <c r="B116" s="39"/>
      <c r="C116" s="178"/>
      <c r="D116" s="179"/>
      <c r="E116" s="180"/>
      <c r="F116" s="187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9"/>
      <c r="Z116" s="187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9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62"/>
    </row>
    <row r="117" spans="2:71" x14ac:dyDescent="0.15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62"/>
    </row>
    <row r="118" spans="2:71" x14ac:dyDescent="0.15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62"/>
    </row>
    <row r="119" spans="2:71" ht="27" customHeight="1" x14ac:dyDescent="0.15">
      <c r="B119" s="39"/>
      <c r="C119" s="106" t="s">
        <v>105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62"/>
    </row>
    <row r="120" spans="2:71" ht="38.25" customHeight="1" x14ac:dyDescent="0.15">
      <c r="B120" s="39"/>
      <c r="C120" s="192" t="s">
        <v>11</v>
      </c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3" t="str">
        <f>K26</f>
        <v>株式会社○○リース</v>
      </c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5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7"/>
      <c r="BS120" s="62"/>
    </row>
    <row r="121" spans="2:71" ht="38.25" customHeight="1" x14ac:dyDescent="0.15">
      <c r="B121" s="39"/>
      <c r="C121" s="192" t="s">
        <v>36</v>
      </c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3" t="s">
        <v>102</v>
      </c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8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200"/>
      <c r="BS121" s="62"/>
    </row>
    <row r="122" spans="2:71" ht="38.25" customHeight="1" x14ac:dyDescent="0.15">
      <c r="B122" s="39"/>
      <c r="C122" s="192" t="s">
        <v>37</v>
      </c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3" t="s">
        <v>126</v>
      </c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201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3"/>
      <c r="BS122" s="62"/>
    </row>
    <row r="123" spans="2:71" x14ac:dyDescent="0.15"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9"/>
    </row>
  </sheetData>
  <sheetProtection algorithmName="SHA-512" hashValue="pWCrMFIs225Put77f6lAnBH/6w4w7qsjH4VlsNJiAqnZjpoXllETw8IaazthlGoGIpvdeBPRRdzGw6eHYhq5cw==" saltValue="PdYA7HQx2SJ3Jww3n4lBUg==" spinCount="100000" sheet="1" objects="1" scenarios="1" selectLockedCells="1" selectUnlockedCells="1"/>
  <mergeCells count="177">
    <mergeCell ref="C24:J25"/>
    <mergeCell ref="K24:AM25"/>
    <mergeCell ref="C26:J27"/>
    <mergeCell ref="K26:AM27"/>
    <mergeCell ref="BM15:BN15"/>
    <mergeCell ref="BP15:BQ15"/>
    <mergeCell ref="B16:BS16"/>
    <mergeCell ref="C18:BS18"/>
    <mergeCell ref="C19:BS19"/>
    <mergeCell ref="BI20:BJ20"/>
    <mergeCell ref="BK20:BL20"/>
    <mergeCell ref="BM20:BN20"/>
    <mergeCell ref="BO20:BP20"/>
    <mergeCell ref="AV43:BC48"/>
    <mergeCell ref="C28:J29"/>
    <mergeCell ref="K28:AM29"/>
    <mergeCell ref="C30:J31"/>
    <mergeCell ref="K30:AM31"/>
    <mergeCell ref="C32:J33"/>
    <mergeCell ref="K32:AM33"/>
    <mergeCell ref="AS33:BR34"/>
    <mergeCell ref="C36:BR38"/>
    <mergeCell ref="C39:I42"/>
    <mergeCell ref="J39:P42"/>
    <mergeCell ref="Q39:W42"/>
    <mergeCell ref="X39:AD42"/>
    <mergeCell ref="AE39:AU42"/>
    <mergeCell ref="AV39:BC42"/>
    <mergeCell ref="BD39:BK42"/>
    <mergeCell ref="BL39:BR42"/>
    <mergeCell ref="X43:AA45"/>
    <mergeCell ref="AB43:AD45"/>
    <mergeCell ref="C43:F45"/>
    <mergeCell ref="G43:I45"/>
    <mergeCell ref="J43:M45"/>
    <mergeCell ref="N43:P45"/>
    <mergeCell ref="Q43:T45"/>
    <mergeCell ref="U43:W45"/>
    <mergeCell ref="AE43:AH45"/>
    <mergeCell ref="X46:AD48"/>
    <mergeCell ref="AE46:AH48"/>
    <mergeCell ref="AI46:AU48"/>
    <mergeCell ref="C46:F48"/>
    <mergeCell ref="G46:I48"/>
    <mergeCell ref="J46:M48"/>
    <mergeCell ref="N46:P48"/>
    <mergeCell ref="Q46:T48"/>
    <mergeCell ref="U46:W48"/>
    <mergeCell ref="AI43:AU45"/>
    <mergeCell ref="C49:BR49"/>
    <mergeCell ref="C51:BR53"/>
    <mergeCell ref="C54:E56"/>
    <mergeCell ref="F54:Y56"/>
    <mergeCell ref="Z54:BF56"/>
    <mergeCell ref="BG54:BL56"/>
    <mergeCell ref="BM54:BR56"/>
    <mergeCell ref="C57:E59"/>
    <mergeCell ref="F57:Y59"/>
    <mergeCell ref="Z57:BF59"/>
    <mergeCell ref="BG57:BL59"/>
    <mergeCell ref="BM57:BR59"/>
    <mergeCell ref="C60:E62"/>
    <mergeCell ref="F60:Y62"/>
    <mergeCell ref="Z60:BF62"/>
    <mergeCell ref="BG60:BL62"/>
    <mergeCell ref="BM60:BR62"/>
    <mergeCell ref="C63:E65"/>
    <mergeCell ref="F63:Y65"/>
    <mergeCell ref="Z63:BF65"/>
    <mergeCell ref="BG63:BL65"/>
    <mergeCell ref="BM63:BR65"/>
    <mergeCell ref="C66:E68"/>
    <mergeCell ref="F66:Y68"/>
    <mergeCell ref="Z66:BF68"/>
    <mergeCell ref="BG66:BL68"/>
    <mergeCell ref="BM66:BR68"/>
    <mergeCell ref="C69:E71"/>
    <mergeCell ref="F69:Y71"/>
    <mergeCell ref="Z69:BF71"/>
    <mergeCell ref="BG69:BL71"/>
    <mergeCell ref="BM69:BR71"/>
    <mergeCell ref="C72:E74"/>
    <mergeCell ref="F72:Y74"/>
    <mergeCell ref="Z72:BF74"/>
    <mergeCell ref="BG72:BL74"/>
    <mergeCell ref="BM72:BR74"/>
    <mergeCell ref="C75:E77"/>
    <mergeCell ref="F75:Y77"/>
    <mergeCell ref="Z75:BF77"/>
    <mergeCell ref="BG75:BL77"/>
    <mergeCell ref="BM75:BR77"/>
    <mergeCell ref="C78:E80"/>
    <mergeCell ref="F78:Y80"/>
    <mergeCell ref="Z78:BF80"/>
    <mergeCell ref="BG78:BL80"/>
    <mergeCell ref="BM78:BR80"/>
    <mergeCell ref="C81:E83"/>
    <mergeCell ref="F81:Y83"/>
    <mergeCell ref="Z81:BF83"/>
    <mergeCell ref="BG81:BL83"/>
    <mergeCell ref="BM81:BR83"/>
    <mergeCell ref="C84:E86"/>
    <mergeCell ref="F84:Y86"/>
    <mergeCell ref="Z84:BF86"/>
    <mergeCell ref="BG84:BL86"/>
    <mergeCell ref="BM84:BR86"/>
    <mergeCell ref="C120:N120"/>
    <mergeCell ref="O120:BF120"/>
    <mergeCell ref="BG120:BR122"/>
    <mergeCell ref="C121:N121"/>
    <mergeCell ref="O121:BF121"/>
    <mergeCell ref="C122:N122"/>
    <mergeCell ref="O122:BF122"/>
    <mergeCell ref="C87:E89"/>
    <mergeCell ref="F87:Y89"/>
    <mergeCell ref="Z87:BF89"/>
    <mergeCell ref="BG87:BL89"/>
    <mergeCell ref="BM87:BR89"/>
    <mergeCell ref="C90:E92"/>
    <mergeCell ref="F90:Y92"/>
    <mergeCell ref="Z90:BF92"/>
    <mergeCell ref="BG90:BL92"/>
    <mergeCell ref="BM90:BR92"/>
    <mergeCell ref="C93:E95"/>
    <mergeCell ref="F93:Y95"/>
    <mergeCell ref="Z93:BF95"/>
    <mergeCell ref="BG93:BL95"/>
    <mergeCell ref="BM93:BR95"/>
    <mergeCell ref="C96:E98"/>
    <mergeCell ref="F96:Y98"/>
    <mergeCell ref="Z96:BF98"/>
    <mergeCell ref="BG96:BL98"/>
    <mergeCell ref="BM96:BR98"/>
    <mergeCell ref="C99:E101"/>
    <mergeCell ref="F99:Y101"/>
    <mergeCell ref="Z99:BF101"/>
    <mergeCell ref="BG99:BL101"/>
    <mergeCell ref="BM99:BR101"/>
    <mergeCell ref="C102:E104"/>
    <mergeCell ref="F102:Y104"/>
    <mergeCell ref="Z102:BF104"/>
    <mergeCell ref="BG102:BL104"/>
    <mergeCell ref="BM102:BR104"/>
    <mergeCell ref="C105:E107"/>
    <mergeCell ref="F105:Y107"/>
    <mergeCell ref="Z105:BF107"/>
    <mergeCell ref="BG105:BL107"/>
    <mergeCell ref="BM105:BR107"/>
    <mergeCell ref="C114:E116"/>
    <mergeCell ref="F114:Y116"/>
    <mergeCell ref="Z114:BF116"/>
    <mergeCell ref="BG114:BL116"/>
    <mergeCell ref="BM114:BR116"/>
    <mergeCell ref="C108:E110"/>
    <mergeCell ref="F108:Y110"/>
    <mergeCell ref="Z108:BF110"/>
    <mergeCell ref="BG108:BL110"/>
    <mergeCell ref="BM108:BR110"/>
    <mergeCell ref="C111:E113"/>
    <mergeCell ref="F111:Y113"/>
    <mergeCell ref="Z111:BF113"/>
    <mergeCell ref="BG111:BL113"/>
    <mergeCell ref="BM111:BR113"/>
    <mergeCell ref="BD43:BK48"/>
    <mergeCell ref="BL43:BR48"/>
    <mergeCell ref="BD14:BJ14"/>
    <mergeCell ref="BK14:BR14"/>
    <mergeCell ref="BE13:BH13"/>
    <mergeCell ref="BI13:BJ13"/>
    <mergeCell ref="BK13:BL13"/>
    <mergeCell ref="BM13:BN13"/>
    <mergeCell ref="BO13:BP13"/>
    <mergeCell ref="BD21:BE21"/>
    <mergeCell ref="BF21:BQ21"/>
    <mergeCell ref="BE20:BH20"/>
    <mergeCell ref="BM22:BN22"/>
    <mergeCell ref="BP22:BQ22"/>
  </mergeCells>
  <phoneticPr fontId="1"/>
  <conditionalFormatting sqref="BD43:BH48">
    <cfRule type="expression" dxfId="64" priority="2">
      <formula>$BC$28="該当する"</formula>
    </cfRule>
  </conditionalFormatting>
  <conditionalFormatting sqref="BL43:BP48">
    <cfRule type="expression" dxfId="63" priority="3">
      <formula>$BK$28="該当する"</formula>
    </cfRule>
  </conditionalFormatting>
  <conditionalFormatting sqref="AV43:AZ48">
    <cfRule type="expression" dxfId="62" priority="1">
      <formula>$AU$28="有"</formula>
    </cfRule>
  </conditionalFormatting>
  <dataValidations count="2">
    <dataValidation type="list" allowBlank="1" showInputMessage="1" showErrorMessage="1" sqref="BD43:BR48" xr:uid="{FE255C34-16DE-42F0-BAF3-E935D22D3B42}">
      <formula1>"該当しない,該当する"</formula1>
    </dataValidation>
    <dataValidation type="list" allowBlank="1" showInputMessage="1" showErrorMessage="1" sqref="AV43:BC48" xr:uid="{CC1D58E9-967C-4FEA-A966-2A1A05360289}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F7AE-BB21-4195-A03D-266D37E2AB42}">
  <sheetPr codeName="Sheet10">
    <tabColor theme="6" tint="0.39997558519241921"/>
    <pageSetUpPr fitToPage="1"/>
  </sheetPr>
  <dimension ref="B1:CD115"/>
  <sheetViews>
    <sheetView showGridLines="0" view="pageBreakPreview" zoomScale="55" zoomScaleNormal="55" zoomScaleSheetLayoutView="55" workbookViewId="0">
      <selection activeCell="T37" sqref="T37:AM39"/>
    </sheetView>
  </sheetViews>
  <sheetFormatPr defaultRowHeight="13.5" x14ac:dyDescent="0.15"/>
  <cols>
    <col min="1" max="69" width="2.625" style="30" customWidth="1"/>
    <col min="70" max="70" width="7.125" style="30" customWidth="1"/>
    <col min="71" max="16384" width="9" style="30"/>
  </cols>
  <sheetData>
    <row r="1" spans="2:70" ht="13.5" customHeight="1" x14ac:dyDescent="0.15">
      <c r="BJ1" s="136"/>
      <c r="BK1" s="136"/>
      <c r="BN1" s="24"/>
      <c r="BO1" s="24"/>
    </row>
    <row r="2" spans="2:70" ht="21.75" customHeight="1" x14ac:dyDescent="0.15">
      <c r="AV2" s="116"/>
      <c r="AW2" s="116"/>
      <c r="AX2" s="116"/>
      <c r="AY2" s="116"/>
      <c r="AZ2" s="116"/>
      <c r="BA2" s="116"/>
      <c r="BB2" s="117" t="s">
        <v>118</v>
      </c>
      <c r="BC2" s="118"/>
      <c r="BD2" s="799">
        <f>IF(【契約④】契約内容申告書!BD2="","",【契約④】契約内容申告書!BD2)</f>
        <v>2021</v>
      </c>
      <c r="BE2" s="799"/>
      <c r="BF2" s="799"/>
      <c r="BG2" s="799"/>
      <c r="BH2" s="693" t="s">
        <v>1</v>
      </c>
      <c r="BI2" s="693"/>
      <c r="BJ2" s="834" t="str">
        <f>IF(【契約④】契約内容申告書!BJ2="","",【契約④】契約内容申告書!BJ2)</f>
        <v/>
      </c>
      <c r="BK2" s="834"/>
      <c r="BL2" s="693" t="s">
        <v>3</v>
      </c>
      <c r="BM2" s="693"/>
      <c r="BN2" s="834" t="str">
        <f>IF(【契約④】契約内容申告書!BN2="","",【契約④】契約内容申告書!BN2)</f>
        <v/>
      </c>
      <c r="BO2" s="834"/>
      <c r="BP2" s="116" t="s">
        <v>4</v>
      </c>
      <c r="BQ2" s="24"/>
    </row>
    <row r="3" spans="2:70" s="45" customFormat="1" ht="21.75" customHeight="1" x14ac:dyDescent="0.1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706" t="s">
        <v>49</v>
      </c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137"/>
      <c r="AT3" s="137"/>
      <c r="AU3" s="137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IF(【契約④】契約内容申告書!BJ3="","",【契約④】契約内容申告書!BJ3)</f>
        <v/>
      </c>
      <c r="BK3" s="800"/>
      <c r="BL3" s="800"/>
      <c r="BM3" s="800"/>
      <c r="BN3" s="800"/>
      <c r="BO3" s="800"/>
      <c r="BP3" s="800"/>
      <c r="BQ3" s="800"/>
      <c r="BR3" s="137"/>
    </row>
    <row r="4" spans="2:70" ht="21.95" customHeight="1" x14ac:dyDescent="0.15"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V4" s="116"/>
      <c r="AW4" s="116"/>
      <c r="AX4" s="116"/>
      <c r="AY4" s="116"/>
      <c r="AZ4" s="116"/>
      <c r="BA4" s="116"/>
      <c r="BB4" s="116"/>
      <c r="BC4" s="116"/>
      <c r="BD4" s="24"/>
      <c r="BE4" s="24"/>
      <c r="BF4" s="24"/>
      <c r="BG4" s="24"/>
      <c r="BH4" s="117"/>
      <c r="BI4" s="23"/>
      <c r="BJ4" s="138"/>
      <c r="BK4" s="139" t="s">
        <v>6</v>
      </c>
      <c r="BL4" s="798">
        <f>【契約④】契約内容申告書!BL4</f>
        <v>4</v>
      </c>
      <c r="BM4" s="798"/>
      <c r="BN4" s="17" t="s">
        <v>7</v>
      </c>
      <c r="BO4" s="798" t="str">
        <f>IF(J15="","",J15)</f>
        <v/>
      </c>
      <c r="BP4" s="798"/>
      <c r="BQ4" s="139" t="s">
        <v>8</v>
      </c>
    </row>
    <row r="5" spans="2:70" s="52" customFormat="1" ht="24" x14ac:dyDescent="0.15">
      <c r="B5" s="707" t="s">
        <v>104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</row>
    <row r="6" spans="2:70" s="52" customFormat="1" ht="24" x14ac:dyDescent="0.15">
      <c r="B6" s="707" t="s">
        <v>53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</row>
    <row r="7" spans="2:70" s="24" customFormat="1" ht="24" x14ac:dyDescent="0.15">
      <c r="B7" s="707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2:70" s="55" customFormat="1" ht="12" customHeight="1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2:70" s="55" customFormat="1" ht="17.25" customHeight="1" x14ac:dyDescent="0.15">
      <c r="B9" s="221" t="s">
        <v>9</v>
      </c>
      <c r="C9" s="222"/>
      <c r="D9" s="222"/>
      <c r="E9" s="222"/>
      <c r="F9" s="222"/>
      <c r="G9" s="222"/>
      <c r="H9" s="222"/>
      <c r="I9" s="223"/>
      <c r="J9" s="833" t="str">
        <f>IF(【契約④】契約内容申告書!J9="","",【契約④】契約内容申告書!J9)</f>
        <v/>
      </c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BI9" s="140"/>
      <c r="BJ9" s="141"/>
      <c r="BK9" s="141"/>
      <c r="BQ9" s="141"/>
    </row>
    <row r="10" spans="2:70" s="55" customFormat="1" ht="17.25" customHeight="1" x14ac:dyDescent="0.15">
      <c r="B10" s="227"/>
      <c r="C10" s="228"/>
      <c r="D10" s="228"/>
      <c r="E10" s="228"/>
      <c r="F10" s="228"/>
      <c r="G10" s="228"/>
      <c r="H10" s="228"/>
      <c r="I10" s="229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BI10" s="140"/>
      <c r="BJ10" s="140"/>
      <c r="BK10" s="140"/>
      <c r="BQ10" s="140"/>
    </row>
    <row r="11" spans="2:70" ht="17.25" customHeight="1" x14ac:dyDescent="0.15">
      <c r="B11" s="221" t="s">
        <v>11</v>
      </c>
      <c r="C11" s="222"/>
      <c r="D11" s="222"/>
      <c r="E11" s="222"/>
      <c r="F11" s="222"/>
      <c r="G11" s="222"/>
      <c r="H11" s="222"/>
      <c r="I11" s="223"/>
      <c r="J11" s="833" t="str">
        <f>IF(【契約④】契約内容申告書!J11="","",【契約④】契約内容申告書!J11)</f>
        <v/>
      </c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H11" s="55"/>
      <c r="BI11" s="140"/>
      <c r="BJ11" s="140"/>
      <c r="BK11" s="140"/>
      <c r="BQ11" s="140"/>
    </row>
    <row r="12" spans="2:70" ht="17.25" customHeight="1" x14ac:dyDescent="0.15">
      <c r="B12" s="227"/>
      <c r="C12" s="228"/>
      <c r="D12" s="228"/>
      <c r="E12" s="228"/>
      <c r="F12" s="228"/>
      <c r="G12" s="228"/>
      <c r="H12" s="228"/>
      <c r="I12" s="229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H12" s="55"/>
      <c r="BI12" s="140"/>
      <c r="BJ12" s="140"/>
      <c r="BK12" s="140"/>
      <c r="BQ12" s="140"/>
    </row>
    <row r="13" spans="2:70" ht="17.25" customHeight="1" x14ac:dyDescent="0.15">
      <c r="B13" s="221" t="s">
        <v>13</v>
      </c>
      <c r="C13" s="222"/>
      <c r="D13" s="222"/>
      <c r="E13" s="222"/>
      <c r="F13" s="222"/>
      <c r="G13" s="222"/>
      <c r="H13" s="222"/>
      <c r="I13" s="223"/>
      <c r="J13" s="833" t="str">
        <f>IF(【契約④】契約内容申告書!J13="","",【契約④】契約内容申告書!J13)</f>
        <v/>
      </c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140"/>
      <c r="BJ13" s="140"/>
      <c r="BK13" s="140"/>
      <c r="BL13" s="140"/>
      <c r="BM13" s="140"/>
      <c r="BN13" s="140"/>
      <c r="BO13" s="140"/>
      <c r="BP13" s="140"/>
      <c r="BQ13" s="140"/>
    </row>
    <row r="14" spans="2:70" ht="17.25" customHeight="1" x14ac:dyDescent="0.15">
      <c r="B14" s="227"/>
      <c r="C14" s="228"/>
      <c r="D14" s="228"/>
      <c r="E14" s="228"/>
      <c r="F14" s="228"/>
      <c r="G14" s="228"/>
      <c r="H14" s="228"/>
      <c r="I14" s="229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140"/>
      <c r="BJ14" s="140"/>
      <c r="BK14" s="140"/>
      <c r="BL14" s="140"/>
      <c r="BM14" s="140"/>
      <c r="BN14" s="140"/>
      <c r="BO14" s="140"/>
      <c r="BP14" s="140"/>
      <c r="BQ14" s="140"/>
    </row>
    <row r="15" spans="2:70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33" t="str">
        <f>IF(【契約④】契約内容申告書!J15="","",【契約④】契約内容申告書!J15)</f>
        <v/>
      </c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30"/>
      <c r="AT15" s="140"/>
    </row>
    <row r="16" spans="2:70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30"/>
      <c r="AT16" s="140"/>
    </row>
    <row r="17" spans="2:69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833">
        <f>IF(【契約④】契約内容申告書!J17="","",【契約④】契約内容申告書!J17)</f>
        <v>4</v>
      </c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55"/>
      <c r="AN17" s="55"/>
      <c r="AO17" s="55"/>
      <c r="AP17" s="55"/>
      <c r="AQ17" s="55"/>
      <c r="AR17" s="55"/>
      <c r="AS17" s="55"/>
      <c r="AT17" s="140"/>
    </row>
    <row r="18" spans="2:69" ht="17.25" customHeight="1" x14ac:dyDescent="0.15">
      <c r="B18" s="227"/>
      <c r="C18" s="228"/>
      <c r="D18" s="228"/>
      <c r="E18" s="228"/>
      <c r="F18" s="228"/>
      <c r="G18" s="228"/>
      <c r="H18" s="228"/>
      <c r="I18" s="229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55"/>
      <c r="AN18" s="55"/>
      <c r="AO18" s="55"/>
      <c r="AP18" s="55"/>
      <c r="AQ18" s="55"/>
      <c r="AR18" s="55"/>
      <c r="AS18" s="55"/>
      <c r="AT18" s="141"/>
    </row>
    <row r="19" spans="2:69" ht="7.5" customHeight="1" x14ac:dyDescent="0.15"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129"/>
      <c r="BN19" s="55"/>
      <c r="BO19" s="129"/>
      <c r="BP19" s="55"/>
      <c r="BQ19" s="55"/>
    </row>
    <row r="20" spans="2:69" ht="7.5" customHeight="1" x14ac:dyDescent="0.1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</row>
    <row r="21" spans="2:69" ht="13.5" customHeight="1" x14ac:dyDescent="0.15">
      <c r="B21" s="221" t="s">
        <v>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</row>
    <row r="22" spans="2:69" ht="13.5" customHeight="1" x14ac:dyDescent="0.15">
      <c r="B22" s="224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826"/>
      <c r="AW22" s="826"/>
      <c r="AX22" s="826"/>
      <c r="AY22" s="826"/>
      <c r="AZ22" s="826"/>
      <c r="BA22" s="826"/>
      <c r="BB22" s="826"/>
      <c r="BC22" s="826"/>
      <c r="BD22" s="826"/>
      <c r="BE22" s="826"/>
      <c r="BF22" s="826"/>
      <c r="BG22" s="826"/>
      <c r="BH22" s="826"/>
      <c r="BI22" s="826"/>
      <c r="BJ22" s="826"/>
      <c r="BK22" s="826"/>
      <c r="BL22" s="826"/>
      <c r="BM22" s="826"/>
      <c r="BN22" s="826"/>
      <c r="BO22" s="826"/>
      <c r="BP22" s="826"/>
      <c r="BQ22" s="226"/>
    </row>
    <row r="23" spans="2:69" ht="13.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</row>
    <row r="25" spans="2:69" ht="13.5" customHeight="1" x14ac:dyDescent="0.15">
      <c r="B25" s="381" t="s">
        <v>57</v>
      </c>
      <c r="C25" s="382"/>
      <c r="D25" s="383"/>
      <c r="E25" s="553" t="s">
        <v>58</v>
      </c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  <c r="T25" s="392">
        <f>T28+T31</f>
        <v>0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583" t="s">
        <v>59</v>
      </c>
      <c r="AO25" s="584"/>
      <c r="AP25" s="585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2:69" ht="13.5" customHeight="1" x14ac:dyDescent="0.15">
      <c r="B26" s="384"/>
      <c r="C26" s="819"/>
      <c r="D26" s="386"/>
      <c r="E26" s="556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558"/>
      <c r="T26" s="395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397"/>
      <c r="AN26" s="574"/>
      <c r="AO26" s="832"/>
      <c r="AP26" s="576"/>
      <c r="AQ26" s="130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2:69" ht="13.5" customHeight="1" x14ac:dyDescent="0.15">
      <c r="B27" s="387"/>
      <c r="C27" s="388"/>
      <c r="D27" s="389"/>
      <c r="E27" s="559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1"/>
      <c r="T27" s="580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2"/>
      <c r="AN27" s="586"/>
      <c r="AO27" s="587"/>
      <c r="AP27" s="588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2:69" ht="13.5" customHeight="1" x14ac:dyDescent="0.15">
      <c r="E28" s="381" t="s">
        <v>60</v>
      </c>
      <c r="F28" s="382"/>
      <c r="G28" s="383"/>
      <c r="H28" s="553" t="s">
        <v>61</v>
      </c>
      <c r="I28" s="554"/>
      <c r="J28" s="554"/>
      <c r="K28" s="554"/>
      <c r="L28" s="554"/>
      <c r="M28" s="554"/>
      <c r="N28" s="554"/>
      <c r="O28" s="554"/>
      <c r="P28" s="554"/>
      <c r="Q28" s="555"/>
      <c r="T28" s="568">
        <f>【契約④】契約内容申告書!B28</f>
        <v>0</v>
      </c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70"/>
      <c r="AN28" s="571" t="s">
        <v>59</v>
      </c>
      <c r="AO28" s="572"/>
      <c r="AP28" s="573"/>
    </row>
    <row r="29" spans="2:69" ht="13.5" customHeight="1" x14ac:dyDescent="0.15">
      <c r="E29" s="384"/>
      <c r="F29" s="819"/>
      <c r="G29" s="386"/>
      <c r="H29" s="556"/>
      <c r="I29" s="831"/>
      <c r="J29" s="831"/>
      <c r="K29" s="831"/>
      <c r="L29" s="831"/>
      <c r="M29" s="831"/>
      <c r="N29" s="831"/>
      <c r="O29" s="831"/>
      <c r="P29" s="831"/>
      <c r="Q29" s="558"/>
      <c r="T29" s="395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397"/>
      <c r="AN29" s="574"/>
      <c r="AO29" s="832"/>
      <c r="AP29" s="576"/>
    </row>
    <row r="30" spans="2:69" ht="13.5" customHeight="1" x14ac:dyDescent="0.15">
      <c r="E30" s="387"/>
      <c r="F30" s="388"/>
      <c r="G30" s="389"/>
      <c r="H30" s="559"/>
      <c r="I30" s="560"/>
      <c r="J30" s="560"/>
      <c r="K30" s="560"/>
      <c r="L30" s="560"/>
      <c r="M30" s="560"/>
      <c r="N30" s="560"/>
      <c r="O30" s="560"/>
      <c r="P30" s="560"/>
      <c r="Q30" s="561"/>
      <c r="T30" s="580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2"/>
      <c r="AN30" s="586"/>
      <c r="AO30" s="587"/>
      <c r="AP30" s="588"/>
    </row>
    <row r="31" spans="2:69" ht="13.5" customHeight="1" x14ac:dyDescent="0.15">
      <c r="E31" s="381" t="s">
        <v>62</v>
      </c>
      <c r="F31" s="382"/>
      <c r="G31" s="383"/>
      <c r="H31" s="553" t="s">
        <v>63</v>
      </c>
      <c r="I31" s="554"/>
      <c r="J31" s="554"/>
      <c r="K31" s="554"/>
      <c r="L31" s="554"/>
      <c r="M31" s="554"/>
      <c r="N31" s="554"/>
      <c r="O31" s="554"/>
      <c r="P31" s="554"/>
      <c r="Q31" s="555"/>
      <c r="T31" s="568">
        <f>【契約④】契約内容申告書!I28</f>
        <v>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70"/>
      <c r="AN31" s="571" t="s">
        <v>59</v>
      </c>
      <c r="AO31" s="572"/>
      <c r="AP31" s="573"/>
    </row>
    <row r="32" spans="2:69" ht="13.5" customHeight="1" x14ac:dyDescent="0.15">
      <c r="E32" s="384"/>
      <c r="F32" s="819"/>
      <c r="G32" s="386"/>
      <c r="H32" s="556"/>
      <c r="I32" s="831"/>
      <c r="J32" s="831"/>
      <c r="K32" s="831"/>
      <c r="L32" s="831"/>
      <c r="M32" s="831"/>
      <c r="N32" s="831"/>
      <c r="O32" s="831"/>
      <c r="P32" s="831"/>
      <c r="Q32" s="558"/>
      <c r="T32" s="395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  <c r="AL32" s="820"/>
      <c r="AM32" s="397"/>
      <c r="AN32" s="574"/>
      <c r="AO32" s="832"/>
      <c r="AP32" s="576"/>
    </row>
    <row r="33" spans="2:69" ht="13.5" customHeight="1" x14ac:dyDescent="0.15">
      <c r="E33" s="387"/>
      <c r="F33" s="388"/>
      <c r="G33" s="389"/>
      <c r="H33" s="559"/>
      <c r="I33" s="560"/>
      <c r="J33" s="560"/>
      <c r="K33" s="560"/>
      <c r="L33" s="560"/>
      <c r="M33" s="560"/>
      <c r="N33" s="560"/>
      <c r="O33" s="560"/>
      <c r="P33" s="560"/>
      <c r="Q33" s="561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577"/>
      <c r="AO33" s="578"/>
      <c r="AP33" s="579"/>
    </row>
    <row r="34" spans="2:69" ht="13.5" customHeight="1" x14ac:dyDescent="0.15">
      <c r="B34" s="381" t="s">
        <v>64</v>
      </c>
      <c r="C34" s="382"/>
      <c r="D34" s="383"/>
      <c r="E34" s="420" t="s">
        <v>65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T34" s="392">
        <f>T37+T40</f>
        <v>0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4"/>
      <c r="AN34" s="451" t="s">
        <v>55</v>
      </c>
      <c r="AO34" s="452"/>
      <c r="AP34" s="453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2:69" ht="13.5" customHeight="1" x14ac:dyDescent="0.15">
      <c r="B35" s="384"/>
      <c r="C35" s="819"/>
      <c r="D35" s="386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T35" s="395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397"/>
      <c r="AN35" s="436"/>
      <c r="AO35" s="437"/>
      <c r="AP35" s="438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</row>
    <row r="36" spans="2:69" x14ac:dyDescent="0.15">
      <c r="B36" s="387"/>
      <c r="C36" s="388"/>
      <c r="D36" s="389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T36" s="580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2"/>
      <c r="AN36" s="436"/>
      <c r="AO36" s="437"/>
      <c r="AP36" s="438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</row>
    <row r="37" spans="2:69" ht="13.5" customHeight="1" x14ac:dyDescent="0.15">
      <c r="E37" s="381" t="s">
        <v>66</v>
      </c>
      <c r="F37" s="382"/>
      <c r="G37" s="383"/>
      <c r="H37" s="553" t="s">
        <v>67</v>
      </c>
      <c r="I37" s="554"/>
      <c r="J37" s="554"/>
      <c r="K37" s="554"/>
      <c r="L37" s="554"/>
      <c r="M37" s="554"/>
      <c r="N37" s="554"/>
      <c r="O37" s="554"/>
      <c r="P37" s="554"/>
      <c r="Q37" s="555"/>
      <c r="T37" s="775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7"/>
      <c r="AN37" s="436" t="s">
        <v>55</v>
      </c>
      <c r="AO37" s="437"/>
      <c r="AP37" s="438"/>
    </row>
    <row r="38" spans="2:69" ht="13.5" customHeight="1" x14ac:dyDescent="0.15">
      <c r="E38" s="384"/>
      <c r="F38" s="819"/>
      <c r="G38" s="386"/>
      <c r="H38" s="556"/>
      <c r="I38" s="831"/>
      <c r="J38" s="831"/>
      <c r="K38" s="831"/>
      <c r="L38" s="831"/>
      <c r="M38" s="831"/>
      <c r="N38" s="831"/>
      <c r="O38" s="831"/>
      <c r="P38" s="831"/>
      <c r="Q38" s="558"/>
      <c r="T38" s="769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2"/>
      <c r="AL38" s="822"/>
      <c r="AM38" s="771"/>
      <c r="AN38" s="436"/>
      <c r="AO38" s="437"/>
      <c r="AP38" s="438"/>
    </row>
    <row r="39" spans="2:69" ht="13.5" customHeight="1" x14ac:dyDescent="0.15">
      <c r="E39" s="387"/>
      <c r="F39" s="388"/>
      <c r="G39" s="389"/>
      <c r="H39" s="559"/>
      <c r="I39" s="560"/>
      <c r="J39" s="560"/>
      <c r="K39" s="560"/>
      <c r="L39" s="560"/>
      <c r="M39" s="560"/>
      <c r="N39" s="560"/>
      <c r="O39" s="560"/>
      <c r="P39" s="560"/>
      <c r="Q39" s="561"/>
      <c r="T39" s="781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  <c r="AL39" s="782"/>
      <c r="AM39" s="783"/>
      <c r="AN39" s="436"/>
      <c r="AO39" s="437"/>
      <c r="AP39" s="438"/>
    </row>
    <row r="40" spans="2:69" ht="13.5" customHeight="1" x14ac:dyDescent="0.15">
      <c r="E40" s="381" t="s">
        <v>68</v>
      </c>
      <c r="F40" s="382"/>
      <c r="G40" s="383"/>
      <c r="H40" s="553" t="s">
        <v>69</v>
      </c>
      <c r="I40" s="554"/>
      <c r="J40" s="554"/>
      <c r="K40" s="554"/>
      <c r="L40" s="554"/>
      <c r="M40" s="554"/>
      <c r="N40" s="554"/>
      <c r="O40" s="554"/>
      <c r="P40" s="554"/>
      <c r="Q40" s="555"/>
      <c r="T40" s="775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7"/>
      <c r="AN40" s="436" t="s">
        <v>55</v>
      </c>
      <c r="AO40" s="437"/>
      <c r="AP40" s="438"/>
    </row>
    <row r="41" spans="2:69" ht="13.5" customHeight="1" x14ac:dyDescent="0.15">
      <c r="E41" s="384"/>
      <c r="F41" s="819"/>
      <c r="G41" s="386"/>
      <c r="H41" s="556"/>
      <c r="I41" s="831"/>
      <c r="J41" s="831"/>
      <c r="K41" s="831"/>
      <c r="L41" s="831"/>
      <c r="M41" s="831"/>
      <c r="N41" s="831"/>
      <c r="O41" s="831"/>
      <c r="P41" s="831"/>
      <c r="Q41" s="558"/>
      <c r="T41" s="769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771"/>
      <c r="AN41" s="436"/>
      <c r="AO41" s="437"/>
      <c r="AP41" s="438"/>
    </row>
    <row r="42" spans="2:69" ht="13.5" customHeight="1" x14ac:dyDescent="0.15">
      <c r="E42" s="387"/>
      <c r="F42" s="388"/>
      <c r="G42" s="389"/>
      <c r="H42" s="559"/>
      <c r="I42" s="560"/>
      <c r="J42" s="560"/>
      <c r="K42" s="560"/>
      <c r="L42" s="560"/>
      <c r="M42" s="560"/>
      <c r="N42" s="560"/>
      <c r="O42" s="560"/>
      <c r="P42" s="560"/>
      <c r="Q42" s="561"/>
      <c r="T42" s="772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773"/>
      <c r="AL42" s="773"/>
      <c r="AM42" s="774"/>
      <c r="AN42" s="439"/>
      <c r="AO42" s="440"/>
      <c r="AP42" s="441"/>
    </row>
    <row r="43" spans="2:69" ht="13.5" customHeight="1" thickBot="1" x14ac:dyDescent="0.2">
      <c r="E43" s="145"/>
      <c r="F43" s="145"/>
      <c r="G43" s="145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3"/>
      <c r="AO43" s="33"/>
      <c r="AP43" s="33"/>
    </row>
    <row r="44" spans="2:69" ht="46.5" customHeight="1" x14ac:dyDescent="0.15">
      <c r="B44" s="55" t="s">
        <v>70</v>
      </c>
      <c r="E44" s="148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T44" s="793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5"/>
      <c r="AN44" s="149"/>
      <c r="AO44" s="149"/>
      <c r="AP44" s="149"/>
      <c r="AQ44" s="149"/>
      <c r="AR44" s="149"/>
      <c r="AS44" s="149"/>
      <c r="AT44" s="150" t="str">
        <f>IF(T44="積算","※①のフォームで入力してください。",IF(T44="料率","②のフォームに入力してください。",""))</f>
        <v/>
      </c>
      <c r="AU44" s="143"/>
      <c r="AV44" s="143"/>
      <c r="AW44" s="143"/>
      <c r="AX44" s="143"/>
      <c r="AY44" s="143"/>
      <c r="AZ44" s="143"/>
      <c r="BA44" s="151"/>
      <c r="BB44" s="151"/>
      <c r="BC44" s="151"/>
      <c r="BD44" s="151"/>
      <c r="BE44" s="151"/>
      <c r="BF44" s="151"/>
      <c r="BG44" s="33"/>
      <c r="BH44" s="33"/>
      <c r="BI44" s="33"/>
      <c r="BJ44" s="33"/>
    </row>
    <row r="45" spans="2:69" ht="13.5" customHeight="1" x14ac:dyDescent="0.15">
      <c r="B45" s="221" t="s">
        <v>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</row>
    <row r="46" spans="2:69" ht="13.5" customHeight="1" x14ac:dyDescent="0.15">
      <c r="B46" s="224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  <c r="BH46" s="826"/>
      <c r="BI46" s="826"/>
      <c r="BJ46" s="826"/>
      <c r="BK46" s="826"/>
      <c r="BL46" s="826"/>
      <c r="BM46" s="826"/>
      <c r="BN46" s="826"/>
      <c r="BO46" s="826"/>
      <c r="BP46" s="826"/>
      <c r="BQ46" s="226"/>
    </row>
    <row r="47" spans="2:69" ht="13.5" customHeight="1" x14ac:dyDescent="0.15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</row>
    <row r="48" spans="2:69" ht="13.5" customHeight="1" x14ac:dyDescent="0.1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</row>
    <row r="49" spans="2:82" ht="11.25" customHeight="1" x14ac:dyDescent="0.1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S49" s="826" t="s">
        <v>72</v>
      </c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S49" s="826" t="s">
        <v>73</v>
      </c>
      <c r="AT49" s="826"/>
      <c r="AU49" s="826"/>
      <c r="AV49" s="826"/>
      <c r="AW49" s="826"/>
      <c r="AX49" s="826"/>
      <c r="AY49" s="826"/>
      <c r="AZ49" s="826"/>
      <c r="BA49" s="826"/>
      <c r="BB49" s="826"/>
      <c r="BC49" s="826"/>
      <c r="BD49" s="826"/>
      <c r="BE49" s="826"/>
      <c r="BF49" s="826"/>
      <c r="BG49" s="826"/>
      <c r="BH49" s="826"/>
      <c r="BI49" s="826"/>
      <c r="BJ49" s="826"/>
      <c r="BK49" s="826"/>
      <c r="BL49" s="826"/>
      <c r="BM49" s="826"/>
      <c r="BN49" s="826"/>
      <c r="BO49" s="826"/>
      <c r="BP49" s="826"/>
      <c r="BQ49" s="826"/>
    </row>
    <row r="50" spans="2:82" ht="11.25" customHeight="1" x14ac:dyDescent="0.15"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826"/>
      <c r="AM50" s="826"/>
      <c r="AN50" s="826"/>
      <c r="AO50" s="826"/>
      <c r="AP50" s="826"/>
      <c r="AQ50" s="826"/>
      <c r="AS50" s="826"/>
      <c r="AT50" s="826"/>
      <c r="AU50" s="826"/>
      <c r="AV50" s="826"/>
      <c r="AW50" s="826"/>
      <c r="AX50" s="826"/>
      <c r="AY50" s="826"/>
      <c r="AZ50" s="826"/>
      <c r="BA50" s="826"/>
      <c r="BB50" s="826"/>
      <c r="BC50" s="826"/>
      <c r="BD50" s="826"/>
      <c r="BE50" s="826"/>
      <c r="BF50" s="826"/>
      <c r="BG50" s="826"/>
      <c r="BH50" s="826"/>
      <c r="BI50" s="826"/>
      <c r="BJ50" s="826"/>
      <c r="BK50" s="826"/>
      <c r="BL50" s="826"/>
      <c r="BM50" s="826"/>
      <c r="BN50" s="826"/>
      <c r="BO50" s="826"/>
      <c r="BP50" s="826"/>
      <c r="BQ50" s="826"/>
    </row>
    <row r="51" spans="2:82" ht="11.25" customHeight="1" x14ac:dyDescent="0.15"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</row>
    <row r="52" spans="2:82" x14ac:dyDescent="0.15">
      <c r="B52" s="381" t="s">
        <v>74</v>
      </c>
      <c r="C52" s="382"/>
      <c r="D52" s="383"/>
      <c r="E52" s="391" t="s">
        <v>75</v>
      </c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S52" s="152"/>
      <c r="T52" s="466">
        <v>0</v>
      </c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8"/>
      <c r="AN52" s="475" t="s">
        <v>55</v>
      </c>
      <c r="AO52" s="476"/>
      <c r="AP52" s="477"/>
      <c r="AQ52" s="152"/>
      <c r="AS52" s="152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2"/>
      <c r="BF52" s="752"/>
      <c r="BG52" s="752"/>
      <c r="BH52" s="752"/>
      <c r="BI52" s="752"/>
      <c r="BJ52" s="752"/>
      <c r="BK52" s="752"/>
      <c r="BL52" s="752"/>
      <c r="BM52" s="753"/>
      <c r="BN52" s="401" t="s">
        <v>55</v>
      </c>
      <c r="BO52" s="402"/>
      <c r="BP52" s="403"/>
      <c r="BQ52" s="152"/>
    </row>
    <row r="53" spans="2:82" x14ac:dyDescent="0.15">
      <c r="B53" s="384"/>
      <c r="C53" s="819"/>
      <c r="D53" s="386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S53" s="152"/>
      <c r="T53" s="469"/>
      <c r="U53" s="827"/>
      <c r="V53" s="827"/>
      <c r="W53" s="827"/>
      <c r="X53" s="827"/>
      <c r="Y53" s="827"/>
      <c r="Z53" s="827"/>
      <c r="AA53" s="827"/>
      <c r="AB53" s="827"/>
      <c r="AC53" s="827"/>
      <c r="AD53" s="827"/>
      <c r="AE53" s="827"/>
      <c r="AF53" s="827"/>
      <c r="AG53" s="827"/>
      <c r="AH53" s="827"/>
      <c r="AI53" s="827"/>
      <c r="AJ53" s="827"/>
      <c r="AK53" s="827"/>
      <c r="AL53" s="827"/>
      <c r="AM53" s="471"/>
      <c r="AN53" s="478"/>
      <c r="AO53" s="828"/>
      <c r="AP53" s="480"/>
      <c r="AQ53" s="152"/>
      <c r="AS53" s="152"/>
      <c r="AT53" s="754"/>
      <c r="AU53" s="829"/>
      <c r="AV53" s="829"/>
      <c r="AW53" s="829"/>
      <c r="AX53" s="829"/>
      <c r="AY53" s="829"/>
      <c r="AZ53" s="829"/>
      <c r="BA53" s="829"/>
      <c r="BB53" s="829"/>
      <c r="BC53" s="829"/>
      <c r="BD53" s="829"/>
      <c r="BE53" s="829"/>
      <c r="BF53" s="829"/>
      <c r="BG53" s="829"/>
      <c r="BH53" s="829"/>
      <c r="BI53" s="829"/>
      <c r="BJ53" s="829"/>
      <c r="BK53" s="829"/>
      <c r="BL53" s="829"/>
      <c r="BM53" s="756"/>
      <c r="BN53" s="404"/>
      <c r="BO53" s="796"/>
      <c r="BP53" s="406"/>
      <c r="BQ53" s="152"/>
    </row>
    <row r="54" spans="2:82" x14ac:dyDescent="0.15">
      <c r="B54" s="387"/>
      <c r="C54" s="388"/>
      <c r="D54" s="389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S54" s="152"/>
      <c r="T54" s="472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4"/>
      <c r="AN54" s="481"/>
      <c r="AO54" s="482"/>
      <c r="AP54" s="483"/>
      <c r="AQ54" s="152"/>
      <c r="AS54" s="152"/>
      <c r="AT54" s="757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9"/>
      <c r="BN54" s="407"/>
      <c r="BO54" s="408"/>
      <c r="BP54" s="409"/>
      <c r="BQ54" s="152"/>
    </row>
    <row r="55" spans="2:82" x14ac:dyDescent="0.15">
      <c r="B55" s="381" t="s">
        <v>76</v>
      </c>
      <c r="C55" s="382"/>
      <c r="D55" s="383"/>
      <c r="E55" s="390" t="s">
        <v>77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S55" s="152"/>
      <c r="T55" s="392" t="str">
        <f>IF(T44="積算",T34-T52,"")</f>
        <v/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4"/>
      <c r="AN55" s="401" t="s">
        <v>55</v>
      </c>
      <c r="AO55" s="402"/>
      <c r="AP55" s="403"/>
      <c r="AQ55" s="152"/>
      <c r="AS55" s="152"/>
      <c r="AT55" s="392" t="str">
        <f>IF(T44="積算",T34-AT52,"")</f>
        <v/>
      </c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4"/>
      <c r="BN55" s="401" t="s">
        <v>55</v>
      </c>
      <c r="BO55" s="402"/>
      <c r="BP55" s="403"/>
      <c r="BQ55" s="152"/>
    </row>
    <row r="56" spans="2:82" x14ac:dyDescent="0.15">
      <c r="B56" s="384"/>
      <c r="C56" s="819"/>
      <c r="D56" s="386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S56" s="152"/>
      <c r="T56" s="395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397"/>
      <c r="AN56" s="404"/>
      <c r="AO56" s="796"/>
      <c r="AP56" s="406"/>
      <c r="AQ56" s="152"/>
      <c r="AS56" s="152"/>
      <c r="AT56" s="395"/>
      <c r="AU56" s="820"/>
      <c r="AV56" s="820"/>
      <c r="AW56" s="820"/>
      <c r="AX56" s="820"/>
      <c r="AY56" s="820"/>
      <c r="AZ56" s="820"/>
      <c r="BA56" s="820"/>
      <c r="BB56" s="820"/>
      <c r="BC56" s="820"/>
      <c r="BD56" s="820"/>
      <c r="BE56" s="820"/>
      <c r="BF56" s="820"/>
      <c r="BG56" s="820"/>
      <c r="BH56" s="820"/>
      <c r="BI56" s="820"/>
      <c r="BJ56" s="820"/>
      <c r="BK56" s="820"/>
      <c r="BL56" s="820"/>
      <c r="BM56" s="397"/>
      <c r="BN56" s="404"/>
      <c r="BO56" s="796"/>
      <c r="BP56" s="406"/>
      <c r="BQ56" s="152"/>
    </row>
    <row r="57" spans="2:82" x14ac:dyDescent="0.15">
      <c r="B57" s="387"/>
      <c r="C57" s="388"/>
      <c r="D57" s="38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S57" s="152"/>
      <c r="T57" s="398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400"/>
      <c r="AN57" s="407"/>
      <c r="AO57" s="408"/>
      <c r="AP57" s="409"/>
      <c r="AQ57" s="152"/>
      <c r="AS57" s="152"/>
      <c r="AT57" s="398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400"/>
      <c r="BN57" s="407"/>
      <c r="BO57" s="408"/>
      <c r="BP57" s="409"/>
      <c r="BQ57" s="152"/>
    </row>
    <row r="58" spans="2:82" ht="13.5" customHeight="1" x14ac:dyDescent="0.15">
      <c r="B58" s="381" t="s">
        <v>78</v>
      </c>
      <c r="C58" s="382"/>
      <c r="D58" s="383"/>
      <c r="E58" s="420" t="s">
        <v>79</v>
      </c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S58" s="152"/>
      <c r="T58" s="778"/>
      <c r="U58" s="779"/>
      <c r="V58" s="779"/>
      <c r="W58" s="779"/>
      <c r="X58" s="779"/>
      <c r="Y58" s="779"/>
      <c r="Z58" s="779"/>
      <c r="AA58" s="779"/>
      <c r="AB58" s="779"/>
      <c r="AC58" s="779"/>
      <c r="AD58" s="779"/>
      <c r="AE58" s="779"/>
      <c r="AF58" s="779"/>
      <c r="AG58" s="779"/>
      <c r="AH58" s="779"/>
      <c r="AI58" s="779"/>
      <c r="AJ58" s="779"/>
      <c r="AK58" s="779"/>
      <c r="AL58" s="779"/>
      <c r="AM58" s="780"/>
      <c r="AN58" s="451" t="s">
        <v>55</v>
      </c>
      <c r="AO58" s="452"/>
      <c r="AP58" s="453"/>
      <c r="AQ58" s="152"/>
      <c r="AS58" s="152"/>
      <c r="AT58" s="778"/>
      <c r="AU58" s="779"/>
      <c r="AV58" s="779"/>
      <c r="AW58" s="779"/>
      <c r="AX58" s="779"/>
      <c r="AY58" s="779"/>
      <c r="AZ58" s="779"/>
      <c r="BA58" s="779"/>
      <c r="BB58" s="779"/>
      <c r="BC58" s="779"/>
      <c r="BD58" s="779"/>
      <c r="BE58" s="779"/>
      <c r="BF58" s="779"/>
      <c r="BG58" s="779"/>
      <c r="BH58" s="779"/>
      <c r="BI58" s="779"/>
      <c r="BJ58" s="779"/>
      <c r="BK58" s="779"/>
      <c r="BL58" s="779"/>
      <c r="BM58" s="780"/>
      <c r="BN58" s="451" t="s">
        <v>55</v>
      </c>
      <c r="BO58" s="452"/>
      <c r="BP58" s="453"/>
      <c r="BQ58" s="152"/>
    </row>
    <row r="59" spans="2:82" ht="13.5" customHeight="1" x14ac:dyDescent="0.15">
      <c r="B59" s="384"/>
      <c r="C59" s="819"/>
      <c r="D59" s="386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S59" s="152"/>
      <c r="T59" s="769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771"/>
      <c r="AN59" s="436"/>
      <c r="AO59" s="437"/>
      <c r="AP59" s="438"/>
      <c r="AQ59" s="152"/>
      <c r="AS59" s="152"/>
      <c r="AT59" s="769"/>
      <c r="AU59" s="822"/>
      <c r="AV59" s="822"/>
      <c r="AW59" s="822"/>
      <c r="AX59" s="822"/>
      <c r="AY59" s="822"/>
      <c r="AZ59" s="822"/>
      <c r="BA59" s="822"/>
      <c r="BB59" s="822"/>
      <c r="BC59" s="822"/>
      <c r="BD59" s="822"/>
      <c r="BE59" s="822"/>
      <c r="BF59" s="822"/>
      <c r="BG59" s="822"/>
      <c r="BH59" s="822"/>
      <c r="BI59" s="822"/>
      <c r="BJ59" s="822"/>
      <c r="BK59" s="822"/>
      <c r="BL59" s="822"/>
      <c r="BM59" s="771"/>
      <c r="BN59" s="436"/>
      <c r="BO59" s="437"/>
      <c r="BP59" s="438"/>
      <c r="BQ59" s="152"/>
    </row>
    <row r="60" spans="2:82" ht="13.5" customHeight="1" x14ac:dyDescent="0.15">
      <c r="B60" s="387"/>
      <c r="C60" s="388"/>
      <c r="D60" s="389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S60" s="152"/>
      <c r="T60" s="781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2"/>
      <c r="AL60" s="782"/>
      <c r="AM60" s="783"/>
      <c r="AN60" s="436"/>
      <c r="AO60" s="437"/>
      <c r="AP60" s="438"/>
      <c r="AQ60" s="152"/>
      <c r="AS60" s="152"/>
      <c r="AT60" s="781"/>
      <c r="AU60" s="782"/>
      <c r="AV60" s="782"/>
      <c r="AW60" s="782"/>
      <c r="AX60" s="782"/>
      <c r="AY60" s="782"/>
      <c r="AZ60" s="782"/>
      <c r="BA60" s="782"/>
      <c r="BB60" s="782"/>
      <c r="BC60" s="782"/>
      <c r="BD60" s="782"/>
      <c r="BE60" s="782"/>
      <c r="BF60" s="782"/>
      <c r="BG60" s="782"/>
      <c r="BH60" s="782"/>
      <c r="BI60" s="782"/>
      <c r="BJ60" s="782"/>
      <c r="BK60" s="782"/>
      <c r="BL60" s="782"/>
      <c r="BM60" s="783"/>
      <c r="BN60" s="436"/>
      <c r="BO60" s="437"/>
      <c r="BP60" s="438"/>
      <c r="BQ60" s="152"/>
    </row>
    <row r="61" spans="2:82" ht="13.5" customHeight="1" x14ac:dyDescent="0.15">
      <c r="B61" s="411" t="s">
        <v>80</v>
      </c>
      <c r="C61" s="412"/>
      <c r="D61" s="413"/>
      <c r="E61" s="420" t="s">
        <v>81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S61" s="152"/>
      <c r="T61" s="392" t="str">
        <f>IF(T44="積算",T55+T58,"")</f>
        <v/>
      </c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4"/>
      <c r="AN61" s="642" t="s">
        <v>55</v>
      </c>
      <c r="AO61" s="643"/>
      <c r="AP61" s="644"/>
      <c r="AQ61" s="153"/>
      <c r="AR61" s="93"/>
      <c r="AS61" s="153"/>
      <c r="AT61" s="392" t="str">
        <f>IF(T44="積算",AT55+AT58,"")</f>
        <v/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4"/>
      <c r="BN61" s="451" t="s">
        <v>55</v>
      </c>
      <c r="BO61" s="452"/>
      <c r="BP61" s="453"/>
      <c r="BQ61" s="152"/>
      <c r="BR61" s="815" t="str">
        <f>IF($AT$61&gt;=$AT$55,"","※1")</f>
        <v/>
      </c>
      <c r="BS61" s="821" t="str">
        <f>IF(BR61="※1","残価設定がないリース契約であることが確認できません。","")</f>
        <v/>
      </c>
      <c r="BT61" s="821"/>
      <c r="BU61" s="821"/>
      <c r="BV61" s="821"/>
      <c r="BW61" s="821"/>
      <c r="BX61" s="821"/>
      <c r="BY61" s="821"/>
      <c r="BZ61" s="821"/>
      <c r="CA61" s="821"/>
      <c r="CB61" s="821"/>
      <c r="CC61" s="821"/>
      <c r="CD61" s="821"/>
    </row>
    <row r="62" spans="2:82" ht="13.5" customHeight="1" x14ac:dyDescent="0.15">
      <c r="B62" s="414"/>
      <c r="C62" s="415"/>
      <c r="D62" s="416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S62" s="152"/>
      <c r="T62" s="395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0"/>
      <c r="AJ62" s="820"/>
      <c r="AK62" s="820"/>
      <c r="AL62" s="820"/>
      <c r="AM62" s="397"/>
      <c r="AN62" s="645"/>
      <c r="AO62" s="646"/>
      <c r="AP62" s="647"/>
      <c r="AQ62" s="153"/>
      <c r="AR62" s="93"/>
      <c r="AS62" s="153"/>
      <c r="AT62" s="395"/>
      <c r="AU62" s="820"/>
      <c r="AV62" s="820"/>
      <c r="AW62" s="820"/>
      <c r="AX62" s="820"/>
      <c r="AY62" s="820"/>
      <c r="AZ62" s="820"/>
      <c r="BA62" s="820"/>
      <c r="BB62" s="820"/>
      <c r="BC62" s="820"/>
      <c r="BD62" s="820"/>
      <c r="BE62" s="820"/>
      <c r="BF62" s="820"/>
      <c r="BG62" s="820"/>
      <c r="BH62" s="820"/>
      <c r="BI62" s="820"/>
      <c r="BJ62" s="820"/>
      <c r="BK62" s="820"/>
      <c r="BL62" s="820"/>
      <c r="BM62" s="397"/>
      <c r="BN62" s="436"/>
      <c r="BO62" s="437"/>
      <c r="BP62" s="438"/>
      <c r="BQ62" s="152"/>
      <c r="BR62" s="815"/>
      <c r="BS62" s="821"/>
      <c r="BT62" s="821"/>
      <c r="BU62" s="821"/>
      <c r="BV62" s="821"/>
      <c r="BW62" s="821"/>
      <c r="BX62" s="821"/>
      <c r="BY62" s="821"/>
      <c r="BZ62" s="821"/>
      <c r="CA62" s="821"/>
      <c r="CB62" s="821"/>
      <c r="CC62" s="821"/>
      <c r="CD62" s="821"/>
    </row>
    <row r="63" spans="2:82" ht="13.5" customHeight="1" x14ac:dyDescent="0.15">
      <c r="B63" s="417"/>
      <c r="C63" s="418"/>
      <c r="D63" s="41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S63" s="152"/>
      <c r="T63" s="580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2"/>
      <c r="AN63" s="645"/>
      <c r="AO63" s="646"/>
      <c r="AP63" s="647"/>
      <c r="AQ63" s="153"/>
      <c r="AR63" s="93"/>
      <c r="AS63" s="153"/>
      <c r="AT63" s="580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2"/>
      <c r="BN63" s="436"/>
      <c r="BO63" s="437"/>
      <c r="BP63" s="438"/>
      <c r="BQ63" s="152"/>
      <c r="BR63" s="815"/>
      <c r="BS63" s="821"/>
      <c r="BT63" s="821"/>
      <c r="BU63" s="821"/>
      <c r="BV63" s="821"/>
      <c r="BW63" s="821"/>
      <c r="BX63" s="821"/>
      <c r="BY63" s="821"/>
      <c r="BZ63" s="821"/>
      <c r="CA63" s="821"/>
      <c r="CB63" s="821"/>
      <c r="CC63" s="821"/>
      <c r="CD63" s="821"/>
    </row>
    <row r="64" spans="2:82" x14ac:dyDescent="0.15">
      <c r="B64" s="411" t="s">
        <v>82</v>
      </c>
      <c r="C64" s="412"/>
      <c r="D64" s="413"/>
      <c r="E64" s="420" t="s">
        <v>83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S64" s="152"/>
      <c r="T64" s="775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7"/>
      <c r="AN64" s="436" t="s">
        <v>55</v>
      </c>
      <c r="AO64" s="437"/>
      <c r="AP64" s="438"/>
      <c r="AQ64" s="152"/>
      <c r="AS64" s="152"/>
      <c r="AT64" s="775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  <c r="BK64" s="776"/>
      <c r="BL64" s="776"/>
      <c r="BM64" s="777"/>
      <c r="BN64" s="436" t="s">
        <v>55</v>
      </c>
      <c r="BO64" s="437"/>
      <c r="BP64" s="438"/>
      <c r="BQ64" s="152"/>
    </row>
    <row r="65" spans="2:82" ht="13.5" customHeight="1" x14ac:dyDescent="0.15">
      <c r="B65" s="414"/>
      <c r="C65" s="415"/>
      <c r="D65" s="416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S65" s="152"/>
      <c r="T65" s="769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822"/>
      <c r="AL65" s="822"/>
      <c r="AM65" s="771"/>
      <c r="AN65" s="436"/>
      <c r="AO65" s="437"/>
      <c r="AP65" s="438"/>
      <c r="AQ65" s="152"/>
      <c r="AS65" s="152"/>
      <c r="AT65" s="769"/>
      <c r="AU65" s="822"/>
      <c r="AV65" s="822"/>
      <c r="AW65" s="822"/>
      <c r="AX65" s="822"/>
      <c r="AY65" s="822"/>
      <c r="AZ65" s="822"/>
      <c r="BA65" s="822"/>
      <c r="BB65" s="822"/>
      <c r="BC65" s="822"/>
      <c r="BD65" s="822"/>
      <c r="BE65" s="822"/>
      <c r="BF65" s="822"/>
      <c r="BG65" s="822"/>
      <c r="BH65" s="822"/>
      <c r="BI65" s="822"/>
      <c r="BJ65" s="822"/>
      <c r="BK65" s="822"/>
      <c r="BL65" s="822"/>
      <c r="BM65" s="771"/>
      <c r="BN65" s="436"/>
      <c r="BO65" s="437"/>
      <c r="BP65" s="438"/>
      <c r="BQ65" s="152"/>
    </row>
    <row r="66" spans="2:82" ht="13.5" customHeight="1" x14ac:dyDescent="0.15">
      <c r="B66" s="417"/>
      <c r="C66" s="418"/>
      <c r="D66" s="419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S66" s="152"/>
      <c r="T66" s="772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4"/>
      <c r="AN66" s="439"/>
      <c r="AO66" s="440"/>
      <c r="AP66" s="441"/>
      <c r="AQ66" s="152"/>
      <c r="AS66" s="152"/>
      <c r="AT66" s="772"/>
      <c r="AU66" s="773"/>
      <c r="AV66" s="773"/>
      <c r="AW66" s="773"/>
      <c r="AX66" s="773"/>
      <c r="AY66" s="773"/>
      <c r="AZ66" s="773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4"/>
      <c r="BN66" s="439"/>
      <c r="BO66" s="440"/>
      <c r="BP66" s="441"/>
      <c r="BQ66" s="152"/>
    </row>
    <row r="67" spans="2:82" ht="13.5" customHeight="1" x14ac:dyDescent="0.15">
      <c r="B67" s="381" t="s">
        <v>84</v>
      </c>
      <c r="C67" s="382"/>
      <c r="D67" s="383"/>
      <c r="E67" s="390" t="s">
        <v>85</v>
      </c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S67" s="152"/>
      <c r="T67" s="392" t="str">
        <f>IF(T44="積算",T61+T64,"")</f>
        <v/>
      </c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  <c r="AN67" s="633" t="s">
        <v>55</v>
      </c>
      <c r="AO67" s="634"/>
      <c r="AP67" s="635"/>
      <c r="AQ67" s="153"/>
      <c r="AR67" s="93"/>
      <c r="AS67" s="153"/>
      <c r="AT67" s="392" t="str">
        <f>IF(T44="積算",AT61+AT64,"")</f>
        <v/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4"/>
      <c r="BN67" s="401" t="s">
        <v>55</v>
      </c>
      <c r="BO67" s="402"/>
      <c r="BP67" s="403"/>
      <c r="BQ67" s="152"/>
      <c r="BR67" s="815" t="str">
        <f>IF($T$44="積算",IF($AT$58="","",IF($T$67-$AT$67&gt;$AT$52,"","※2")),"")</f>
        <v/>
      </c>
      <c r="BS67" s="371" t="str">
        <f>IF(BR67="※2","補助金が有る場合の「リース料金支払額総合計」から、補助金相当分の減額がされていることが確認できません。","")</f>
        <v/>
      </c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</row>
    <row r="68" spans="2:82" ht="13.5" customHeight="1" x14ac:dyDescent="0.15">
      <c r="B68" s="384"/>
      <c r="C68" s="819"/>
      <c r="D68" s="386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S68" s="152"/>
      <c r="T68" s="395"/>
      <c r="U68" s="820"/>
      <c r="V68" s="820"/>
      <c r="W68" s="820"/>
      <c r="X68" s="820"/>
      <c r="Y68" s="820"/>
      <c r="Z68" s="820"/>
      <c r="AA68" s="820"/>
      <c r="AB68" s="820"/>
      <c r="AC68" s="820"/>
      <c r="AD68" s="820"/>
      <c r="AE68" s="820"/>
      <c r="AF68" s="820"/>
      <c r="AG68" s="820"/>
      <c r="AH68" s="820"/>
      <c r="AI68" s="820"/>
      <c r="AJ68" s="820"/>
      <c r="AK68" s="820"/>
      <c r="AL68" s="820"/>
      <c r="AM68" s="397"/>
      <c r="AN68" s="636"/>
      <c r="AO68" s="830"/>
      <c r="AP68" s="638"/>
      <c r="AQ68" s="153"/>
      <c r="AR68" s="93"/>
      <c r="AS68" s="153"/>
      <c r="AT68" s="395"/>
      <c r="AU68" s="820"/>
      <c r="AV68" s="820"/>
      <c r="AW68" s="820"/>
      <c r="AX68" s="820"/>
      <c r="AY68" s="820"/>
      <c r="AZ68" s="820"/>
      <c r="BA68" s="820"/>
      <c r="BB68" s="820"/>
      <c r="BC68" s="820"/>
      <c r="BD68" s="820"/>
      <c r="BE68" s="820"/>
      <c r="BF68" s="820"/>
      <c r="BG68" s="820"/>
      <c r="BH68" s="820"/>
      <c r="BI68" s="820"/>
      <c r="BJ68" s="820"/>
      <c r="BK68" s="820"/>
      <c r="BL68" s="820"/>
      <c r="BM68" s="397"/>
      <c r="BN68" s="404"/>
      <c r="BO68" s="796"/>
      <c r="BP68" s="406"/>
      <c r="BQ68" s="152"/>
      <c r="BR68" s="815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</row>
    <row r="69" spans="2:82" ht="13.5" customHeight="1" x14ac:dyDescent="0.15">
      <c r="B69" s="387"/>
      <c r="C69" s="388"/>
      <c r="D69" s="389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S69" s="152"/>
      <c r="T69" s="398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400"/>
      <c r="AN69" s="639"/>
      <c r="AO69" s="640"/>
      <c r="AP69" s="641"/>
      <c r="AQ69" s="153"/>
      <c r="AR69" s="93"/>
      <c r="AS69" s="153"/>
      <c r="AT69" s="398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400"/>
      <c r="BN69" s="407"/>
      <c r="BO69" s="408"/>
      <c r="BP69" s="409"/>
      <c r="BQ69" s="152"/>
      <c r="BR69" s="815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</row>
    <row r="70" spans="2:82" x14ac:dyDescent="0.15"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</row>
    <row r="71" spans="2:82" ht="13.5" customHeight="1" x14ac:dyDescent="0.15"/>
    <row r="72" spans="2:82" ht="13.5" customHeight="1" x14ac:dyDescent="0.15"/>
    <row r="73" spans="2:82" ht="13.5" customHeight="1" x14ac:dyDescent="0.15">
      <c r="B73" s="221" t="s">
        <v>86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3"/>
    </row>
    <row r="74" spans="2:82" ht="13.5" customHeight="1" x14ac:dyDescent="0.15">
      <c r="B74" s="224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826"/>
      <c r="AY74" s="826"/>
      <c r="AZ74" s="826"/>
      <c r="BA74" s="826"/>
      <c r="BB74" s="826"/>
      <c r="BC74" s="826"/>
      <c r="BD74" s="826"/>
      <c r="BE74" s="826"/>
      <c r="BF74" s="826"/>
      <c r="BG74" s="826"/>
      <c r="BH74" s="826"/>
      <c r="BI74" s="826"/>
      <c r="BJ74" s="826"/>
      <c r="BK74" s="826"/>
      <c r="BL74" s="826"/>
      <c r="BM74" s="826"/>
      <c r="BN74" s="826"/>
      <c r="BO74" s="826"/>
      <c r="BP74" s="826"/>
      <c r="BQ74" s="226"/>
    </row>
    <row r="75" spans="2:82" ht="13.5" customHeight="1" x14ac:dyDescent="0.15"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9"/>
    </row>
    <row r="76" spans="2:82" ht="13.5" customHeight="1" x14ac:dyDescent="0.15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82" x14ac:dyDescent="0.15"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S77" s="826" t="s">
        <v>72</v>
      </c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6"/>
      <c r="AK77" s="826"/>
      <c r="AL77" s="826"/>
      <c r="AM77" s="826"/>
      <c r="AN77" s="826"/>
      <c r="AO77" s="826"/>
      <c r="AP77" s="826"/>
      <c r="AQ77" s="826"/>
      <c r="AS77" s="826" t="s">
        <v>73</v>
      </c>
      <c r="AT77" s="826"/>
      <c r="AU77" s="826"/>
      <c r="AV77" s="826"/>
      <c r="AW77" s="826"/>
      <c r="AX77" s="826"/>
      <c r="AY77" s="826"/>
      <c r="AZ77" s="826"/>
      <c r="BA77" s="826"/>
      <c r="BB77" s="826"/>
      <c r="BC77" s="826"/>
      <c r="BD77" s="826"/>
      <c r="BE77" s="826"/>
      <c r="BF77" s="826"/>
      <c r="BG77" s="826"/>
      <c r="BH77" s="826"/>
      <c r="BI77" s="826"/>
      <c r="BJ77" s="826"/>
      <c r="BK77" s="826"/>
      <c r="BL77" s="826"/>
      <c r="BM77" s="826"/>
      <c r="BN77" s="826"/>
      <c r="BO77" s="826"/>
      <c r="BP77" s="826"/>
      <c r="BQ77" s="826"/>
    </row>
    <row r="78" spans="2:82" x14ac:dyDescent="0.1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826"/>
      <c r="AL78" s="826"/>
      <c r="AM78" s="826"/>
      <c r="AN78" s="826"/>
      <c r="AO78" s="826"/>
      <c r="AP78" s="826"/>
      <c r="AQ78" s="826"/>
      <c r="AS78" s="826"/>
      <c r="AT78" s="826"/>
      <c r="AU78" s="826"/>
      <c r="AV78" s="826"/>
      <c r="AW78" s="826"/>
      <c r="AX78" s="826"/>
      <c r="AY78" s="826"/>
      <c r="AZ78" s="826"/>
      <c r="BA78" s="826"/>
      <c r="BB78" s="826"/>
      <c r="BC78" s="826"/>
      <c r="BD78" s="826"/>
      <c r="BE78" s="826"/>
      <c r="BF78" s="826"/>
      <c r="BG78" s="826"/>
      <c r="BH78" s="826"/>
      <c r="BI78" s="826"/>
      <c r="BJ78" s="826"/>
      <c r="BK78" s="826"/>
      <c r="BL78" s="826"/>
      <c r="BM78" s="826"/>
      <c r="BN78" s="826"/>
      <c r="BO78" s="826"/>
      <c r="BP78" s="826"/>
      <c r="BQ78" s="826"/>
    </row>
    <row r="79" spans="2:82" ht="11.25" customHeight="1" x14ac:dyDescent="0.1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</row>
    <row r="80" spans="2:82" ht="13.5" customHeight="1" x14ac:dyDescent="0.15">
      <c r="B80" s="381" t="s">
        <v>74</v>
      </c>
      <c r="C80" s="382"/>
      <c r="D80" s="383"/>
      <c r="E80" s="391" t="s">
        <v>75</v>
      </c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S80" s="152"/>
      <c r="T80" s="466">
        <v>0</v>
      </c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8"/>
      <c r="AN80" s="475" t="s">
        <v>55</v>
      </c>
      <c r="AO80" s="476"/>
      <c r="AP80" s="477"/>
      <c r="AQ80" s="152"/>
      <c r="AS80" s="152"/>
      <c r="AT80" s="751"/>
      <c r="AU80" s="752"/>
      <c r="AV80" s="752"/>
      <c r="AW80" s="752"/>
      <c r="AX80" s="752"/>
      <c r="AY80" s="752"/>
      <c r="AZ80" s="752"/>
      <c r="BA80" s="752"/>
      <c r="BB80" s="752"/>
      <c r="BC80" s="752"/>
      <c r="BD80" s="752"/>
      <c r="BE80" s="752"/>
      <c r="BF80" s="752"/>
      <c r="BG80" s="752"/>
      <c r="BH80" s="752"/>
      <c r="BI80" s="752"/>
      <c r="BJ80" s="752"/>
      <c r="BK80" s="752"/>
      <c r="BL80" s="752"/>
      <c r="BM80" s="753"/>
      <c r="BN80" s="401" t="s">
        <v>55</v>
      </c>
      <c r="BO80" s="402"/>
      <c r="BP80" s="403"/>
      <c r="BQ80" s="152"/>
    </row>
    <row r="81" spans="2:82" ht="13.5" customHeight="1" x14ac:dyDescent="0.15">
      <c r="B81" s="384"/>
      <c r="C81" s="819"/>
      <c r="D81" s="386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S81" s="152"/>
      <c r="T81" s="469"/>
      <c r="U81" s="827"/>
      <c r="V81" s="827"/>
      <c r="W81" s="827"/>
      <c r="X81" s="827"/>
      <c r="Y81" s="827"/>
      <c r="Z81" s="827"/>
      <c r="AA81" s="827"/>
      <c r="AB81" s="827"/>
      <c r="AC81" s="827"/>
      <c r="AD81" s="827"/>
      <c r="AE81" s="827"/>
      <c r="AF81" s="827"/>
      <c r="AG81" s="827"/>
      <c r="AH81" s="827"/>
      <c r="AI81" s="827"/>
      <c r="AJ81" s="827"/>
      <c r="AK81" s="827"/>
      <c r="AL81" s="827"/>
      <c r="AM81" s="471"/>
      <c r="AN81" s="478"/>
      <c r="AO81" s="828"/>
      <c r="AP81" s="480"/>
      <c r="AQ81" s="152"/>
      <c r="AS81" s="152"/>
      <c r="AT81" s="754"/>
      <c r="AU81" s="829"/>
      <c r="AV81" s="829"/>
      <c r="AW81" s="829"/>
      <c r="AX81" s="829"/>
      <c r="AY81" s="829"/>
      <c r="AZ81" s="829"/>
      <c r="BA81" s="829"/>
      <c r="BB81" s="829"/>
      <c r="BC81" s="829"/>
      <c r="BD81" s="829"/>
      <c r="BE81" s="829"/>
      <c r="BF81" s="829"/>
      <c r="BG81" s="829"/>
      <c r="BH81" s="829"/>
      <c r="BI81" s="829"/>
      <c r="BJ81" s="829"/>
      <c r="BK81" s="829"/>
      <c r="BL81" s="829"/>
      <c r="BM81" s="756"/>
      <c r="BN81" s="404"/>
      <c r="BO81" s="796"/>
      <c r="BP81" s="406"/>
      <c r="BQ81" s="152"/>
    </row>
    <row r="82" spans="2:82" ht="13.5" customHeight="1" x14ac:dyDescent="0.15">
      <c r="B82" s="387"/>
      <c r="C82" s="388"/>
      <c r="D82" s="389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S82" s="152"/>
      <c r="T82" s="472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4"/>
      <c r="AN82" s="481"/>
      <c r="AO82" s="482"/>
      <c r="AP82" s="483"/>
      <c r="AQ82" s="152"/>
      <c r="AS82" s="152"/>
      <c r="AT82" s="757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9"/>
      <c r="BN82" s="407"/>
      <c r="BO82" s="408"/>
      <c r="BP82" s="409"/>
      <c r="BQ82" s="152"/>
    </row>
    <row r="83" spans="2:82" ht="13.5" customHeight="1" x14ac:dyDescent="0.15">
      <c r="B83" s="381" t="s">
        <v>76</v>
      </c>
      <c r="C83" s="382"/>
      <c r="D83" s="383"/>
      <c r="E83" s="390" t="s">
        <v>77</v>
      </c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S83" s="152"/>
      <c r="T83" s="392" t="str">
        <f>IF($T$44="料率",T34-T52,"")</f>
        <v/>
      </c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4"/>
      <c r="AN83" s="401" t="s">
        <v>55</v>
      </c>
      <c r="AO83" s="402"/>
      <c r="AP83" s="403"/>
      <c r="AQ83" s="152"/>
      <c r="AS83" s="152"/>
      <c r="AT83" s="392" t="str">
        <f>IF($T$44="料率",T34-AT80,"")</f>
        <v/>
      </c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401" t="s">
        <v>55</v>
      </c>
      <c r="BO83" s="402"/>
      <c r="BP83" s="403"/>
      <c r="BQ83" s="152"/>
    </row>
    <row r="84" spans="2:82" ht="13.5" customHeight="1" x14ac:dyDescent="0.15">
      <c r="B84" s="384"/>
      <c r="C84" s="819"/>
      <c r="D84" s="386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S84" s="152"/>
      <c r="T84" s="395"/>
      <c r="U84" s="820"/>
      <c r="V84" s="820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0"/>
      <c r="AJ84" s="820"/>
      <c r="AK84" s="820"/>
      <c r="AL84" s="820"/>
      <c r="AM84" s="397"/>
      <c r="AN84" s="404"/>
      <c r="AO84" s="796"/>
      <c r="AP84" s="406"/>
      <c r="AQ84" s="152"/>
      <c r="AS84" s="152"/>
      <c r="AT84" s="395"/>
      <c r="AU84" s="820"/>
      <c r="AV84" s="820"/>
      <c r="AW84" s="820"/>
      <c r="AX84" s="820"/>
      <c r="AY84" s="820"/>
      <c r="AZ84" s="820"/>
      <c r="BA84" s="820"/>
      <c r="BB84" s="820"/>
      <c r="BC84" s="820"/>
      <c r="BD84" s="820"/>
      <c r="BE84" s="820"/>
      <c r="BF84" s="820"/>
      <c r="BG84" s="820"/>
      <c r="BH84" s="820"/>
      <c r="BI84" s="820"/>
      <c r="BJ84" s="820"/>
      <c r="BK84" s="820"/>
      <c r="BL84" s="820"/>
      <c r="BM84" s="397"/>
      <c r="BN84" s="404"/>
      <c r="BO84" s="796"/>
      <c r="BP84" s="406"/>
      <c r="BQ84" s="152"/>
    </row>
    <row r="85" spans="2:82" ht="13.5" customHeight="1" x14ac:dyDescent="0.15">
      <c r="B85" s="387"/>
      <c r="C85" s="388"/>
      <c r="D85" s="389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S85" s="152"/>
      <c r="T85" s="398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400"/>
      <c r="AN85" s="407"/>
      <c r="AO85" s="408"/>
      <c r="AP85" s="409"/>
      <c r="AQ85" s="152"/>
      <c r="AS85" s="152"/>
      <c r="AT85" s="398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400"/>
      <c r="BN85" s="407"/>
      <c r="BO85" s="408"/>
      <c r="BP85" s="409"/>
      <c r="BQ85" s="152"/>
    </row>
    <row r="86" spans="2:82" x14ac:dyDescent="0.15"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S86" s="152"/>
      <c r="T86" s="458" t="s">
        <v>88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83"/>
      <c r="AO86" s="83"/>
      <c r="AP86" s="83"/>
      <c r="AQ86" s="152"/>
      <c r="AS86" s="152"/>
      <c r="AT86" s="459" t="s">
        <v>88</v>
      </c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83"/>
      <c r="BO86" s="83"/>
      <c r="BP86" s="83"/>
      <c r="BQ86" s="152"/>
    </row>
    <row r="87" spans="2:82" ht="13.5" customHeight="1" x14ac:dyDescent="0.15">
      <c r="B87" s="411" t="s">
        <v>89</v>
      </c>
      <c r="C87" s="412"/>
      <c r="D87" s="413"/>
      <c r="E87" s="420" t="s">
        <v>90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S87" s="152"/>
      <c r="T87" s="784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6"/>
      <c r="AN87" s="451" t="s">
        <v>91</v>
      </c>
      <c r="AO87" s="452"/>
      <c r="AP87" s="453"/>
      <c r="AQ87" s="152"/>
      <c r="AS87" s="152"/>
      <c r="AT87" s="784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6"/>
      <c r="BN87" s="451" t="s">
        <v>91</v>
      </c>
      <c r="BO87" s="452"/>
      <c r="BP87" s="453"/>
      <c r="BQ87" s="152"/>
    </row>
    <row r="88" spans="2:82" ht="13.5" customHeight="1" x14ac:dyDescent="0.15">
      <c r="B88" s="414"/>
      <c r="C88" s="415"/>
      <c r="D88" s="416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S88" s="152"/>
      <c r="T88" s="787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9"/>
      <c r="AN88" s="436"/>
      <c r="AO88" s="437"/>
      <c r="AP88" s="438"/>
      <c r="AQ88" s="152"/>
      <c r="AS88" s="152"/>
      <c r="AT88" s="787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9"/>
      <c r="BN88" s="436"/>
      <c r="BO88" s="437"/>
      <c r="BP88" s="438"/>
      <c r="BQ88" s="152"/>
    </row>
    <row r="89" spans="2:82" ht="13.5" customHeight="1" x14ac:dyDescent="0.15">
      <c r="B89" s="414"/>
      <c r="C89" s="415"/>
      <c r="D89" s="416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S89" s="152"/>
      <c r="T89" s="787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9"/>
      <c r="AN89" s="436"/>
      <c r="AO89" s="437"/>
      <c r="AP89" s="438"/>
      <c r="AQ89" s="152"/>
      <c r="AS89" s="152"/>
      <c r="AT89" s="787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9"/>
      <c r="BN89" s="436"/>
      <c r="BO89" s="437"/>
      <c r="BP89" s="438"/>
      <c r="BQ89" s="152"/>
    </row>
    <row r="90" spans="2:82" ht="20.25" customHeight="1" x14ac:dyDescent="0.15">
      <c r="B90" s="414" t="s">
        <v>92</v>
      </c>
      <c r="C90" s="415"/>
      <c r="D90" s="416"/>
      <c r="E90" s="454" t="s">
        <v>93</v>
      </c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S90" s="152"/>
      <c r="T90" s="823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4"/>
      <c r="AF90" s="824"/>
      <c r="AG90" s="824"/>
      <c r="AH90" s="824"/>
      <c r="AI90" s="824"/>
      <c r="AJ90" s="824"/>
      <c r="AK90" s="824"/>
      <c r="AL90" s="824"/>
      <c r="AM90" s="825"/>
      <c r="AN90" s="436" t="s">
        <v>55</v>
      </c>
      <c r="AO90" s="437"/>
      <c r="AP90" s="438"/>
      <c r="AQ90" s="152"/>
      <c r="AS90" s="152"/>
      <c r="AT90" s="823"/>
      <c r="AU90" s="824"/>
      <c r="AV90" s="824"/>
      <c r="AW90" s="824"/>
      <c r="AX90" s="824"/>
      <c r="AY90" s="824"/>
      <c r="AZ90" s="824"/>
      <c r="BA90" s="824"/>
      <c r="BB90" s="824"/>
      <c r="BC90" s="824"/>
      <c r="BD90" s="824"/>
      <c r="BE90" s="824"/>
      <c r="BF90" s="824"/>
      <c r="BG90" s="824"/>
      <c r="BH90" s="824"/>
      <c r="BI90" s="824"/>
      <c r="BJ90" s="824"/>
      <c r="BK90" s="824"/>
      <c r="BL90" s="824"/>
      <c r="BM90" s="825"/>
      <c r="BN90" s="436" t="s">
        <v>55</v>
      </c>
      <c r="BO90" s="437"/>
      <c r="BP90" s="438"/>
      <c r="BQ90" s="152"/>
    </row>
    <row r="91" spans="2:82" ht="13.5" customHeight="1" x14ac:dyDescent="0.15">
      <c r="B91" s="414"/>
      <c r="C91" s="415"/>
      <c r="D91" s="41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S91" s="152"/>
      <c r="T91" s="823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5"/>
      <c r="AN91" s="436"/>
      <c r="AO91" s="437"/>
      <c r="AP91" s="438"/>
      <c r="AQ91" s="152"/>
      <c r="AS91" s="152"/>
      <c r="AT91" s="823"/>
      <c r="AU91" s="824"/>
      <c r="AV91" s="824"/>
      <c r="AW91" s="824"/>
      <c r="AX91" s="824"/>
      <c r="AY91" s="824"/>
      <c r="AZ91" s="824"/>
      <c r="BA91" s="824"/>
      <c r="BB91" s="824"/>
      <c r="BC91" s="824"/>
      <c r="BD91" s="824"/>
      <c r="BE91" s="824"/>
      <c r="BF91" s="824"/>
      <c r="BG91" s="824"/>
      <c r="BH91" s="824"/>
      <c r="BI91" s="824"/>
      <c r="BJ91" s="824"/>
      <c r="BK91" s="824"/>
      <c r="BL91" s="824"/>
      <c r="BM91" s="825"/>
      <c r="BN91" s="436"/>
      <c r="BO91" s="437"/>
      <c r="BP91" s="438"/>
      <c r="BQ91" s="152"/>
    </row>
    <row r="92" spans="2:82" ht="13.5" customHeight="1" x14ac:dyDescent="0.15">
      <c r="B92" s="417"/>
      <c r="C92" s="418"/>
      <c r="D92" s="419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S92" s="152"/>
      <c r="T92" s="823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4"/>
      <c r="AK92" s="824"/>
      <c r="AL92" s="824"/>
      <c r="AM92" s="825"/>
      <c r="AN92" s="436"/>
      <c r="AO92" s="437"/>
      <c r="AP92" s="438"/>
      <c r="AQ92" s="152"/>
      <c r="AS92" s="152"/>
      <c r="AT92" s="823"/>
      <c r="AU92" s="824"/>
      <c r="AV92" s="824"/>
      <c r="AW92" s="824"/>
      <c r="AX92" s="824"/>
      <c r="AY92" s="824"/>
      <c r="AZ92" s="824"/>
      <c r="BA92" s="824"/>
      <c r="BB92" s="824"/>
      <c r="BC92" s="824"/>
      <c r="BD92" s="824"/>
      <c r="BE92" s="824"/>
      <c r="BF92" s="824"/>
      <c r="BG92" s="824"/>
      <c r="BH92" s="824"/>
      <c r="BI92" s="824"/>
      <c r="BJ92" s="824"/>
      <c r="BK92" s="824"/>
      <c r="BL92" s="824"/>
      <c r="BM92" s="825"/>
      <c r="BN92" s="436"/>
      <c r="BO92" s="437"/>
      <c r="BP92" s="438"/>
      <c r="BQ92" s="152"/>
    </row>
    <row r="93" spans="2:82" ht="13.5" customHeight="1" x14ac:dyDescent="0.15">
      <c r="B93" s="411" t="s">
        <v>80</v>
      </c>
      <c r="C93" s="412"/>
      <c r="D93" s="413"/>
      <c r="E93" s="420" t="s">
        <v>95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S93" s="152"/>
      <c r="T93" s="778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80"/>
      <c r="AN93" s="451" t="s">
        <v>55</v>
      </c>
      <c r="AO93" s="452"/>
      <c r="AP93" s="453"/>
      <c r="AQ93" s="152"/>
      <c r="AS93" s="152"/>
      <c r="AT93" s="778"/>
      <c r="AU93" s="779"/>
      <c r="AV93" s="779"/>
      <c r="AW93" s="779"/>
      <c r="AX93" s="779"/>
      <c r="AY93" s="779"/>
      <c r="AZ93" s="779"/>
      <c r="BA93" s="779"/>
      <c r="BB93" s="779"/>
      <c r="BC93" s="779"/>
      <c r="BD93" s="779"/>
      <c r="BE93" s="779"/>
      <c r="BF93" s="779"/>
      <c r="BG93" s="779"/>
      <c r="BH93" s="779"/>
      <c r="BI93" s="779"/>
      <c r="BJ93" s="779"/>
      <c r="BK93" s="779"/>
      <c r="BL93" s="779"/>
      <c r="BM93" s="780"/>
      <c r="BN93" s="451" t="s">
        <v>55</v>
      </c>
      <c r="BO93" s="452"/>
      <c r="BP93" s="453"/>
      <c r="BQ93" s="152"/>
      <c r="BR93" s="815" t="str">
        <f>IF($T$44="料率",IF($AT$93="","",IF($AT$93&gt;=$AT$83,"","※1")),"")</f>
        <v/>
      </c>
      <c r="BS93" s="821" t="str">
        <f>IF(BR93="※1","残価設定がないリース契約であることが確認できません。","")</f>
        <v/>
      </c>
      <c r="BT93" s="821"/>
      <c r="BU93" s="821"/>
      <c r="BV93" s="821"/>
      <c r="BW93" s="821"/>
      <c r="BX93" s="821"/>
      <c r="BY93" s="821"/>
      <c r="BZ93" s="821"/>
      <c r="CA93" s="821"/>
      <c r="CB93" s="821"/>
      <c r="CC93" s="821"/>
      <c r="CD93" s="821"/>
    </row>
    <row r="94" spans="2:82" ht="13.5" customHeight="1" x14ac:dyDescent="0.15">
      <c r="B94" s="414"/>
      <c r="C94" s="415"/>
      <c r="D94" s="416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S94" s="152"/>
      <c r="T94" s="769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822"/>
      <c r="AL94" s="822"/>
      <c r="AM94" s="771"/>
      <c r="AN94" s="436"/>
      <c r="AO94" s="437"/>
      <c r="AP94" s="438"/>
      <c r="AQ94" s="152"/>
      <c r="AS94" s="152"/>
      <c r="AT94" s="769"/>
      <c r="AU94" s="822"/>
      <c r="AV94" s="822"/>
      <c r="AW94" s="822"/>
      <c r="AX94" s="822"/>
      <c r="AY94" s="822"/>
      <c r="AZ94" s="822"/>
      <c r="BA94" s="822"/>
      <c r="BB94" s="822"/>
      <c r="BC94" s="822"/>
      <c r="BD94" s="822"/>
      <c r="BE94" s="822"/>
      <c r="BF94" s="822"/>
      <c r="BG94" s="822"/>
      <c r="BH94" s="822"/>
      <c r="BI94" s="822"/>
      <c r="BJ94" s="822"/>
      <c r="BK94" s="822"/>
      <c r="BL94" s="822"/>
      <c r="BM94" s="771"/>
      <c r="BN94" s="436"/>
      <c r="BO94" s="437"/>
      <c r="BP94" s="438"/>
      <c r="BQ94" s="152"/>
      <c r="BR94" s="815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</row>
    <row r="95" spans="2:82" ht="13.5" customHeight="1" x14ac:dyDescent="0.15">
      <c r="B95" s="417"/>
      <c r="C95" s="418"/>
      <c r="D95" s="419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S95" s="152"/>
      <c r="T95" s="781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  <c r="AL95" s="782"/>
      <c r="AM95" s="783"/>
      <c r="AN95" s="436"/>
      <c r="AO95" s="437"/>
      <c r="AP95" s="438"/>
      <c r="AQ95" s="152"/>
      <c r="AS95" s="152"/>
      <c r="AT95" s="781"/>
      <c r="AU95" s="782"/>
      <c r="AV95" s="782"/>
      <c r="AW95" s="782"/>
      <c r="AX95" s="782"/>
      <c r="AY95" s="782"/>
      <c r="AZ95" s="782"/>
      <c r="BA95" s="782"/>
      <c r="BB95" s="782"/>
      <c r="BC95" s="782"/>
      <c r="BD95" s="782"/>
      <c r="BE95" s="782"/>
      <c r="BF95" s="782"/>
      <c r="BG95" s="782"/>
      <c r="BH95" s="782"/>
      <c r="BI95" s="782"/>
      <c r="BJ95" s="782"/>
      <c r="BK95" s="782"/>
      <c r="BL95" s="782"/>
      <c r="BM95" s="783"/>
      <c r="BN95" s="436"/>
      <c r="BO95" s="437"/>
      <c r="BP95" s="438"/>
      <c r="BQ95" s="152"/>
      <c r="BR95" s="815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</row>
    <row r="96" spans="2:82" ht="13.5" customHeight="1" x14ac:dyDescent="0.15">
      <c r="B96" s="411" t="s">
        <v>82</v>
      </c>
      <c r="C96" s="412"/>
      <c r="D96" s="413"/>
      <c r="E96" s="420" t="s">
        <v>83</v>
      </c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S96" s="152"/>
      <c r="T96" s="766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8"/>
      <c r="AN96" s="433" t="s">
        <v>55</v>
      </c>
      <c r="AO96" s="434"/>
      <c r="AP96" s="435"/>
      <c r="AQ96" s="152"/>
      <c r="AS96" s="152"/>
      <c r="AT96" s="775"/>
      <c r="AU96" s="776"/>
      <c r="AV96" s="776"/>
      <c r="AW96" s="776"/>
      <c r="AX96" s="776"/>
      <c r="AY96" s="776"/>
      <c r="AZ96" s="776"/>
      <c r="BA96" s="776"/>
      <c r="BB96" s="776"/>
      <c r="BC96" s="776"/>
      <c r="BD96" s="776"/>
      <c r="BE96" s="776"/>
      <c r="BF96" s="776"/>
      <c r="BG96" s="776"/>
      <c r="BH96" s="776"/>
      <c r="BI96" s="776"/>
      <c r="BJ96" s="776"/>
      <c r="BK96" s="776"/>
      <c r="BL96" s="776"/>
      <c r="BM96" s="777"/>
      <c r="BN96" s="433" t="s">
        <v>55</v>
      </c>
      <c r="BO96" s="434"/>
      <c r="BP96" s="435"/>
      <c r="BQ96" s="152"/>
    </row>
    <row r="97" spans="2:82" ht="13.5" customHeight="1" x14ac:dyDescent="0.15">
      <c r="B97" s="414"/>
      <c r="C97" s="415"/>
      <c r="D97" s="416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S97" s="152"/>
      <c r="T97" s="769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2"/>
      <c r="AJ97" s="822"/>
      <c r="AK97" s="822"/>
      <c r="AL97" s="822"/>
      <c r="AM97" s="771"/>
      <c r="AN97" s="436"/>
      <c r="AO97" s="437"/>
      <c r="AP97" s="438"/>
      <c r="AQ97" s="152"/>
      <c r="AS97" s="152"/>
      <c r="AT97" s="769"/>
      <c r="AU97" s="822"/>
      <c r="AV97" s="822"/>
      <c r="AW97" s="822"/>
      <c r="AX97" s="822"/>
      <c r="AY97" s="822"/>
      <c r="AZ97" s="822"/>
      <c r="BA97" s="822"/>
      <c r="BB97" s="822"/>
      <c r="BC97" s="822"/>
      <c r="BD97" s="822"/>
      <c r="BE97" s="822"/>
      <c r="BF97" s="822"/>
      <c r="BG97" s="822"/>
      <c r="BH97" s="822"/>
      <c r="BI97" s="822"/>
      <c r="BJ97" s="822"/>
      <c r="BK97" s="822"/>
      <c r="BL97" s="822"/>
      <c r="BM97" s="771"/>
      <c r="BN97" s="436"/>
      <c r="BO97" s="437"/>
      <c r="BP97" s="438"/>
      <c r="BQ97" s="152"/>
    </row>
    <row r="98" spans="2:82" ht="13.5" customHeight="1" x14ac:dyDescent="0.15">
      <c r="B98" s="417"/>
      <c r="C98" s="418"/>
      <c r="D98" s="419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S98" s="152"/>
      <c r="T98" s="772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4"/>
      <c r="AN98" s="439"/>
      <c r="AO98" s="440"/>
      <c r="AP98" s="441"/>
      <c r="AQ98" s="152"/>
      <c r="AS98" s="152"/>
      <c r="AT98" s="772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4"/>
      <c r="BN98" s="439"/>
      <c r="BO98" s="440"/>
      <c r="BP98" s="441"/>
      <c r="BQ98" s="152"/>
    </row>
    <row r="99" spans="2:82" ht="13.5" customHeight="1" x14ac:dyDescent="0.15">
      <c r="B99" s="381" t="s">
        <v>84</v>
      </c>
      <c r="C99" s="382"/>
      <c r="D99" s="383"/>
      <c r="E99" s="390" t="s">
        <v>96</v>
      </c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S99" s="152"/>
      <c r="T99" s="392" t="str">
        <f>IF($T$44="料率",T93+T96,"")</f>
        <v/>
      </c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4"/>
      <c r="AN99" s="401" t="s">
        <v>55</v>
      </c>
      <c r="AO99" s="402"/>
      <c r="AP99" s="403"/>
      <c r="AQ99" s="152"/>
      <c r="AS99" s="152"/>
      <c r="AT99" s="392" t="str">
        <f>IF($T$44="料率",AT93+AT96,"")</f>
        <v/>
      </c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401" t="s">
        <v>55</v>
      </c>
      <c r="BO99" s="402"/>
      <c r="BP99" s="403"/>
      <c r="BQ99" s="152"/>
      <c r="BR99" s="815" t="str">
        <f>IF($T$44="料率",IF($AT$93="","",IF($T$99-$AT$99&gt;$AT$80,"","※2")),"")</f>
        <v/>
      </c>
      <c r="BS99" s="371" t="str">
        <f>IF(BR99="※2","補助金が有る場合の「リース料金支払額総合計」から、補助金相当分の減額がされていることが確認できません。","")</f>
        <v/>
      </c>
      <c r="BT99" s="371"/>
      <c r="BU99" s="371"/>
      <c r="BV99" s="371"/>
      <c r="BW99" s="371"/>
      <c r="BX99" s="371"/>
      <c r="BY99" s="371"/>
      <c r="BZ99" s="371"/>
      <c r="CA99" s="371"/>
      <c r="CB99" s="371"/>
      <c r="CC99" s="371"/>
      <c r="CD99" s="371"/>
    </row>
    <row r="100" spans="2:82" ht="13.5" customHeight="1" x14ac:dyDescent="0.15">
      <c r="B100" s="384"/>
      <c r="C100" s="819"/>
      <c r="D100" s="386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S100" s="152"/>
      <c r="T100" s="395"/>
      <c r="U100" s="820"/>
      <c r="V100" s="820"/>
      <c r="W100" s="820"/>
      <c r="X100" s="820"/>
      <c r="Y100" s="820"/>
      <c r="Z100" s="820"/>
      <c r="AA100" s="820"/>
      <c r="AB100" s="820"/>
      <c r="AC100" s="820"/>
      <c r="AD100" s="820"/>
      <c r="AE100" s="820"/>
      <c r="AF100" s="820"/>
      <c r="AG100" s="820"/>
      <c r="AH100" s="820"/>
      <c r="AI100" s="820"/>
      <c r="AJ100" s="820"/>
      <c r="AK100" s="820"/>
      <c r="AL100" s="820"/>
      <c r="AM100" s="397"/>
      <c r="AN100" s="404"/>
      <c r="AO100" s="796"/>
      <c r="AP100" s="406"/>
      <c r="AQ100" s="152"/>
      <c r="AS100" s="152"/>
      <c r="AT100" s="395"/>
      <c r="AU100" s="820"/>
      <c r="AV100" s="820"/>
      <c r="AW100" s="820"/>
      <c r="AX100" s="820"/>
      <c r="AY100" s="820"/>
      <c r="AZ100" s="820"/>
      <c r="BA100" s="820"/>
      <c r="BB100" s="820"/>
      <c r="BC100" s="820"/>
      <c r="BD100" s="820"/>
      <c r="BE100" s="820"/>
      <c r="BF100" s="820"/>
      <c r="BG100" s="820"/>
      <c r="BH100" s="820"/>
      <c r="BI100" s="820"/>
      <c r="BJ100" s="820"/>
      <c r="BK100" s="820"/>
      <c r="BL100" s="820"/>
      <c r="BM100" s="397"/>
      <c r="BN100" s="404"/>
      <c r="BO100" s="796"/>
      <c r="BP100" s="406"/>
      <c r="BQ100" s="152"/>
      <c r="BR100" s="815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</row>
    <row r="101" spans="2:82" ht="13.5" customHeight="1" x14ac:dyDescent="0.15">
      <c r="B101" s="387"/>
      <c r="C101" s="388"/>
      <c r="D101" s="389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S101" s="152"/>
      <c r="T101" s="398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400"/>
      <c r="AN101" s="407"/>
      <c r="AO101" s="408"/>
      <c r="AP101" s="409"/>
      <c r="AQ101" s="152"/>
      <c r="AS101" s="152"/>
      <c r="AT101" s="398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400"/>
      <c r="BN101" s="407"/>
      <c r="BO101" s="408"/>
      <c r="BP101" s="409"/>
      <c r="BQ101" s="152"/>
      <c r="BR101" s="815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</row>
    <row r="102" spans="2:82" ht="13.5" customHeight="1" x14ac:dyDescent="0.15"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30"/>
    </row>
    <row r="103" spans="2:82" ht="34.5" customHeight="1" x14ac:dyDescent="0.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S103" s="152"/>
      <c r="T103" s="372" t="str">
        <f>IF(T44="料率",IF(T93="","",T93-T83),"")</f>
        <v/>
      </c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4"/>
      <c r="AN103" s="816" t="s">
        <v>55</v>
      </c>
      <c r="AO103" s="817"/>
      <c r="AP103" s="818"/>
      <c r="AQ103" s="152"/>
      <c r="AS103" s="154"/>
      <c r="AT103" s="372" t="str">
        <f>IF(T44="料率",IF(AT93="","",AT93-AT83),"")</f>
        <v/>
      </c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4"/>
      <c r="BN103" s="816" t="s">
        <v>55</v>
      </c>
      <c r="BO103" s="817"/>
      <c r="BP103" s="818"/>
      <c r="BQ103" s="152"/>
      <c r="BR103" s="130"/>
    </row>
    <row r="104" spans="2:82" ht="13.5" customHeight="1" x14ac:dyDescent="0.15"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30"/>
    </row>
    <row r="105" spans="2:82" ht="0.75" customHeight="1" x14ac:dyDescent="0.15">
      <c r="S105" s="152"/>
      <c r="T105" s="814"/>
      <c r="U105" s="814"/>
      <c r="V105" s="814"/>
      <c r="W105" s="814"/>
      <c r="X105" s="814"/>
      <c r="Y105" s="814"/>
      <c r="Z105" s="814"/>
      <c r="AA105" s="814"/>
      <c r="AB105" s="814"/>
      <c r="AC105" s="814"/>
      <c r="AD105" s="814"/>
      <c r="AE105" s="814"/>
      <c r="AF105" s="814"/>
      <c r="AG105" s="814"/>
      <c r="AH105" s="814"/>
      <c r="AI105" s="814"/>
      <c r="AJ105" s="814"/>
      <c r="AK105" s="814"/>
      <c r="AL105" s="814"/>
      <c r="AM105" s="814"/>
      <c r="AN105" s="152"/>
      <c r="AO105" s="152"/>
      <c r="AP105" s="152"/>
      <c r="AQ105" s="152"/>
      <c r="AS105" s="154"/>
      <c r="AT105" s="814"/>
      <c r="AU105" s="814"/>
      <c r="AV105" s="814"/>
      <c r="AW105" s="814"/>
      <c r="AX105" s="814"/>
      <c r="AY105" s="814"/>
      <c r="AZ105" s="814"/>
      <c r="BA105" s="814"/>
      <c r="BB105" s="814"/>
      <c r="BC105" s="814"/>
      <c r="BD105" s="814"/>
      <c r="BE105" s="814"/>
      <c r="BF105" s="814"/>
      <c r="BG105" s="814"/>
      <c r="BH105" s="814"/>
      <c r="BI105" s="814"/>
      <c r="BJ105" s="814"/>
      <c r="BK105" s="814"/>
      <c r="BL105" s="814"/>
      <c r="BM105" s="814"/>
      <c r="BN105" s="152"/>
      <c r="BO105" s="152"/>
      <c r="BP105" s="152"/>
      <c r="BQ105" s="152"/>
    </row>
    <row r="106" spans="2:82" ht="13.5" customHeight="1" x14ac:dyDescent="0.15"/>
    <row r="108" spans="2:82" ht="21" x14ac:dyDescent="0.15">
      <c r="AH108" s="24" t="s">
        <v>106</v>
      </c>
    </row>
    <row r="109" spans="2:82" x14ac:dyDescent="0.15">
      <c r="BL109" s="363"/>
      <c r="BM109" s="363"/>
      <c r="BN109" s="363"/>
      <c r="BO109" s="363"/>
      <c r="BP109" s="363"/>
    </row>
    <row r="110" spans="2:82" ht="13.5" customHeight="1" x14ac:dyDescent="0.15">
      <c r="BL110" s="363"/>
      <c r="BM110" s="363"/>
      <c r="BN110" s="363"/>
      <c r="BO110" s="363"/>
      <c r="BP110" s="363"/>
    </row>
    <row r="111" spans="2:82" ht="13.5" customHeight="1" x14ac:dyDescent="0.15">
      <c r="BL111" s="363"/>
      <c r="BM111" s="363"/>
      <c r="BN111" s="363"/>
      <c r="BO111" s="363"/>
      <c r="BP111" s="363"/>
    </row>
    <row r="112" spans="2:82" ht="13.5" customHeight="1" x14ac:dyDescent="0.15">
      <c r="AX112" s="364" t="str">
        <f>IF(【契約④】契約内容申告書!N107="","",【契約④】契約内容申告書!N107)</f>
        <v/>
      </c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6"/>
      <c r="BL112" s="363"/>
      <c r="BM112" s="363"/>
      <c r="BN112" s="363"/>
      <c r="BO112" s="363"/>
      <c r="BP112" s="363"/>
    </row>
    <row r="113" spans="43:68" ht="21" customHeight="1" x14ac:dyDescent="0.15">
      <c r="AQ113" s="20" t="s">
        <v>97</v>
      </c>
      <c r="AR113" s="86"/>
      <c r="AS113" s="86"/>
      <c r="AT113" s="86"/>
      <c r="AU113" s="86"/>
      <c r="AV113" s="86"/>
      <c r="AW113" s="20"/>
      <c r="AX113" s="367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9"/>
      <c r="BK113" s="40"/>
      <c r="BL113" s="363"/>
      <c r="BM113" s="363"/>
      <c r="BN113" s="363"/>
      <c r="BO113" s="363"/>
      <c r="BP113" s="363"/>
    </row>
    <row r="115" spans="43:68" ht="21.75" customHeight="1" x14ac:dyDescent="0.15"/>
  </sheetData>
  <sheetProtection algorithmName="SHA-512" hashValue="y8Lq/0ISJmYKbzIpwrun8H5KfZtRoCKaCnFIFtW2cU1ErsD/oZD1ZZl/kn0Y8IW/HxufdAcYcZ8Rr2fQzJi7vw==" saltValue="+FpOi2wHj2J3V/ZR3Nehkg==" spinCount="100000" sheet="1" objects="1" scenarios="1" selectLockedCells="1"/>
  <protectedRanges>
    <protectedRange password="B6C9" sqref="BF2:BG2" name="範囲1"/>
  </protectedRanges>
  <mergeCells count="151">
    <mergeCell ref="BD2:BG2"/>
    <mergeCell ref="BH2:BI2"/>
    <mergeCell ref="BJ2:BK2"/>
    <mergeCell ref="BL2:BM2"/>
    <mergeCell ref="BN2:BO2"/>
    <mergeCell ref="B9:I10"/>
    <mergeCell ref="J9:AL10"/>
    <mergeCell ref="B11:I12"/>
    <mergeCell ref="J11:AL12"/>
    <mergeCell ref="AA3:AR4"/>
    <mergeCell ref="BC3:BI3"/>
    <mergeCell ref="BJ3:BQ3"/>
    <mergeCell ref="B13:I14"/>
    <mergeCell ref="J13:AL14"/>
    <mergeCell ref="BL4:BM4"/>
    <mergeCell ref="BO4:BP4"/>
    <mergeCell ref="B5:BR5"/>
    <mergeCell ref="B6:BR6"/>
    <mergeCell ref="B7:BR7"/>
    <mergeCell ref="B15:I16"/>
    <mergeCell ref="J15:AL16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5"/>
  <conditionalFormatting sqref="A45:BQ70">
    <cfRule type="expression" dxfId="16" priority="6">
      <formula>$T$44="料率"</formula>
    </cfRule>
  </conditionalFormatting>
  <conditionalFormatting sqref="B73:BQ85 B86:T86 BN86:BQ86 AN86:AT86 B104:BQ104 B103:S103 BQ103 B87:BQ102">
    <cfRule type="expression" dxfId="15" priority="5">
      <formula>$T$44="積算"</formula>
    </cfRule>
  </conditionalFormatting>
  <conditionalFormatting sqref="BN103">
    <cfRule type="expression" dxfId="14" priority="4">
      <formula>$T$44="積算"</formula>
    </cfRule>
  </conditionalFormatting>
  <conditionalFormatting sqref="AQ103:AS103 AN103">
    <cfRule type="expression" dxfId="13" priority="3">
      <formula>$T$44="積算"</formula>
    </cfRule>
  </conditionalFormatting>
  <conditionalFormatting sqref="T103:AM103">
    <cfRule type="expression" dxfId="12" priority="2">
      <formula>$T$44="積算"</formula>
    </cfRule>
  </conditionalFormatting>
  <conditionalFormatting sqref="AT103:BM103">
    <cfRule type="expression" dxfId="11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E5987B56-2739-4DDD-B29C-079FBB3B8EBF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95030468-B702-4B11-B351-1A24A4B852E0}">
      <formula1>T68="料率"</formula1>
    </dataValidation>
    <dataValidation type="custom" showInputMessage="1" showErrorMessage="1" errorTitle="計算方法" error="計算方法で「積算」が選択されていません。" sqref="T52:BM69" xr:uid="{E121E945-BA20-4F8E-95B4-D762CAD15E04}">
      <formula1>$T$44="積算"</formula1>
    </dataValidation>
    <dataValidation type="custom" allowBlank="1" showInputMessage="1" showErrorMessage="1" sqref="AP44" xr:uid="{EED68CB3-41A7-44AE-8B8D-B6F9FF9B6FEE}">
      <formula1>"if(R43=""料率"","""")"</formula1>
    </dataValidation>
    <dataValidation type="list" showInputMessage="1" showErrorMessage="1" sqref="T44" xr:uid="{3328DFBB-89FA-4D3B-A310-CA4BEC5483ED}">
      <formula1>"積算,料率,"</formula1>
    </dataValidation>
    <dataValidation type="whole" allowBlank="1" showInputMessage="1" showErrorMessage="1" sqref="T28:AM33 T37:AM42" xr:uid="{7F6CEE69-FE7C-4F54-984C-C0F944F862B6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229A-A127-4992-8A16-7965202AFDB7}">
  <sheetPr codeName="Sheet11">
    <tabColor theme="8" tint="0.39997558519241921"/>
  </sheetPr>
  <dimension ref="A1:DB107"/>
  <sheetViews>
    <sheetView showGridLines="0" view="pageBreakPreview" zoomScale="55" zoomScaleNormal="55" zoomScaleSheetLayoutView="55" workbookViewId="0">
      <selection activeCell="B28" sqref="B28:E30"/>
    </sheetView>
  </sheetViews>
  <sheetFormatPr defaultRowHeight="13.5" x14ac:dyDescent="0.15"/>
  <cols>
    <col min="1" max="69" width="2.625" style="30" customWidth="1"/>
    <col min="70" max="70" width="7.125" style="30" bestFit="1" customWidth="1"/>
    <col min="71" max="71" width="2.5" style="30" customWidth="1"/>
    <col min="72" max="76" width="9" style="30"/>
    <col min="77" max="77" width="9" style="30" customWidth="1"/>
    <col min="78" max="16384" width="9" style="30"/>
  </cols>
  <sheetData>
    <row r="1" spans="1:75" x14ac:dyDescent="0.15">
      <c r="BP1" s="114"/>
      <c r="BT1" s="40"/>
      <c r="BU1" s="40"/>
      <c r="BV1" s="801"/>
      <c r="BW1" s="801"/>
    </row>
    <row r="2" spans="1:75" s="24" customFormat="1" ht="21" x14ac:dyDescent="0.15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7" t="s">
        <v>118</v>
      </c>
      <c r="BC2" s="118"/>
      <c r="BD2" s="802">
        <f>IF(【契約①】契約内容申告書!BD2="","",【契約①】契約内容申告書!BD2)</f>
        <v>2021</v>
      </c>
      <c r="BE2" s="802"/>
      <c r="BF2" s="802"/>
      <c r="BG2" s="802"/>
      <c r="BH2" s="693" t="s">
        <v>1</v>
      </c>
      <c r="BI2" s="693"/>
      <c r="BJ2" s="705" t="str">
        <f>IF(【契約①】契約内容申告書!$BJ$2="","",【契約①】契約内容申告書!$BJ$2)</f>
        <v/>
      </c>
      <c r="BK2" s="705"/>
      <c r="BL2" s="693" t="s">
        <v>3</v>
      </c>
      <c r="BM2" s="693"/>
      <c r="BN2" s="705" t="str">
        <f>IF(【契約①】契約内容申告書!$BN$2="","",【契約①】契約内容申告書!$BN$2)</f>
        <v/>
      </c>
      <c r="BO2" s="705"/>
      <c r="BP2" s="116" t="s">
        <v>4</v>
      </c>
      <c r="BR2" s="116"/>
    </row>
    <row r="3" spans="1:75" s="24" customFormat="1" ht="21" x14ac:dyDescent="0.1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IF(【契約①】契約内容申告書!BJ3="","",【契約①】契約内容申告書!BJ3)</f>
        <v/>
      </c>
      <c r="BK3" s="800"/>
      <c r="BL3" s="800"/>
      <c r="BM3" s="800"/>
      <c r="BN3" s="800"/>
      <c r="BO3" s="800"/>
      <c r="BP3" s="800"/>
      <c r="BQ3" s="800"/>
      <c r="BR3" s="116"/>
    </row>
    <row r="4" spans="1:75" s="24" customFormat="1" ht="21" x14ac:dyDescent="0.1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H4" s="117"/>
      <c r="BI4" s="23"/>
      <c r="BJ4" s="23"/>
      <c r="BK4" s="24" t="s">
        <v>6</v>
      </c>
      <c r="BL4" s="705">
        <v>5</v>
      </c>
      <c r="BM4" s="705"/>
      <c r="BN4" s="110" t="s">
        <v>7</v>
      </c>
      <c r="BO4" s="705" t="str">
        <f>IF(J15="","",J15)</f>
        <v/>
      </c>
      <c r="BP4" s="705"/>
      <c r="BQ4" s="24" t="s">
        <v>8</v>
      </c>
      <c r="BR4" s="116"/>
    </row>
    <row r="5" spans="1:75" s="45" customFormat="1" ht="66.75" customHeight="1" x14ac:dyDescent="0.15">
      <c r="B5" s="706" t="s">
        <v>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706"/>
      <c r="BM5" s="706"/>
      <c r="BN5" s="706"/>
      <c r="BO5" s="706"/>
      <c r="BP5" s="706"/>
      <c r="BQ5" s="706"/>
      <c r="BR5" s="706"/>
    </row>
    <row r="7" spans="1:75" s="52" customFormat="1" ht="24" x14ac:dyDescent="0.15">
      <c r="B7" s="707" t="s">
        <v>104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5" s="55" customFormat="1" ht="17.25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1:75" s="55" customFormat="1" ht="17.25" x14ac:dyDescent="0.15">
      <c r="A9" s="30"/>
      <c r="B9" s="296" t="s">
        <v>9</v>
      </c>
      <c r="C9" s="296"/>
      <c r="D9" s="296"/>
      <c r="E9" s="296"/>
      <c r="F9" s="296"/>
      <c r="G9" s="296"/>
      <c r="H9" s="296"/>
      <c r="I9" s="296"/>
      <c r="J9" s="803" t="str">
        <f>IF(【契約①】契約内容申告書!$J$9="","",【契約①】契約内容申告書!$J$9)</f>
        <v/>
      </c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5"/>
    </row>
    <row r="10" spans="1:75" s="55" customFormat="1" ht="17.25" x14ac:dyDescent="0.15">
      <c r="B10" s="296"/>
      <c r="C10" s="296"/>
      <c r="D10" s="296"/>
      <c r="E10" s="296"/>
      <c r="F10" s="296"/>
      <c r="G10" s="296"/>
      <c r="H10" s="296"/>
      <c r="I10" s="296"/>
      <c r="J10" s="806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8"/>
    </row>
    <row r="11" spans="1:75" ht="17.25" x14ac:dyDescent="0.15">
      <c r="B11" s="296" t="s">
        <v>11</v>
      </c>
      <c r="C11" s="296"/>
      <c r="D11" s="296"/>
      <c r="E11" s="296"/>
      <c r="F11" s="296"/>
      <c r="G11" s="296"/>
      <c r="H11" s="296"/>
      <c r="I11" s="296"/>
      <c r="J11" s="803" t="str">
        <f>IF(【契約①】契約内容申告書!$J$11="","",【契約①】契約内容申告書!$J$11)</f>
        <v/>
      </c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4"/>
      <c r="AB11" s="804"/>
      <c r="AC11" s="804"/>
      <c r="AD11" s="804"/>
      <c r="AE11" s="804"/>
      <c r="AF11" s="804"/>
      <c r="AG11" s="804"/>
      <c r="AH11" s="804"/>
      <c r="AI11" s="80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20"/>
    </row>
    <row r="12" spans="1:75" ht="17.25" x14ac:dyDescent="0.15">
      <c r="B12" s="296"/>
      <c r="C12" s="296"/>
      <c r="D12" s="296"/>
      <c r="E12" s="296"/>
      <c r="F12" s="296"/>
      <c r="G12" s="296"/>
      <c r="H12" s="296"/>
      <c r="I12" s="296"/>
      <c r="J12" s="806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8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20"/>
    </row>
    <row r="13" spans="1:75" ht="17.25" x14ac:dyDescent="0.15">
      <c r="B13" s="296" t="s">
        <v>13</v>
      </c>
      <c r="C13" s="296"/>
      <c r="D13" s="296"/>
      <c r="E13" s="296"/>
      <c r="F13" s="296"/>
      <c r="G13" s="296"/>
      <c r="H13" s="296"/>
      <c r="I13" s="296"/>
      <c r="J13" s="803" t="str">
        <f>IF(【契約①】契約内容申告書!$J$13="","",【契約①】契約内容申告書!$J$13)</f>
        <v/>
      </c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5"/>
      <c r="AJ13" s="55"/>
      <c r="AK13" s="55"/>
      <c r="AL13" s="55"/>
      <c r="AM13" s="55"/>
      <c r="AN13" s="55"/>
      <c r="AO13" s="55"/>
      <c r="AP13" s="55"/>
    </row>
    <row r="14" spans="1:75" ht="17.25" x14ac:dyDescent="0.15">
      <c r="B14" s="296"/>
      <c r="C14" s="296"/>
      <c r="D14" s="296"/>
      <c r="E14" s="296"/>
      <c r="F14" s="296"/>
      <c r="G14" s="296"/>
      <c r="H14" s="296"/>
      <c r="I14" s="296"/>
      <c r="J14" s="806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8"/>
      <c r="AJ14" s="55"/>
      <c r="AK14" s="55"/>
      <c r="AL14" s="55"/>
      <c r="AM14" s="55"/>
      <c r="AN14" s="55"/>
      <c r="AO14" s="55"/>
      <c r="AP14" s="55"/>
    </row>
    <row r="15" spans="1:75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03" t="str">
        <f>IF(【契約①】契約内容申告書!$J$15="","",【契約①】契約内容申告書!$J$15)</f>
        <v/>
      </c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5"/>
      <c r="AM15" s="30"/>
      <c r="AN15" s="30"/>
      <c r="AO15" s="30"/>
      <c r="AP15" s="30"/>
    </row>
    <row r="16" spans="1:75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06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8"/>
      <c r="AM16" s="30"/>
      <c r="AN16" s="30"/>
      <c r="AO16" s="30"/>
      <c r="AP16" s="30"/>
      <c r="BR16" s="30"/>
    </row>
    <row r="17" spans="1:106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721">
        <v>5</v>
      </c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55"/>
      <c r="AK17" s="55"/>
      <c r="AL17" s="55"/>
      <c r="AM17" s="55"/>
      <c r="AN17" s="55"/>
      <c r="AO17" s="55"/>
      <c r="AP17" s="55"/>
    </row>
    <row r="18" spans="1:106" ht="18.2" customHeight="1" x14ac:dyDescent="0.15">
      <c r="B18" s="227"/>
      <c r="C18" s="228"/>
      <c r="D18" s="228"/>
      <c r="E18" s="228"/>
      <c r="F18" s="228"/>
      <c r="G18" s="228"/>
      <c r="H18" s="228"/>
      <c r="I18" s="229"/>
      <c r="J18" s="724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55"/>
      <c r="AK18" s="55"/>
      <c r="AL18" s="55"/>
      <c r="AM18" s="55"/>
      <c r="AN18" s="55"/>
      <c r="AO18" s="55"/>
      <c r="AP18" s="55"/>
      <c r="BS18" s="809" t="str">
        <f>IF(P31&lt;W28,"※1 リース契約期間が最長処分制限期間より短い年数となっています。入力内容に誤りがないか確認願います。","")</f>
        <v/>
      </c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371"/>
      <c r="CH18" s="371"/>
      <c r="CI18" s="371"/>
      <c r="CJ18" s="371"/>
      <c r="CK18" s="371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</row>
    <row r="19" spans="1:106" s="18" customFormat="1" ht="18.2" customHeight="1" x14ac:dyDescent="0.15"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21"/>
      <c r="AN19" s="121"/>
      <c r="AO19" s="121"/>
      <c r="AP19" s="121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09"/>
      <c r="CD19" s="809"/>
      <c r="CE19" s="809"/>
      <c r="CF19" s="809"/>
      <c r="CG19" s="371"/>
      <c r="CH19" s="371"/>
      <c r="CI19" s="371"/>
      <c r="CJ19" s="371"/>
      <c r="CK19" s="371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</row>
    <row r="20" spans="1:106" ht="13.5" customHeight="1" x14ac:dyDescent="0.15"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371"/>
      <c r="CH20" s="371"/>
      <c r="CI20" s="371"/>
      <c r="CJ20" s="371"/>
      <c r="CK20" s="371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</row>
    <row r="21" spans="1:106" ht="11.25" customHeight="1" x14ac:dyDescent="0.15">
      <c r="B21" s="221" t="s">
        <v>17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S21" s="809"/>
      <c r="BT21" s="809"/>
      <c r="BU21" s="809"/>
      <c r="BV21" s="809"/>
      <c r="BW21" s="809"/>
      <c r="BX21" s="809"/>
      <c r="BY21" s="809"/>
      <c r="BZ21" s="809"/>
      <c r="CA21" s="809"/>
      <c r="CB21" s="809"/>
      <c r="CC21" s="809"/>
      <c r="CD21" s="809"/>
      <c r="CE21" s="809"/>
      <c r="CF21" s="809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</row>
    <row r="22" spans="1:106" ht="11.25" customHeight="1" x14ac:dyDescent="0.15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S22" s="810" t="str">
        <f>IF(AND(I28&gt;0,OR(AH28="",AH31="")),"※2 再リース契約を行う旨の記載がある場合は、その内容が確認できる証憑書類名と記載箇所を申告してください。","")</f>
        <v/>
      </c>
      <c r="BT22" s="810"/>
      <c r="BU22" s="810"/>
      <c r="BV22" s="810"/>
      <c r="BW22" s="810"/>
      <c r="BX22" s="810"/>
      <c r="BY22" s="810"/>
      <c r="BZ22" s="810"/>
      <c r="CA22" s="810"/>
      <c r="CB22" s="810"/>
      <c r="CC22" s="810"/>
      <c r="CD22" s="810"/>
      <c r="CE22" s="810"/>
      <c r="CF22" s="810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</row>
    <row r="23" spans="1:106" ht="11.2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</row>
    <row r="24" spans="1:106" ht="15" customHeight="1" x14ac:dyDescent="0.15">
      <c r="A24" s="18"/>
      <c r="B24" s="301" t="s">
        <v>98</v>
      </c>
      <c r="C24" s="301"/>
      <c r="D24" s="301"/>
      <c r="E24" s="301"/>
      <c r="F24" s="301"/>
      <c r="G24" s="301"/>
      <c r="H24" s="301"/>
      <c r="I24" s="303" t="s">
        <v>99</v>
      </c>
      <c r="J24" s="303"/>
      <c r="K24" s="303"/>
      <c r="L24" s="303"/>
      <c r="M24" s="303"/>
      <c r="N24" s="303"/>
      <c r="O24" s="303"/>
      <c r="P24" s="303" t="s">
        <v>20</v>
      </c>
      <c r="Q24" s="303"/>
      <c r="R24" s="303"/>
      <c r="S24" s="303"/>
      <c r="T24" s="303"/>
      <c r="U24" s="303"/>
      <c r="V24" s="303"/>
      <c r="W24" s="305" t="s">
        <v>100</v>
      </c>
      <c r="X24" s="306"/>
      <c r="Y24" s="306"/>
      <c r="Z24" s="306"/>
      <c r="AA24" s="306"/>
      <c r="AB24" s="306"/>
      <c r="AC24" s="307"/>
      <c r="AD24" s="314" t="s">
        <v>21</v>
      </c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6"/>
      <c r="AU24" s="305" t="s">
        <v>125</v>
      </c>
      <c r="AV24" s="306"/>
      <c r="AW24" s="306"/>
      <c r="AX24" s="306"/>
      <c r="AY24" s="306"/>
      <c r="AZ24" s="699"/>
      <c r="BA24" s="699"/>
      <c r="BB24" s="700"/>
      <c r="BC24" s="305" t="s">
        <v>22</v>
      </c>
      <c r="BD24" s="306"/>
      <c r="BE24" s="306"/>
      <c r="BF24" s="306"/>
      <c r="BG24" s="306"/>
      <c r="BH24" s="699"/>
      <c r="BI24" s="699"/>
      <c r="BJ24" s="700"/>
      <c r="BK24" s="305" t="s">
        <v>23</v>
      </c>
      <c r="BL24" s="306"/>
      <c r="BM24" s="306"/>
      <c r="BN24" s="306"/>
      <c r="BO24" s="306"/>
      <c r="BP24" s="699"/>
      <c r="BQ24" s="700"/>
      <c r="BS24" s="810"/>
      <c r="BT24" s="810"/>
      <c r="BU24" s="810"/>
      <c r="BV24" s="810"/>
      <c r="BW24" s="810"/>
      <c r="BX24" s="810"/>
      <c r="BY24" s="810"/>
      <c r="BZ24" s="810"/>
      <c r="CA24" s="810"/>
      <c r="CB24" s="810"/>
      <c r="CC24" s="810"/>
      <c r="CD24" s="810"/>
      <c r="CE24" s="810"/>
      <c r="CF24" s="810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</row>
    <row r="25" spans="1:106" ht="15" customHeight="1" x14ac:dyDescent="0.15">
      <c r="B25" s="301"/>
      <c r="C25" s="301"/>
      <c r="D25" s="301"/>
      <c r="E25" s="301"/>
      <c r="F25" s="301"/>
      <c r="G25" s="301"/>
      <c r="H25" s="301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8"/>
      <c r="X25" s="309"/>
      <c r="Y25" s="309"/>
      <c r="Z25" s="309"/>
      <c r="AA25" s="309"/>
      <c r="AB25" s="309"/>
      <c r="AC25" s="310"/>
      <c r="AD25" s="317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9"/>
      <c r="AU25" s="308"/>
      <c r="AV25" s="309"/>
      <c r="AW25" s="309"/>
      <c r="AX25" s="309"/>
      <c r="AY25" s="309"/>
      <c r="AZ25" s="701"/>
      <c r="BA25" s="701"/>
      <c r="BB25" s="702"/>
      <c r="BC25" s="308"/>
      <c r="BD25" s="309"/>
      <c r="BE25" s="309"/>
      <c r="BF25" s="309"/>
      <c r="BG25" s="309"/>
      <c r="BH25" s="701"/>
      <c r="BI25" s="701"/>
      <c r="BJ25" s="702"/>
      <c r="BK25" s="308"/>
      <c r="BL25" s="309"/>
      <c r="BM25" s="309"/>
      <c r="BN25" s="309"/>
      <c r="BO25" s="309"/>
      <c r="BP25" s="701"/>
      <c r="BQ25" s="702"/>
      <c r="BR25" s="12"/>
      <c r="BS25" s="810"/>
      <c r="BT25" s="810"/>
      <c r="BU25" s="810"/>
      <c r="BV25" s="810"/>
      <c r="BW25" s="810"/>
      <c r="BX25" s="810"/>
      <c r="BY25" s="810"/>
      <c r="BZ25" s="810"/>
      <c r="CA25" s="810"/>
      <c r="CB25" s="810"/>
      <c r="CC25" s="810"/>
      <c r="CD25" s="810"/>
      <c r="CE25" s="810"/>
      <c r="CF25" s="810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DB25" s="12"/>
    </row>
    <row r="26" spans="1:106" ht="15" customHeight="1" x14ac:dyDescent="0.15">
      <c r="B26" s="301"/>
      <c r="C26" s="301"/>
      <c r="D26" s="301"/>
      <c r="E26" s="301"/>
      <c r="F26" s="301"/>
      <c r="G26" s="301"/>
      <c r="H26" s="301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8"/>
      <c r="X26" s="309"/>
      <c r="Y26" s="309"/>
      <c r="Z26" s="309"/>
      <c r="AA26" s="309"/>
      <c r="AB26" s="309"/>
      <c r="AC26" s="310"/>
      <c r="AD26" s="317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9"/>
      <c r="AU26" s="308"/>
      <c r="AV26" s="309"/>
      <c r="AW26" s="309"/>
      <c r="AX26" s="309"/>
      <c r="AY26" s="309"/>
      <c r="AZ26" s="701"/>
      <c r="BA26" s="701"/>
      <c r="BB26" s="702"/>
      <c r="BC26" s="308"/>
      <c r="BD26" s="309"/>
      <c r="BE26" s="309"/>
      <c r="BF26" s="309"/>
      <c r="BG26" s="309"/>
      <c r="BH26" s="701"/>
      <c r="BI26" s="701"/>
      <c r="BJ26" s="702"/>
      <c r="BK26" s="308"/>
      <c r="BL26" s="309"/>
      <c r="BM26" s="309"/>
      <c r="BN26" s="309"/>
      <c r="BO26" s="309"/>
      <c r="BP26" s="701"/>
      <c r="BQ26" s="702"/>
      <c r="BS26" s="811" t="str">
        <f>IF(AU28="有","※初回リース終了時に残価が【有】契約は申請できません。","")</f>
        <v/>
      </c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DB26" s="12"/>
    </row>
    <row r="27" spans="1:106" ht="15" customHeight="1" x14ac:dyDescent="0.15">
      <c r="B27" s="302"/>
      <c r="C27" s="302"/>
      <c r="D27" s="302"/>
      <c r="E27" s="302"/>
      <c r="F27" s="302"/>
      <c r="G27" s="302"/>
      <c r="H27" s="302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11"/>
      <c r="X27" s="312"/>
      <c r="Y27" s="312"/>
      <c r="Z27" s="312"/>
      <c r="AA27" s="312"/>
      <c r="AB27" s="312"/>
      <c r="AC27" s="313"/>
      <c r="AD27" s="32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2"/>
      <c r="AU27" s="311"/>
      <c r="AV27" s="312"/>
      <c r="AW27" s="312"/>
      <c r="AX27" s="312"/>
      <c r="AY27" s="312"/>
      <c r="AZ27" s="703"/>
      <c r="BA27" s="703"/>
      <c r="BB27" s="704"/>
      <c r="BC27" s="311"/>
      <c r="BD27" s="312"/>
      <c r="BE27" s="312"/>
      <c r="BF27" s="312"/>
      <c r="BG27" s="312"/>
      <c r="BH27" s="703"/>
      <c r="BI27" s="703"/>
      <c r="BJ27" s="704"/>
      <c r="BK27" s="311"/>
      <c r="BL27" s="312"/>
      <c r="BM27" s="312"/>
      <c r="BN27" s="312"/>
      <c r="BO27" s="312"/>
      <c r="BP27" s="703"/>
      <c r="BQ27" s="704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DB27" s="13"/>
    </row>
    <row r="28" spans="1:106" ht="15.75" customHeight="1" x14ac:dyDescent="0.15">
      <c r="B28" s="671"/>
      <c r="C28" s="671"/>
      <c r="D28" s="671"/>
      <c r="E28" s="672"/>
      <c r="F28" s="339" t="s">
        <v>24</v>
      </c>
      <c r="G28" s="339"/>
      <c r="H28" s="340"/>
      <c r="I28" s="671"/>
      <c r="J28" s="671"/>
      <c r="K28" s="671"/>
      <c r="L28" s="672"/>
      <c r="M28" s="339" t="s">
        <v>24</v>
      </c>
      <c r="N28" s="339"/>
      <c r="O28" s="340"/>
      <c r="P28" s="673" t="str">
        <f>IF(B28="","",B28+I28)</f>
        <v/>
      </c>
      <c r="Q28" s="673"/>
      <c r="R28" s="673"/>
      <c r="S28" s="674"/>
      <c r="T28" s="241" t="s">
        <v>24</v>
      </c>
      <c r="U28" s="241"/>
      <c r="V28" s="242"/>
      <c r="W28" s="715"/>
      <c r="X28" s="716"/>
      <c r="Y28" s="716"/>
      <c r="Z28" s="716"/>
      <c r="AA28" s="331" t="s">
        <v>1</v>
      </c>
      <c r="AB28" s="331"/>
      <c r="AC28" s="332"/>
      <c r="AD28" s="245" t="s">
        <v>25</v>
      </c>
      <c r="AE28" s="246"/>
      <c r="AF28" s="246"/>
      <c r="AG28" s="247"/>
      <c r="AH28" s="676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743"/>
      <c r="AV28" s="744"/>
      <c r="AW28" s="744"/>
      <c r="AX28" s="744"/>
      <c r="AY28" s="744"/>
      <c r="AZ28" s="736"/>
      <c r="BA28" s="736"/>
      <c r="BB28" s="737"/>
      <c r="BC28" s="730"/>
      <c r="BD28" s="731"/>
      <c r="BE28" s="731"/>
      <c r="BF28" s="731"/>
      <c r="BG28" s="731"/>
      <c r="BH28" s="736"/>
      <c r="BI28" s="736"/>
      <c r="BJ28" s="737"/>
      <c r="BK28" s="730"/>
      <c r="BL28" s="731"/>
      <c r="BM28" s="731"/>
      <c r="BN28" s="731"/>
      <c r="BO28" s="731"/>
      <c r="BP28" s="736"/>
      <c r="BQ28" s="737"/>
      <c r="BR28" s="23" t="str">
        <f>IF(BS18="","","※1")</f>
        <v/>
      </c>
      <c r="BS28" s="812" t="str">
        <f>IF(BC28="該当する","※割賦契約に【該当する】契約は申請できません。","")</f>
        <v/>
      </c>
      <c r="BT28" s="812"/>
      <c r="BU28" s="812"/>
      <c r="BV28" s="812"/>
      <c r="BW28" s="812"/>
      <c r="BX28" s="812"/>
      <c r="BY28" s="812"/>
      <c r="BZ28" s="812"/>
      <c r="CA28" s="812"/>
      <c r="CB28" s="812"/>
      <c r="CC28" s="812"/>
      <c r="CD28" s="812"/>
      <c r="CE28" s="812"/>
      <c r="CF28" s="812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DB28" s="13"/>
    </row>
    <row r="29" spans="1:106" ht="15.75" customHeight="1" x14ac:dyDescent="0.15">
      <c r="B29" s="671"/>
      <c r="C29" s="671"/>
      <c r="D29" s="671"/>
      <c r="E29" s="672"/>
      <c r="F29" s="169"/>
      <c r="G29" s="169"/>
      <c r="H29" s="341"/>
      <c r="I29" s="671"/>
      <c r="J29" s="671"/>
      <c r="K29" s="671"/>
      <c r="L29" s="672"/>
      <c r="M29" s="169"/>
      <c r="N29" s="169"/>
      <c r="O29" s="341"/>
      <c r="P29" s="673"/>
      <c r="Q29" s="673"/>
      <c r="R29" s="673"/>
      <c r="S29" s="674"/>
      <c r="T29" s="243"/>
      <c r="U29" s="243"/>
      <c r="V29" s="244"/>
      <c r="W29" s="717"/>
      <c r="X29" s="718"/>
      <c r="Y29" s="718"/>
      <c r="Z29" s="718"/>
      <c r="AA29" s="333"/>
      <c r="AB29" s="333"/>
      <c r="AC29" s="334"/>
      <c r="AD29" s="248"/>
      <c r="AE29" s="249"/>
      <c r="AF29" s="249"/>
      <c r="AG29" s="250"/>
      <c r="AH29" s="679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1"/>
      <c r="AU29" s="743"/>
      <c r="AV29" s="744"/>
      <c r="AW29" s="744"/>
      <c r="AX29" s="744"/>
      <c r="AY29" s="744"/>
      <c r="AZ29" s="736"/>
      <c r="BA29" s="736"/>
      <c r="BB29" s="737"/>
      <c r="BC29" s="730"/>
      <c r="BD29" s="731"/>
      <c r="BE29" s="731"/>
      <c r="BF29" s="731"/>
      <c r="BG29" s="731"/>
      <c r="BH29" s="736"/>
      <c r="BI29" s="736"/>
      <c r="BJ29" s="737"/>
      <c r="BK29" s="730"/>
      <c r="BL29" s="731"/>
      <c r="BM29" s="731"/>
      <c r="BN29" s="731"/>
      <c r="BO29" s="731"/>
      <c r="BP29" s="736"/>
      <c r="BQ29" s="737"/>
      <c r="BS29" s="812"/>
      <c r="BT29" s="812"/>
      <c r="BU29" s="812"/>
      <c r="BV29" s="812"/>
      <c r="BW29" s="812"/>
      <c r="BX29" s="812"/>
      <c r="BY29" s="812"/>
      <c r="BZ29" s="812"/>
      <c r="CA29" s="812"/>
      <c r="CB29" s="812"/>
      <c r="CC29" s="812"/>
      <c r="CD29" s="812"/>
      <c r="CE29" s="812"/>
      <c r="CF29" s="812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DB29" s="13"/>
    </row>
    <row r="30" spans="1:106" ht="15.75" customHeight="1" x14ac:dyDescent="0.15">
      <c r="B30" s="671"/>
      <c r="C30" s="671"/>
      <c r="D30" s="671"/>
      <c r="E30" s="672"/>
      <c r="F30" s="342"/>
      <c r="G30" s="342"/>
      <c r="H30" s="343"/>
      <c r="I30" s="671"/>
      <c r="J30" s="671"/>
      <c r="K30" s="671"/>
      <c r="L30" s="672"/>
      <c r="M30" s="342"/>
      <c r="N30" s="342"/>
      <c r="O30" s="343"/>
      <c r="P30" s="675"/>
      <c r="Q30" s="675"/>
      <c r="R30" s="675"/>
      <c r="S30" s="278"/>
      <c r="T30" s="243"/>
      <c r="U30" s="243"/>
      <c r="V30" s="244"/>
      <c r="W30" s="719"/>
      <c r="X30" s="720"/>
      <c r="Y30" s="720"/>
      <c r="Z30" s="720"/>
      <c r="AA30" s="335"/>
      <c r="AB30" s="335"/>
      <c r="AC30" s="336"/>
      <c r="AD30" s="251"/>
      <c r="AE30" s="252"/>
      <c r="AF30" s="252"/>
      <c r="AG30" s="253"/>
      <c r="AH30" s="682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4"/>
      <c r="AU30" s="743"/>
      <c r="AV30" s="744"/>
      <c r="AW30" s="744"/>
      <c r="AX30" s="744"/>
      <c r="AY30" s="744"/>
      <c r="AZ30" s="736"/>
      <c r="BA30" s="736"/>
      <c r="BB30" s="737"/>
      <c r="BC30" s="730"/>
      <c r="BD30" s="731"/>
      <c r="BE30" s="731"/>
      <c r="BF30" s="731"/>
      <c r="BG30" s="731"/>
      <c r="BH30" s="736"/>
      <c r="BI30" s="736"/>
      <c r="BJ30" s="737"/>
      <c r="BK30" s="730"/>
      <c r="BL30" s="731"/>
      <c r="BM30" s="731"/>
      <c r="BN30" s="731"/>
      <c r="BO30" s="731"/>
      <c r="BP30" s="736"/>
      <c r="BQ30" s="737"/>
      <c r="BR30" s="23" t="str">
        <f>IF(BS22="","","※2")</f>
        <v/>
      </c>
      <c r="BS30" s="813" t="str">
        <f>IF(BK28="該当する","※所有権移転付リースに【該当する】契約は申請できません。","")</f>
        <v/>
      </c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DB30" s="13"/>
    </row>
    <row r="31" spans="1:106" ht="15.75" customHeight="1" x14ac:dyDescent="0.15">
      <c r="B31" s="278" t="str">
        <f>IF(B28="","",ROUNDDOWN(B28/12,0))</f>
        <v/>
      </c>
      <c r="C31" s="279"/>
      <c r="D31" s="279"/>
      <c r="E31" s="279"/>
      <c r="F31" s="241" t="s">
        <v>1</v>
      </c>
      <c r="G31" s="241"/>
      <c r="H31" s="242"/>
      <c r="I31" s="279" t="str">
        <f>IF(I28="","",ROUNDDOWN(I28/12,0))</f>
        <v/>
      </c>
      <c r="J31" s="279"/>
      <c r="K31" s="279"/>
      <c r="L31" s="279"/>
      <c r="M31" s="241" t="s">
        <v>1</v>
      </c>
      <c r="N31" s="241"/>
      <c r="O31" s="241"/>
      <c r="P31" s="278" t="str">
        <f>IF(P28="","",ROUNDDOWN(P28/12,0))</f>
        <v/>
      </c>
      <c r="Q31" s="279"/>
      <c r="R31" s="279"/>
      <c r="S31" s="279"/>
      <c r="T31" s="241" t="s">
        <v>1</v>
      </c>
      <c r="U31" s="241"/>
      <c r="V31" s="242"/>
      <c r="W31" s="254"/>
      <c r="X31" s="255"/>
      <c r="Y31" s="255"/>
      <c r="Z31" s="255"/>
      <c r="AA31" s="255"/>
      <c r="AB31" s="255"/>
      <c r="AC31" s="256"/>
      <c r="AD31" s="263" t="s">
        <v>27</v>
      </c>
      <c r="AE31" s="264"/>
      <c r="AF31" s="264"/>
      <c r="AG31" s="265"/>
      <c r="AH31" s="685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43"/>
      <c r="AV31" s="744"/>
      <c r="AW31" s="744"/>
      <c r="AX31" s="744"/>
      <c r="AY31" s="744"/>
      <c r="AZ31" s="736"/>
      <c r="BA31" s="736"/>
      <c r="BB31" s="737"/>
      <c r="BC31" s="730"/>
      <c r="BD31" s="731"/>
      <c r="BE31" s="731"/>
      <c r="BF31" s="731"/>
      <c r="BG31" s="731"/>
      <c r="BH31" s="736"/>
      <c r="BI31" s="736"/>
      <c r="BJ31" s="737"/>
      <c r="BK31" s="730"/>
      <c r="BL31" s="731"/>
      <c r="BM31" s="731"/>
      <c r="BN31" s="731"/>
      <c r="BO31" s="731"/>
      <c r="BP31" s="736"/>
      <c r="BQ31" s="737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DB31" s="14"/>
    </row>
    <row r="32" spans="1:106" ht="15.75" customHeight="1" x14ac:dyDescent="0.15">
      <c r="B32" s="280"/>
      <c r="C32" s="281"/>
      <c r="D32" s="281"/>
      <c r="E32" s="281"/>
      <c r="F32" s="243"/>
      <c r="G32" s="243"/>
      <c r="H32" s="244"/>
      <c r="I32" s="281"/>
      <c r="J32" s="281"/>
      <c r="K32" s="281"/>
      <c r="L32" s="281"/>
      <c r="M32" s="243"/>
      <c r="N32" s="243"/>
      <c r="O32" s="243"/>
      <c r="P32" s="280"/>
      <c r="Q32" s="281"/>
      <c r="R32" s="281"/>
      <c r="S32" s="281"/>
      <c r="T32" s="243"/>
      <c r="U32" s="243"/>
      <c r="V32" s="244"/>
      <c r="W32" s="257"/>
      <c r="X32" s="258"/>
      <c r="Y32" s="258"/>
      <c r="Z32" s="258"/>
      <c r="AA32" s="258"/>
      <c r="AB32" s="258"/>
      <c r="AC32" s="259"/>
      <c r="AD32" s="248"/>
      <c r="AE32" s="249"/>
      <c r="AF32" s="249"/>
      <c r="AG32" s="250"/>
      <c r="AH32" s="679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1"/>
      <c r="AU32" s="743"/>
      <c r="AV32" s="744"/>
      <c r="AW32" s="744"/>
      <c r="AX32" s="744"/>
      <c r="AY32" s="744"/>
      <c r="AZ32" s="736"/>
      <c r="BA32" s="736"/>
      <c r="BB32" s="737"/>
      <c r="BC32" s="730"/>
      <c r="BD32" s="731"/>
      <c r="BE32" s="731"/>
      <c r="BF32" s="731"/>
      <c r="BG32" s="731"/>
      <c r="BH32" s="736"/>
      <c r="BI32" s="736"/>
      <c r="BJ32" s="737"/>
      <c r="BK32" s="730"/>
      <c r="BL32" s="731"/>
      <c r="BM32" s="731"/>
      <c r="BN32" s="731"/>
      <c r="BO32" s="731"/>
      <c r="BP32" s="736"/>
      <c r="BQ32" s="737"/>
      <c r="BS32" s="812"/>
      <c r="BT32" s="812"/>
      <c r="BU32" s="812"/>
      <c r="BV32" s="812"/>
      <c r="BW32" s="812"/>
      <c r="BX32" s="812"/>
      <c r="BY32" s="812"/>
      <c r="BZ32" s="812"/>
      <c r="CA32" s="812"/>
      <c r="CB32" s="812"/>
      <c r="CC32" s="812"/>
      <c r="CD32" s="812"/>
      <c r="CE32" s="812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B32" s="14"/>
    </row>
    <row r="33" spans="1:106" ht="33.75" customHeight="1" x14ac:dyDescent="0.15">
      <c r="B33" s="282"/>
      <c r="C33" s="283"/>
      <c r="D33" s="283"/>
      <c r="E33" s="283"/>
      <c r="F33" s="284"/>
      <c r="G33" s="284"/>
      <c r="H33" s="285"/>
      <c r="I33" s="283"/>
      <c r="J33" s="283"/>
      <c r="K33" s="283"/>
      <c r="L33" s="283"/>
      <c r="M33" s="284"/>
      <c r="N33" s="284"/>
      <c r="O33" s="284"/>
      <c r="P33" s="282"/>
      <c r="Q33" s="283"/>
      <c r="R33" s="283"/>
      <c r="S33" s="283"/>
      <c r="T33" s="284"/>
      <c r="U33" s="284"/>
      <c r="V33" s="285"/>
      <c r="W33" s="260"/>
      <c r="X33" s="261"/>
      <c r="Y33" s="261"/>
      <c r="Z33" s="261"/>
      <c r="AA33" s="261"/>
      <c r="AB33" s="261"/>
      <c r="AC33" s="262"/>
      <c r="AD33" s="266"/>
      <c r="AE33" s="267"/>
      <c r="AF33" s="267"/>
      <c r="AG33" s="268"/>
      <c r="AH33" s="688"/>
      <c r="AI33" s="689"/>
      <c r="AJ33" s="689"/>
      <c r="AK33" s="689"/>
      <c r="AL33" s="689"/>
      <c r="AM33" s="689"/>
      <c r="AN33" s="689"/>
      <c r="AO33" s="689"/>
      <c r="AP33" s="689"/>
      <c r="AQ33" s="689"/>
      <c r="AR33" s="689"/>
      <c r="AS33" s="689"/>
      <c r="AT33" s="690"/>
      <c r="AU33" s="746"/>
      <c r="AV33" s="747"/>
      <c r="AW33" s="747"/>
      <c r="AX33" s="747"/>
      <c r="AY33" s="747"/>
      <c r="AZ33" s="738"/>
      <c r="BA33" s="738"/>
      <c r="BB33" s="739"/>
      <c r="BC33" s="733"/>
      <c r="BD33" s="734"/>
      <c r="BE33" s="734"/>
      <c r="BF33" s="734"/>
      <c r="BG33" s="734"/>
      <c r="BH33" s="738"/>
      <c r="BI33" s="738"/>
      <c r="BJ33" s="739"/>
      <c r="BK33" s="733"/>
      <c r="BL33" s="734"/>
      <c r="BM33" s="734"/>
      <c r="BN33" s="734"/>
      <c r="BO33" s="734"/>
      <c r="BP33" s="738"/>
      <c r="BQ33" s="739"/>
      <c r="BS33" s="812"/>
      <c r="BT33" s="812"/>
      <c r="BU33" s="812"/>
      <c r="BV33" s="812"/>
      <c r="BW33" s="812"/>
      <c r="BX33" s="812"/>
      <c r="BY33" s="812"/>
      <c r="BZ33" s="812"/>
      <c r="CA33" s="812"/>
      <c r="CB33" s="812"/>
      <c r="CC33" s="812"/>
      <c r="CD33" s="812"/>
      <c r="CE33" s="812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DB33" s="14"/>
    </row>
    <row r="34" spans="1:106" ht="72" customHeight="1" x14ac:dyDescent="0.1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6"/>
      <c r="X34" s="156"/>
      <c r="Y34" s="156"/>
      <c r="Z34" s="156"/>
      <c r="AA34" s="156"/>
      <c r="AB34" s="156"/>
      <c r="AC34" s="156"/>
      <c r="AD34" s="155"/>
      <c r="AE34" s="155"/>
      <c r="AF34" s="155"/>
      <c r="AG34" s="155"/>
      <c r="AH34" s="155"/>
      <c r="AI34" s="155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106" ht="13.5" customHeight="1" x14ac:dyDescent="0.15">
      <c r="A35" s="68"/>
      <c r="B35" s="68"/>
      <c r="C35" s="68"/>
      <c r="D35" s="68"/>
      <c r="E35" s="68"/>
      <c r="F35" s="68"/>
      <c r="G35" s="68"/>
      <c r="H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8"/>
      <c r="AE35" s="78"/>
      <c r="AF35" s="78"/>
      <c r="AG35" s="78"/>
      <c r="AH35" s="78"/>
      <c r="AI35" s="78"/>
      <c r="AJ35" s="78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Y35" s="40"/>
    </row>
    <row r="36" spans="1:106" ht="11.25" customHeight="1" x14ac:dyDescent="0.15">
      <c r="B36" s="22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</row>
    <row r="37" spans="1:106" ht="11.25" customHeight="1" x14ac:dyDescent="0.15"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</row>
    <row r="38" spans="1:106" ht="11.25" customHeight="1" x14ac:dyDescent="0.15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</row>
    <row r="39" spans="1:106" ht="27" customHeight="1" x14ac:dyDescent="0.15">
      <c r="B39" s="172" t="s">
        <v>30</v>
      </c>
      <c r="C39" s="173"/>
      <c r="D39" s="174"/>
      <c r="E39" s="172" t="s">
        <v>31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4"/>
      <c r="Y39" s="172" t="s">
        <v>32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4"/>
      <c r="BF39" s="172" t="s">
        <v>33</v>
      </c>
      <c r="BG39" s="173"/>
      <c r="BH39" s="173"/>
      <c r="BI39" s="173"/>
      <c r="BJ39" s="173"/>
      <c r="BK39" s="174"/>
      <c r="BL39" s="172" t="s">
        <v>101</v>
      </c>
      <c r="BM39" s="173"/>
      <c r="BN39" s="173"/>
      <c r="BO39" s="173"/>
      <c r="BP39" s="173"/>
      <c r="BQ39" s="174"/>
    </row>
    <row r="40" spans="1:106" ht="27" customHeight="1" x14ac:dyDescent="0.15">
      <c r="B40" s="175"/>
      <c r="C40" s="176"/>
      <c r="D40" s="17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17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7"/>
      <c r="BF40" s="175"/>
      <c r="BG40" s="176"/>
      <c r="BH40" s="176"/>
      <c r="BI40" s="176"/>
      <c r="BJ40" s="176"/>
      <c r="BK40" s="177"/>
      <c r="BL40" s="175"/>
      <c r="BM40" s="176"/>
      <c r="BN40" s="176"/>
      <c r="BO40" s="176"/>
      <c r="BP40" s="176"/>
      <c r="BQ40" s="177"/>
    </row>
    <row r="41" spans="1:106" ht="27" customHeight="1" thickBot="1" x14ac:dyDescent="0.2">
      <c r="B41" s="230"/>
      <c r="C41" s="231"/>
      <c r="D41" s="232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230"/>
      <c r="BG41" s="231"/>
      <c r="BH41" s="231"/>
      <c r="BI41" s="231"/>
      <c r="BJ41" s="231"/>
      <c r="BK41" s="232"/>
      <c r="BL41" s="230"/>
      <c r="BM41" s="231"/>
      <c r="BN41" s="231"/>
      <c r="BO41" s="231"/>
      <c r="BP41" s="231"/>
      <c r="BQ41" s="232"/>
    </row>
    <row r="42" spans="1:106" ht="12.95" customHeight="1" thickTop="1" x14ac:dyDescent="0.15">
      <c r="B42" s="233">
        <v>1</v>
      </c>
      <c r="C42" s="234"/>
      <c r="D42" s="235"/>
      <c r="E42" s="665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7"/>
      <c r="Y42" s="665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7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</row>
    <row r="43" spans="1:106" ht="12.95" customHeight="1" x14ac:dyDescent="0.15">
      <c r="B43" s="175"/>
      <c r="C43" s="176"/>
      <c r="D43" s="177"/>
      <c r="E43" s="653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5"/>
      <c r="Y43" s="653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</row>
    <row r="44" spans="1:106" ht="12.95" customHeight="1" x14ac:dyDescent="0.15">
      <c r="B44" s="178"/>
      <c r="C44" s="179"/>
      <c r="D44" s="180"/>
      <c r="E44" s="656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8"/>
      <c r="Y44" s="656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8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</row>
    <row r="45" spans="1:106" ht="12.95" customHeight="1" x14ac:dyDescent="0.15">
      <c r="B45" s="172">
        <v>2</v>
      </c>
      <c r="C45" s="173"/>
      <c r="D45" s="174"/>
      <c r="E45" s="650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2"/>
      <c r="Y45" s="650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2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</row>
    <row r="46" spans="1:106" ht="12.95" customHeight="1" x14ac:dyDescent="0.15">
      <c r="B46" s="175"/>
      <c r="C46" s="176"/>
      <c r="D46" s="177"/>
      <c r="E46" s="653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5"/>
      <c r="Y46" s="653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5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</row>
    <row r="47" spans="1:106" ht="12.95" customHeight="1" x14ac:dyDescent="0.15">
      <c r="B47" s="178"/>
      <c r="C47" s="179"/>
      <c r="D47" s="180"/>
      <c r="E47" s="656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8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8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</row>
    <row r="48" spans="1:106" ht="12.95" customHeight="1" x14ac:dyDescent="0.15">
      <c r="B48" s="172">
        <v>3</v>
      </c>
      <c r="C48" s="173"/>
      <c r="D48" s="174"/>
      <c r="E48" s="650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2"/>
      <c r="Y48" s="650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2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</row>
    <row r="49" spans="2:69" ht="12.95" customHeight="1" x14ac:dyDescent="0.15">
      <c r="B49" s="175"/>
      <c r="C49" s="176"/>
      <c r="D49" s="177"/>
      <c r="E49" s="653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5"/>
      <c r="Y49" s="653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</row>
    <row r="50" spans="2:69" ht="12.95" customHeight="1" x14ac:dyDescent="0.15">
      <c r="B50" s="178"/>
      <c r="C50" s="179"/>
      <c r="D50" s="180"/>
      <c r="E50" s="656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8"/>
      <c r="Y50" s="656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8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</row>
    <row r="51" spans="2:69" ht="12.95" customHeight="1" x14ac:dyDescent="0.15">
      <c r="B51" s="172">
        <v>4</v>
      </c>
      <c r="C51" s="173"/>
      <c r="D51" s="174"/>
      <c r="E51" s="650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2"/>
      <c r="Y51" s="650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2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</row>
    <row r="52" spans="2:69" ht="12.95" customHeight="1" x14ac:dyDescent="0.15">
      <c r="B52" s="175"/>
      <c r="C52" s="176"/>
      <c r="D52" s="177"/>
      <c r="E52" s="653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5"/>
      <c r="Y52" s="653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5"/>
      <c r="BF52" s="659"/>
      <c r="BG52" s="659"/>
      <c r="BH52" s="659"/>
      <c r="BI52" s="659"/>
      <c r="BJ52" s="659"/>
      <c r="BK52" s="659"/>
      <c r="BL52" s="659"/>
      <c r="BM52" s="659"/>
      <c r="BN52" s="659"/>
      <c r="BO52" s="659"/>
      <c r="BP52" s="659"/>
      <c r="BQ52" s="659"/>
    </row>
    <row r="53" spans="2:69" ht="12.95" customHeight="1" x14ac:dyDescent="0.15">
      <c r="B53" s="178"/>
      <c r="C53" s="179"/>
      <c r="D53" s="180"/>
      <c r="E53" s="656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8"/>
      <c r="Y53" s="656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8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59"/>
      <c r="BQ53" s="659"/>
    </row>
    <row r="54" spans="2:69" ht="12.95" customHeight="1" x14ac:dyDescent="0.15">
      <c r="B54" s="172">
        <v>5</v>
      </c>
      <c r="C54" s="173"/>
      <c r="D54" s="174"/>
      <c r="E54" s="650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2"/>
      <c r="Y54" s="650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2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59"/>
      <c r="BQ54" s="659"/>
    </row>
    <row r="55" spans="2:69" ht="12.95" customHeight="1" x14ac:dyDescent="0.15">
      <c r="B55" s="175"/>
      <c r="C55" s="176"/>
      <c r="D55" s="177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5"/>
      <c r="Y55" s="653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59"/>
      <c r="BG55" s="659"/>
      <c r="BH55" s="659"/>
      <c r="BI55" s="659"/>
      <c r="BJ55" s="659"/>
      <c r="BK55" s="659"/>
      <c r="BL55" s="659"/>
      <c r="BM55" s="659"/>
      <c r="BN55" s="659"/>
      <c r="BO55" s="659"/>
      <c r="BP55" s="659"/>
      <c r="BQ55" s="659"/>
    </row>
    <row r="56" spans="2:69" ht="12.95" customHeight="1" x14ac:dyDescent="0.15">
      <c r="B56" s="178"/>
      <c r="C56" s="179"/>
      <c r="D56" s="180"/>
      <c r="E56" s="656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8"/>
      <c r="Y56" s="656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57"/>
      <c r="BE56" s="658"/>
      <c r="BF56" s="659"/>
      <c r="BG56" s="659"/>
      <c r="BH56" s="659"/>
      <c r="BI56" s="659"/>
      <c r="BJ56" s="659"/>
      <c r="BK56" s="659"/>
      <c r="BL56" s="659"/>
      <c r="BM56" s="659"/>
      <c r="BN56" s="659"/>
      <c r="BO56" s="659"/>
      <c r="BP56" s="659"/>
      <c r="BQ56" s="659"/>
    </row>
    <row r="57" spans="2:69" ht="12.95" customHeight="1" x14ac:dyDescent="0.15">
      <c r="B57" s="172">
        <v>6</v>
      </c>
      <c r="C57" s="173"/>
      <c r="D57" s="174"/>
      <c r="E57" s="650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2"/>
      <c r="Y57" s="650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2"/>
      <c r="BF57" s="659"/>
      <c r="BG57" s="659"/>
      <c r="BH57" s="659"/>
      <c r="BI57" s="659"/>
      <c r="BJ57" s="659"/>
      <c r="BK57" s="659"/>
      <c r="BL57" s="659"/>
      <c r="BM57" s="659"/>
      <c r="BN57" s="659"/>
      <c r="BO57" s="659"/>
      <c r="BP57" s="659"/>
      <c r="BQ57" s="659"/>
    </row>
    <row r="58" spans="2:69" ht="12.95" customHeight="1" x14ac:dyDescent="0.15">
      <c r="B58" s="175"/>
      <c r="C58" s="176"/>
      <c r="D58" s="177"/>
      <c r="E58" s="65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5"/>
      <c r="Y58" s="653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5"/>
      <c r="BF58" s="659"/>
      <c r="BG58" s="659"/>
      <c r="BH58" s="659"/>
      <c r="BI58" s="659"/>
      <c r="BJ58" s="659"/>
      <c r="BK58" s="659"/>
      <c r="BL58" s="659"/>
      <c r="BM58" s="659"/>
      <c r="BN58" s="659"/>
      <c r="BO58" s="659"/>
      <c r="BP58" s="659"/>
      <c r="BQ58" s="659"/>
    </row>
    <row r="59" spans="2:69" ht="12.95" customHeight="1" x14ac:dyDescent="0.15">
      <c r="B59" s="178"/>
      <c r="C59" s="179"/>
      <c r="D59" s="180"/>
      <c r="E59" s="656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8"/>
      <c r="Y59" s="656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8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</row>
    <row r="60" spans="2:69" ht="12.95" customHeight="1" x14ac:dyDescent="0.15">
      <c r="B60" s="172">
        <v>7</v>
      </c>
      <c r="C60" s="173"/>
      <c r="D60" s="174"/>
      <c r="E60" s="650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2"/>
      <c r="Y60" s="650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2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</row>
    <row r="61" spans="2:69" ht="12.95" customHeight="1" x14ac:dyDescent="0.15">
      <c r="B61" s="175"/>
      <c r="C61" s="176"/>
      <c r="D61" s="177"/>
      <c r="E61" s="653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5"/>
      <c r="Y61" s="653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5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</row>
    <row r="62" spans="2:69" ht="12.95" customHeight="1" x14ac:dyDescent="0.15">
      <c r="B62" s="178"/>
      <c r="C62" s="179"/>
      <c r="D62" s="180"/>
      <c r="E62" s="656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8"/>
      <c r="Y62" s="656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8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</row>
    <row r="63" spans="2:69" ht="12.95" customHeight="1" x14ac:dyDescent="0.15">
      <c r="B63" s="172">
        <v>8</v>
      </c>
      <c r="C63" s="173"/>
      <c r="D63" s="174"/>
      <c r="E63" s="650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2"/>
      <c r="Y63" s="650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2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</row>
    <row r="64" spans="2:69" ht="12.95" customHeight="1" x14ac:dyDescent="0.15">
      <c r="B64" s="175"/>
      <c r="C64" s="176"/>
      <c r="D64" s="177"/>
      <c r="E64" s="653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5"/>
      <c r="Y64" s="653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5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</row>
    <row r="65" spans="2:69" ht="12.95" customHeight="1" x14ac:dyDescent="0.15">
      <c r="B65" s="178"/>
      <c r="C65" s="179"/>
      <c r="D65" s="180"/>
      <c r="E65" s="656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8"/>
      <c r="Y65" s="656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8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</row>
    <row r="66" spans="2:69" ht="12.95" customHeight="1" x14ac:dyDescent="0.15">
      <c r="B66" s="172">
        <v>9</v>
      </c>
      <c r="C66" s="173"/>
      <c r="D66" s="174"/>
      <c r="E66" s="650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2"/>
      <c r="Y66" s="650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2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</row>
    <row r="67" spans="2:69" ht="12.95" customHeight="1" x14ac:dyDescent="0.15">
      <c r="B67" s="175"/>
      <c r="C67" s="176"/>
      <c r="D67" s="177"/>
      <c r="E67" s="653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653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5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</row>
    <row r="68" spans="2:69" ht="12.95" customHeight="1" x14ac:dyDescent="0.15">
      <c r="B68" s="178"/>
      <c r="C68" s="179"/>
      <c r="D68" s="180"/>
      <c r="E68" s="656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8"/>
      <c r="Y68" s="656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8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</row>
    <row r="69" spans="2:69" ht="12.95" customHeight="1" x14ac:dyDescent="0.15">
      <c r="B69" s="172">
        <v>10</v>
      </c>
      <c r="C69" s="173"/>
      <c r="D69" s="174"/>
      <c r="E69" s="650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2"/>
      <c r="Y69" s="650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2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</row>
    <row r="70" spans="2:69" ht="12.95" customHeight="1" x14ac:dyDescent="0.15">
      <c r="B70" s="175"/>
      <c r="C70" s="176"/>
      <c r="D70" s="177"/>
      <c r="E70" s="653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5"/>
      <c r="Y70" s="653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5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</row>
    <row r="71" spans="2:69" ht="12.95" customHeight="1" x14ac:dyDescent="0.15">
      <c r="B71" s="178"/>
      <c r="C71" s="179"/>
      <c r="D71" s="180"/>
      <c r="E71" s="653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5"/>
      <c r="Y71" s="653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5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</row>
    <row r="72" spans="2:69" ht="12.95" customHeight="1" x14ac:dyDescent="0.15">
      <c r="B72" s="172">
        <v>11</v>
      </c>
      <c r="C72" s="173"/>
      <c r="D72" s="174"/>
      <c r="E72" s="650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2"/>
      <c r="Y72" s="650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</row>
    <row r="73" spans="2:69" ht="12.95" customHeight="1" x14ac:dyDescent="0.15">
      <c r="B73" s="175"/>
      <c r="C73" s="176"/>
      <c r="D73" s="177"/>
      <c r="E73" s="653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5"/>
      <c r="Y73" s="653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5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</row>
    <row r="74" spans="2:69" ht="12.95" customHeight="1" x14ac:dyDescent="0.15">
      <c r="B74" s="178"/>
      <c r="C74" s="179"/>
      <c r="D74" s="180"/>
      <c r="E74" s="656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6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  <c r="AP74" s="657"/>
      <c r="AQ74" s="657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8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</row>
    <row r="75" spans="2:69" ht="12.95" customHeight="1" x14ac:dyDescent="0.15">
      <c r="B75" s="172">
        <v>12</v>
      </c>
      <c r="C75" s="173"/>
      <c r="D75" s="174"/>
      <c r="E75" s="650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2"/>
      <c r="Y75" s="650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2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</row>
    <row r="76" spans="2:69" ht="12.95" customHeight="1" x14ac:dyDescent="0.15">
      <c r="B76" s="175"/>
      <c r="C76" s="176"/>
      <c r="D76" s="177"/>
      <c r="E76" s="653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3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5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</row>
    <row r="77" spans="2:69" ht="12.95" customHeight="1" x14ac:dyDescent="0.15">
      <c r="B77" s="178"/>
      <c r="C77" s="179"/>
      <c r="D77" s="180"/>
      <c r="E77" s="656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8"/>
      <c r="Y77" s="656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8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</row>
    <row r="78" spans="2:69" ht="12.95" customHeight="1" x14ac:dyDescent="0.15">
      <c r="B78" s="172">
        <v>13</v>
      </c>
      <c r="C78" s="173"/>
      <c r="D78" s="174"/>
      <c r="E78" s="650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2"/>
      <c r="Y78" s="650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2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</row>
    <row r="79" spans="2:69" ht="12.95" customHeight="1" x14ac:dyDescent="0.15">
      <c r="B79" s="175"/>
      <c r="C79" s="176"/>
      <c r="D79" s="177"/>
      <c r="E79" s="653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5"/>
      <c r="Y79" s="653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5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</row>
    <row r="80" spans="2:69" ht="12.95" customHeight="1" x14ac:dyDescent="0.15">
      <c r="B80" s="178"/>
      <c r="C80" s="179"/>
      <c r="D80" s="18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8"/>
      <c r="Y80" s="656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7"/>
      <c r="BE80" s="658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</row>
    <row r="81" spans="2:69" ht="12.95" customHeight="1" x14ac:dyDescent="0.15">
      <c r="B81" s="172">
        <v>14</v>
      </c>
      <c r="C81" s="173"/>
      <c r="D81" s="174"/>
      <c r="E81" s="650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2"/>
      <c r="Y81" s="650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2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</row>
    <row r="82" spans="2:69" ht="12.95" customHeight="1" x14ac:dyDescent="0.15">
      <c r="B82" s="175"/>
      <c r="C82" s="176"/>
      <c r="D82" s="177"/>
      <c r="E82" s="653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5"/>
      <c r="Y82" s="653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5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</row>
    <row r="83" spans="2:69" ht="12.95" customHeight="1" x14ac:dyDescent="0.15">
      <c r="B83" s="178"/>
      <c r="C83" s="179"/>
      <c r="D83" s="180"/>
      <c r="E83" s="656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8"/>
      <c r="Y83" s="656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8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</row>
    <row r="84" spans="2:69" ht="12.95" customHeight="1" x14ac:dyDescent="0.15">
      <c r="B84" s="172">
        <v>15</v>
      </c>
      <c r="C84" s="173"/>
      <c r="D84" s="174"/>
      <c r="E84" s="650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2"/>
      <c r="Y84" s="650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2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</row>
    <row r="85" spans="2:69" ht="12.95" customHeight="1" x14ac:dyDescent="0.15">
      <c r="B85" s="175"/>
      <c r="C85" s="176"/>
      <c r="D85" s="177"/>
      <c r="E85" s="653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5"/>
      <c r="Y85" s="653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5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</row>
    <row r="86" spans="2:69" ht="12.95" customHeight="1" x14ac:dyDescent="0.15">
      <c r="B86" s="178"/>
      <c r="C86" s="179"/>
      <c r="D86" s="180"/>
      <c r="E86" s="656"/>
      <c r="F86" s="657"/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8"/>
      <c r="Y86" s="656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  <c r="AO86" s="657"/>
      <c r="AP86" s="657"/>
      <c r="AQ86" s="657"/>
      <c r="AR86" s="657"/>
      <c r="AS86" s="657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57"/>
      <c r="BE86" s="658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</row>
    <row r="87" spans="2:69" ht="12.95" customHeight="1" x14ac:dyDescent="0.15">
      <c r="B87" s="172">
        <v>16</v>
      </c>
      <c r="C87" s="173"/>
      <c r="D87" s="174"/>
      <c r="E87" s="650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2"/>
      <c r="Y87" s="650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2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</row>
    <row r="88" spans="2:69" ht="12.95" customHeight="1" x14ac:dyDescent="0.15">
      <c r="B88" s="175"/>
      <c r="C88" s="176"/>
      <c r="D88" s="177"/>
      <c r="E88" s="653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5"/>
      <c r="Y88" s="653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5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</row>
    <row r="89" spans="2:69" ht="12.95" customHeight="1" x14ac:dyDescent="0.15">
      <c r="B89" s="178"/>
      <c r="C89" s="179"/>
      <c r="D89" s="180"/>
      <c r="E89" s="656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8"/>
      <c r="Y89" s="656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8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</row>
    <row r="90" spans="2:69" ht="12.95" customHeight="1" x14ac:dyDescent="0.15">
      <c r="B90" s="172">
        <v>17</v>
      </c>
      <c r="C90" s="173"/>
      <c r="D90" s="174"/>
      <c r="E90" s="650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2"/>
      <c r="Y90" s="650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2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</row>
    <row r="91" spans="2:69" ht="12.95" customHeight="1" x14ac:dyDescent="0.15">
      <c r="B91" s="175"/>
      <c r="C91" s="176"/>
      <c r="D91" s="177"/>
      <c r="E91" s="653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5"/>
      <c r="Y91" s="653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5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</row>
    <row r="92" spans="2:69" ht="12.95" customHeight="1" x14ac:dyDescent="0.15">
      <c r="B92" s="178"/>
      <c r="C92" s="179"/>
      <c r="D92" s="180"/>
      <c r="E92" s="656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8"/>
      <c r="Y92" s="656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8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</row>
    <row r="93" spans="2:69" ht="12.95" customHeight="1" x14ac:dyDescent="0.15">
      <c r="B93" s="172">
        <v>18</v>
      </c>
      <c r="C93" s="173"/>
      <c r="D93" s="174"/>
      <c r="E93" s="650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2"/>
      <c r="Y93" s="650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2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</row>
    <row r="94" spans="2:69" ht="12.95" customHeight="1" x14ac:dyDescent="0.15">
      <c r="B94" s="175"/>
      <c r="C94" s="176"/>
      <c r="D94" s="177"/>
      <c r="E94" s="653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5"/>
      <c r="Y94" s="653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5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</row>
    <row r="95" spans="2:69" ht="12.95" customHeight="1" x14ac:dyDescent="0.15">
      <c r="B95" s="178"/>
      <c r="C95" s="179"/>
      <c r="D95" s="180"/>
      <c r="E95" s="656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8"/>
      <c r="Y95" s="656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8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</row>
    <row r="96" spans="2:69" ht="12.95" customHeight="1" x14ac:dyDescent="0.15">
      <c r="B96" s="172">
        <v>19</v>
      </c>
      <c r="C96" s="173"/>
      <c r="D96" s="174"/>
      <c r="E96" s="650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2"/>
      <c r="Y96" s="650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2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</row>
    <row r="97" spans="2:69" ht="12.95" customHeight="1" x14ac:dyDescent="0.15">
      <c r="B97" s="175"/>
      <c r="C97" s="176"/>
      <c r="D97" s="177"/>
      <c r="E97" s="653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5"/>
      <c r="Y97" s="653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5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</row>
    <row r="98" spans="2:69" ht="12.95" customHeight="1" x14ac:dyDescent="0.15">
      <c r="B98" s="178"/>
      <c r="C98" s="179"/>
      <c r="D98" s="180"/>
      <c r="E98" s="656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8"/>
      <c r="Y98" s="656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8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</row>
    <row r="99" spans="2:69" ht="12.95" customHeight="1" x14ac:dyDescent="0.15">
      <c r="B99" s="172">
        <v>20</v>
      </c>
      <c r="C99" s="173"/>
      <c r="D99" s="174"/>
      <c r="E99" s="650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2"/>
      <c r="Y99" s="650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2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</row>
    <row r="100" spans="2:69" ht="12.95" customHeight="1" x14ac:dyDescent="0.15">
      <c r="B100" s="175"/>
      <c r="C100" s="176"/>
      <c r="D100" s="177"/>
      <c r="E100" s="653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5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5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</row>
    <row r="101" spans="2:69" ht="12.95" customHeight="1" x14ac:dyDescent="0.15">
      <c r="B101" s="178"/>
      <c r="C101" s="179"/>
      <c r="D101" s="180"/>
      <c r="E101" s="656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56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8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</row>
    <row r="104" spans="2:69" ht="27" customHeight="1" x14ac:dyDescent="0.15">
      <c r="B104" s="52" t="s">
        <v>105</v>
      </c>
    </row>
    <row r="105" spans="2:69" ht="38.25" customHeight="1" x14ac:dyDescent="0.15">
      <c r="B105" s="192" t="s">
        <v>11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660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95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</row>
    <row r="106" spans="2:69" ht="38.25" customHeight="1" x14ac:dyDescent="0.15">
      <c r="B106" s="192" t="s">
        <v>36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660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8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200"/>
    </row>
    <row r="107" spans="2:69" ht="38.25" customHeight="1" x14ac:dyDescent="0.15">
      <c r="B107" s="192" t="s">
        <v>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660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3"/>
    </row>
  </sheetData>
  <sheetProtection algorithmName="SHA-512" hashValue="cbObKXaAMQAX2GFPijlIb8ygjzZOxFnTQd6Ti4Cg+3xLZzSEYc+23RIou70f+jx4zL8p7GaSvTOW4+FljrgL1A==" saltValue="z4ZXl63PD0EywJflWCQVNQ==" spinCount="100000" sheet="1" objects="1" scenarios="1" selectLockedCells="1"/>
  <protectedRanges>
    <protectedRange password="B6C9" sqref="BF2:BG2" name="範囲1"/>
  </protectedRanges>
  <mergeCells count="173"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72:D74"/>
    <mergeCell ref="E72:X74"/>
    <mergeCell ref="Y72:BE74"/>
    <mergeCell ref="BF72:BK74"/>
    <mergeCell ref="BL72:BQ74"/>
    <mergeCell ref="B75:D77"/>
    <mergeCell ref="E75:X77"/>
    <mergeCell ref="Y75:BE77"/>
    <mergeCell ref="BF75:BK77"/>
    <mergeCell ref="BL75:BQ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S28:CF29"/>
    <mergeCell ref="BS30:CF31"/>
    <mergeCell ref="B31:E33"/>
    <mergeCell ref="F31:H33"/>
    <mergeCell ref="I31:L33"/>
    <mergeCell ref="M31:O33"/>
    <mergeCell ref="P31:S33"/>
    <mergeCell ref="T31:V33"/>
    <mergeCell ref="W31:AC33"/>
    <mergeCell ref="AD31:AG33"/>
    <mergeCell ref="AD28:AG30"/>
    <mergeCell ref="AH28:AT30"/>
    <mergeCell ref="AH31:AT33"/>
    <mergeCell ref="BS32:CE33"/>
    <mergeCell ref="AU28:BB33"/>
    <mergeCell ref="BC28:BJ33"/>
    <mergeCell ref="BK28:BQ33"/>
    <mergeCell ref="B36:BQ38"/>
    <mergeCell ref="B39:D41"/>
    <mergeCell ref="E39:X41"/>
    <mergeCell ref="Y39:BE41"/>
    <mergeCell ref="BF39:BK41"/>
    <mergeCell ref="BL39:BQ41"/>
    <mergeCell ref="B28:E30"/>
    <mergeCell ref="F28:H30"/>
    <mergeCell ref="I28:L30"/>
    <mergeCell ref="M28:O30"/>
    <mergeCell ref="P28:S30"/>
    <mergeCell ref="T28:V30"/>
    <mergeCell ref="W28:Z30"/>
    <mergeCell ref="AA28:AC30"/>
    <mergeCell ref="P24:V27"/>
    <mergeCell ref="W24:AC27"/>
    <mergeCell ref="B17:I18"/>
    <mergeCell ref="J17:AI18"/>
    <mergeCell ref="BS18:CF21"/>
    <mergeCell ref="CG18:CK20"/>
    <mergeCell ref="B21:BQ23"/>
    <mergeCell ref="BS22:CF25"/>
    <mergeCell ref="B24:H27"/>
    <mergeCell ref="I24:O27"/>
    <mergeCell ref="AU24:BB27"/>
    <mergeCell ref="BC24:BJ27"/>
    <mergeCell ref="BK24:BQ27"/>
    <mergeCell ref="BS26:CF27"/>
    <mergeCell ref="AD24:AT27"/>
    <mergeCell ref="B13:I14"/>
    <mergeCell ref="J13:AI14"/>
    <mergeCell ref="BC3:BI3"/>
    <mergeCell ref="BJ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5"/>
  <conditionalFormatting sqref="AH28:AT30">
    <cfRule type="expression" dxfId="10" priority="8">
      <formula>AND($I$28&gt;0,$AH$28="")</formula>
    </cfRule>
  </conditionalFormatting>
  <conditionalFormatting sqref="AH31:AT33">
    <cfRule type="expression" dxfId="9" priority="7">
      <formula>AND($I$28&gt;0,$AH$31="")</formula>
    </cfRule>
  </conditionalFormatting>
  <conditionalFormatting sqref="BC28:BG33">
    <cfRule type="expression" dxfId="8" priority="2">
      <formula>$BC$28="該当する"</formula>
    </cfRule>
  </conditionalFormatting>
  <conditionalFormatting sqref="BK28:BO33">
    <cfRule type="expression" dxfId="7" priority="3">
      <formula>$BK$28="該当する"</formula>
    </cfRule>
  </conditionalFormatting>
  <conditionalFormatting sqref="AU28:AY33">
    <cfRule type="expression" dxfId="6" priority="1">
      <formula>$AU$28="有"</formula>
    </cfRule>
  </conditionalFormatting>
  <dataValidations count="4">
    <dataValidation type="list" allowBlank="1" showInputMessage="1" showErrorMessage="1" sqref="BC28:BQ33" xr:uid="{E714D859-2071-4830-A93C-C6270ED0D051}">
      <formula1>"該当しない,該当する"</formula1>
    </dataValidation>
    <dataValidation type="list" allowBlank="1" showInputMessage="1" showErrorMessage="1" sqref="AU28:BB33" xr:uid="{37E7C120-27B5-4E8D-94EE-661D519D34A9}">
      <formula1>"有,無"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AA899181-7563-4057-9D0C-2BCC75D4DF13}"/>
    <dataValidation type="whole" operator="greaterThan" allowBlank="1" showInputMessage="1" showErrorMessage="1" error="不正な契約期間が入力されています。_x000a_入力間違いがないか確認してください。" sqref="B28:E30" xr:uid="{393246F8-F48D-4D4D-8D48-3547AFEF9FE2}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A789-BA92-4A2C-B0DE-1A43D26E7661}">
  <sheetPr codeName="Sheet12">
    <tabColor theme="8" tint="0.39997558519241921"/>
    <pageSetUpPr fitToPage="1"/>
  </sheetPr>
  <dimension ref="B1:CD115"/>
  <sheetViews>
    <sheetView showGridLines="0" view="pageBreakPreview" zoomScale="55" zoomScaleNormal="55" zoomScaleSheetLayoutView="55" workbookViewId="0">
      <selection activeCell="T37" sqref="T37:AM39"/>
    </sheetView>
  </sheetViews>
  <sheetFormatPr defaultRowHeight="13.5" x14ac:dyDescent="0.15"/>
  <cols>
    <col min="1" max="69" width="2.625" style="30" customWidth="1"/>
    <col min="70" max="70" width="7.125" style="30" customWidth="1"/>
    <col min="71" max="16384" width="9" style="30"/>
  </cols>
  <sheetData>
    <row r="1" spans="2:70" ht="13.5" customHeight="1" x14ac:dyDescent="0.15">
      <c r="BJ1" s="136"/>
      <c r="BK1" s="136"/>
      <c r="BN1" s="24"/>
      <c r="BO1" s="24"/>
    </row>
    <row r="2" spans="2:70" ht="21.75" customHeight="1" x14ac:dyDescent="0.15">
      <c r="AV2" s="116"/>
      <c r="AW2" s="116"/>
      <c r="AX2" s="116"/>
      <c r="AY2" s="116"/>
      <c r="AZ2" s="116"/>
      <c r="BA2" s="116"/>
      <c r="BB2" s="117" t="s">
        <v>118</v>
      </c>
      <c r="BC2" s="118"/>
      <c r="BD2" s="799">
        <f>IF(【契約⑤】契約内容申告書!BD2="","",【契約⑤】契約内容申告書!BD2)</f>
        <v>2021</v>
      </c>
      <c r="BE2" s="799"/>
      <c r="BF2" s="799"/>
      <c r="BG2" s="799"/>
      <c r="BH2" s="693" t="s">
        <v>1</v>
      </c>
      <c r="BI2" s="693"/>
      <c r="BJ2" s="834" t="str">
        <f>IF(【契約⑤】契約内容申告書!BJ2="","",【契約⑤】契約内容申告書!BJ2)</f>
        <v/>
      </c>
      <c r="BK2" s="834"/>
      <c r="BL2" s="693" t="s">
        <v>3</v>
      </c>
      <c r="BM2" s="693"/>
      <c r="BN2" s="834" t="str">
        <f>IF(【契約⑤】契約内容申告書!BN2="","",【契約⑤】契約内容申告書!BN2)</f>
        <v/>
      </c>
      <c r="BO2" s="834"/>
      <c r="BP2" s="116" t="s">
        <v>4</v>
      </c>
      <c r="BQ2" s="24"/>
    </row>
    <row r="3" spans="2:70" s="45" customFormat="1" ht="21.75" customHeight="1" x14ac:dyDescent="0.1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706" t="s">
        <v>49</v>
      </c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137"/>
      <c r="AT3" s="137"/>
      <c r="AU3" s="137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IF(【契約⑤】契約内容申告書!BJ3="","",【契約⑤】契約内容申告書!BJ3)</f>
        <v/>
      </c>
      <c r="BK3" s="800"/>
      <c r="BL3" s="800"/>
      <c r="BM3" s="800"/>
      <c r="BN3" s="800"/>
      <c r="BO3" s="800"/>
      <c r="BP3" s="800"/>
      <c r="BQ3" s="800"/>
      <c r="BR3" s="137"/>
    </row>
    <row r="4" spans="2:70" ht="21.95" customHeight="1" x14ac:dyDescent="0.15"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V4" s="116"/>
      <c r="AW4" s="116"/>
      <c r="AX4" s="116"/>
      <c r="AY4" s="116"/>
      <c r="AZ4" s="116"/>
      <c r="BA4" s="116"/>
      <c r="BB4" s="116"/>
      <c r="BC4" s="116"/>
      <c r="BD4" s="24"/>
      <c r="BE4" s="24"/>
      <c r="BF4" s="24"/>
      <c r="BG4" s="24"/>
      <c r="BH4" s="117"/>
      <c r="BI4" s="23"/>
      <c r="BJ4" s="138"/>
      <c r="BK4" s="139" t="s">
        <v>6</v>
      </c>
      <c r="BL4" s="798">
        <f>【契約⑤】契約内容申告書!BL4</f>
        <v>5</v>
      </c>
      <c r="BM4" s="798"/>
      <c r="BN4" s="17" t="s">
        <v>7</v>
      </c>
      <c r="BO4" s="798" t="str">
        <f>IF(J15="","",J15)</f>
        <v/>
      </c>
      <c r="BP4" s="798"/>
      <c r="BQ4" s="139" t="s">
        <v>8</v>
      </c>
    </row>
    <row r="5" spans="2:70" s="52" customFormat="1" ht="24" x14ac:dyDescent="0.15">
      <c r="B5" s="707" t="s">
        <v>104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</row>
    <row r="6" spans="2:70" s="52" customFormat="1" ht="24" x14ac:dyDescent="0.15">
      <c r="B6" s="707" t="s">
        <v>53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</row>
    <row r="7" spans="2:70" s="24" customFormat="1" ht="24" x14ac:dyDescent="0.15">
      <c r="B7" s="707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2:70" s="55" customFormat="1" ht="12" customHeight="1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2:70" s="55" customFormat="1" ht="17.25" customHeight="1" x14ac:dyDescent="0.15">
      <c r="B9" s="221" t="s">
        <v>9</v>
      </c>
      <c r="C9" s="222"/>
      <c r="D9" s="222"/>
      <c r="E9" s="222"/>
      <c r="F9" s="222"/>
      <c r="G9" s="222"/>
      <c r="H9" s="222"/>
      <c r="I9" s="223"/>
      <c r="J9" s="833" t="str">
        <f>IF(【契約⑤】契約内容申告書!J9="","",【契約⑤】契約内容申告書!J9)</f>
        <v/>
      </c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BI9" s="140"/>
      <c r="BJ9" s="141"/>
      <c r="BK9" s="141"/>
      <c r="BQ9" s="141"/>
    </row>
    <row r="10" spans="2:70" s="55" customFormat="1" ht="17.25" customHeight="1" x14ac:dyDescent="0.15">
      <c r="B10" s="227"/>
      <c r="C10" s="228"/>
      <c r="D10" s="228"/>
      <c r="E10" s="228"/>
      <c r="F10" s="228"/>
      <c r="G10" s="228"/>
      <c r="H10" s="228"/>
      <c r="I10" s="229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BI10" s="140"/>
      <c r="BJ10" s="140"/>
      <c r="BK10" s="140"/>
      <c r="BQ10" s="140"/>
    </row>
    <row r="11" spans="2:70" ht="17.25" customHeight="1" x14ac:dyDescent="0.15">
      <c r="B11" s="221" t="s">
        <v>11</v>
      </c>
      <c r="C11" s="222"/>
      <c r="D11" s="222"/>
      <c r="E11" s="222"/>
      <c r="F11" s="222"/>
      <c r="G11" s="222"/>
      <c r="H11" s="222"/>
      <c r="I11" s="223"/>
      <c r="J11" s="833" t="str">
        <f>IF(【契約⑤】契約内容申告書!J11="","",【契約⑤】契約内容申告書!J11)</f>
        <v/>
      </c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H11" s="55"/>
      <c r="BI11" s="140"/>
      <c r="BJ11" s="140"/>
      <c r="BK11" s="140"/>
      <c r="BQ11" s="140"/>
    </row>
    <row r="12" spans="2:70" ht="17.25" customHeight="1" x14ac:dyDescent="0.15">
      <c r="B12" s="227"/>
      <c r="C12" s="228"/>
      <c r="D12" s="228"/>
      <c r="E12" s="228"/>
      <c r="F12" s="228"/>
      <c r="G12" s="228"/>
      <c r="H12" s="228"/>
      <c r="I12" s="229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H12" s="55"/>
      <c r="BI12" s="140"/>
      <c r="BJ12" s="140"/>
      <c r="BK12" s="140"/>
      <c r="BQ12" s="140"/>
    </row>
    <row r="13" spans="2:70" ht="17.25" customHeight="1" x14ac:dyDescent="0.15">
      <c r="B13" s="221" t="s">
        <v>13</v>
      </c>
      <c r="C13" s="222"/>
      <c r="D13" s="222"/>
      <c r="E13" s="222"/>
      <c r="F13" s="222"/>
      <c r="G13" s="222"/>
      <c r="H13" s="222"/>
      <c r="I13" s="223"/>
      <c r="J13" s="833" t="str">
        <f>IF(【契約⑤】契約内容申告書!J13="","",【契約⑤】契約内容申告書!J13)</f>
        <v/>
      </c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140"/>
      <c r="BJ13" s="140"/>
      <c r="BK13" s="140"/>
      <c r="BL13" s="140"/>
      <c r="BM13" s="140"/>
      <c r="BN13" s="140"/>
      <c r="BO13" s="140"/>
      <c r="BP13" s="140"/>
      <c r="BQ13" s="140"/>
    </row>
    <row r="14" spans="2:70" ht="17.25" customHeight="1" x14ac:dyDescent="0.15">
      <c r="B14" s="227"/>
      <c r="C14" s="228"/>
      <c r="D14" s="228"/>
      <c r="E14" s="228"/>
      <c r="F14" s="228"/>
      <c r="G14" s="228"/>
      <c r="H14" s="228"/>
      <c r="I14" s="229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140"/>
      <c r="BJ14" s="140"/>
      <c r="BK14" s="140"/>
      <c r="BL14" s="140"/>
      <c r="BM14" s="140"/>
      <c r="BN14" s="140"/>
      <c r="BO14" s="140"/>
      <c r="BP14" s="140"/>
      <c r="BQ14" s="140"/>
    </row>
    <row r="15" spans="2:70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33" t="str">
        <f>IF(【契約⑤】契約内容申告書!J15="","",【契約⑤】契約内容申告書!J15)</f>
        <v/>
      </c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30"/>
      <c r="AT15" s="140"/>
    </row>
    <row r="16" spans="2:70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30"/>
      <c r="AT16" s="140"/>
    </row>
    <row r="17" spans="2:69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833">
        <f>IF(【契約⑤】契約内容申告書!J17="","",【契約⑤】契約内容申告書!J17)</f>
        <v>5</v>
      </c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55"/>
      <c r="AN17" s="55"/>
      <c r="AO17" s="55"/>
      <c r="AP17" s="55"/>
      <c r="AQ17" s="55"/>
      <c r="AR17" s="55"/>
      <c r="AS17" s="55"/>
      <c r="AT17" s="140"/>
    </row>
    <row r="18" spans="2:69" ht="17.25" customHeight="1" x14ac:dyDescent="0.15">
      <c r="B18" s="227"/>
      <c r="C18" s="228"/>
      <c r="D18" s="228"/>
      <c r="E18" s="228"/>
      <c r="F18" s="228"/>
      <c r="G18" s="228"/>
      <c r="H18" s="228"/>
      <c r="I18" s="229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55"/>
      <c r="AN18" s="55"/>
      <c r="AO18" s="55"/>
      <c r="AP18" s="55"/>
      <c r="AQ18" s="55"/>
      <c r="AR18" s="55"/>
      <c r="AS18" s="55"/>
      <c r="AT18" s="141"/>
    </row>
    <row r="19" spans="2:69" ht="7.5" customHeight="1" x14ac:dyDescent="0.15"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129"/>
      <c r="BN19" s="55"/>
      <c r="BO19" s="129"/>
      <c r="BP19" s="55"/>
      <c r="BQ19" s="55"/>
    </row>
    <row r="20" spans="2:69" ht="7.5" customHeight="1" x14ac:dyDescent="0.1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</row>
    <row r="21" spans="2:69" ht="13.5" customHeight="1" x14ac:dyDescent="0.15">
      <c r="B21" s="221" t="s">
        <v>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</row>
    <row r="22" spans="2:69" ht="13.5" customHeight="1" x14ac:dyDescent="0.15">
      <c r="B22" s="224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826"/>
      <c r="AW22" s="826"/>
      <c r="AX22" s="826"/>
      <c r="AY22" s="826"/>
      <c r="AZ22" s="826"/>
      <c r="BA22" s="826"/>
      <c r="BB22" s="826"/>
      <c r="BC22" s="826"/>
      <c r="BD22" s="826"/>
      <c r="BE22" s="826"/>
      <c r="BF22" s="826"/>
      <c r="BG22" s="826"/>
      <c r="BH22" s="826"/>
      <c r="BI22" s="826"/>
      <c r="BJ22" s="826"/>
      <c r="BK22" s="826"/>
      <c r="BL22" s="826"/>
      <c r="BM22" s="826"/>
      <c r="BN22" s="826"/>
      <c r="BO22" s="826"/>
      <c r="BP22" s="826"/>
      <c r="BQ22" s="226"/>
    </row>
    <row r="23" spans="2:69" ht="13.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</row>
    <row r="25" spans="2:69" ht="13.5" customHeight="1" x14ac:dyDescent="0.15">
      <c r="B25" s="381" t="s">
        <v>57</v>
      </c>
      <c r="C25" s="382"/>
      <c r="D25" s="383"/>
      <c r="E25" s="553" t="s">
        <v>58</v>
      </c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  <c r="T25" s="392">
        <f>T28+T31</f>
        <v>0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583" t="s">
        <v>59</v>
      </c>
      <c r="AO25" s="584"/>
      <c r="AP25" s="585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2:69" ht="13.5" customHeight="1" x14ac:dyDescent="0.15">
      <c r="B26" s="384"/>
      <c r="C26" s="819"/>
      <c r="D26" s="386"/>
      <c r="E26" s="556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558"/>
      <c r="T26" s="395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397"/>
      <c r="AN26" s="574"/>
      <c r="AO26" s="832"/>
      <c r="AP26" s="576"/>
      <c r="AQ26" s="130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2:69" ht="13.5" customHeight="1" x14ac:dyDescent="0.15">
      <c r="B27" s="387"/>
      <c r="C27" s="388"/>
      <c r="D27" s="389"/>
      <c r="E27" s="559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1"/>
      <c r="T27" s="580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2"/>
      <c r="AN27" s="586"/>
      <c r="AO27" s="587"/>
      <c r="AP27" s="588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2:69" ht="13.5" customHeight="1" x14ac:dyDescent="0.15">
      <c r="E28" s="381" t="s">
        <v>60</v>
      </c>
      <c r="F28" s="382"/>
      <c r="G28" s="383"/>
      <c r="H28" s="553" t="s">
        <v>61</v>
      </c>
      <c r="I28" s="554"/>
      <c r="J28" s="554"/>
      <c r="K28" s="554"/>
      <c r="L28" s="554"/>
      <c r="M28" s="554"/>
      <c r="N28" s="554"/>
      <c r="O28" s="554"/>
      <c r="P28" s="554"/>
      <c r="Q28" s="555"/>
      <c r="T28" s="568">
        <f>【契約⑤】契約内容申告書!B28</f>
        <v>0</v>
      </c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70"/>
      <c r="AN28" s="571" t="s">
        <v>59</v>
      </c>
      <c r="AO28" s="572"/>
      <c r="AP28" s="573"/>
    </row>
    <row r="29" spans="2:69" ht="13.5" customHeight="1" x14ac:dyDescent="0.15">
      <c r="E29" s="384"/>
      <c r="F29" s="819"/>
      <c r="G29" s="386"/>
      <c r="H29" s="556"/>
      <c r="I29" s="831"/>
      <c r="J29" s="831"/>
      <c r="K29" s="831"/>
      <c r="L29" s="831"/>
      <c r="M29" s="831"/>
      <c r="N29" s="831"/>
      <c r="O29" s="831"/>
      <c r="P29" s="831"/>
      <c r="Q29" s="558"/>
      <c r="T29" s="395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397"/>
      <c r="AN29" s="574"/>
      <c r="AO29" s="832"/>
      <c r="AP29" s="576"/>
    </row>
    <row r="30" spans="2:69" ht="13.5" customHeight="1" x14ac:dyDescent="0.15">
      <c r="E30" s="387"/>
      <c r="F30" s="388"/>
      <c r="G30" s="389"/>
      <c r="H30" s="559"/>
      <c r="I30" s="560"/>
      <c r="J30" s="560"/>
      <c r="K30" s="560"/>
      <c r="L30" s="560"/>
      <c r="M30" s="560"/>
      <c r="N30" s="560"/>
      <c r="O30" s="560"/>
      <c r="P30" s="560"/>
      <c r="Q30" s="561"/>
      <c r="T30" s="580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2"/>
      <c r="AN30" s="586"/>
      <c r="AO30" s="587"/>
      <c r="AP30" s="588"/>
    </row>
    <row r="31" spans="2:69" ht="13.5" customHeight="1" x14ac:dyDescent="0.15">
      <c r="E31" s="381" t="s">
        <v>62</v>
      </c>
      <c r="F31" s="382"/>
      <c r="G31" s="383"/>
      <c r="H31" s="553" t="s">
        <v>63</v>
      </c>
      <c r="I31" s="554"/>
      <c r="J31" s="554"/>
      <c r="K31" s="554"/>
      <c r="L31" s="554"/>
      <c r="M31" s="554"/>
      <c r="N31" s="554"/>
      <c r="O31" s="554"/>
      <c r="P31" s="554"/>
      <c r="Q31" s="555"/>
      <c r="T31" s="568">
        <f>【契約⑤】契約内容申告書!I28</f>
        <v>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70"/>
      <c r="AN31" s="571" t="s">
        <v>59</v>
      </c>
      <c r="AO31" s="572"/>
      <c r="AP31" s="573"/>
    </row>
    <row r="32" spans="2:69" ht="13.5" customHeight="1" x14ac:dyDescent="0.15">
      <c r="E32" s="384"/>
      <c r="F32" s="819"/>
      <c r="G32" s="386"/>
      <c r="H32" s="556"/>
      <c r="I32" s="831"/>
      <c r="J32" s="831"/>
      <c r="K32" s="831"/>
      <c r="L32" s="831"/>
      <c r="M32" s="831"/>
      <c r="N32" s="831"/>
      <c r="O32" s="831"/>
      <c r="P32" s="831"/>
      <c r="Q32" s="558"/>
      <c r="T32" s="395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  <c r="AL32" s="820"/>
      <c r="AM32" s="397"/>
      <c r="AN32" s="574"/>
      <c r="AO32" s="832"/>
      <c r="AP32" s="576"/>
    </row>
    <row r="33" spans="2:69" ht="13.5" customHeight="1" x14ac:dyDescent="0.15">
      <c r="E33" s="387"/>
      <c r="F33" s="388"/>
      <c r="G33" s="389"/>
      <c r="H33" s="559"/>
      <c r="I33" s="560"/>
      <c r="J33" s="560"/>
      <c r="K33" s="560"/>
      <c r="L33" s="560"/>
      <c r="M33" s="560"/>
      <c r="N33" s="560"/>
      <c r="O33" s="560"/>
      <c r="P33" s="560"/>
      <c r="Q33" s="561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577"/>
      <c r="AO33" s="578"/>
      <c r="AP33" s="579"/>
    </row>
    <row r="34" spans="2:69" ht="13.5" customHeight="1" x14ac:dyDescent="0.15">
      <c r="B34" s="381" t="s">
        <v>64</v>
      </c>
      <c r="C34" s="382"/>
      <c r="D34" s="383"/>
      <c r="E34" s="420" t="s">
        <v>65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T34" s="392">
        <f>T37+T40</f>
        <v>0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4"/>
      <c r="AN34" s="451" t="s">
        <v>55</v>
      </c>
      <c r="AO34" s="452"/>
      <c r="AP34" s="453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2:69" ht="13.5" customHeight="1" x14ac:dyDescent="0.15">
      <c r="B35" s="384"/>
      <c r="C35" s="819"/>
      <c r="D35" s="386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T35" s="395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397"/>
      <c r="AN35" s="436"/>
      <c r="AO35" s="437"/>
      <c r="AP35" s="438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</row>
    <row r="36" spans="2:69" x14ac:dyDescent="0.15">
      <c r="B36" s="387"/>
      <c r="C36" s="388"/>
      <c r="D36" s="389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T36" s="580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2"/>
      <c r="AN36" s="436"/>
      <c r="AO36" s="437"/>
      <c r="AP36" s="438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</row>
    <row r="37" spans="2:69" ht="13.5" customHeight="1" x14ac:dyDescent="0.15">
      <c r="E37" s="381" t="s">
        <v>66</v>
      </c>
      <c r="F37" s="382"/>
      <c r="G37" s="383"/>
      <c r="H37" s="553" t="s">
        <v>67</v>
      </c>
      <c r="I37" s="554"/>
      <c r="J37" s="554"/>
      <c r="K37" s="554"/>
      <c r="L37" s="554"/>
      <c r="M37" s="554"/>
      <c r="N37" s="554"/>
      <c r="O37" s="554"/>
      <c r="P37" s="554"/>
      <c r="Q37" s="555"/>
      <c r="T37" s="775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7"/>
      <c r="AN37" s="436" t="s">
        <v>55</v>
      </c>
      <c r="AO37" s="437"/>
      <c r="AP37" s="438"/>
    </row>
    <row r="38" spans="2:69" ht="13.5" customHeight="1" x14ac:dyDescent="0.15">
      <c r="E38" s="384"/>
      <c r="F38" s="819"/>
      <c r="G38" s="386"/>
      <c r="H38" s="556"/>
      <c r="I38" s="831"/>
      <c r="J38" s="831"/>
      <c r="K38" s="831"/>
      <c r="L38" s="831"/>
      <c r="M38" s="831"/>
      <c r="N38" s="831"/>
      <c r="O38" s="831"/>
      <c r="P38" s="831"/>
      <c r="Q38" s="558"/>
      <c r="T38" s="769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2"/>
      <c r="AL38" s="822"/>
      <c r="AM38" s="771"/>
      <c r="AN38" s="436"/>
      <c r="AO38" s="437"/>
      <c r="AP38" s="438"/>
    </row>
    <row r="39" spans="2:69" ht="13.5" customHeight="1" x14ac:dyDescent="0.15">
      <c r="E39" s="387"/>
      <c r="F39" s="388"/>
      <c r="G39" s="389"/>
      <c r="H39" s="559"/>
      <c r="I39" s="560"/>
      <c r="J39" s="560"/>
      <c r="K39" s="560"/>
      <c r="L39" s="560"/>
      <c r="M39" s="560"/>
      <c r="N39" s="560"/>
      <c r="O39" s="560"/>
      <c r="P39" s="560"/>
      <c r="Q39" s="561"/>
      <c r="T39" s="781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  <c r="AL39" s="782"/>
      <c r="AM39" s="783"/>
      <c r="AN39" s="436"/>
      <c r="AO39" s="437"/>
      <c r="AP39" s="438"/>
    </row>
    <row r="40" spans="2:69" ht="13.5" customHeight="1" x14ac:dyDescent="0.15">
      <c r="E40" s="381" t="s">
        <v>68</v>
      </c>
      <c r="F40" s="382"/>
      <c r="G40" s="383"/>
      <c r="H40" s="553" t="s">
        <v>69</v>
      </c>
      <c r="I40" s="554"/>
      <c r="J40" s="554"/>
      <c r="K40" s="554"/>
      <c r="L40" s="554"/>
      <c r="M40" s="554"/>
      <c r="N40" s="554"/>
      <c r="O40" s="554"/>
      <c r="P40" s="554"/>
      <c r="Q40" s="555"/>
      <c r="T40" s="775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7"/>
      <c r="AN40" s="436" t="s">
        <v>55</v>
      </c>
      <c r="AO40" s="437"/>
      <c r="AP40" s="438"/>
    </row>
    <row r="41" spans="2:69" ht="13.5" customHeight="1" x14ac:dyDescent="0.15">
      <c r="E41" s="384"/>
      <c r="F41" s="819"/>
      <c r="G41" s="386"/>
      <c r="H41" s="556"/>
      <c r="I41" s="831"/>
      <c r="J41" s="831"/>
      <c r="K41" s="831"/>
      <c r="L41" s="831"/>
      <c r="M41" s="831"/>
      <c r="N41" s="831"/>
      <c r="O41" s="831"/>
      <c r="P41" s="831"/>
      <c r="Q41" s="558"/>
      <c r="T41" s="769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771"/>
      <c r="AN41" s="436"/>
      <c r="AO41" s="437"/>
      <c r="AP41" s="438"/>
    </row>
    <row r="42" spans="2:69" ht="13.5" customHeight="1" x14ac:dyDescent="0.15">
      <c r="E42" s="387"/>
      <c r="F42" s="388"/>
      <c r="G42" s="389"/>
      <c r="H42" s="559"/>
      <c r="I42" s="560"/>
      <c r="J42" s="560"/>
      <c r="K42" s="560"/>
      <c r="L42" s="560"/>
      <c r="M42" s="560"/>
      <c r="N42" s="560"/>
      <c r="O42" s="560"/>
      <c r="P42" s="560"/>
      <c r="Q42" s="561"/>
      <c r="T42" s="772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773"/>
      <c r="AL42" s="773"/>
      <c r="AM42" s="774"/>
      <c r="AN42" s="439"/>
      <c r="AO42" s="440"/>
      <c r="AP42" s="441"/>
    </row>
    <row r="43" spans="2:69" ht="13.5" customHeight="1" thickBot="1" x14ac:dyDescent="0.2">
      <c r="E43" s="145"/>
      <c r="F43" s="145"/>
      <c r="G43" s="145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3"/>
      <c r="AO43" s="33"/>
      <c r="AP43" s="33"/>
    </row>
    <row r="44" spans="2:69" ht="46.5" customHeight="1" x14ac:dyDescent="0.15">
      <c r="B44" s="55" t="s">
        <v>70</v>
      </c>
      <c r="E44" s="148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T44" s="793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5"/>
      <c r="AN44" s="149"/>
      <c r="AO44" s="149"/>
      <c r="AP44" s="149"/>
      <c r="AQ44" s="149"/>
      <c r="AR44" s="149"/>
      <c r="AS44" s="149"/>
      <c r="AT44" s="150" t="str">
        <f>IF(T44="積算","※①のフォームで入力してください。",IF(T44="料率","②のフォームに入力してください。",""))</f>
        <v/>
      </c>
      <c r="AU44" s="143"/>
      <c r="AV44" s="143"/>
      <c r="AW44" s="143"/>
      <c r="AX44" s="143"/>
      <c r="AY44" s="143"/>
      <c r="AZ44" s="143"/>
      <c r="BA44" s="151"/>
      <c r="BB44" s="151"/>
      <c r="BC44" s="151"/>
      <c r="BD44" s="151"/>
      <c r="BE44" s="151"/>
      <c r="BF44" s="151"/>
      <c r="BG44" s="33"/>
      <c r="BH44" s="33"/>
      <c r="BI44" s="33"/>
      <c r="BJ44" s="33"/>
    </row>
    <row r="45" spans="2:69" ht="13.5" customHeight="1" x14ac:dyDescent="0.15">
      <c r="B45" s="221" t="s">
        <v>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</row>
    <row r="46" spans="2:69" ht="13.5" customHeight="1" x14ac:dyDescent="0.15">
      <c r="B46" s="224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  <c r="BH46" s="826"/>
      <c r="BI46" s="826"/>
      <c r="BJ46" s="826"/>
      <c r="BK46" s="826"/>
      <c r="BL46" s="826"/>
      <c r="BM46" s="826"/>
      <c r="BN46" s="826"/>
      <c r="BO46" s="826"/>
      <c r="BP46" s="826"/>
      <c r="BQ46" s="226"/>
    </row>
    <row r="47" spans="2:69" ht="13.5" customHeight="1" x14ac:dyDescent="0.15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</row>
    <row r="48" spans="2:69" ht="13.5" customHeight="1" x14ac:dyDescent="0.1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</row>
    <row r="49" spans="2:82" ht="11.25" customHeight="1" x14ac:dyDescent="0.1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S49" s="826" t="s">
        <v>72</v>
      </c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S49" s="826" t="s">
        <v>73</v>
      </c>
      <c r="AT49" s="826"/>
      <c r="AU49" s="826"/>
      <c r="AV49" s="826"/>
      <c r="AW49" s="826"/>
      <c r="AX49" s="826"/>
      <c r="AY49" s="826"/>
      <c r="AZ49" s="826"/>
      <c r="BA49" s="826"/>
      <c r="BB49" s="826"/>
      <c r="BC49" s="826"/>
      <c r="BD49" s="826"/>
      <c r="BE49" s="826"/>
      <c r="BF49" s="826"/>
      <c r="BG49" s="826"/>
      <c r="BH49" s="826"/>
      <c r="BI49" s="826"/>
      <c r="BJ49" s="826"/>
      <c r="BK49" s="826"/>
      <c r="BL49" s="826"/>
      <c r="BM49" s="826"/>
      <c r="BN49" s="826"/>
      <c r="BO49" s="826"/>
      <c r="BP49" s="826"/>
      <c r="BQ49" s="826"/>
    </row>
    <row r="50" spans="2:82" ht="11.25" customHeight="1" x14ac:dyDescent="0.15"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826"/>
      <c r="AM50" s="826"/>
      <c r="AN50" s="826"/>
      <c r="AO50" s="826"/>
      <c r="AP50" s="826"/>
      <c r="AQ50" s="826"/>
      <c r="AS50" s="826"/>
      <c r="AT50" s="826"/>
      <c r="AU50" s="826"/>
      <c r="AV50" s="826"/>
      <c r="AW50" s="826"/>
      <c r="AX50" s="826"/>
      <c r="AY50" s="826"/>
      <c r="AZ50" s="826"/>
      <c r="BA50" s="826"/>
      <c r="BB50" s="826"/>
      <c r="BC50" s="826"/>
      <c r="BD50" s="826"/>
      <c r="BE50" s="826"/>
      <c r="BF50" s="826"/>
      <c r="BG50" s="826"/>
      <c r="BH50" s="826"/>
      <c r="BI50" s="826"/>
      <c r="BJ50" s="826"/>
      <c r="BK50" s="826"/>
      <c r="BL50" s="826"/>
      <c r="BM50" s="826"/>
      <c r="BN50" s="826"/>
      <c r="BO50" s="826"/>
      <c r="BP50" s="826"/>
      <c r="BQ50" s="826"/>
    </row>
    <row r="51" spans="2:82" ht="11.25" customHeight="1" x14ac:dyDescent="0.15"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</row>
    <row r="52" spans="2:82" x14ac:dyDescent="0.15">
      <c r="B52" s="381" t="s">
        <v>74</v>
      </c>
      <c r="C52" s="382"/>
      <c r="D52" s="383"/>
      <c r="E52" s="391" t="s">
        <v>75</v>
      </c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S52" s="152"/>
      <c r="T52" s="466">
        <v>0</v>
      </c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8"/>
      <c r="AN52" s="475" t="s">
        <v>55</v>
      </c>
      <c r="AO52" s="476"/>
      <c r="AP52" s="477"/>
      <c r="AQ52" s="152"/>
      <c r="AS52" s="152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2"/>
      <c r="BF52" s="752"/>
      <c r="BG52" s="752"/>
      <c r="BH52" s="752"/>
      <c r="BI52" s="752"/>
      <c r="BJ52" s="752"/>
      <c r="BK52" s="752"/>
      <c r="BL52" s="752"/>
      <c r="BM52" s="753"/>
      <c r="BN52" s="401" t="s">
        <v>55</v>
      </c>
      <c r="BO52" s="402"/>
      <c r="BP52" s="403"/>
      <c r="BQ52" s="152"/>
    </row>
    <row r="53" spans="2:82" x14ac:dyDescent="0.15">
      <c r="B53" s="384"/>
      <c r="C53" s="819"/>
      <c r="D53" s="386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S53" s="152"/>
      <c r="T53" s="469"/>
      <c r="U53" s="827"/>
      <c r="V53" s="827"/>
      <c r="W53" s="827"/>
      <c r="X53" s="827"/>
      <c r="Y53" s="827"/>
      <c r="Z53" s="827"/>
      <c r="AA53" s="827"/>
      <c r="AB53" s="827"/>
      <c r="AC53" s="827"/>
      <c r="AD53" s="827"/>
      <c r="AE53" s="827"/>
      <c r="AF53" s="827"/>
      <c r="AG53" s="827"/>
      <c r="AH53" s="827"/>
      <c r="AI53" s="827"/>
      <c r="AJ53" s="827"/>
      <c r="AK53" s="827"/>
      <c r="AL53" s="827"/>
      <c r="AM53" s="471"/>
      <c r="AN53" s="478"/>
      <c r="AO53" s="828"/>
      <c r="AP53" s="480"/>
      <c r="AQ53" s="152"/>
      <c r="AS53" s="152"/>
      <c r="AT53" s="754"/>
      <c r="AU53" s="829"/>
      <c r="AV53" s="829"/>
      <c r="AW53" s="829"/>
      <c r="AX53" s="829"/>
      <c r="AY53" s="829"/>
      <c r="AZ53" s="829"/>
      <c r="BA53" s="829"/>
      <c r="BB53" s="829"/>
      <c r="BC53" s="829"/>
      <c r="BD53" s="829"/>
      <c r="BE53" s="829"/>
      <c r="BF53" s="829"/>
      <c r="BG53" s="829"/>
      <c r="BH53" s="829"/>
      <c r="BI53" s="829"/>
      <c r="BJ53" s="829"/>
      <c r="BK53" s="829"/>
      <c r="BL53" s="829"/>
      <c r="BM53" s="756"/>
      <c r="BN53" s="404"/>
      <c r="BO53" s="796"/>
      <c r="BP53" s="406"/>
      <c r="BQ53" s="152"/>
    </row>
    <row r="54" spans="2:82" x14ac:dyDescent="0.15">
      <c r="B54" s="387"/>
      <c r="C54" s="388"/>
      <c r="D54" s="389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S54" s="152"/>
      <c r="T54" s="472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4"/>
      <c r="AN54" s="481"/>
      <c r="AO54" s="482"/>
      <c r="AP54" s="483"/>
      <c r="AQ54" s="152"/>
      <c r="AS54" s="152"/>
      <c r="AT54" s="757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9"/>
      <c r="BN54" s="407"/>
      <c r="BO54" s="408"/>
      <c r="BP54" s="409"/>
      <c r="BQ54" s="152"/>
    </row>
    <row r="55" spans="2:82" x14ac:dyDescent="0.15">
      <c r="B55" s="381" t="s">
        <v>76</v>
      </c>
      <c r="C55" s="382"/>
      <c r="D55" s="383"/>
      <c r="E55" s="390" t="s">
        <v>77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S55" s="152"/>
      <c r="T55" s="392" t="str">
        <f>IF(T44="積算",T34-T52,"")</f>
        <v/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4"/>
      <c r="AN55" s="401" t="s">
        <v>55</v>
      </c>
      <c r="AO55" s="402"/>
      <c r="AP55" s="403"/>
      <c r="AQ55" s="152"/>
      <c r="AS55" s="152"/>
      <c r="AT55" s="392" t="str">
        <f>IF(T44="積算",T34-AT52,"")</f>
        <v/>
      </c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4"/>
      <c r="BN55" s="401" t="s">
        <v>55</v>
      </c>
      <c r="BO55" s="402"/>
      <c r="BP55" s="403"/>
      <c r="BQ55" s="152"/>
    </row>
    <row r="56" spans="2:82" x14ac:dyDescent="0.15">
      <c r="B56" s="384"/>
      <c r="C56" s="819"/>
      <c r="D56" s="386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S56" s="152"/>
      <c r="T56" s="395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397"/>
      <c r="AN56" s="404"/>
      <c r="AO56" s="796"/>
      <c r="AP56" s="406"/>
      <c r="AQ56" s="152"/>
      <c r="AS56" s="152"/>
      <c r="AT56" s="395"/>
      <c r="AU56" s="820"/>
      <c r="AV56" s="820"/>
      <c r="AW56" s="820"/>
      <c r="AX56" s="820"/>
      <c r="AY56" s="820"/>
      <c r="AZ56" s="820"/>
      <c r="BA56" s="820"/>
      <c r="BB56" s="820"/>
      <c r="BC56" s="820"/>
      <c r="BD56" s="820"/>
      <c r="BE56" s="820"/>
      <c r="BF56" s="820"/>
      <c r="BG56" s="820"/>
      <c r="BH56" s="820"/>
      <c r="BI56" s="820"/>
      <c r="BJ56" s="820"/>
      <c r="BK56" s="820"/>
      <c r="BL56" s="820"/>
      <c r="BM56" s="397"/>
      <c r="BN56" s="404"/>
      <c r="BO56" s="796"/>
      <c r="BP56" s="406"/>
      <c r="BQ56" s="152"/>
    </row>
    <row r="57" spans="2:82" x14ac:dyDescent="0.15">
      <c r="B57" s="387"/>
      <c r="C57" s="388"/>
      <c r="D57" s="38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S57" s="152"/>
      <c r="T57" s="398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400"/>
      <c r="AN57" s="407"/>
      <c r="AO57" s="408"/>
      <c r="AP57" s="409"/>
      <c r="AQ57" s="152"/>
      <c r="AS57" s="152"/>
      <c r="AT57" s="398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400"/>
      <c r="BN57" s="407"/>
      <c r="BO57" s="408"/>
      <c r="BP57" s="409"/>
      <c r="BQ57" s="152"/>
    </row>
    <row r="58" spans="2:82" ht="13.5" customHeight="1" x14ac:dyDescent="0.15">
      <c r="B58" s="381" t="s">
        <v>78</v>
      </c>
      <c r="C58" s="382"/>
      <c r="D58" s="383"/>
      <c r="E58" s="420" t="s">
        <v>79</v>
      </c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S58" s="152"/>
      <c r="T58" s="778"/>
      <c r="U58" s="779"/>
      <c r="V58" s="779"/>
      <c r="W58" s="779"/>
      <c r="X58" s="779"/>
      <c r="Y58" s="779"/>
      <c r="Z58" s="779"/>
      <c r="AA58" s="779"/>
      <c r="AB58" s="779"/>
      <c r="AC58" s="779"/>
      <c r="AD58" s="779"/>
      <c r="AE58" s="779"/>
      <c r="AF58" s="779"/>
      <c r="AG58" s="779"/>
      <c r="AH58" s="779"/>
      <c r="AI58" s="779"/>
      <c r="AJ58" s="779"/>
      <c r="AK58" s="779"/>
      <c r="AL58" s="779"/>
      <c r="AM58" s="780"/>
      <c r="AN58" s="451" t="s">
        <v>55</v>
      </c>
      <c r="AO58" s="452"/>
      <c r="AP58" s="453"/>
      <c r="AQ58" s="152"/>
      <c r="AS58" s="152"/>
      <c r="AT58" s="778"/>
      <c r="AU58" s="779"/>
      <c r="AV58" s="779"/>
      <c r="AW58" s="779"/>
      <c r="AX58" s="779"/>
      <c r="AY58" s="779"/>
      <c r="AZ58" s="779"/>
      <c r="BA58" s="779"/>
      <c r="BB58" s="779"/>
      <c r="BC58" s="779"/>
      <c r="BD58" s="779"/>
      <c r="BE58" s="779"/>
      <c r="BF58" s="779"/>
      <c r="BG58" s="779"/>
      <c r="BH58" s="779"/>
      <c r="BI58" s="779"/>
      <c r="BJ58" s="779"/>
      <c r="BK58" s="779"/>
      <c r="BL58" s="779"/>
      <c r="BM58" s="780"/>
      <c r="BN58" s="451" t="s">
        <v>55</v>
      </c>
      <c r="BO58" s="452"/>
      <c r="BP58" s="453"/>
      <c r="BQ58" s="152"/>
    </row>
    <row r="59" spans="2:82" ht="13.5" customHeight="1" x14ac:dyDescent="0.15">
      <c r="B59" s="384"/>
      <c r="C59" s="819"/>
      <c r="D59" s="386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S59" s="152"/>
      <c r="T59" s="769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771"/>
      <c r="AN59" s="436"/>
      <c r="AO59" s="437"/>
      <c r="AP59" s="438"/>
      <c r="AQ59" s="152"/>
      <c r="AS59" s="152"/>
      <c r="AT59" s="769"/>
      <c r="AU59" s="822"/>
      <c r="AV59" s="822"/>
      <c r="AW59" s="822"/>
      <c r="AX59" s="822"/>
      <c r="AY59" s="822"/>
      <c r="AZ59" s="822"/>
      <c r="BA59" s="822"/>
      <c r="BB59" s="822"/>
      <c r="BC59" s="822"/>
      <c r="BD59" s="822"/>
      <c r="BE59" s="822"/>
      <c r="BF59" s="822"/>
      <c r="BG59" s="822"/>
      <c r="BH59" s="822"/>
      <c r="BI59" s="822"/>
      <c r="BJ59" s="822"/>
      <c r="BK59" s="822"/>
      <c r="BL59" s="822"/>
      <c r="BM59" s="771"/>
      <c r="BN59" s="436"/>
      <c r="BO59" s="437"/>
      <c r="BP59" s="438"/>
      <c r="BQ59" s="152"/>
    </row>
    <row r="60" spans="2:82" ht="13.5" customHeight="1" x14ac:dyDescent="0.15">
      <c r="B60" s="387"/>
      <c r="C60" s="388"/>
      <c r="D60" s="389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S60" s="152"/>
      <c r="T60" s="781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2"/>
      <c r="AL60" s="782"/>
      <c r="AM60" s="783"/>
      <c r="AN60" s="436"/>
      <c r="AO60" s="437"/>
      <c r="AP60" s="438"/>
      <c r="AQ60" s="152"/>
      <c r="AS60" s="152"/>
      <c r="AT60" s="781"/>
      <c r="AU60" s="782"/>
      <c r="AV60" s="782"/>
      <c r="AW60" s="782"/>
      <c r="AX60" s="782"/>
      <c r="AY60" s="782"/>
      <c r="AZ60" s="782"/>
      <c r="BA60" s="782"/>
      <c r="BB60" s="782"/>
      <c r="BC60" s="782"/>
      <c r="BD60" s="782"/>
      <c r="BE60" s="782"/>
      <c r="BF60" s="782"/>
      <c r="BG60" s="782"/>
      <c r="BH60" s="782"/>
      <c r="BI60" s="782"/>
      <c r="BJ60" s="782"/>
      <c r="BK60" s="782"/>
      <c r="BL60" s="782"/>
      <c r="BM60" s="783"/>
      <c r="BN60" s="436"/>
      <c r="BO60" s="437"/>
      <c r="BP60" s="438"/>
      <c r="BQ60" s="152"/>
    </row>
    <row r="61" spans="2:82" ht="13.5" customHeight="1" x14ac:dyDescent="0.15">
      <c r="B61" s="411" t="s">
        <v>80</v>
      </c>
      <c r="C61" s="412"/>
      <c r="D61" s="413"/>
      <c r="E61" s="420" t="s">
        <v>81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S61" s="152"/>
      <c r="T61" s="392" t="str">
        <f>IF(T44="積算",T55+T58,"")</f>
        <v/>
      </c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4"/>
      <c r="AN61" s="642" t="s">
        <v>55</v>
      </c>
      <c r="AO61" s="643"/>
      <c r="AP61" s="644"/>
      <c r="AQ61" s="153"/>
      <c r="AR61" s="93"/>
      <c r="AS61" s="153"/>
      <c r="AT61" s="392" t="str">
        <f>IF(T44="積算",AT55+AT58,"")</f>
        <v/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4"/>
      <c r="BN61" s="451" t="s">
        <v>55</v>
      </c>
      <c r="BO61" s="452"/>
      <c r="BP61" s="453"/>
      <c r="BQ61" s="152"/>
      <c r="BR61" s="815" t="str">
        <f>IF($AT$61&gt;=$AT$55,"","※1")</f>
        <v/>
      </c>
      <c r="BS61" s="821" t="str">
        <f>IF(BR61="※1","残価設定がないリース契約であることが確認できません。","")</f>
        <v/>
      </c>
      <c r="BT61" s="821"/>
      <c r="BU61" s="821"/>
      <c r="BV61" s="821"/>
      <c r="BW61" s="821"/>
      <c r="BX61" s="821"/>
      <c r="BY61" s="821"/>
      <c r="BZ61" s="821"/>
      <c r="CA61" s="821"/>
      <c r="CB61" s="821"/>
      <c r="CC61" s="821"/>
      <c r="CD61" s="821"/>
    </row>
    <row r="62" spans="2:82" ht="13.5" customHeight="1" x14ac:dyDescent="0.15">
      <c r="B62" s="414"/>
      <c r="C62" s="415"/>
      <c r="D62" s="416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S62" s="152"/>
      <c r="T62" s="395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0"/>
      <c r="AJ62" s="820"/>
      <c r="AK62" s="820"/>
      <c r="AL62" s="820"/>
      <c r="AM62" s="397"/>
      <c r="AN62" s="645"/>
      <c r="AO62" s="646"/>
      <c r="AP62" s="647"/>
      <c r="AQ62" s="153"/>
      <c r="AR62" s="93"/>
      <c r="AS62" s="153"/>
      <c r="AT62" s="395"/>
      <c r="AU62" s="820"/>
      <c r="AV62" s="820"/>
      <c r="AW62" s="820"/>
      <c r="AX62" s="820"/>
      <c r="AY62" s="820"/>
      <c r="AZ62" s="820"/>
      <c r="BA62" s="820"/>
      <c r="BB62" s="820"/>
      <c r="BC62" s="820"/>
      <c r="BD62" s="820"/>
      <c r="BE62" s="820"/>
      <c r="BF62" s="820"/>
      <c r="BG62" s="820"/>
      <c r="BH62" s="820"/>
      <c r="BI62" s="820"/>
      <c r="BJ62" s="820"/>
      <c r="BK62" s="820"/>
      <c r="BL62" s="820"/>
      <c r="BM62" s="397"/>
      <c r="BN62" s="436"/>
      <c r="BO62" s="437"/>
      <c r="BP62" s="438"/>
      <c r="BQ62" s="152"/>
      <c r="BR62" s="815"/>
      <c r="BS62" s="821"/>
      <c r="BT62" s="821"/>
      <c r="BU62" s="821"/>
      <c r="BV62" s="821"/>
      <c r="BW62" s="821"/>
      <c r="BX62" s="821"/>
      <c r="BY62" s="821"/>
      <c r="BZ62" s="821"/>
      <c r="CA62" s="821"/>
      <c r="CB62" s="821"/>
      <c r="CC62" s="821"/>
      <c r="CD62" s="821"/>
    </row>
    <row r="63" spans="2:82" ht="13.5" customHeight="1" x14ac:dyDescent="0.15">
      <c r="B63" s="417"/>
      <c r="C63" s="418"/>
      <c r="D63" s="41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S63" s="152"/>
      <c r="T63" s="580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2"/>
      <c r="AN63" s="645"/>
      <c r="AO63" s="646"/>
      <c r="AP63" s="647"/>
      <c r="AQ63" s="153"/>
      <c r="AR63" s="93"/>
      <c r="AS63" s="153"/>
      <c r="AT63" s="580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2"/>
      <c r="BN63" s="436"/>
      <c r="BO63" s="437"/>
      <c r="BP63" s="438"/>
      <c r="BQ63" s="152"/>
      <c r="BR63" s="815"/>
      <c r="BS63" s="821"/>
      <c r="BT63" s="821"/>
      <c r="BU63" s="821"/>
      <c r="BV63" s="821"/>
      <c r="BW63" s="821"/>
      <c r="BX63" s="821"/>
      <c r="BY63" s="821"/>
      <c r="BZ63" s="821"/>
      <c r="CA63" s="821"/>
      <c r="CB63" s="821"/>
      <c r="CC63" s="821"/>
      <c r="CD63" s="821"/>
    </row>
    <row r="64" spans="2:82" x14ac:dyDescent="0.15">
      <c r="B64" s="411" t="s">
        <v>82</v>
      </c>
      <c r="C64" s="412"/>
      <c r="D64" s="413"/>
      <c r="E64" s="420" t="s">
        <v>83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S64" s="152"/>
      <c r="T64" s="775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7"/>
      <c r="AN64" s="436" t="s">
        <v>55</v>
      </c>
      <c r="AO64" s="437"/>
      <c r="AP64" s="438"/>
      <c r="AQ64" s="152"/>
      <c r="AS64" s="152"/>
      <c r="AT64" s="775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  <c r="BK64" s="776"/>
      <c r="BL64" s="776"/>
      <c r="BM64" s="777"/>
      <c r="BN64" s="436" t="s">
        <v>55</v>
      </c>
      <c r="BO64" s="437"/>
      <c r="BP64" s="438"/>
      <c r="BQ64" s="152"/>
    </row>
    <row r="65" spans="2:82" ht="13.5" customHeight="1" x14ac:dyDescent="0.15">
      <c r="B65" s="414"/>
      <c r="C65" s="415"/>
      <c r="D65" s="416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S65" s="152"/>
      <c r="T65" s="769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822"/>
      <c r="AL65" s="822"/>
      <c r="AM65" s="771"/>
      <c r="AN65" s="436"/>
      <c r="AO65" s="437"/>
      <c r="AP65" s="438"/>
      <c r="AQ65" s="152"/>
      <c r="AS65" s="152"/>
      <c r="AT65" s="769"/>
      <c r="AU65" s="822"/>
      <c r="AV65" s="822"/>
      <c r="AW65" s="822"/>
      <c r="AX65" s="822"/>
      <c r="AY65" s="822"/>
      <c r="AZ65" s="822"/>
      <c r="BA65" s="822"/>
      <c r="BB65" s="822"/>
      <c r="BC65" s="822"/>
      <c r="BD65" s="822"/>
      <c r="BE65" s="822"/>
      <c r="BF65" s="822"/>
      <c r="BG65" s="822"/>
      <c r="BH65" s="822"/>
      <c r="BI65" s="822"/>
      <c r="BJ65" s="822"/>
      <c r="BK65" s="822"/>
      <c r="BL65" s="822"/>
      <c r="BM65" s="771"/>
      <c r="BN65" s="436"/>
      <c r="BO65" s="437"/>
      <c r="BP65" s="438"/>
      <c r="BQ65" s="152"/>
    </row>
    <row r="66" spans="2:82" ht="13.5" customHeight="1" x14ac:dyDescent="0.15">
      <c r="B66" s="417"/>
      <c r="C66" s="418"/>
      <c r="D66" s="419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S66" s="152"/>
      <c r="T66" s="772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4"/>
      <c r="AN66" s="439"/>
      <c r="AO66" s="440"/>
      <c r="AP66" s="441"/>
      <c r="AQ66" s="152"/>
      <c r="AS66" s="152"/>
      <c r="AT66" s="772"/>
      <c r="AU66" s="773"/>
      <c r="AV66" s="773"/>
      <c r="AW66" s="773"/>
      <c r="AX66" s="773"/>
      <c r="AY66" s="773"/>
      <c r="AZ66" s="773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4"/>
      <c r="BN66" s="439"/>
      <c r="BO66" s="440"/>
      <c r="BP66" s="441"/>
      <c r="BQ66" s="152"/>
    </row>
    <row r="67" spans="2:82" ht="13.5" customHeight="1" x14ac:dyDescent="0.15">
      <c r="B67" s="381" t="s">
        <v>84</v>
      </c>
      <c r="C67" s="382"/>
      <c r="D67" s="383"/>
      <c r="E67" s="390" t="s">
        <v>85</v>
      </c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S67" s="152"/>
      <c r="T67" s="392" t="str">
        <f>IF(T44="積算",T61+T64,"")</f>
        <v/>
      </c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  <c r="AN67" s="633" t="s">
        <v>55</v>
      </c>
      <c r="AO67" s="634"/>
      <c r="AP67" s="635"/>
      <c r="AQ67" s="153"/>
      <c r="AR67" s="93"/>
      <c r="AS67" s="153"/>
      <c r="AT67" s="392" t="str">
        <f>IF(T44="積算",AT61+AT64,"")</f>
        <v/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4"/>
      <c r="BN67" s="401" t="s">
        <v>55</v>
      </c>
      <c r="BO67" s="402"/>
      <c r="BP67" s="403"/>
      <c r="BQ67" s="152"/>
      <c r="BR67" s="815" t="str">
        <f>IF($T$44="積算",IF($AT$58="","",IF($T$67-$AT$67&gt;$AT$52,"","※2")),"")</f>
        <v/>
      </c>
      <c r="BS67" s="371" t="str">
        <f>IF(BR67="※2","補助金が有る場合の「リース料金支払額総合計」から、補助金相当分の減額がされていることが確認できません。","")</f>
        <v/>
      </c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</row>
    <row r="68" spans="2:82" ht="13.5" customHeight="1" x14ac:dyDescent="0.15">
      <c r="B68" s="384"/>
      <c r="C68" s="819"/>
      <c r="D68" s="386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S68" s="152"/>
      <c r="T68" s="395"/>
      <c r="U68" s="820"/>
      <c r="V68" s="820"/>
      <c r="W68" s="820"/>
      <c r="X68" s="820"/>
      <c r="Y68" s="820"/>
      <c r="Z68" s="820"/>
      <c r="AA68" s="820"/>
      <c r="AB68" s="820"/>
      <c r="AC68" s="820"/>
      <c r="AD68" s="820"/>
      <c r="AE68" s="820"/>
      <c r="AF68" s="820"/>
      <c r="AG68" s="820"/>
      <c r="AH68" s="820"/>
      <c r="AI68" s="820"/>
      <c r="AJ68" s="820"/>
      <c r="AK68" s="820"/>
      <c r="AL68" s="820"/>
      <c r="AM68" s="397"/>
      <c r="AN68" s="636"/>
      <c r="AO68" s="830"/>
      <c r="AP68" s="638"/>
      <c r="AQ68" s="153"/>
      <c r="AR68" s="93"/>
      <c r="AS68" s="153"/>
      <c r="AT68" s="395"/>
      <c r="AU68" s="820"/>
      <c r="AV68" s="820"/>
      <c r="AW68" s="820"/>
      <c r="AX68" s="820"/>
      <c r="AY68" s="820"/>
      <c r="AZ68" s="820"/>
      <c r="BA68" s="820"/>
      <c r="BB68" s="820"/>
      <c r="BC68" s="820"/>
      <c r="BD68" s="820"/>
      <c r="BE68" s="820"/>
      <c r="BF68" s="820"/>
      <c r="BG68" s="820"/>
      <c r="BH68" s="820"/>
      <c r="BI68" s="820"/>
      <c r="BJ68" s="820"/>
      <c r="BK68" s="820"/>
      <c r="BL68" s="820"/>
      <c r="BM68" s="397"/>
      <c r="BN68" s="404"/>
      <c r="BO68" s="796"/>
      <c r="BP68" s="406"/>
      <c r="BQ68" s="152"/>
      <c r="BR68" s="815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</row>
    <row r="69" spans="2:82" ht="13.5" customHeight="1" x14ac:dyDescent="0.15">
      <c r="B69" s="387"/>
      <c r="C69" s="388"/>
      <c r="D69" s="389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S69" s="152"/>
      <c r="T69" s="398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400"/>
      <c r="AN69" s="639"/>
      <c r="AO69" s="640"/>
      <c r="AP69" s="641"/>
      <c r="AQ69" s="153"/>
      <c r="AR69" s="93"/>
      <c r="AS69" s="153"/>
      <c r="AT69" s="398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400"/>
      <c r="BN69" s="407"/>
      <c r="BO69" s="408"/>
      <c r="BP69" s="409"/>
      <c r="BQ69" s="152"/>
      <c r="BR69" s="815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</row>
    <row r="70" spans="2:82" x14ac:dyDescent="0.15"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</row>
    <row r="71" spans="2:82" ht="13.5" customHeight="1" x14ac:dyDescent="0.15"/>
    <row r="72" spans="2:82" ht="13.5" customHeight="1" x14ac:dyDescent="0.15"/>
    <row r="73" spans="2:82" ht="13.5" customHeight="1" x14ac:dyDescent="0.15">
      <c r="B73" s="221" t="s">
        <v>86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3"/>
    </row>
    <row r="74" spans="2:82" ht="13.5" customHeight="1" x14ac:dyDescent="0.15">
      <c r="B74" s="224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826"/>
      <c r="AY74" s="826"/>
      <c r="AZ74" s="826"/>
      <c r="BA74" s="826"/>
      <c r="BB74" s="826"/>
      <c r="BC74" s="826"/>
      <c r="BD74" s="826"/>
      <c r="BE74" s="826"/>
      <c r="BF74" s="826"/>
      <c r="BG74" s="826"/>
      <c r="BH74" s="826"/>
      <c r="BI74" s="826"/>
      <c r="BJ74" s="826"/>
      <c r="BK74" s="826"/>
      <c r="BL74" s="826"/>
      <c r="BM74" s="826"/>
      <c r="BN74" s="826"/>
      <c r="BO74" s="826"/>
      <c r="BP74" s="826"/>
      <c r="BQ74" s="226"/>
    </row>
    <row r="75" spans="2:82" ht="13.5" customHeight="1" x14ac:dyDescent="0.15"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9"/>
    </row>
    <row r="76" spans="2:82" ht="13.5" customHeight="1" x14ac:dyDescent="0.15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82" x14ac:dyDescent="0.15"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S77" s="826" t="s">
        <v>72</v>
      </c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6"/>
      <c r="AK77" s="826"/>
      <c r="AL77" s="826"/>
      <c r="AM77" s="826"/>
      <c r="AN77" s="826"/>
      <c r="AO77" s="826"/>
      <c r="AP77" s="826"/>
      <c r="AQ77" s="826"/>
      <c r="AS77" s="826" t="s">
        <v>73</v>
      </c>
      <c r="AT77" s="826"/>
      <c r="AU77" s="826"/>
      <c r="AV77" s="826"/>
      <c r="AW77" s="826"/>
      <c r="AX77" s="826"/>
      <c r="AY77" s="826"/>
      <c r="AZ77" s="826"/>
      <c r="BA77" s="826"/>
      <c r="BB77" s="826"/>
      <c r="BC77" s="826"/>
      <c r="BD77" s="826"/>
      <c r="BE77" s="826"/>
      <c r="BF77" s="826"/>
      <c r="BG77" s="826"/>
      <c r="BH77" s="826"/>
      <c r="BI77" s="826"/>
      <c r="BJ77" s="826"/>
      <c r="BK77" s="826"/>
      <c r="BL77" s="826"/>
      <c r="BM77" s="826"/>
      <c r="BN77" s="826"/>
      <c r="BO77" s="826"/>
      <c r="BP77" s="826"/>
      <c r="BQ77" s="826"/>
    </row>
    <row r="78" spans="2:82" x14ac:dyDescent="0.1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826"/>
      <c r="AL78" s="826"/>
      <c r="AM78" s="826"/>
      <c r="AN78" s="826"/>
      <c r="AO78" s="826"/>
      <c r="AP78" s="826"/>
      <c r="AQ78" s="826"/>
      <c r="AS78" s="826"/>
      <c r="AT78" s="826"/>
      <c r="AU78" s="826"/>
      <c r="AV78" s="826"/>
      <c r="AW78" s="826"/>
      <c r="AX78" s="826"/>
      <c r="AY78" s="826"/>
      <c r="AZ78" s="826"/>
      <c r="BA78" s="826"/>
      <c r="BB78" s="826"/>
      <c r="BC78" s="826"/>
      <c r="BD78" s="826"/>
      <c r="BE78" s="826"/>
      <c r="BF78" s="826"/>
      <c r="BG78" s="826"/>
      <c r="BH78" s="826"/>
      <c r="BI78" s="826"/>
      <c r="BJ78" s="826"/>
      <c r="BK78" s="826"/>
      <c r="BL78" s="826"/>
      <c r="BM78" s="826"/>
      <c r="BN78" s="826"/>
      <c r="BO78" s="826"/>
      <c r="BP78" s="826"/>
      <c r="BQ78" s="826"/>
    </row>
    <row r="79" spans="2:82" ht="11.25" customHeight="1" x14ac:dyDescent="0.1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</row>
    <row r="80" spans="2:82" ht="13.5" customHeight="1" x14ac:dyDescent="0.15">
      <c r="B80" s="381" t="s">
        <v>74</v>
      </c>
      <c r="C80" s="382"/>
      <c r="D80" s="383"/>
      <c r="E80" s="391" t="s">
        <v>75</v>
      </c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S80" s="152"/>
      <c r="T80" s="466">
        <v>0</v>
      </c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8"/>
      <c r="AN80" s="475" t="s">
        <v>55</v>
      </c>
      <c r="AO80" s="476"/>
      <c r="AP80" s="477"/>
      <c r="AQ80" s="152"/>
      <c r="AS80" s="152"/>
      <c r="AT80" s="751"/>
      <c r="AU80" s="752"/>
      <c r="AV80" s="752"/>
      <c r="AW80" s="752"/>
      <c r="AX80" s="752"/>
      <c r="AY80" s="752"/>
      <c r="AZ80" s="752"/>
      <c r="BA80" s="752"/>
      <c r="BB80" s="752"/>
      <c r="BC80" s="752"/>
      <c r="BD80" s="752"/>
      <c r="BE80" s="752"/>
      <c r="BF80" s="752"/>
      <c r="BG80" s="752"/>
      <c r="BH80" s="752"/>
      <c r="BI80" s="752"/>
      <c r="BJ80" s="752"/>
      <c r="BK80" s="752"/>
      <c r="BL80" s="752"/>
      <c r="BM80" s="753"/>
      <c r="BN80" s="401" t="s">
        <v>55</v>
      </c>
      <c r="BO80" s="402"/>
      <c r="BP80" s="403"/>
      <c r="BQ80" s="152"/>
    </row>
    <row r="81" spans="2:82" ht="13.5" customHeight="1" x14ac:dyDescent="0.15">
      <c r="B81" s="384"/>
      <c r="C81" s="819"/>
      <c r="D81" s="386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S81" s="152"/>
      <c r="T81" s="469"/>
      <c r="U81" s="827"/>
      <c r="V81" s="827"/>
      <c r="W81" s="827"/>
      <c r="X81" s="827"/>
      <c r="Y81" s="827"/>
      <c r="Z81" s="827"/>
      <c r="AA81" s="827"/>
      <c r="AB81" s="827"/>
      <c r="AC81" s="827"/>
      <c r="AD81" s="827"/>
      <c r="AE81" s="827"/>
      <c r="AF81" s="827"/>
      <c r="AG81" s="827"/>
      <c r="AH81" s="827"/>
      <c r="AI81" s="827"/>
      <c r="AJ81" s="827"/>
      <c r="AK81" s="827"/>
      <c r="AL81" s="827"/>
      <c r="AM81" s="471"/>
      <c r="AN81" s="478"/>
      <c r="AO81" s="828"/>
      <c r="AP81" s="480"/>
      <c r="AQ81" s="152"/>
      <c r="AS81" s="152"/>
      <c r="AT81" s="754"/>
      <c r="AU81" s="829"/>
      <c r="AV81" s="829"/>
      <c r="AW81" s="829"/>
      <c r="AX81" s="829"/>
      <c r="AY81" s="829"/>
      <c r="AZ81" s="829"/>
      <c r="BA81" s="829"/>
      <c r="BB81" s="829"/>
      <c r="BC81" s="829"/>
      <c r="BD81" s="829"/>
      <c r="BE81" s="829"/>
      <c r="BF81" s="829"/>
      <c r="BG81" s="829"/>
      <c r="BH81" s="829"/>
      <c r="BI81" s="829"/>
      <c r="BJ81" s="829"/>
      <c r="BK81" s="829"/>
      <c r="BL81" s="829"/>
      <c r="BM81" s="756"/>
      <c r="BN81" s="404"/>
      <c r="BO81" s="796"/>
      <c r="BP81" s="406"/>
      <c r="BQ81" s="152"/>
    </row>
    <row r="82" spans="2:82" ht="13.5" customHeight="1" x14ac:dyDescent="0.15">
      <c r="B82" s="387"/>
      <c r="C82" s="388"/>
      <c r="D82" s="389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S82" s="152"/>
      <c r="T82" s="472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4"/>
      <c r="AN82" s="481"/>
      <c r="AO82" s="482"/>
      <c r="AP82" s="483"/>
      <c r="AQ82" s="152"/>
      <c r="AS82" s="152"/>
      <c r="AT82" s="757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9"/>
      <c r="BN82" s="407"/>
      <c r="BO82" s="408"/>
      <c r="BP82" s="409"/>
      <c r="BQ82" s="152"/>
    </row>
    <row r="83" spans="2:82" ht="13.5" customHeight="1" x14ac:dyDescent="0.15">
      <c r="B83" s="381" t="s">
        <v>76</v>
      </c>
      <c r="C83" s="382"/>
      <c r="D83" s="383"/>
      <c r="E83" s="390" t="s">
        <v>77</v>
      </c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S83" s="152"/>
      <c r="T83" s="392" t="str">
        <f>IF($T$44="料率",T34-T52,"")</f>
        <v/>
      </c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4"/>
      <c r="AN83" s="401" t="s">
        <v>55</v>
      </c>
      <c r="AO83" s="402"/>
      <c r="AP83" s="403"/>
      <c r="AQ83" s="152"/>
      <c r="AS83" s="152"/>
      <c r="AT83" s="392" t="str">
        <f>IF($T$44="料率",T34-AT80,"")</f>
        <v/>
      </c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401" t="s">
        <v>55</v>
      </c>
      <c r="BO83" s="402"/>
      <c r="BP83" s="403"/>
      <c r="BQ83" s="152"/>
    </row>
    <row r="84" spans="2:82" ht="13.5" customHeight="1" x14ac:dyDescent="0.15">
      <c r="B84" s="384"/>
      <c r="C84" s="819"/>
      <c r="D84" s="386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S84" s="152"/>
      <c r="T84" s="395"/>
      <c r="U84" s="820"/>
      <c r="V84" s="820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0"/>
      <c r="AJ84" s="820"/>
      <c r="AK84" s="820"/>
      <c r="AL84" s="820"/>
      <c r="AM84" s="397"/>
      <c r="AN84" s="404"/>
      <c r="AO84" s="796"/>
      <c r="AP84" s="406"/>
      <c r="AQ84" s="152"/>
      <c r="AS84" s="152"/>
      <c r="AT84" s="395"/>
      <c r="AU84" s="820"/>
      <c r="AV84" s="820"/>
      <c r="AW84" s="820"/>
      <c r="AX84" s="820"/>
      <c r="AY84" s="820"/>
      <c r="AZ84" s="820"/>
      <c r="BA84" s="820"/>
      <c r="BB84" s="820"/>
      <c r="BC84" s="820"/>
      <c r="BD84" s="820"/>
      <c r="BE84" s="820"/>
      <c r="BF84" s="820"/>
      <c r="BG84" s="820"/>
      <c r="BH84" s="820"/>
      <c r="BI84" s="820"/>
      <c r="BJ84" s="820"/>
      <c r="BK84" s="820"/>
      <c r="BL84" s="820"/>
      <c r="BM84" s="397"/>
      <c r="BN84" s="404"/>
      <c r="BO84" s="796"/>
      <c r="BP84" s="406"/>
      <c r="BQ84" s="152"/>
    </row>
    <row r="85" spans="2:82" ht="13.5" customHeight="1" x14ac:dyDescent="0.15">
      <c r="B85" s="387"/>
      <c r="C85" s="388"/>
      <c r="D85" s="389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S85" s="152"/>
      <c r="T85" s="398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400"/>
      <c r="AN85" s="407"/>
      <c r="AO85" s="408"/>
      <c r="AP85" s="409"/>
      <c r="AQ85" s="152"/>
      <c r="AS85" s="152"/>
      <c r="AT85" s="398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400"/>
      <c r="BN85" s="407"/>
      <c r="BO85" s="408"/>
      <c r="BP85" s="409"/>
      <c r="BQ85" s="152"/>
    </row>
    <row r="86" spans="2:82" x14ac:dyDescent="0.15"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S86" s="152"/>
      <c r="T86" s="458" t="s">
        <v>88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83"/>
      <c r="AO86" s="83"/>
      <c r="AP86" s="83"/>
      <c r="AQ86" s="152"/>
      <c r="AS86" s="152"/>
      <c r="AT86" s="459" t="s">
        <v>88</v>
      </c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83"/>
      <c r="BO86" s="83"/>
      <c r="BP86" s="83"/>
      <c r="BQ86" s="152"/>
    </row>
    <row r="87" spans="2:82" ht="13.5" customHeight="1" x14ac:dyDescent="0.15">
      <c r="B87" s="411" t="s">
        <v>89</v>
      </c>
      <c r="C87" s="412"/>
      <c r="D87" s="413"/>
      <c r="E87" s="420" t="s">
        <v>90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S87" s="152"/>
      <c r="T87" s="784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6"/>
      <c r="AN87" s="451" t="s">
        <v>91</v>
      </c>
      <c r="AO87" s="452"/>
      <c r="AP87" s="453"/>
      <c r="AQ87" s="152"/>
      <c r="AS87" s="152"/>
      <c r="AT87" s="784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6"/>
      <c r="BN87" s="451" t="s">
        <v>91</v>
      </c>
      <c r="BO87" s="452"/>
      <c r="BP87" s="453"/>
      <c r="BQ87" s="152"/>
    </row>
    <row r="88" spans="2:82" ht="13.5" customHeight="1" x14ac:dyDescent="0.15">
      <c r="B88" s="414"/>
      <c r="C88" s="415"/>
      <c r="D88" s="416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S88" s="152"/>
      <c r="T88" s="787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9"/>
      <c r="AN88" s="436"/>
      <c r="AO88" s="437"/>
      <c r="AP88" s="438"/>
      <c r="AQ88" s="152"/>
      <c r="AS88" s="152"/>
      <c r="AT88" s="787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9"/>
      <c r="BN88" s="436"/>
      <c r="BO88" s="437"/>
      <c r="BP88" s="438"/>
      <c r="BQ88" s="152"/>
    </row>
    <row r="89" spans="2:82" ht="13.5" customHeight="1" x14ac:dyDescent="0.15">
      <c r="B89" s="414"/>
      <c r="C89" s="415"/>
      <c r="D89" s="416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S89" s="152"/>
      <c r="T89" s="787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9"/>
      <c r="AN89" s="436"/>
      <c r="AO89" s="437"/>
      <c r="AP89" s="438"/>
      <c r="AQ89" s="152"/>
      <c r="AS89" s="152"/>
      <c r="AT89" s="787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9"/>
      <c r="BN89" s="436"/>
      <c r="BO89" s="437"/>
      <c r="BP89" s="438"/>
      <c r="BQ89" s="152"/>
    </row>
    <row r="90" spans="2:82" ht="20.25" customHeight="1" x14ac:dyDescent="0.15">
      <c r="B90" s="414" t="s">
        <v>92</v>
      </c>
      <c r="C90" s="415"/>
      <c r="D90" s="416"/>
      <c r="E90" s="454" t="s">
        <v>93</v>
      </c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S90" s="152"/>
      <c r="T90" s="823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4"/>
      <c r="AF90" s="824"/>
      <c r="AG90" s="824"/>
      <c r="AH90" s="824"/>
      <c r="AI90" s="824"/>
      <c r="AJ90" s="824"/>
      <c r="AK90" s="824"/>
      <c r="AL90" s="824"/>
      <c r="AM90" s="825"/>
      <c r="AN90" s="436" t="s">
        <v>55</v>
      </c>
      <c r="AO90" s="437"/>
      <c r="AP90" s="438"/>
      <c r="AQ90" s="152"/>
      <c r="AS90" s="152"/>
      <c r="AT90" s="823"/>
      <c r="AU90" s="824"/>
      <c r="AV90" s="824"/>
      <c r="AW90" s="824"/>
      <c r="AX90" s="824"/>
      <c r="AY90" s="824"/>
      <c r="AZ90" s="824"/>
      <c r="BA90" s="824"/>
      <c r="BB90" s="824"/>
      <c r="BC90" s="824"/>
      <c r="BD90" s="824"/>
      <c r="BE90" s="824"/>
      <c r="BF90" s="824"/>
      <c r="BG90" s="824"/>
      <c r="BH90" s="824"/>
      <c r="BI90" s="824"/>
      <c r="BJ90" s="824"/>
      <c r="BK90" s="824"/>
      <c r="BL90" s="824"/>
      <c r="BM90" s="825"/>
      <c r="BN90" s="436" t="s">
        <v>55</v>
      </c>
      <c r="BO90" s="437"/>
      <c r="BP90" s="438"/>
      <c r="BQ90" s="152"/>
    </row>
    <row r="91" spans="2:82" ht="13.5" customHeight="1" x14ac:dyDescent="0.15">
      <c r="B91" s="414"/>
      <c r="C91" s="415"/>
      <c r="D91" s="41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S91" s="152"/>
      <c r="T91" s="823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5"/>
      <c r="AN91" s="436"/>
      <c r="AO91" s="437"/>
      <c r="AP91" s="438"/>
      <c r="AQ91" s="152"/>
      <c r="AS91" s="152"/>
      <c r="AT91" s="823"/>
      <c r="AU91" s="824"/>
      <c r="AV91" s="824"/>
      <c r="AW91" s="824"/>
      <c r="AX91" s="824"/>
      <c r="AY91" s="824"/>
      <c r="AZ91" s="824"/>
      <c r="BA91" s="824"/>
      <c r="BB91" s="824"/>
      <c r="BC91" s="824"/>
      <c r="BD91" s="824"/>
      <c r="BE91" s="824"/>
      <c r="BF91" s="824"/>
      <c r="BG91" s="824"/>
      <c r="BH91" s="824"/>
      <c r="BI91" s="824"/>
      <c r="BJ91" s="824"/>
      <c r="BK91" s="824"/>
      <c r="BL91" s="824"/>
      <c r="BM91" s="825"/>
      <c r="BN91" s="436"/>
      <c r="BO91" s="437"/>
      <c r="BP91" s="438"/>
      <c r="BQ91" s="152"/>
    </row>
    <row r="92" spans="2:82" ht="13.5" customHeight="1" x14ac:dyDescent="0.15">
      <c r="B92" s="417"/>
      <c r="C92" s="418"/>
      <c r="D92" s="419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S92" s="152"/>
      <c r="T92" s="823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4"/>
      <c r="AK92" s="824"/>
      <c r="AL92" s="824"/>
      <c r="AM92" s="825"/>
      <c r="AN92" s="436"/>
      <c r="AO92" s="437"/>
      <c r="AP92" s="438"/>
      <c r="AQ92" s="152"/>
      <c r="AS92" s="152"/>
      <c r="AT92" s="823"/>
      <c r="AU92" s="824"/>
      <c r="AV92" s="824"/>
      <c r="AW92" s="824"/>
      <c r="AX92" s="824"/>
      <c r="AY92" s="824"/>
      <c r="AZ92" s="824"/>
      <c r="BA92" s="824"/>
      <c r="BB92" s="824"/>
      <c r="BC92" s="824"/>
      <c r="BD92" s="824"/>
      <c r="BE92" s="824"/>
      <c r="BF92" s="824"/>
      <c r="BG92" s="824"/>
      <c r="BH92" s="824"/>
      <c r="BI92" s="824"/>
      <c r="BJ92" s="824"/>
      <c r="BK92" s="824"/>
      <c r="BL92" s="824"/>
      <c r="BM92" s="825"/>
      <c r="BN92" s="436"/>
      <c r="BO92" s="437"/>
      <c r="BP92" s="438"/>
      <c r="BQ92" s="152"/>
    </row>
    <row r="93" spans="2:82" ht="13.5" customHeight="1" x14ac:dyDescent="0.15">
      <c r="B93" s="411" t="s">
        <v>80</v>
      </c>
      <c r="C93" s="412"/>
      <c r="D93" s="413"/>
      <c r="E93" s="420" t="s">
        <v>95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S93" s="152"/>
      <c r="T93" s="778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80"/>
      <c r="AN93" s="451" t="s">
        <v>55</v>
      </c>
      <c r="AO93" s="452"/>
      <c r="AP93" s="453"/>
      <c r="AQ93" s="152"/>
      <c r="AS93" s="152"/>
      <c r="AT93" s="778"/>
      <c r="AU93" s="779"/>
      <c r="AV93" s="779"/>
      <c r="AW93" s="779"/>
      <c r="AX93" s="779"/>
      <c r="AY93" s="779"/>
      <c r="AZ93" s="779"/>
      <c r="BA93" s="779"/>
      <c r="BB93" s="779"/>
      <c r="BC93" s="779"/>
      <c r="BD93" s="779"/>
      <c r="BE93" s="779"/>
      <c r="BF93" s="779"/>
      <c r="BG93" s="779"/>
      <c r="BH93" s="779"/>
      <c r="BI93" s="779"/>
      <c r="BJ93" s="779"/>
      <c r="BK93" s="779"/>
      <c r="BL93" s="779"/>
      <c r="BM93" s="780"/>
      <c r="BN93" s="451" t="s">
        <v>55</v>
      </c>
      <c r="BO93" s="452"/>
      <c r="BP93" s="453"/>
      <c r="BQ93" s="152"/>
      <c r="BR93" s="815" t="str">
        <f>IF($T$44="料率",IF($AT$93="","",IF($AT$93&gt;=$AT$83,"","※1")),"")</f>
        <v/>
      </c>
      <c r="BS93" s="821" t="str">
        <f>IF(BR93="※1","残価設定がないリース契約であることが確認できません。","")</f>
        <v/>
      </c>
      <c r="BT93" s="821"/>
      <c r="BU93" s="821"/>
      <c r="BV93" s="821"/>
      <c r="BW93" s="821"/>
      <c r="BX93" s="821"/>
      <c r="BY93" s="821"/>
      <c r="BZ93" s="821"/>
      <c r="CA93" s="821"/>
      <c r="CB93" s="821"/>
      <c r="CC93" s="821"/>
      <c r="CD93" s="821"/>
    </row>
    <row r="94" spans="2:82" ht="13.5" customHeight="1" x14ac:dyDescent="0.15">
      <c r="B94" s="414"/>
      <c r="C94" s="415"/>
      <c r="D94" s="416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S94" s="152"/>
      <c r="T94" s="769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822"/>
      <c r="AL94" s="822"/>
      <c r="AM94" s="771"/>
      <c r="AN94" s="436"/>
      <c r="AO94" s="437"/>
      <c r="AP94" s="438"/>
      <c r="AQ94" s="152"/>
      <c r="AS94" s="152"/>
      <c r="AT94" s="769"/>
      <c r="AU94" s="822"/>
      <c r="AV94" s="822"/>
      <c r="AW94" s="822"/>
      <c r="AX94" s="822"/>
      <c r="AY94" s="822"/>
      <c r="AZ94" s="822"/>
      <c r="BA94" s="822"/>
      <c r="BB94" s="822"/>
      <c r="BC94" s="822"/>
      <c r="BD94" s="822"/>
      <c r="BE94" s="822"/>
      <c r="BF94" s="822"/>
      <c r="BG94" s="822"/>
      <c r="BH94" s="822"/>
      <c r="BI94" s="822"/>
      <c r="BJ94" s="822"/>
      <c r="BK94" s="822"/>
      <c r="BL94" s="822"/>
      <c r="BM94" s="771"/>
      <c r="BN94" s="436"/>
      <c r="BO94" s="437"/>
      <c r="BP94" s="438"/>
      <c r="BQ94" s="152"/>
      <c r="BR94" s="815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</row>
    <row r="95" spans="2:82" ht="13.5" customHeight="1" x14ac:dyDescent="0.15">
      <c r="B95" s="417"/>
      <c r="C95" s="418"/>
      <c r="D95" s="419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S95" s="152"/>
      <c r="T95" s="781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  <c r="AL95" s="782"/>
      <c r="AM95" s="783"/>
      <c r="AN95" s="436"/>
      <c r="AO95" s="437"/>
      <c r="AP95" s="438"/>
      <c r="AQ95" s="152"/>
      <c r="AS95" s="152"/>
      <c r="AT95" s="781"/>
      <c r="AU95" s="782"/>
      <c r="AV95" s="782"/>
      <c r="AW95" s="782"/>
      <c r="AX95" s="782"/>
      <c r="AY95" s="782"/>
      <c r="AZ95" s="782"/>
      <c r="BA95" s="782"/>
      <c r="BB95" s="782"/>
      <c r="BC95" s="782"/>
      <c r="BD95" s="782"/>
      <c r="BE95" s="782"/>
      <c r="BF95" s="782"/>
      <c r="BG95" s="782"/>
      <c r="BH95" s="782"/>
      <c r="BI95" s="782"/>
      <c r="BJ95" s="782"/>
      <c r="BK95" s="782"/>
      <c r="BL95" s="782"/>
      <c r="BM95" s="783"/>
      <c r="BN95" s="436"/>
      <c r="BO95" s="437"/>
      <c r="BP95" s="438"/>
      <c r="BQ95" s="152"/>
      <c r="BR95" s="815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</row>
    <row r="96" spans="2:82" ht="13.5" customHeight="1" x14ac:dyDescent="0.15">
      <c r="B96" s="411" t="s">
        <v>82</v>
      </c>
      <c r="C96" s="412"/>
      <c r="D96" s="413"/>
      <c r="E96" s="420" t="s">
        <v>83</v>
      </c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S96" s="152"/>
      <c r="T96" s="766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8"/>
      <c r="AN96" s="433" t="s">
        <v>55</v>
      </c>
      <c r="AO96" s="434"/>
      <c r="AP96" s="435"/>
      <c r="AQ96" s="152"/>
      <c r="AS96" s="152"/>
      <c r="AT96" s="775"/>
      <c r="AU96" s="776"/>
      <c r="AV96" s="776"/>
      <c r="AW96" s="776"/>
      <c r="AX96" s="776"/>
      <c r="AY96" s="776"/>
      <c r="AZ96" s="776"/>
      <c r="BA96" s="776"/>
      <c r="BB96" s="776"/>
      <c r="BC96" s="776"/>
      <c r="BD96" s="776"/>
      <c r="BE96" s="776"/>
      <c r="BF96" s="776"/>
      <c r="BG96" s="776"/>
      <c r="BH96" s="776"/>
      <c r="BI96" s="776"/>
      <c r="BJ96" s="776"/>
      <c r="BK96" s="776"/>
      <c r="BL96" s="776"/>
      <c r="BM96" s="777"/>
      <c r="BN96" s="433" t="s">
        <v>55</v>
      </c>
      <c r="BO96" s="434"/>
      <c r="BP96" s="435"/>
      <c r="BQ96" s="152"/>
    </row>
    <row r="97" spans="2:82" ht="13.5" customHeight="1" x14ac:dyDescent="0.15">
      <c r="B97" s="414"/>
      <c r="C97" s="415"/>
      <c r="D97" s="416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S97" s="152"/>
      <c r="T97" s="769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2"/>
      <c r="AJ97" s="822"/>
      <c r="AK97" s="822"/>
      <c r="AL97" s="822"/>
      <c r="AM97" s="771"/>
      <c r="AN97" s="436"/>
      <c r="AO97" s="437"/>
      <c r="AP97" s="438"/>
      <c r="AQ97" s="152"/>
      <c r="AS97" s="152"/>
      <c r="AT97" s="769"/>
      <c r="AU97" s="822"/>
      <c r="AV97" s="822"/>
      <c r="AW97" s="822"/>
      <c r="AX97" s="822"/>
      <c r="AY97" s="822"/>
      <c r="AZ97" s="822"/>
      <c r="BA97" s="822"/>
      <c r="BB97" s="822"/>
      <c r="BC97" s="822"/>
      <c r="BD97" s="822"/>
      <c r="BE97" s="822"/>
      <c r="BF97" s="822"/>
      <c r="BG97" s="822"/>
      <c r="BH97" s="822"/>
      <c r="BI97" s="822"/>
      <c r="BJ97" s="822"/>
      <c r="BK97" s="822"/>
      <c r="BL97" s="822"/>
      <c r="BM97" s="771"/>
      <c r="BN97" s="436"/>
      <c r="BO97" s="437"/>
      <c r="BP97" s="438"/>
      <c r="BQ97" s="152"/>
    </row>
    <row r="98" spans="2:82" ht="13.5" customHeight="1" x14ac:dyDescent="0.15">
      <c r="B98" s="417"/>
      <c r="C98" s="418"/>
      <c r="D98" s="419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S98" s="152"/>
      <c r="T98" s="772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4"/>
      <c r="AN98" s="439"/>
      <c r="AO98" s="440"/>
      <c r="AP98" s="441"/>
      <c r="AQ98" s="152"/>
      <c r="AS98" s="152"/>
      <c r="AT98" s="772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4"/>
      <c r="BN98" s="439"/>
      <c r="BO98" s="440"/>
      <c r="BP98" s="441"/>
      <c r="BQ98" s="152"/>
    </row>
    <row r="99" spans="2:82" ht="13.5" customHeight="1" x14ac:dyDescent="0.15">
      <c r="B99" s="381" t="s">
        <v>84</v>
      </c>
      <c r="C99" s="382"/>
      <c r="D99" s="383"/>
      <c r="E99" s="390" t="s">
        <v>96</v>
      </c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S99" s="152"/>
      <c r="T99" s="392" t="str">
        <f>IF($T$44="料率",T93+T96,"")</f>
        <v/>
      </c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4"/>
      <c r="AN99" s="401" t="s">
        <v>55</v>
      </c>
      <c r="AO99" s="402"/>
      <c r="AP99" s="403"/>
      <c r="AQ99" s="152"/>
      <c r="AS99" s="152"/>
      <c r="AT99" s="392" t="str">
        <f>IF($T$44="料率",AT93+AT96,"")</f>
        <v/>
      </c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401" t="s">
        <v>55</v>
      </c>
      <c r="BO99" s="402"/>
      <c r="BP99" s="403"/>
      <c r="BQ99" s="152"/>
      <c r="BR99" s="815" t="str">
        <f>IF($T$44="料率",IF($AT$93="","",IF($T$99-$AT$99&gt;$AT$80,"","※2")),"")</f>
        <v/>
      </c>
      <c r="BS99" s="371" t="str">
        <f>IF(BR99="※2","補助金が有る場合の「リース料金支払額総合計」から、補助金相当分の減額がされていることが確認できません。","")</f>
        <v/>
      </c>
      <c r="BT99" s="371"/>
      <c r="BU99" s="371"/>
      <c r="BV99" s="371"/>
      <c r="BW99" s="371"/>
      <c r="BX99" s="371"/>
      <c r="BY99" s="371"/>
      <c r="BZ99" s="371"/>
      <c r="CA99" s="371"/>
      <c r="CB99" s="371"/>
      <c r="CC99" s="371"/>
      <c r="CD99" s="371"/>
    </row>
    <row r="100" spans="2:82" ht="13.5" customHeight="1" x14ac:dyDescent="0.15">
      <c r="B100" s="384"/>
      <c r="C100" s="819"/>
      <c r="D100" s="386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S100" s="152"/>
      <c r="T100" s="395"/>
      <c r="U100" s="820"/>
      <c r="V100" s="820"/>
      <c r="W100" s="820"/>
      <c r="X100" s="820"/>
      <c r="Y100" s="820"/>
      <c r="Z100" s="820"/>
      <c r="AA100" s="820"/>
      <c r="AB100" s="820"/>
      <c r="AC100" s="820"/>
      <c r="AD100" s="820"/>
      <c r="AE100" s="820"/>
      <c r="AF100" s="820"/>
      <c r="AG100" s="820"/>
      <c r="AH100" s="820"/>
      <c r="AI100" s="820"/>
      <c r="AJ100" s="820"/>
      <c r="AK100" s="820"/>
      <c r="AL100" s="820"/>
      <c r="AM100" s="397"/>
      <c r="AN100" s="404"/>
      <c r="AO100" s="796"/>
      <c r="AP100" s="406"/>
      <c r="AQ100" s="152"/>
      <c r="AS100" s="152"/>
      <c r="AT100" s="395"/>
      <c r="AU100" s="820"/>
      <c r="AV100" s="820"/>
      <c r="AW100" s="820"/>
      <c r="AX100" s="820"/>
      <c r="AY100" s="820"/>
      <c r="AZ100" s="820"/>
      <c r="BA100" s="820"/>
      <c r="BB100" s="820"/>
      <c r="BC100" s="820"/>
      <c r="BD100" s="820"/>
      <c r="BE100" s="820"/>
      <c r="BF100" s="820"/>
      <c r="BG100" s="820"/>
      <c r="BH100" s="820"/>
      <c r="BI100" s="820"/>
      <c r="BJ100" s="820"/>
      <c r="BK100" s="820"/>
      <c r="BL100" s="820"/>
      <c r="BM100" s="397"/>
      <c r="BN100" s="404"/>
      <c r="BO100" s="796"/>
      <c r="BP100" s="406"/>
      <c r="BQ100" s="152"/>
      <c r="BR100" s="815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</row>
    <row r="101" spans="2:82" ht="13.5" customHeight="1" x14ac:dyDescent="0.15">
      <c r="B101" s="387"/>
      <c r="C101" s="388"/>
      <c r="D101" s="389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S101" s="152"/>
      <c r="T101" s="398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400"/>
      <c r="AN101" s="407"/>
      <c r="AO101" s="408"/>
      <c r="AP101" s="409"/>
      <c r="AQ101" s="152"/>
      <c r="AS101" s="152"/>
      <c r="AT101" s="398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400"/>
      <c r="BN101" s="407"/>
      <c r="BO101" s="408"/>
      <c r="BP101" s="409"/>
      <c r="BQ101" s="152"/>
      <c r="BR101" s="815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</row>
    <row r="102" spans="2:82" ht="13.5" customHeight="1" x14ac:dyDescent="0.15"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30"/>
    </row>
    <row r="103" spans="2:82" ht="34.5" customHeight="1" x14ac:dyDescent="0.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S103" s="152"/>
      <c r="T103" s="372" t="str">
        <f>IF(T44="料率",IF(T93="","",T93-T83),"")</f>
        <v/>
      </c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4"/>
      <c r="AN103" s="816" t="s">
        <v>55</v>
      </c>
      <c r="AO103" s="817"/>
      <c r="AP103" s="818"/>
      <c r="AQ103" s="152"/>
      <c r="AS103" s="154"/>
      <c r="AT103" s="372" t="str">
        <f>IF(T44="料率",IF(AT93="","",AT93-AT83),"")</f>
        <v/>
      </c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4"/>
      <c r="BN103" s="816" t="s">
        <v>55</v>
      </c>
      <c r="BO103" s="817"/>
      <c r="BP103" s="818"/>
      <c r="BQ103" s="152"/>
      <c r="BR103" s="130"/>
    </row>
    <row r="104" spans="2:82" ht="13.5" customHeight="1" x14ac:dyDescent="0.15"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30"/>
    </row>
    <row r="105" spans="2:82" ht="0.75" customHeight="1" x14ac:dyDescent="0.15">
      <c r="S105" s="152"/>
      <c r="T105" s="814"/>
      <c r="U105" s="814"/>
      <c r="V105" s="814"/>
      <c r="W105" s="814"/>
      <c r="X105" s="814"/>
      <c r="Y105" s="814"/>
      <c r="Z105" s="814"/>
      <c r="AA105" s="814"/>
      <c r="AB105" s="814"/>
      <c r="AC105" s="814"/>
      <c r="AD105" s="814"/>
      <c r="AE105" s="814"/>
      <c r="AF105" s="814"/>
      <c r="AG105" s="814"/>
      <c r="AH105" s="814"/>
      <c r="AI105" s="814"/>
      <c r="AJ105" s="814"/>
      <c r="AK105" s="814"/>
      <c r="AL105" s="814"/>
      <c r="AM105" s="814"/>
      <c r="AN105" s="152"/>
      <c r="AO105" s="152"/>
      <c r="AP105" s="152"/>
      <c r="AQ105" s="152"/>
      <c r="AS105" s="154"/>
      <c r="AT105" s="814"/>
      <c r="AU105" s="814"/>
      <c r="AV105" s="814"/>
      <c r="AW105" s="814"/>
      <c r="AX105" s="814"/>
      <c r="AY105" s="814"/>
      <c r="AZ105" s="814"/>
      <c r="BA105" s="814"/>
      <c r="BB105" s="814"/>
      <c r="BC105" s="814"/>
      <c r="BD105" s="814"/>
      <c r="BE105" s="814"/>
      <c r="BF105" s="814"/>
      <c r="BG105" s="814"/>
      <c r="BH105" s="814"/>
      <c r="BI105" s="814"/>
      <c r="BJ105" s="814"/>
      <c r="BK105" s="814"/>
      <c r="BL105" s="814"/>
      <c r="BM105" s="814"/>
      <c r="BN105" s="152"/>
      <c r="BO105" s="152"/>
      <c r="BP105" s="152"/>
      <c r="BQ105" s="152"/>
    </row>
    <row r="106" spans="2:82" ht="13.5" customHeight="1" x14ac:dyDescent="0.15"/>
    <row r="108" spans="2:82" ht="21" x14ac:dyDescent="0.15">
      <c r="AH108" s="24" t="s">
        <v>106</v>
      </c>
    </row>
    <row r="109" spans="2:82" x14ac:dyDescent="0.15">
      <c r="BL109" s="363"/>
      <c r="BM109" s="363"/>
      <c r="BN109" s="363"/>
      <c r="BO109" s="363"/>
      <c r="BP109" s="363"/>
    </row>
    <row r="110" spans="2:82" ht="13.5" customHeight="1" x14ac:dyDescent="0.15">
      <c r="BL110" s="363"/>
      <c r="BM110" s="363"/>
      <c r="BN110" s="363"/>
      <c r="BO110" s="363"/>
      <c r="BP110" s="363"/>
    </row>
    <row r="111" spans="2:82" ht="13.5" customHeight="1" x14ac:dyDescent="0.15">
      <c r="BL111" s="363"/>
      <c r="BM111" s="363"/>
      <c r="BN111" s="363"/>
      <c r="BO111" s="363"/>
      <c r="BP111" s="363"/>
    </row>
    <row r="112" spans="2:82" ht="13.5" customHeight="1" x14ac:dyDescent="0.15">
      <c r="AX112" s="364" t="str">
        <f>IF(【契約⑤】契約内容申告書!N107="","",【契約⑤】契約内容申告書!N107)</f>
        <v/>
      </c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6"/>
      <c r="BL112" s="363"/>
      <c r="BM112" s="363"/>
      <c r="BN112" s="363"/>
      <c r="BO112" s="363"/>
      <c r="BP112" s="363"/>
    </row>
    <row r="113" spans="43:68" ht="21" customHeight="1" x14ac:dyDescent="0.15">
      <c r="AQ113" s="20" t="s">
        <v>97</v>
      </c>
      <c r="AR113" s="86"/>
      <c r="AS113" s="86"/>
      <c r="AT113" s="86"/>
      <c r="AU113" s="86"/>
      <c r="AV113" s="86"/>
      <c r="AW113" s="20"/>
      <c r="AX113" s="367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9"/>
      <c r="BK113" s="40"/>
      <c r="BL113" s="363"/>
      <c r="BM113" s="363"/>
      <c r="BN113" s="363"/>
      <c r="BO113" s="363"/>
      <c r="BP113" s="363"/>
    </row>
    <row r="115" spans="43:68" ht="21.75" customHeight="1" x14ac:dyDescent="0.15"/>
  </sheetData>
  <sheetProtection algorithmName="SHA-512" hashValue="cW8LoqI2NRLAsCrrqTdKETuQx3u1pCBinKUMrm0Me4E+6GK5XPLFdw1nE9bEhJbDe1IbZ93F5+uRjyyJ38nb4A==" saltValue="FoS6BUcO9rAuCNvy0pRLIg==" spinCount="100000" sheet="1" objects="1" scenarios="1" selectLockedCells="1"/>
  <protectedRanges>
    <protectedRange password="B6C9" sqref="BF2:BG2" name="範囲1"/>
  </protectedRanges>
  <mergeCells count="151">
    <mergeCell ref="BD2:BG2"/>
    <mergeCell ref="BH2:BI2"/>
    <mergeCell ref="BJ2:BK2"/>
    <mergeCell ref="BL2:BM2"/>
    <mergeCell ref="BN2:BO2"/>
    <mergeCell ref="B9:I10"/>
    <mergeCell ref="J9:AL10"/>
    <mergeCell ref="B11:I12"/>
    <mergeCell ref="J11:AL12"/>
    <mergeCell ref="AA3:AR4"/>
    <mergeCell ref="BC3:BI3"/>
    <mergeCell ref="BJ3:BQ3"/>
    <mergeCell ref="B13:I14"/>
    <mergeCell ref="J13:AL14"/>
    <mergeCell ref="BL4:BM4"/>
    <mergeCell ref="BO4:BP4"/>
    <mergeCell ref="B5:BR5"/>
    <mergeCell ref="B6:BR6"/>
    <mergeCell ref="B7:BR7"/>
    <mergeCell ref="B15:I16"/>
    <mergeCell ref="J15:AL16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5"/>
  <conditionalFormatting sqref="A45:BQ70">
    <cfRule type="expression" dxfId="5" priority="6">
      <formula>$T$44="料率"</formula>
    </cfRule>
  </conditionalFormatting>
  <conditionalFormatting sqref="B73:BQ85 B86:T86 BN86:BQ86 AN86:AT86 B104:BQ104 B103:S103 BQ103 B87:BQ102">
    <cfRule type="expression" dxfId="4" priority="5">
      <formula>$T$44="積算"</formula>
    </cfRule>
  </conditionalFormatting>
  <conditionalFormatting sqref="BN103">
    <cfRule type="expression" dxfId="3" priority="4">
      <formula>$T$44="積算"</formula>
    </cfRule>
  </conditionalFormatting>
  <conditionalFormatting sqref="AQ103:AS103 AN103">
    <cfRule type="expression" dxfId="2" priority="3">
      <formula>$T$44="積算"</formula>
    </cfRule>
  </conditionalFormatting>
  <conditionalFormatting sqref="T103:AM103">
    <cfRule type="expression" dxfId="1" priority="2">
      <formula>$T$44="積算"</formula>
    </cfRule>
  </conditionalFormatting>
  <conditionalFormatting sqref="AT103:BM103">
    <cfRule type="expression" dxfId="0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181D9D52-C916-4434-9ED1-0B414C5FFAF5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77674FB6-596E-4B81-895C-B1521919C635}">
      <formula1>T68="料率"</formula1>
    </dataValidation>
    <dataValidation type="custom" showInputMessage="1" showErrorMessage="1" errorTitle="計算方法" error="計算方法で「積算」が選択されていません。" sqref="T52:BM69" xr:uid="{DB3FB86C-7B0E-4D39-8E34-068E610526E0}">
      <formula1>$T$44="積算"</formula1>
    </dataValidation>
    <dataValidation type="custom" allowBlank="1" showInputMessage="1" showErrorMessage="1" sqref="AP44" xr:uid="{C256EFDC-12A6-4492-A6F2-D4F34756C751}">
      <formula1>"if(R43=""料率"","""")"</formula1>
    </dataValidation>
    <dataValidation type="list" showInputMessage="1" showErrorMessage="1" sqref="T44" xr:uid="{E6E6E094-2BCE-43B2-B5D0-80387F50D63D}">
      <formula1>"積算,料率,"</formula1>
    </dataValidation>
    <dataValidation type="whole" allowBlank="1" showInputMessage="1" showErrorMessage="1" sqref="T28:AM33 T37:AM42" xr:uid="{D548F254-0A45-46D8-B668-CE5C9CC023D8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FF"/>
  </sheetPr>
  <dimension ref="A1:CE353"/>
  <sheetViews>
    <sheetView showGridLines="0" view="pageBreakPreview" zoomScale="55" zoomScaleNormal="55" zoomScaleSheetLayoutView="55" workbookViewId="0"/>
  </sheetViews>
  <sheetFormatPr defaultRowHeight="13.5" x14ac:dyDescent="0.15"/>
  <cols>
    <col min="1" max="1" width="2.75" customWidth="1"/>
    <col min="2" max="70" width="2.625" customWidth="1"/>
    <col min="71" max="72" width="2.75" customWidth="1"/>
  </cols>
  <sheetData>
    <row r="1" spans="1:83" ht="28.5" x14ac:dyDescent="0.15">
      <c r="A1" s="30"/>
      <c r="B1" s="31" t="s">
        <v>113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</row>
    <row r="3" spans="1:83" ht="21" x14ac:dyDescent="0.15">
      <c r="A3" s="24"/>
      <c r="B3" s="30"/>
      <c r="C3" s="32"/>
      <c r="D3" s="30"/>
      <c r="E3" s="24"/>
      <c r="F3" s="30"/>
      <c r="G3" s="30"/>
      <c r="H3" s="30"/>
      <c r="I3" s="30"/>
      <c r="J3" s="30"/>
      <c r="K3" s="30"/>
      <c r="L3" s="30"/>
      <c r="M3" s="30"/>
      <c r="N3" s="30"/>
      <c r="O3" s="18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21" x14ac:dyDescent="0.15">
      <c r="A4" s="24"/>
      <c r="B4" s="30"/>
      <c r="C4" s="32"/>
      <c r="D4" s="30"/>
      <c r="E4" s="24"/>
      <c r="F4" s="30"/>
      <c r="G4" s="30"/>
      <c r="H4" s="30"/>
      <c r="I4" s="30"/>
      <c r="J4" s="30"/>
      <c r="K4" s="30"/>
      <c r="L4" s="30"/>
      <c r="M4" s="30"/>
      <c r="N4" s="30"/>
      <c r="O4" s="18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24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21" x14ac:dyDescent="0.15">
      <c r="A5" s="24"/>
      <c r="B5" s="30"/>
      <c r="C5" s="32"/>
      <c r="D5" s="30"/>
      <c r="E5" s="24"/>
      <c r="F5" s="30"/>
      <c r="G5" s="30"/>
      <c r="H5" s="30"/>
      <c r="I5" s="30"/>
      <c r="J5" s="30"/>
      <c r="K5" s="30"/>
      <c r="L5" s="30"/>
      <c r="M5" s="30"/>
      <c r="N5" s="30"/>
      <c r="O5" s="18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21" x14ac:dyDescent="0.15">
      <c r="A6" s="24"/>
      <c r="B6" s="30"/>
      <c r="C6" s="32"/>
      <c r="D6" s="30"/>
      <c r="E6" s="24"/>
      <c r="F6" s="30"/>
      <c r="G6" s="30"/>
      <c r="H6" s="30"/>
      <c r="I6" s="30"/>
      <c r="J6" s="30"/>
      <c r="K6" s="30"/>
      <c r="L6" s="30"/>
      <c r="M6" s="30"/>
      <c r="N6" s="30"/>
      <c r="O6" s="18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21" x14ac:dyDescent="0.15">
      <c r="A7" s="24"/>
      <c r="B7" s="30"/>
      <c r="C7" s="32"/>
      <c r="D7" s="30"/>
      <c r="E7" s="24"/>
      <c r="F7" s="30"/>
      <c r="G7" s="30"/>
      <c r="H7" s="30"/>
      <c r="I7" s="30"/>
      <c r="J7" s="30"/>
      <c r="K7" s="30"/>
      <c r="L7" s="30"/>
      <c r="M7" s="30"/>
      <c r="N7" s="30"/>
      <c r="O7" s="18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83" ht="21" x14ac:dyDescent="0.15">
      <c r="A8" s="24"/>
      <c r="B8" s="30"/>
      <c r="C8" s="30"/>
      <c r="D8" s="30"/>
      <c r="E8" s="24"/>
      <c r="F8" s="30"/>
      <c r="G8" s="30"/>
      <c r="H8" s="30"/>
      <c r="I8" s="30"/>
      <c r="J8" s="30"/>
      <c r="K8" s="30"/>
      <c r="L8" s="30"/>
      <c r="M8" s="30"/>
      <c r="N8" s="30"/>
      <c r="O8" s="18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</row>
    <row r="9" spans="1:83" ht="21" x14ac:dyDescent="0.15">
      <c r="A9" s="24"/>
      <c r="B9" s="30"/>
      <c r="C9" s="32"/>
      <c r="D9" s="30"/>
      <c r="E9" s="24"/>
      <c r="F9" s="30"/>
      <c r="G9" s="30"/>
      <c r="H9" s="30"/>
      <c r="I9" s="30"/>
      <c r="J9" s="30"/>
      <c r="K9" s="30"/>
      <c r="L9" s="30"/>
      <c r="M9" s="30"/>
      <c r="N9" s="30"/>
      <c r="O9" s="1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1:83" ht="21" x14ac:dyDescent="0.15">
      <c r="A10" s="24"/>
      <c r="B10" s="30"/>
      <c r="C10" s="32"/>
      <c r="D10" s="30"/>
      <c r="E10" s="24"/>
      <c r="F10" s="30"/>
      <c r="G10" s="30"/>
      <c r="H10" s="30"/>
      <c r="I10" s="30"/>
      <c r="J10" s="30"/>
      <c r="K10" s="30"/>
      <c r="L10" s="30"/>
      <c r="M10" s="30"/>
      <c r="N10" s="30"/>
      <c r="O10" s="1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1:83" ht="21" x14ac:dyDescent="0.15">
      <c r="A11" s="24"/>
      <c r="B11" s="30"/>
      <c r="C11" s="32"/>
      <c r="D11" s="30"/>
      <c r="E11" s="24"/>
      <c r="F11" s="30"/>
      <c r="G11" s="30"/>
      <c r="H11" s="30"/>
      <c r="I11" s="30"/>
      <c r="J11" s="30"/>
      <c r="K11" s="30"/>
      <c r="L11" s="30"/>
      <c r="M11" s="30"/>
      <c r="N11" s="30"/>
      <c r="O11" s="1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</row>
    <row r="12" spans="1:83" ht="21" x14ac:dyDescent="0.15">
      <c r="A12" s="30"/>
      <c r="B12" s="33"/>
      <c r="C12" s="30"/>
      <c r="D12" s="30"/>
      <c r="E12" s="24"/>
      <c r="F12" s="30"/>
      <c r="G12" s="30"/>
      <c r="H12" s="30"/>
      <c r="I12" s="30"/>
      <c r="J12" s="30"/>
      <c r="K12" s="30"/>
      <c r="L12" s="30"/>
      <c r="M12" s="30"/>
      <c r="N12" s="30"/>
      <c r="O12" s="1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1:83" ht="21" x14ac:dyDescent="0.15">
      <c r="A13" s="24"/>
      <c r="B13" s="30"/>
      <c r="C13" s="32"/>
      <c r="D13" s="30"/>
      <c r="E13" s="24"/>
      <c r="F13" s="30"/>
      <c r="G13" s="30"/>
      <c r="H13" s="30"/>
      <c r="I13" s="30"/>
      <c r="J13" s="30"/>
      <c r="K13" s="30"/>
      <c r="L13" s="30"/>
      <c r="M13" s="30"/>
      <c r="N13" s="30"/>
      <c r="O13" s="18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</row>
    <row r="14" spans="1:83" ht="15" customHeight="1" x14ac:dyDescent="0.15">
      <c r="A14" s="30"/>
      <c r="B14" s="3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8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</row>
    <row r="15" spans="1:83" ht="15" customHeight="1" x14ac:dyDescent="0.15">
      <c r="A15" s="30"/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8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</row>
    <row r="16" spans="1:83" ht="13.5" customHeight="1" x14ac:dyDescent="0.15">
      <c r="A16" s="30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  <c r="BL16" s="36"/>
      <c r="BM16" s="35"/>
      <c r="BN16" s="35"/>
      <c r="BO16" s="37"/>
      <c r="BP16" s="37"/>
      <c r="BQ16" s="35"/>
      <c r="BR16" s="35"/>
      <c r="BS16" s="38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</row>
    <row r="17" spans="1:83" ht="21.75" customHeight="1" x14ac:dyDescent="0.15">
      <c r="A17" s="30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  <c r="AX17" s="41"/>
      <c r="AY17" s="41"/>
      <c r="AZ17" s="41"/>
      <c r="BA17" s="41"/>
      <c r="BB17" s="41"/>
      <c r="BC17" s="42" t="s">
        <v>117</v>
      </c>
      <c r="BD17" s="107"/>
      <c r="BE17" s="168">
        <v>2021</v>
      </c>
      <c r="BF17" s="168"/>
      <c r="BG17" s="168"/>
      <c r="BH17" s="168"/>
      <c r="BI17" s="333" t="s">
        <v>1</v>
      </c>
      <c r="BJ17" s="333"/>
      <c r="BK17" s="624" t="s">
        <v>109</v>
      </c>
      <c r="BL17" s="624"/>
      <c r="BM17" s="333" t="s">
        <v>3</v>
      </c>
      <c r="BN17" s="333"/>
      <c r="BO17" s="624" t="s">
        <v>110</v>
      </c>
      <c r="BP17" s="624"/>
      <c r="BQ17" s="44" t="s">
        <v>4</v>
      </c>
      <c r="BR17" s="43"/>
      <c r="BS17" s="28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</row>
    <row r="18" spans="1:83" s="2" customFormat="1" ht="21.75" customHeight="1" x14ac:dyDescent="0.15">
      <c r="A18" s="45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648" t="s">
        <v>49</v>
      </c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48"/>
      <c r="AU18" s="48"/>
      <c r="AV18" s="48"/>
      <c r="AW18" s="41"/>
      <c r="AX18" s="41"/>
      <c r="AY18" s="41"/>
      <c r="AZ18" s="41"/>
      <c r="BA18" s="41"/>
      <c r="BB18" s="41"/>
      <c r="BC18" s="42" t="s">
        <v>5</v>
      </c>
      <c r="BD18" s="165" t="s">
        <v>119</v>
      </c>
      <c r="BE18" s="165"/>
      <c r="BF18" s="165"/>
      <c r="BG18" s="165"/>
      <c r="BH18" s="165"/>
      <c r="BI18" s="165"/>
      <c r="BJ18" s="165"/>
      <c r="BK18" s="626" t="s">
        <v>120</v>
      </c>
      <c r="BL18" s="626"/>
      <c r="BM18" s="626"/>
      <c r="BN18" s="626"/>
      <c r="BO18" s="626"/>
      <c r="BP18" s="626"/>
      <c r="BQ18" s="626"/>
      <c r="BR18" s="626"/>
      <c r="BS18" s="49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</row>
    <row r="19" spans="1:83" ht="21.95" customHeight="1" x14ac:dyDescent="0.15">
      <c r="A19" s="30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40"/>
      <c r="AU19" s="40"/>
      <c r="AV19" s="40"/>
      <c r="AW19" s="41"/>
      <c r="AX19" s="41"/>
      <c r="AY19" s="41"/>
      <c r="AZ19" s="41"/>
      <c r="BA19" s="41"/>
      <c r="BB19" s="41"/>
      <c r="BC19" s="41"/>
      <c r="BD19" s="44"/>
      <c r="BE19" s="43"/>
      <c r="BF19" s="43"/>
      <c r="BG19" s="43"/>
      <c r="BH19" s="43"/>
      <c r="BI19" s="50"/>
      <c r="BJ19" s="51"/>
      <c r="BK19" s="25"/>
      <c r="BL19" s="107" t="s">
        <v>6</v>
      </c>
      <c r="BM19" s="624">
        <v>1</v>
      </c>
      <c r="BN19" s="624"/>
      <c r="BO19" s="112" t="s">
        <v>7</v>
      </c>
      <c r="BP19" s="624">
        <f>IF(K30="","",K30)</f>
        <v>2</v>
      </c>
      <c r="BQ19" s="624"/>
      <c r="BR19" s="107" t="s">
        <v>8</v>
      </c>
      <c r="BS19" s="28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</row>
    <row r="20" spans="1:83" s="11" customFormat="1" ht="24" x14ac:dyDescent="0.15">
      <c r="A20" s="52"/>
      <c r="B20" s="53"/>
      <c r="C20" s="358" t="s">
        <v>104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60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</row>
    <row r="21" spans="1:83" s="11" customFormat="1" ht="24" x14ac:dyDescent="0.15">
      <c r="A21" s="52"/>
      <c r="B21" s="53"/>
      <c r="C21" s="358" t="s">
        <v>53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60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</row>
    <row r="22" spans="1:83" s="4" customFormat="1" ht="24" x14ac:dyDescent="0.15">
      <c r="A22" s="24"/>
      <c r="B22" s="54"/>
      <c r="C22" s="358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60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</row>
    <row r="23" spans="1:83" s="6" customFormat="1" ht="12" customHeight="1" x14ac:dyDescent="0.15">
      <c r="A23" s="55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9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</row>
    <row r="24" spans="1:83" s="6" customFormat="1" ht="17.25" customHeight="1" x14ac:dyDescent="0.15">
      <c r="A24" s="55"/>
      <c r="B24" s="56"/>
      <c r="C24" s="221" t="s">
        <v>9</v>
      </c>
      <c r="D24" s="222"/>
      <c r="E24" s="222"/>
      <c r="F24" s="222"/>
      <c r="G24" s="222"/>
      <c r="H24" s="222"/>
      <c r="I24" s="222"/>
      <c r="J24" s="223"/>
      <c r="K24" s="589" t="s">
        <v>107</v>
      </c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60"/>
      <c r="BK24" s="61"/>
      <c r="BL24" s="61"/>
      <c r="BM24" s="58"/>
      <c r="BN24" s="58"/>
      <c r="BO24" s="58"/>
      <c r="BP24" s="58"/>
      <c r="BQ24" s="58"/>
      <c r="BR24" s="61"/>
      <c r="BS24" s="59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</row>
    <row r="25" spans="1:83" s="6" customFormat="1" ht="17.25" customHeight="1" x14ac:dyDescent="0.15">
      <c r="A25" s="55"/>
      <c r="B25" s="56"/>
      <c r="C25" s="227"/>
      <c r="D25" s="228"/>
      <c r="E25" s="228"/>
      <c r="F25" s="228"/>
      <c r="G25" s="228"/>
      <c r="H25" s="228"/>
      <c r="I25" s="228"/>
      <c r="J25" s="22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60"/>
      <c r="BK25" s="60"/>
      <c r="BL25" s="60"/>
      <c r="BM25" s="58"/>
      <c r="BN25" s="58"/>
      <c r="BO25" s="58"/>
      <c r="BP25" s="58"/>
      <c r="BQ25" s="58"/>
      <c r="BR25" s="60"/>
      <c r="BS25" s="59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</row>
    <row r="26" spans="1:83" ht="17.25" customHeight="1" x14ac:dyDescent="0.15">
      <c r="A26" s="30"/>
      <c r="B26" s="39"/>
      <c r="C26" s="221" t="s">
        <v>11</v>
      </c>
      <c r="D26" s="222"/>
      <c r="E26" s="222"/>
      <c r="F26" s="222"/>
      <c r="G26" s="222"/>
      <c r="H26" s="222"/>
      <c r="I26" s="222"/>
      <c r="J26" s="223"/>
      <c r="K26" s="589" t="s">
        <v>108</v>
      </c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40"/>
      <c r="BE26" s="40"/>
      <c r="BF26" s="40"/>
      <c r="BG26" s="40"/>
      <c r="BH26" s="40"/>
      <c r="BI26" s="58"/>
      <c r="BJ26" s="60"/>
      <c r="BK26" s="60"/>
      <c r="BL26" s="60"/>
      <c r="BM26" s="40"/>
      <c r="BN26" s="40"/>
      <c r="BO26" s="40"/>
      <c r="BP26" s="40"/>
      <c r="BQ26" s="40"/>
      <c r="BR26" s="60"/>
      <c r="BS26" s="62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</row>
    <row r="27" spans="1:83" ht="17.25" customHeight="1" x14ac:dyDescent="0.15">
      <c r="A27" s="30"/>
      <c r="B27" s="39"/>
      <c r="C27" s="227"/>
      <c r="D27" s="228"/>
      <c r="E27" s="228"/>
      <c r="F27" s="228"/>
      <c r="G27" s="228"/>
      <c r="H27" s="228"/>
      <c r="I27" s="228"/>
      <c r="J27" s="22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40"/>
      <c r="BE27" s="40"/>
      <c r="BF27" s="40"/>
      <c r="BG27" s="40"/>
      <c r="BH27" s="40"/>
      <c r="BI27" s="58"/>
      <c r="BJ27" s="60"/>
      <c r="BK27" s="60"/>
      <c r="BL27" s="60"/>
      <c r="BM27" s="40"/>
      <c r="BN27" s="40"/>
      <c r="BO27" s="40"/>
      <c r="BP27" s="40"/>
      <c r="BQ27" s="40"/>
      <c r="BR27" s="60"/>
      <c r="BS27" s="62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1:83" ht="17.25" customHeight="1" x14ac:dyDescent="0.15">
      <c r="A28" s="30"/>
      <c r="B28" s="39"/>
      <c r="C28" s="221" t="s">
        <v>13</v>
      </c>
      <c r="D28" s="222"/>
      <c r="E28" s="222"/>
      <c r="F28" s="222"/>
      <c r="G28" s="222"/>
      <c r="H28" s="222"/>
      <c r="I28" s="222"/>
      <c r="J28" s="223"/>
      <c r="K28" s="589" t="s">
        <v>14</v>
      </c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60"/>
      <c r="BK28" s="60"/>
      <c r="BL28" s="60"/>
      <c r="BM28" s="60"/>
      <c r="BN28" s="60"/>
      <c r="BO28" s="60"/>
      <c r="BP28" s="60"/>
      <c r="BQ28" s="60"/>
      <c r="BR28" s="60"/>
      <c r="BS28" s="62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</row>
    <row r="29" spans="1:83" ht="17.25" customHeight="1" x14ac:dyDescent="0.15">
      <c r="A29" s="30"/>
      <c r="B29" s="39"/>
      <c r="C29" s="227"/>
      <c r="D29" s="228"/>
      <c r="E29" s="228"/>
      <c r="F29" s="228"/>
      <c r="G29" s="228"/>
      <c r="H29" s="228"/>
      <c r="I29" s="228"/>
      <c r="J29" s="22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"/>
      <c r="AO29" s="40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60"/>
      <c r="BK29" s="60"/>
      <c r="BL29" s="60"/>
      <c r="BM29" s="60"/>
      <c r="BN29" s="60"/>
      <c r="BO29" s="60"/>
      <c r="BP29" s="60"/>
      <c r="BQ29" s="60"/>
      <c r="BR29" s="60"/>
      <c r="BS29" s="62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</row>
    <row r="30" spans="1:83" s="6" customFormat="1" ht="17.25" customHeight="1" x14ac:dyDescent="0.15">
      <c r="A30" s="55"/>
      <c r="B30" s="56"/>
      <c r="C30" s="296" t="s">
        <v>15</v>
      </c>
      <c r="D30" s="296"/>
      <c r="E30" s="296"/>
      <c r="F30" s="296"/>
      <c r="G30" s="296"/>
      <c r="H30" s="296"/>
      <c r="I30" s="296"/>
      <c r="J30" s="296"/>
      <c r="K30" s="589">
        <v>2</v>
      </c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40"/>
      <c r="AO30" s="58"/>
      <c r="AP30" s="58"/>
      <c r="AQ30" s="58"/>
      <c r="AR30" s="58"/>
      <c r="AS30" s="58"/>
      <c r="AT30" s="58"/>
      <c r="AU30" s="590" t="s">
        <v>54</v>
      </c>
      <c r="AV30" s="591"/>
      <c r="AW30" s="591"/>
      <c r="AX30" s="591"/>
      <c r="AY30" s="591"/>
      <c r="AZ30" s="592"/>
      <c r="BA30" s="599">
        <f>AU82</f>
        <v>24700000</v>
      </c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1"/>
      <c r="BN30" s="608" t="s">
        <v>55</v>
      </c>
      <c r="BO30" s="609"/>
      <c r="BP30" s="609"/>
      <c r="BQ30" s="610"/>
      <c r="BR30" s="60"/>
      <c r="BS30" s="59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</row>
    <row r="31" spans="1:83" s="6" customFormat="1" ht="17.25" customHeight="1" x14ac:dyDescent="0.15">
      <c r="A31" s="55"/>
      <c r="B31" s="56"/>
      <c r="C31" s="296"/>
      <c r="D31" s="296"/>
      <c r="E31" s="296"/>
      <c r="F31" s="296"/>
      <c r="G31" s="296"/>
      <c r="H31" s="296"/>
      <c r="I31" s="296"/>
      <c r="J31" s="296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40"/>
      <c r="AO31" s="58"/>
      <c r="AP31" s="58"/>
      <c r="AQ31" s="58"/>
      <c r="AR31" s="58"/>
      <c r="AS31" s="58"/>
      <c r="AT31" s="58"/>
      <c r="AU31" s="593"/>
      <c r="AV31" s="594"/>
      <c r="AW31" s="594"/>
      <c r="AX31" s="594"/>
      <c r="AY31" s="594"/>
      <c r="AZ31" s="595"/>
      <c r="BA31" s="602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4"/>
      <c r="BN31" s="611"/>
      <c r="BO31" s="612"/>
      <c r="BP31" s="612"/>
      <c r="BQ31" s="613"/>
      <c r="BR31" s="60"/>
      <c r="BS31" s="59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</row>
    <row r="32" spans="1:83" ht="17.25" customHeight="1" x14ac:dyDescent="0.15">
      <c r="A32" s="30"/>
      <c r="B32" s="39"/>
      <c r="C32" s="221" t="s">
        <v>16</v>
      </c>
      <c r="D32" s="222"/>
      <c r="E32" s="222"/>
      <c r="F32" s="222"/>
      <c r="G32" s="222"/>
      <c r="H32" s="222"/>
      <c r="I32" s="222"/>
      <c r="J32" s="223"/>
      <c r="K32" s="617">
        <v>1</v>
      </c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8"/>
      <c r="AK32" s="618"/>
      <c r="AL32" s="618"/>
      <c r="AM32" s="619"/>
      <c r="AN32" s="58"/>
      <c r="AO32" s="58"/>
      <c r="AP32" s="58"/>
      <c r="AQ32" s="58"/>
      <c r="AR32" s="58"/>
      <c r="AS32" s="58"/>
      <c r="AT32" s="58"/>
      <c r="AU32" s="593"/>
      <c r="AV32" s="594"/>
      <c r="AW32" s="594"/>
      <c r="AX32" s="594"/>
      <c r="AY32" s="594"/>
      <c r="AZ32" s="595"/>
      <c r="BA32" s="602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4"/>
      <c r="BN32" s="611"/>
      <c r="BO32" s="612"/>
      <c r="BP32" s="612"/>
      <c r="BQ32" s="613"/>
      <c r="BR32" s="60"/>
      <c r="BS32" s="62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</row>
    <row r="33" spans="1:83" ht="17.25" customHeight="1" x14ac:dyDescent="0.15">
      <c r="A33" s="30"/>
      <c r="B33" s="39"/>
      <c r="C33" s="227"/>
      <c r="D33" s="228"/>
      <c r="E33" s="228"/>
      <c r="F33" s="228"/>
      <c r="G33" s="228"/>
      <c r="H33" s="228"/>
      <c r="I33" s="228"/>
      <c r="J33" s="229"/>
      <c r="K33" s="620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1"/>
      <c r="AK33" s="621"/>
      <c r="AL33" s="621"/>
      <c r="AM33" s="622"/>
      <c r="AN33" s="58"/>
      <c r="AO33" s="58"/>
      <c r="AP33" s="58"/>
      <c r="AQ33" s="58"/>
      <c r="AR33" s="58"/>
      <c r="AS33" s="58"/>
      <c r="AT33" s="58"/>
      <c r="AU33" s="596"/>
      <c r="AV33" s="597"/>
      <c r="AW33" s="597"/>
      <c r="AX33" s="597"/>
      <c r="AY33" s="597"/>
      <c r="AZ33" s="598"/>
      <c r="BA33" s="605"/>
      <c r="BB33" s="606"/>
      <c r="BC33" s="606"/>
      <c r="BD33" s="606"/>
      <c r="BE33" s="606"/>
      <c r="BF33" s="606"/>
      <c r="BG33" s="606"/>
      <c r="BH33" s="606"/>
      <c r="BI33" s="606"/>
      <c r="BJ33" s="606"/>
      <c r="BK33" s="606"/>
      <c r="BL33" s="606"/>
      <c r="BM33" s="607"/>
      <c r="BN33" s="614"/>
      <c r="BO33" s="615"/>
      <c r="BP33" s="615"/>
      <c r="BQ33" s="616"/>
      <c r="BR33" s="61"/>
      <c r="BS33" s="62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</row>
    <row r="34" spans="1:83" ht="7.5" customHeight="1" x14ac:dyDescent="0.15">
      <c r="A34" s="30"/>
      <c r="B34" s="39"/>
      <c r="C34" s="63"/>
      <c r="D34" s="63"/>
      <c r="E34" s="63"/>
      <c r="F34" s="63"/>
      <c r="G34" s="63"/>
      <c r="H34" s="63"/>
      <c r="I34" s="63"/>
      <c r="J34" s="63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66"/>
      <c r="BO34" s="58"/>
      <c r="BP34" s="66"/>
      <c r="BQ34" s="58"/>
      <c r="BR34" s="58"/>
      <c r="BS34" s="62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</row>
    <row r="35" spans="1:83" ht="7.5" customHeight="1" x14ac:dyDescent="0.15">
      <c r="A35" s="30"/>
      <c r="B35" s="6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8"/>
      <c r="BP35" s="68"/>
      <c r="BQ35" s="68"/>
      <c r="BR35" s="68"/>
      <c r="BS35" s="62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</row>
    <row r="36" spans="1:83" ht="13.5" customHeight="1" x14ac:dyDescent="0.15">
      <c r="A36" s="30"/>
      <c r="B36" s="39"/>
      <c r="C36" s="221" t="s">
        <v>56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3"/>
      <c r="BS36" s="62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</row>
    <row r="37" spans="1:83" ht="13.5" customHeight="1" x14ac:dyDescent="0.15">
      <c r="A37" s="30"/>
      <c r="B37" s="39"/>
      <c r="C37" s="224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6"/>
      <c r="BS37" s="62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</row>
    <row r="38" spans="1:83" ht="13.5" customHeight="1" x14ac:dyDescent="0.15">
      <c r="A38" s="30"/>
      <c r="B38" s="39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9"/>
      <c r="BS38" s="62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</row>
    <row r="39" spans="1:83" s="10" customFormat="1" x14ac:dyDescent="0.15">
      <c r="A39" s="6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2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</row>
    <row r="40" spans="1:83" ht="13.5" customHeight="1" x14ac:dyDescent="0.15">
      <c r="A40" s="30"/>
      <c r="B40" s="39"/>
      <c r="C40" s="381" t="s">
        <v>57</v>
      </c>
      <c r="D40" s="382"/>
      <c r="E40" s="383"/>
      <c r="F40" s="553" t="s">
        <v>58</v>
      </c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5"/>
      <c r="S40" s="40"/>
      <c r="T40" s="40"/>
      <c r="U40" s="392">
        <f>U43+U46</f>
        <v>120</v>
      </c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4"/>
      <c r="AO40" s="583" t="s">
        <v>59</v>
      </c>
      <c r="AP40" s="584"/>
      <c r="AQ40" s="585"/>
      <c r="AR40" s="40"/>
      <c r="AS40" s="40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2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</row>
    <row r="41" spans="1:83" ht="13.5" customHeight="1" x14ac:dyDescent="0.15">
      <c r="A41" s="30"/>
      <c r="B41" s="39"/>
      <c r="C41" s="384"/>
      <c r="D41" s="385"/>
      <c r="E41" s="386"/>
      <c r="F41" s="556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8"/>
      <c r="S41" s="40"/>
      <c r="T41" s="40"/>
      <c r="U41" s="395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7"/>
      <c r="AO41" s="574"/>
      <c r="AP41" s="575"/>
      <c r="AQ41" s="576"/>
      <c r="AR41" s="70"/>
      <c r="AS41" s="40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2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</row>
    <row r="42" spans="1:83" ht="13.5" customHeight="1" x14ac:dyDescent="0.15">
      <c r="A42" s="30"/>
      <c r="B42" s="39"/>
      <c r="C42" s="387"/>
      <c r="D42" s="388"/>
      <c r="E42" s="389"/>
      <c r="F42" s="559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1"/>
      <c r="S42" s="40"/>
      <c r="T42" s="40"/>
      <c r="U42" s="580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2"/>
      <c r="AO42" s="586"/>
      <c r="AP42" s="587"/>
      <c r="AQ42" s="588"/>
      <c r="AR42" s="40"/>
      <c r="AS42" s="40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2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</row>
    <row r="43" spans="1:83" ht="13.5" customHeight="1" x14ac:dyDescent="0.15">
      <c r="A43" s="30"/>
      <c r="B43" s="39"/>
      <c r="C43" s="40"/>
      <c r="D43" s="40"/>
      <c r="E43" s="40"/>
      <c r="F43" s="381" t="s">
        <v>60</v>
      </c>
      <c r="G43" s="382"/>
      <c r="H43" s="383"/>
      <c r="I43" s="553" t="s">
        <v>61</v>
      </c>
      <c r="J43" s="554"/>
      <c r="K43" s="554"/>
      <c r="L43" s="554"/>
      <c r="M43" s="554"/>
      <c r="N43" s="554"/>
      <c r="O43" s="554"/>
      <c r="P43" s="554"/>
      <c r="Q43" s="554"/>
      <c r="R43" s="555"/>
      <c r="S43" s="40"/>
      <c r="T43" s="40"/>
      <c r="U43" s="568">
        <v>84</v>
      </c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70"/>
      <c r="AO43" s="571" t="s">
        <v>59</v>
      </c>
      <c r="AP43" s="572"/>
      <c r="AQ43" s="573"/>
      <c r="AR43" s="40"/>
      <c r="AS43" s="40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2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</row>
    <row r="44" spans="1:83" ht="13.5" customHeight="1" x14ac:dyDescent="0.15">
      <c r="A44" s="30"/>
      <c r="B44" s="39"/>
      <c r="C44" s="40"/>
      <c r="D44" s="40"/>
      <c r="E44" s="40"/>
      <c r="F44" s="384"/>
      <c r="G44" s="385"/>
      <c r="H44" s="386"/>
      <c r="I44" s="556"/>
      <c r="J44" s="557"/>
      <c r="K44" s="557"/>
      <c r="L44" s="557"/>
      <c r="M44" s="557"/>
      <c r="N44" s="557"/>
      <c r="O44" s="557"/>
      <c r="P44" s="557"/>
      <c r="Q44" s="557"/>
      <c r="R44" s="558"/>
      <c r="S44" s="40"/>
      <c r="T44" s="40"/>
      <c r="U44" s="395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7"/>
      <c r="AO44" s="574"/>
      <c r="AP44" s="575"/>
      <c r="AQ44" s="576"/>
      <c r="AR44" s="40"/>
      <c r="AS44" s="40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2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</row>
    <row r="45" spans="1:83" ht="13.5" customHeight="1" x14ac:dyDescent="0.15">
      <c r="A45" s="30"/>
      <c r="B45" s="39"/>
      <c r="C45" s="40"/>
      <c r="D45" s="40"/>
      <c r="E45" s="40"/>
      <c r="F45" s="387"/>
      <c r="G45" s="388"/>
      <c r="H45" s="389"/>
      <c r="I45" s="559"/>
      <c r="J45" s="560"/>
      <c r="K45" s="560"/>
      <c r="L45" s="560"/>
      <c r="M45" s="560"/>
      <c r="N45" s="560"/>
      <c r="O45" s="560"/>
      <c r="P45" s="560"/>
      <c r="Q45" s="560"/>
      <c r="R45" s="561"/>
      <c r="S45" s="40"/>
      <c r="T45" s="40"/>
      <c r="U45" s="580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581"/>
      <c r="AN45" s="582"/>
      <c r="AO45" s="586"/>
      <c r="AP45" s="587"/>
      <c r="AQ45" s="588"/>
      <c r="AR45" s="40"/>
      <c r="AS45" s="40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2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</row>
    <row r="46" spans="1:83" ht="13.5" customHeight="1" x14ac:dyDescent="0.15">
      <c r="A46" s="30"/>
      <c r="B46" s="39"/>
      <c r="C46" s="40"/>
      <c r="D46" s="40"/>
      <c r="E46" s="40"/>
      <c r="F46" s="381" t="s">
        <v>62</v>
      </c>
      <c r="G46" s="382"/>
      <c r="H46" s="383"/>
      <c r="I46" s="553" t="s">
        <v>63</v>
      </c>
      <c r="J46" s="554"/>
      <c r="K46" s="554"/>
      <c r="L46" s="554"/>
      <c r="M46" s="554"/>
      <c r="N46" s="554"/>
      <c r="O46" s="554"/>
      <c r="P46" s="554"/>
      <c r="Q46" s="554"/>
      <c r="R46" s="555"/>
      <c r="S46" s="40"/>
      <c r="T46" s="40"/>
      <c r="U46" s="568">
        <v>36</v>
      </c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70"/>
      <c r="AO46" s="571" t="s">
        <v>59</v>
      </c>
      <c r="AP46" s="572"/>
      <c r="AQ46" s="573"/>
      <c r="AR46" s="40"/>
      <c r="AS46" s="40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2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</row>
    <row r="47" spans="1:83" ht="13.5" customHeight="1" x14ac:dyDescent="0.15">
      <c r="A47" s="30"/>
      <c r="B47" s="39"/>
      <c r="C47" s="40"/>
      <c r="D47" s="40"/>
      <c r="E47" s="40"/>
      <c r="F47" s="384"/>
      <c r="G47" s="385"/>
      <c r="H47" s="386"/>
      <c r="I47" s="556"/>
      <c r="J47" s="557"/>
      <c r="K47" s="557"/>
      <c r="L47" s="557"/>
      <c r="M47" s="557"/>
      <c r="N47" s="557"/>
      <c r="O47" s="557"/>
      <c r="P47" s="557"/>
      <c r="Q47" s="557"/>
      <c r="R47" s="558"/>
      <c r="S47" s="40"/>
      <c r="T47" s="40"/>
      <c r="U47" s="395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7"/>
      <c r="AO47" s="574"/>
      <c r="AP47" s="575"/>
      <c r="AQ47" s="576"/>
      <c r="AR47" s="40"/>
      <c r="AS47" s="40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2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</row>
    <row r="48" spans="1:83" ht="13.5" customHeight="1" x14ac:dyDescent="0.15">
      <c r="A48" s="30"/>
      <c r="B48" s="39"/>
      <c r="C48" s="40"/>
      <c r="D48" s="40"/>
      <c r="E48" s="40"/>
      <c r="F48" s="387"/>
      <c r="G48" s="388"/>
      <c r="H48" s="389"/>
      <c r="I48" s="559"/>
      <c r="J48" s="560"/>
      <c r="K48" s="560"/>
      <c r="L48" s="560"/>
      <c r="M48" s="560"/>
      <c r="N48" s="560"/>
      <c r="O48" s="560"/>
      <c r="P48" s="560"/>
      <c r="Q48" s="560"/>
      <c r="R48" s="561"/>
      <c r="S48" s="40"/>
      <c r="T48" s="40"/>
      <c r="U48" s="398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400"/>
      <c r="AO48" s="577"/>
      <c r="AP48" s="578"/>
      <c r="AQ48" s="579"/>
      <c r="AR48" s="40"/>
      <c r="AS48" s="40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2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</row>
    <row r="49" spans="1:83" ht="13.5" customHeight="1" x14ac:dyDescent="0.15">
      <c r="A49" s="30"/>
      <c r="B49" s="39"/>
      <c r="C49" s="381" t="s">
        <v>64</v>
      </c>
      <c r="D49" s="382"/>
      <c r="E49" s="383"/>
      <c r="F49" s="420" t="s">
        <v>65</v>
      </c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0"/>
      <c r="T49" s="40"/>
      <c r="U49" s="392">
        <f>U52+U55</f>
        <v>30000000</v>
      </c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4"/>
      <c r="AO49" s="451" t="s">
        <v>55</v>
      </c>
      <c r="AP49" s="452"/>
      <c r="AQ49" s="453"/>
      <c r="AR49" s="40"/>
      <c r="AS49" s="40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2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</row>
    <row r="50" spans="1:83" ht="13.5" customHeight="1" x14ac:dyDescent="0.15">
      <c r="A50" s="30"/>
      <c r="B50" s="39"/>
      <c r="C50" s="384"/>
      <c r="D50" s="385"/>
      <c r="E50" s="386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0"/>
      <c r="T50" s="40"/>
      <c r="U50" s="395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7"/>
      <c r="AO50" s="436"/>
      <c r="AP50" s="437"/>
      <c r="AQ50" s="438"/>
      <c r="AR50" s="40"/>
      <c r="AS50" s="40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2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</row>
    <row r="51" spans="1:83" x14ac:dyDescent="0.15">
      <c r="A51" s="30"/>
      <c r="B51" s="39"/>
      <c r="C51" s="387"/>
      <c r="D51" s="388"/>
      <c r="E51" s="389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0"/>
      <c r="T51" s="40"/>
      <c r="U51" s="580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1"/>
      <c r="AN51" s="582"/>
      <c r="AO51" s="436"/>
      <c r="AP51" s="437"/>
      <c r="AQ51" s="438"/>
      <c r="AR51" s="40"/>
      <c r="AS51" s="40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2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</row>
    <row r="52" spans="1:83" s="10" customFormat="1" ht="13.5" customHeight="1" x14ac:dyDescent="0.15">
      <c r="A52" s="68"/>
      <c r="B52" s="39"/>
      <c r="C52" s="40"/>
      <c r="D52" s="40"/>
      <c r="E52" s="40"/>
      <c r="F52" s="381" t="s">
        <v>66</v>
      </c>
      <c r="G52" s="382"/>
      <c r="H52" s="383"/>
      <c r="I52" s="553" t="s">
        <v>67</v>
      </c>
      <c r="J52" s="554"/>
      <c r="K52" s="554"/>
      <c r="L52" s="554"/>
      <c r="M52" s="554"/>
      <c r="N52" s="554"/>
      <c r="O52" s="554"/>
      <c r="P52" s="554"/>
      <c r="Q52" s="554"/>
      <c r="R52" s="555"/>
      <c r="S52" s="40"/>
      <c r="T52" s="40"/>
      <c r="U52" s="562">
        <v>27000000</v>
      </c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4"/>
      <c r="AO52" s="436" t="s">
        <v>55</v>
      </c>
      <c r="AP52" s="437"/>
      <c r="AQ52" s="438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2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</row>
    <row r="53" spans="1:83" ht="13.5" customHeight="1" x14ac:dyDescent="0.15">
      <c r="A53" s="30"/>
      <c r="B53" s="39"/>
      <c r="C53" s="40"/>
      <c r="D53" s="40"/>
      <c r="E53" s="40"/>
      <c r="F53" s="384"/>
      <c r="G53" s="385"/>
      <c r="H53" s="386"/>
      <c r="I53" s="556"/>
      <c r="J53" s="557"/>
      <c r="K53" s="557"/>
      <c r="L53" s="557"/>
      <c r="M53" s="557"/>
      <c r="N53" s="557"/>
      <c r="O53" s="557"/>
      <c r="P53" s="557"/>
      <c r="Q53" s="557"/>
      <c r="R53" s="558"/>
      <c r="S53" s="40"/>
      <c r="T53" s="40"/>
      <c r="U53" s="487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9"/>
      <c r="AO53" s="436"/>
      <c r="AP53" s="437"/>
      <c r="AQ53" s="438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62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</row>
    <row r="54" spans="1:83" ht="13.5" customHeight="1" x14ac:dyDescent="0.15">
      <c r="A54" s="30"/>
      <c r="B54" s="39"/>
      <c r="C54" s="40"/>
      <c r="D54" s="40"/>
      <c r="E54" s="40"/>
      <c r="F54" s="387"/>
      <c r="G54" s="388"/>
      <c r="H54" s="389"/>
      <c r="I54" s="559"/>
      <c r="J54" s="560"/>
      <c r="K54" s="560"/>
      <c r="L54" s="560"/>
      <c r="M54" s="560"/>
      <c r="N54" s="560"/>
      <c r="O54" s="560"/>
      <c r="P54" s="560"/>
      <c r="Q54" s="560"/>
      <c r="R54" s="561"/>
      <c r="S54" s="40"/>
      <c r="T54" s="40"/>
      <c r="U54" s="565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7"/>
      <c r="AO54" s="436"/>
      <c r="AP54" s="437"/>
      <c r="AQ54" s="438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62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</row>
    <row r="55" spans="1:83" ht="13.5" customHeight="1" x14ac:dyDescent="0.15">
      <c r="A55" s="30"/>
      <c r="B55" s="39"/>
      <c r="C55" s="40"/>
      <c r="D55" s="40"/>
      <c r="E55" s="40"/>
      <c r="F55" s="381" t="s">
        <v>68</v>
      </c>
      <c r="G55" s="382"/>
      <c r="H55" s="383"/>
      <c r="I55" s="553" t="s">
        <v>69</v>
      </c>
      <c r="J55" s="554"/>
      <c r="K55" s="554"/>
      <c r="L55" s="554"/>
      <c r="M55" s="554"/>
      <c r="N55" s="554"/>
      <c r="O55" s="554"/>
      <c r="P55" s="554"/>
      <c r="Q55" s="554"/>
      <c r="R55" s="555"/>
      <c r="S55" s="40"/>
      <c r="T55" s="40"/>
      <c r="U55" s="562">
        <v>3000000</v>
      </c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4"/>
      <c r="AO55" s="436" t="s">
        <v>55</v>
      </c>
      <c r="AP55" s="437"/>
      <c r="AQ55" s="438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62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</row>
    <row r="56" spans="1:83" ht="13.5" customHeight="1" x14ac:dyDescent="0.15">
      <c r="A56" s="30"/>
      <c r="B56" s="39"/>
      <c r="C56" s="40"/>
      <c r="D56" s="40"/>
      <c r="E56" s="40"/>
      <c r="F56" s="384"/>
      <c r="G56" s="385"/>
      <c r="H56" s="386"/>
      <c r="I56" s="556"/>
      <c r="J56" s="557"/>
      <c r="K56" s="557"/>
      <c r="L56" s="557"/>
      <c r="M56" s="557"/>
      <c r="N56" s="557"/>
      <c r="O56" s="557"/>
      <c r="P56" s="557"/>
      <c r="Q56" s="557"/>
      <c r="R56" s="558"/>
      <c r="S56" s="40"/>
      <c r="T56" s="40"/>
      <c r="U56" s="487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9"/>
      <c r="AO56" s="436"/>
      <c r="AP56" s="437"/>
      <c r="AQ56" s="438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62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</row>
    <row r="57" spans="1:83" ht="13.5" customHeight="1" x14ac:dyDescent="0.15">
      <c r="A57" s="30"/>
      <c r="B57" s="39"/>
      <c r="C57" s="40"/>
      <c r="D57" s="40"/>
      <c r="E57" s="40"/>
      <c r="F57" s="387"/>
      <c r="G57" s="388"/>
      <c r="H57" s="389"/>
      <c r="I57" s="559"/>
      <c r="J57" s="560"/>
      <c r="K57" s="560"/>
      <c r="L57" s="560"/>
      <c r="M57" s="560"/>
      <c r="N57" s="560"/>
      <c r="O57" s="560"/>
      <c r="P57" s="560"/>
      <c r="Q57" s="560"/>
      <c r="R57" s="561"/>
      <c r="S57" s="40"/>
      <c r="T57" s="40"/>
      <c r="U57" s="490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2"/>
      <c r="AO57" s="439"/>
      <c r="AP57" s="440"/>
      <c r="AQ57" s="441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62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</row>
    <row r="58" spans="1:83" s="7" customFormat="1" ht="13.5" customHeight="1" thickBot="1" x14ac:dyDescent="0.2">
      <c r="A58" s="18"/>
      <c r="B58" s="67"/>
      <c r="C58" s="68"/>
      <c r="D58" s="68"/>
      <c r="E58" s="68"/>
      <c r="F58" s="71"/>
      <c r="G58" s="71"/>
      <c r="H58" s="7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68"/>
      <c r="T58" s="6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73"/>
      <c r="AP58" s="73"/>
      <c r="AQ58" s="73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2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ht="46.5" customHeight="1" x14ac:dyDescent="0.15">
      <c r="A59" s="30"/>
      <c r="B59" s="39"/>
      <c r="C59" s="74" t="s">
        <v>70</v>
      </c>
      <c r="D59" s="40"/>
      <c r="E59" s="68"/>
      <c r="F59" s="75"/>
      <c r="G59" s="68"/>
      <c r="H59" s="68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40"/>
      <c r="T59" s="40"/>
      <c r="U59" s="550" t="s">
        <v>111</v>
      </c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2"/>
      <c r="AO59" s="76"/>
      <c r="AP59" s="76"/>
      <c r="AQ59" s="76"/>
      <c r="AR59" s="76"/>
      <c r="AS59" s="76"/>
      <c r="AT59" s="76"/>
      <c r="AU59" s="77" t="str">
        <f>IF(U59="積算","※①のフォームで入力してください。",IF(U59="料率","②のフォームに入力してください。",""))</f>
        <v>※①のフォームで入力してください。</v>
      </c>
      <c r="AV59" s="64"/>
      <c r="AW59" s="64"/>
      <c r="AX59" s="64"/>
      <c r="AY59" s="64"/>
      <c r="AZ59" s="64"/>
      <c r="BA59" s="64"/>
      <c r="BB59" s="78"/>
      <c r="BC59" s="78"/>
      <c r="BD59" s="78"/>
      <c r="BE59" s="78"/>
      <c r="BF59" s="78"/>
      <c r="BG59" s="78"/>
      <c r="BH59" s="73"/>
      <c r="BI59" s="73"/>
      <c r="BJ59" s="73"/>
      <c r="BK59" s="73"/>
      <c r="BL59" s="68"/>
      <c r="BM59" s="68"/>
      <c r="BN59" s="68"/>
      <c r="BO59" s="40"/>
      <c r="BP59" s="40"/>
      <c r="BQ59" s="40"/>
      <c r="BR59" s="40"/>
      <c r="BS59" s="62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</row>
    <row r="60" spans="1:83" ht="13.5" customHeight="1" x14ac:dyDescent="0.15">
      <c r="A60" s="30"/>
      <c r="B60" s="39"/>
      <c r="C60" s="221" t="s">
        <v>71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3"/>
      <c r="BS60" s="62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</row>
    <row r="61" spans="1:83" ht="13.5" customHeight="1" x14ac:dyDescent="0.15">
      <c r="A61" s="30"/>
      <c r="B61" s="39"/>
      <c r="C61" s="224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6"/>
      <c r="BS61" s="62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</row>
    <row r="62" spans="1:83" ht="13.5" customHeight="1" x14ac:dyDescent="0.15">
      <c r="A62" s="30"/>
      <c r="B62" s="39"/>
      <c r="C62" s="227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9"/>
      <c r="BS62" s="62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</row>
    <row r="63" spans="1:83" ht="13.5" customHeight="1" x14ac:dyDescent="0.15">
      <c r="A63" s="30"/>
      <c r="B63" s="67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8"/>
      <c r="BP63" s="68"/>
      <c r="BQ63" s="68"/>
      <c r="BR63" s="68"/>
      <c r="BS63" s="62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</row>
    <row r="64" spans="1:83" ht="11.25" customHeight="1" x14ac:dyDescent="0.15">
      <c r="A64" s="30"/>
      <c r="B64" s="39"/>
      <c r="C64" s="40"/>
      <c r="D64" s="40"/>
      <c r="E64" s="40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40"/>
      <c r="T64" s="225" t="s">
        <v>72</v>
      </c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40"/>
      <c r="AT64" s="225" t="s">
        <v>73</v>
      </c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62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</row>
    <row r="65" spans="1:83" ht="11.25" customHeight="1" x14ac:dyDescent="0.15">
      <c r="A65" s="30"/>
      <c r="B65" s="39"/>
      <c r="C65" s="40"/>
      <c r="D65" s="40"/>
      <c r="E65" s="40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40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40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62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</row>
    <row r="66" spans="1:83" ht="11.25" customHeight="1" x14ac:dyDescent="0.15">
      <c r="A66" s="30"/>
      <c r="B66" s="39"/>
      <c r="C66" s="40"/>
      <c r="D66" s="40"/>
      <c r="E66" s="40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4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4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62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</row>
    <row r="67" spans="1:83" s="10" customFormat="1" ht="13.5" customHeight="1" x14ac:dyDescent="0.15">
      <c r="A67" s="68"/>
      <c r="B67" s="39"/>
      <c r="C67" s="381" t="s">
        <v>74</v>
      </c>
      <c r="D67" s="382"/>
      <c r="E67" s="383"/>
      <c r="F67" s="391" t="s">
        <v>75</v>
      </c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40"/>
      <c r="T67" s="80"/>
      <c r="U67" s="466">
        <v>0</v>
      </c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8"/>
      <c r="AO67" s="475" t="s">
        <v>55</v>
      </c>
      <c r="AP67" s="476"/>
      <c r="AQ67" s="477"/>
      <c r="AR67" s="80"/>
      <c r="AS67" s="40"/>
      <c r="AT67" s="80"/>
      <c r="AU67" s="484">
        <v>9000000</v>
      </c>
      <c r="AV67" s="485"/>
      <c r="AW67" s="485"/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/>
      <c r="BN67" s="486"/>
      <c r="BO67" s="401" t="s">
        <v>55</v>
      </c>
      <c r="BP67" s="402"/>
      <c r="BQ67" s="403"/>
      <c r="BR67" s="80"/>
      <c r="BS67" s="62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</row>
    <row r="68" spans="1:83" ht="13.5" customHeight="1" x14ac:dyDescent="0.15">
      <c r="A68" s="30"/>
      <c r="B68" s="39"/>
      <c r="C68" s="384"/>
      <c r="D68" s="385"/>
      <c r="E68" s="386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40"/>
      <c r="T68" s="80"/>
      <c r="U68" s="469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470"/>
      <c r="AL68" s="470"/>
      <c r="AM68" s="470"/>
      <c r="AN68" s="471"/>
      <c r="AO68" s="478"/>
      <c r="AP68" s="479"/>
      <c r="AQ68" s="480"/>
      <c r="AR68" s="80"/>
      <c r="AS68" s="40"/>
      <c r="AT68" s="80"/>
      <c r="AU68" s="487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9"/>
      <c r="BO68" s="404"/>
      <c r="BP68" s="405"/>
      <c r="BQ68" s="406"/>
      <c r="BR68" s="80"/>
      <c r="BS68" s="62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</row>
    <row r="69" spans="1:83" ht="13.5" customHeight="1" x14ac:dyDescent="0.15">
      <c r="A69" s="30"/>
      <c r="B69" s="39"/>
      <c r="C69" s="387"/>
      <c r="D69" s="388"/>
      <c r="E69" s="389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40"/>
      <c r="T69" s="80"/>
      <c r="U69" s="472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4"/>
      <c r="AO69" s="481"/>
      <c r="AP69" s="482"/>
      <c r="AQ69" s="483"/>
      <c r="AR69" s="80"/>
      <c r="AS69" s="40"/>
      <c r="AT69" s="80"/>
      <c r="AU69" s="490"/>
      <c r="AV69" s="491"/>
      <c r="AW69" s="491"/>
      <c r="AX69" s="491"/>
      <c r="AY69" s="491"/>
      <c r="AZ69" s="491"/>
      <c r="BA69" s="491"/>
      <c r="BB69" s="491"/>
      <c r="BC69" s="491"/>
      <c r="BD69" s="491"/>
      <c r="BE69" s="491"/>
      <c r="BF69" s="491"/>
      <c r="BG69" s="491"/>
      <c r="BH69" s="491"/>
      <c r="BI69" s="491"/>
      <c r="BJ69" s="491"/>
      <c r="BK69" s="491"/>
      <c r="BL69" s="491"/>
      <c r="BM69" s="491"/>
      <c r="BN69" s="492"/>
      <c r="BO69" s="407"/>
      <c r="BP69" s="408"/>
      <c r="BQ69" s="409"/>
      <c r="BR69" s="80"/>
      <c r="BS69" s="62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</row>
    <row r="70" spans="1:83" x14ac:dyDescent="0.15">
      <c r="A70" s="30"/>
      <c r="B70" s="39"/>
      <c r="C70" s="381" t="s">
        <v>76</v>
      </c>
      <c r="D70" s="382"/>
      <c r="E70" s="383"/>
      <c r="F70" s="390" t="s">
        <v>77</v>
      </c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40"/>
      <c r="T70" s="80"/>
      <c r="U70" s="392">
        <f>IF(U59="積算",U49-U67,"")</f>
        <v>30000000</v>
      </c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4"/>
      <c r="AO70" s="401" t="s">
        <v>55</v>
      </c>
      <c r="AP70" s="402"/>
      <c r="AQ70" s="403"/>
      <c r="AR70" s="80"/>
      <c r="AS70" s="40"/>
      <c r="AT70" s="80"/>
      <c r="AU70" s="392">
        <f>IF(U59="積算",U49-AU67,"")</f>
        <v>21000000</v>
      </c>
      <c r="AV70" s="393"/>
      <c r="AW70" s="393"/>
      <c r="AX70" s="393"/>
      <c r="AY70" s="393"/>
      <c r="AZ70" s="393"/>
      <c r="BA70" s="393"/>
      <c r="BB70" s="393"/>
      <c r="BC70" s="393"/>
      <c r="BD70" s="393"/>
      <c r="BE70" s="393"/>
      <c r="BF70" s="393"/>
      <c r="BG70" s="393"/>
      <c r="BH70" s="393"/>
      <c r="BI70" s="393"/>
      <c r="BJ70" s="393"/>
      <c r="BK70" s="393"/>
      <c r="BL70" s="393"/>
      <c r="BM70" s="393"/>
      <c r="BN70" s="394"/>
      <c r="BO70" s="401" t="s">
        <v>55</v>
      </c>
      <c r="BP70" s="402"/>
      <c r="BQ70" s="403"/>
      <c r="BR70" s="80"/>
      <c r="BS70" s="62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</row>
    <row r="71" spans="1:83" x14ac:dyDescent="0.15">
      <c r="A71" s="30"/>
      <c r="B71" s="39"/>
      <c r="C71" s="384"/>
      <c r="D71" s="385"/>
      <c r="E71" s="386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40"/>
      <c r="T71" s="80"/>
      <c r="U71" s="395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96"/>
      <c r="AN71" s="397"/>
      <c r="AO71" s="404"/>
      <c r="AP71" s="405"/>
      <c r="AQ71" s="406"/>
      <c r="AR71" s="80"/>
      <c r="AS71" s="40"/>
      <c r="AT71" s="80"/>
      <c r="AU71" s="395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6"/>
      <c r="BG71" s="396"/>
      <c r="BH71" s="396"/>
      <c r="BI71" s="396"/>
      <c r="BJ71" s="396"/>
      <c r="BK71" s="396"/>
      <c r="BL71" s="396"/>
      <c r="BM71" s="396"/>
      <c r="BN71" s="397"/>
      <c r="BO71" s="404"/>
      <c r="BP71" s="405"/>
      <c r="BQ71" s="406"/>
      <c r="BR71" s="80"/>
      <c r="BS71" s="62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</row>
    <row r="72" spans="1:83" x14ac:dyDescent="0.15">
      <c r="A72" s="30"/>
      <c r="B72" s="39"/>
      <c r="C72" s="387"/>
      <c r="D72" s="388"/>
      <c r="E72" s="389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40"/>
      <c r="T72" s="80"/>
      <c r="U72" s="398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400"/>
      <c r="AO72" s="407"/>
      <c r="AP72" s="408"/>
      <c r="AQ72" s="409"/>
      <c r="AR72" s="80"/>
      <c r="AS72" s="40"/>
      <c r="AT72" s="80"/>
      <c r="AU72" s="398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400"/>
      <c r="BO72" s="407"/>
      <c r="BP72" s="408"/>
      <c r="BQ72" s="409"/>
      <c r="BR72" s="80"/>
      <c r="BS72" s="62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</row>
    <row r="73" spans="1:83" ht="13.5" customHeight="1" x14ac:dyDescent="0.15">
      <c r="A73" s="30"/>
      <c r="B73" s="39"/>
      <c r="C73" s="381" t="s">
        <v>78</v>
      </c>
      <c r="D73" s="382"/>
      <c r="E73" s="383"/>
      <c r="F73" s="420" t="s">
        <v>79</v>
      </c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0"/>
      <c r="T73" s="80"/>
      <c r="U73" s="484">
        <v>5000000</v>
      </c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86"/>
      <c r="AO73" s="451" t="s">
        <v>55</v>
      </c>
      <c r="AP73" s="452"/>
      <c r="AQ73" s="453"/>
      <c r="AR73" s="80"/>
      <c r="AS73" s="40"/>
      <c r="AT73" s="80"/>
      <c r="AU73" s="484">
        <v>3000000</v>
      </c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6"/>
      <c r="BO73" s="451" t="s">
        <v>55</v>
      </c>
      <c r="BP73" s="452"/>
      <c r="BQ73" s="453"/>
      <c r="BR73" s="80"/>
      <c r="BS73" s="62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</row>
    <row r="74" spans="1:83" ht="13.5" customHeight="1" x14ac:dyDescent="0.15">
      <c r="A74" s="30"/>
      <c r="B74" s="39"/>
      <c r="C74" s="384"/>
      <c r="D74" s="385"/>
      <c r="E74" s="386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0"/>
      <c r="T74" s="80"/>
      <c r="U74" s="487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488"/>
      <c r="AM74" s="488"/>
      <c r="AN74" s="489"/>
      <c r="AO74" s="436"/>
      <c r="AP74" s="437"/>
      <c r="AQ74" s="438"/>
      <c r="AR74" s="80"/>
      <c r="AS74" s="40"/>
      <c r="AT74" s="80"/>
      <c r="AU74" s="487"/>
      <c r="AV74" s="488"/>
      <c r="AW74" s="488"/>
      <c r="AX74" s="488"/>
      <c r="AY74" s="488"/>
      <c r="AZ74" s="488"/>
      <c r="BA74" s="488"/>
      <c r="BB74" s="488"/>
      <c r="BC74" s="488"/>
      <c r="BD74" s="488"/>
      <c r="BE74" s="488"/>
      <c r="BF74" s="488"/>
      <c r="BG74" s="488"/>
      <c r="BH74" s="488"/>
      <c r="BI74" s="488"/>
      <c r="BJ74" s="488"/>
      <c r="BK74" s="488"/>
      <c r="BL74" s="488"/>
      <c r="BM74" s="488"/>
      <c r="BN74" s="489"/>
      <c r="BO74" s="436"/>
      <c r="BP74" s="437"/>
      <c r="BQ74" s="438"/>
      <c r="BR74" s="80"/>
      <c r="BS74" s="62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</row>
    <row r="75" spans="1:83" ht="13.5" customHeight="1" x14ac:dyDescent="0.15">
      <c r="A75" s="30"/>
      <c r="B75" s="39"/>
      <c r="C75" s="387"/>
      <c r="D75" s="388"/>
      <c r="E75" s="389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0"/>
      <c r="T75" s="80"/>
      <c r="U75" s="565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7"/>
      <c r="AO75" s="436"/>
      <c r="AP75" s="437"/>
      <c r="AQ75" s="438"/>
      <c r="AR75" s="80"/>
      <c r="AS75" s="40"/>
      <c r="AT75" s="80"/>
      <c r="AU75" s="565"/>
      <c r="AV75" s="566"/>
      <c r="AW75" s="566"/>
      <c r="AX75" s="566"/>
      <c r="AY75" s="566"/>
      <c r="AZ75" s="566"/>
      <c r="BA75" s="566"/>
      <c r="BB75" s="566"/>
      <c r="BC75" s="566"/>
      <c r="BD75" s="566"/>
      <c r="BE75" s="566"/>
      <c r="BF75" s="566"/>
      <c r="BG75" s="566"/>
      <c r="BH75" s="566"/>
      <c r="BI75" s="566"/>
      <c r="BJ75" s="566"/>
      <c r="BK75" s="566"/>
      <c r="BL75" s="566"/>
      <c r="BM75" s="566"/>
      <c r="BN75" s="567"/>
      <c r="BO75" s="436"/>
      <c r="BP75" s="437"/>
      <c r="BQ75" s="438"/>
      <c r="BR75" s="80"/>
      <c r="BS75" s="62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</row>
    <row r="76" spans="1:83" ht="13.5" customHeight="1" x14ac:dyDescent="0.15">
      <c r="A76" s="30"/>
      <c r="B76" s="39"/>
      <c r="C76" s="411" t="s">
        <v>80</v>
      </c>
      <c r="D76" s="412"/>
      <c r="E76" s="413"/>
      <c r="F76" s="420" t="s">
        <v>81</v>
      </c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0"/>
      <c r="T76" s="80"/>
      <c r="U76" s="392">
        <f>IF(U59="積算",U70+U73,"")</f>
        <v>35000000</v>
      </c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4"/>
      <c r="AO76" s="642" t="s">
        <v>55</v>
      </c>
      <c r="AP76" s="643"/>
      <c r="AQ76" s="644"/>
      <c r="AR76" s="81"/>
      <c r="AS76" s="82"/>
      <c r="AT76" s="81"/>
      <c r="AU76" s="392">
        <f>IF(U59="積算",AU70+AU73,"")</f>
        <v>24000000</v>
      </c>
      <c r="AV76" s="393"/>
      <c r="AW76" s="393"/>
      <c r="AX76" s="393"/>
      <c r="AY76" s="393"/>
      <c r="AZ76" s="393"/>
      <c r="BA76" s="393"/>
      <c r="BB76" s="393"/>
      <c r="BC76" s="393"/>
      <c r="BD76" s="393"/>
      <c r="BE76" s="393"/>
      <c r="BF76" s="393"/>
      <c r="BG76" s="393"/>
      <c r="BH76" s="393"/>
      <c r="BI76" s="393"/>
      <c r="BJ76" s="393"/>
      <c r="BK76" s="393"/>
      <c r="BL76" s="393"/>
      <c r="BM76" s="393"/>
      <c r="BN76" s="394"/>
      <c r="BO76" s="451" t="s">
        <v>55</v>
      </c>
      <c r="BP76" s="452"/>
      <c r="BQ76" s="453"/>
      <c r="BR76" s="80"/>
      <c r="BS76" s="370" t="str">
        <f>IF($AU$76&gt;=$AU$70,"","※1")</f>
        <v/>
      </c>
      <c r="BT76" s="410" t="str">
        <f>IF(BS76="※1","残価設定がないリース契約であることが確認できません。","")</f>
        <v/>
      </c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</row>
    <row r="77" spans="1:83" ht="13.5" customHeight="1" x14ac:dyDescent="0.15">
      <c r="A77" s="30"/>
      <c r="B77" s="39"/>
      <c r="C77" s="414"/>
      <c r="D77" s="415"/>
      <c r="E77" s="416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0"/>
      <c r="T77" s="80"/>
      <c r="U77" s="395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7"/>
      <c r="AO77" s="645"/>
      <c r="AP77" s="646"/>
      <c r="AQ77" s="647"/>
      <c r="AR77" s="81"/>
      <c r="AS77" s="82"/>
      <c r="AT77" s="81"/>
      <c r="AU77" s="395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6"/>
      <c r="BH77" s="396"/>
      <c r="BI77" s="396"/>
      <c r="BJ77" s="396"/>
      <c r="BK77" s="396"/>
      <c r="BL77" s="396"/>
      <c r="BM77" s="396"/>
      <c r="BN77" s="397"/>
      <c r="BO77" s="436"/>
      <c r="BP77" s="437"/>
      <c r="BQ77" s="438"/>
      <c r="BR77" s="80"/>
      <c r="BS77" s="37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</row>
    <row r="78" spans="1:83" ht="13.5" customHeight="1" x14ac:dyDescent="0.15">
      <c r="A78" s="30"/>
      <c r="B78" s="39"/>
      <c r="C78" s="417"/>
      <c r="D78" s="418"/>
      <c r="E78" s="419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0"/>
      <c r="T78" s="80"/>
      <c r="U78" s="580"/>
      <c r="V78" s="581"/>
      <c r="W78" s="581"/>
      <c r="X78" s="581"/>
      <c r="Y78" s="581"/>
      <c r="Z78" s="581"/>
      <c r="AA78" s="581"/>
      <c r="AB78" s="581"/>
      <c r="AC78" s="581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2"/>
      <c r="AO78" s="645"/>
      <c r="AP78" s="646"/>
      <c r="AQ78" s="647"/>
      <c r="AR78" s="81"/>
      <c r="AS78" s="82"/>
      <c r="AT78" s="81"/>
      <c r="AU78" s="580"/>
      <c r="AV78" s="581"/>
      <c r="AW78" s="581"/>
      <c r="AX78" s="581"/>
      <c r="AY78" s="581"/>
      <c r="AZ78" s="581"/>
      <c r="BA78" s="581"/>
      <c r="BB78" s="581"/>
      <c r="BC78" s="581"/>
      <c r="BD78" s="581"/>
      <c r="BE78" s="581"/>
      <c r="BF78" s="581"/>
      <c r="BG78" s="581"/>
      <c r="BH78" s="581"/>
      <c r="BI78" s="581"/>
      <c r="BJ78" s="581"/>
      <c r="BK78" s="581"/>
      <c r="BL78" s="581"/>
      <c r="BM78" s="581"/>
      <c r="BN78" s="582"/>
      <c r="BO78" s="436"/>
      <c r="BP78" s="437"/>
      <c r="BQ78" s="438"/>
      <c r="BR78" s="80"/>
      <c r="BS78" s="37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</row>
    <row r="79" spans="1:83" x14ac:dyDescent="0.15">
      <c r="A79" s="30"/>
      <c r="B79" s="39"/>
      <c r="C79" s="411" t="s">
        <v>82</v>
      </c>
      <c r="D79" s="412"/>
      <c r="E79" s="413"/>
      <c r="F79" s="420" t="s">
        <v>83</v>
      </c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0"/>
      <c r="T79" s="80"/>
      <c r="U79" s="562">
        <v>1200000</v>
      </c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4"/>
      <c r="AO79" s="436" t="s">
        <v>55</v>
      </c>
      <c r="AP79" s="437"/>
      <c r="AQ79" s="438"/>
      <c r="AR79" s="80"/>
      <c r="AS79" s="40"/>
      <c r="AT79" s="80"/>
      <c r="AU79" s="562">
        <v>700000</v>
      </c>
      <c r="AV79" s="563"/>
      <c r="AW79" s="563"/>
      <c r="AX79" s="563"/>
      <c r="AY79" s="563"/>
      <c r="AZ79" s="563"/>
      <c r="BA79" s="563"/>
      <c r="BB79" s="563"/>
      <c r="BC79" s="563"/>
      <c r="BD79" s="563"/>
      <c r="BE79" s="563"/>
      <c r="BF79" s="563"/>
      <c r="BG79" s="563"/>
      <c r="BH79" s="563"/>
      <c r="BI79" s="563"/>
      <c r="BJ79" s="563"/>
      <c r="BK79" s="563"/>
      <c r="BL79" s="563"/>
      <c r="BM79" s="563"/>
      <c r="BN79" s="564"/>
      <c r="BO79" s="436" t="s">
        <v>55</v>
      </c>
      <c r="BP79" s="437"/>
      <c r="BQ79" s="438"/>
      <c r="BR79" s="80"/>
      <c r="BS79" s="62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</row>
    <row r="80" spans="1:83" ht="13.5" customHeight="1" x14ac:dyDescent="0.15">
      <c r="A80" s="30"/>
      <c r="B80" s="39"/>
      <c r="C80" s="414"/>
      <c r="D80" s="415"/>
      <c r="E80" s="416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0"/>
      <c r="T80" s="80"/>
      <c r="U80" s="487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9"/>
      <c r="AO80" s="436"/>
      <c r="AP80" s="437"/>
      <c r="AQ80" s="438"/>
      <c r="AR80" s="80"/>
      <c r="AS80" s="40"/>
      <c r="AT80" s="80"/>
      <c r="AU80" s="487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9"/>
      <c r="BO80" s="436"/>
      <c r="BP80" s="437"/>
      <c r="BQ80" s="438"/>
      <c r="BR80" s="80"/>
      <c r="BS80" s="62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</row>
    <row r="81" spans="1:83" ht="13.5" customHeight="1" x14ac:dyDescent="0.15">
      <c r="A81" s="30"/>
      <c r="B81" s="39"/>
      <c r="C81" s="417"/>
      <c r="D81" s="418"/>
      <c r="E81" s="419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0"/>
      <c r="T81" s="80"/>
      <c r="U81" s="490"/>
      <c r="V81" s="491"/>
      <c r="W81" s="491"/>
      <c r="X81" s="491"/>
      <c r="Y81" s="491"/>
      <c r="Z81" s="491"/>
      <c r="AA81" s="491"/>
      <c r="AB81" s="491"/>
      <c r="AC81" s="491"/>
      <c r="AD81" s="491"/>
      <c r="AE81" s="491"/>
      <c r="AF81" s="491"/>
      <c r="AG81" s="491"/>
      <c r="AH81" s="491"/>
      <c r="AI81" s="491"/>
      <c r="AJ81" s="491"/>
      <c r="AK81" s="491"/>
      <c r="AL81" s="491"/>
      <c r="AM81" s="491"/>
      <c r="AN81" s="492"/>
      <c r="AO81" s="439"/>
      <c r="AP81" s="440"/>
      <c r="AQ81" s="441"/>
      <c r="AR81" s="80"/>
      <c r="AS81" s="40"/>
      <c r="AT81" s="80"/>
      <c r="AU81" s="490"/>
      <c r="AV81" s="491"/>
      <c r="AW81" s="491"/>
      <c r="AX81" s="491"/>
      <c r="AY81" s="491"/>
      <c r="AZ81" s="491"/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491"/>
      <c r="BL81" s="491"/>
      <c r="BM81" s="491"/>
      <c r="BN81" s="492"/>
      <c r="BO81" s="439"/>
      <c r="BP81" s="440"/>
      <c r="BQ81" s="441"/>
      <c r="BR81" s="80"/>
      <c r="BS81" s="62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</row>
    <row r="82" spans="1:83" ht="13.5" customHeight="1" x14ac:dyDescent="0.15">
      <c r="A82" s="30"/>
      <c r="B82" s="39"/>
      <c r="C82" s="381" t="s">
        <v>84</v>
      </c>
      <c r="D82" s="382"/>
      <c r="E82" s="383"/>
      <c r="F82" s="390" t="s">
        <v>85</v>
      </c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40"/>
      <c r="T82" s="80"/>
      <c r="U82" s="392">
        <f>IF(U59="積算",U76+U79,"")</f>
        <v>36200000</v>
      </c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4"/>
      <c r="AO82" s="633" t="s">
        <v>55</v>
      </c>
      <c r="AP82" s="634"/>
      <c r="AQ82" s="635"/>
      <c r="AR82" s="81"/>
      <c r="AS82" s="82"/>
      <c r="AT82" s="81"/>
      <c r="AU82" s="392">
        <f>IF(U59="積算",AU76+AU79,"")</f>
        <v>24700000</v>
      </c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3"/>
      <c r="BL82" s="393"/>
      <c r="BM82" s="393"/>
      <c r="BN82" s="394"/>
      <c r="BO82" s="401" t="s">
        <v>55</v>
      </c>
      <c r="BP82" s="402"/>
      <c r="BQ82" s="403"/>
      <c r="BR82" s="80"/>
      <c r="BS82" s="370" t="str">
        <f>IF($U$59="積算",IF($AU$73="","",IF($U$82-$AU$82&gt;$AU$67,"","※2")),"")</f>
        <v/>
      </c>
      <c r="BT82" s="371" t="str">
        <f>IF(BS82="※2","補助金が有る場合の「リース料金支払額総合計」から、補助金相当分の減額がされていることが確認できません。","")</f>
        <v/>
      </c>
      <c r="BU82" s="371"/>
      <c r="BV82" s="371"/>
      <c r="BW82" s="371"/>
      <c r="BX82" s="371"/>
      <c r="BY82" s="371"/>
      <c r="BZ82" s="371"/>
      <c r="CA82" s="371"/>
      <c r="CB82" s="371"/>
      <c r="CC82" s="371"/>
      <c r="CD82" s="371"/>
      <c r="CE82" s="371"/>
    </row>
    <row r="83" spans="1:83" ht="13.5" customHeight="1" x14ac:dyDescent="0.15">
      <c r="A83" s="30"/>
      <c r="B83" s="39"/>
      <c r="C83" s="384"/>
      <c r="D83" s="385"/>
      <c r="E83" s="386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40"/>
      <c r="T83" s="80"/>
      <c r="U83" s="395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7"/>
      <c r="AO83" s="636"/>
      <c r="AP83" s="637"/>
      <c r="AQ83" s="638"/>
      <c r="AR83" s="81"/>
      <c r="AS83" s="82"/>
      <c r="AT83" s="81"/>
      <c r="AU83" s="395"/>
      <c r="AV83" s="396"/>
      <c r="AW83" s="396"/>
      <c r="AX83" s="396"/>
      <c r="AY83" s="396"/>
      <c r="AZ83" s="396"/>
      <c r="BA83" s="396"/>
      <c r="BB83" s="396"/>
      <c r="BC83" s="396"/>
      <c r="BD83" s="396"/>
      <c r="BE83" s="396"/>
      <c r="BF83" s="396"/>
      <c r="BG83" s="396"/>
      <c r="BH83" s="396"/>
      <c r="BI83" s="396"/>
      <c r="BJ83" s="396"/>
      <c r="BK83" s="396"/>
      <c r="BL83" s="396"/>
      <c r="BM83" s="396"/>
      <c r="BN83" s="397"/>
      <c r="BO83" s="404"/>
      <c r="BP83" s="405"/>
      <c r="BQ83" s="406"/>
      <c r="BR83" s="80"/>
      <c r="BS83" s="370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</row>
    <row r="84" spans="1:83" ht="13.5" customHeight="1" x14ac:dyDescent="0.15">
      <c r="A84" s="30"/>
      <c r="B84" s="39"/>
      <c r="C84" s="387"/>
      <c r="D84" s="388"/>
      <c r="E84" s="389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40"/>
      <c r="T84" s="80"/>
      <c r="U84" s="398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400"/>
      <c r="AO84" s="639"/>
      <c r="AP84" s="640"/>
      <c r="AQ84" s="641"/>
      <c r="AR84" s="81"/>
      <c r="AS84" s="82"/>
      <c r="AT84" s="81"/>
      <c r="AU84" s="398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400"/>
      <c r="BO84" s="407"/>
      <c r="BP84" s="408"/>
      <c r="BQ84" s="409"/>
      <c r="BR84" s="80"/>
      <c r="BS84" s="370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371"/>
    </row>
    <row r="85" spans="1:83" x14ac:dyDescent="0.15">
      <c r="A85" s="30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4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62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</row>
    <row r="86" spans="1:83" ht="13.5" customHeight="1" x14ac:dyDescent="0.15">
      <c r="A86" s="30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62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</row>
    <row r="87" spans="1:83" ht="13.5" customHeight="1" x14ac:dyDescent="0.15">
      <c r="A87" s="30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62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</row>
    <row r="88" spans="1:83" ht="13.5" customHeight="1" x14ac:dyDescent="0.15">
      <c r="A88" s="30"/>
      <c r="B88" s="39"/>
      <c r="C88" s="221" t="s">
        <v>86</v>
      </c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3"/>
      <c r="BS88" s="62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</row>
    <row r="89" spans="1:83" ht="13.5" customHeight="1" x14ac:dyDescent="0.15">
      <c r="A89" s="30"/>
      <c r="B89" s="39"/>
      <c r="C89" s="224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6"/>
      <c r="BS89" s="62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</row>
    <row r="90" spans="1:83" ht="13.5" customHeight="1" x14ac:dyDescent="0.15">
      <c r="A90" s="30"/>
      <c r="B90" s="39"/>
      <c r="C90" s="227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9"/>
      <c r="BS90" s="62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</row>
    <row r="91" spans="1:83" ht="13.5" customHeight="1" x14ac:dyDescent="0.15">
      <c r="A91" s="30"/>
      <c r="B91" s="39"/>
      <c r="C91" s="40"/>
      <c r="D91" s="40"/>
      <c r="E91" s="40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62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</row>
    <row r="92" spans="1:83" x14ac:dyDescent="0.15">
      <c r="A92" s="30"/>
      <c r="B92" s="39"/>
      <c r="C92" s="40"/>
      <c r="D92" s="40"/>
      <c r="E92" s="40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40"/>
      <c r="T92" s="225" t="s">
        <v>72</v>
      </c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40"/>
      <c r="AT92" s="225" t="s">
        <v>73</v>
      </c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62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</row>
    <row r="93" spans="1:83" x14ac:dyDescent="0.15">
      <c r="A93" s="30"/>
      <c r="B93" s="39"/>
      <c r="C93" s="40"/>
      <c r="D93" s="40"/>
      <c r="E93" s="40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40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40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62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</row>
    <row r="94" spans="1:83" ht="11.25" customHeight="1" x14ac:dyDescent="0.15">
      <c r="A94" s="30"/>
      <c r="B94" s="39"/>
      <c r="C94" s="40"/>
      <c r="D94" s="40"/>
      <c r="E94" s="40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4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4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62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</row>
    <row r="95" spans="1:83" ht="13.5" customHeight="1" x14ac:dyDescent="0.15">
      <c r="A95" s="30"/>
      <c r="B95" s="39"/>
      <c r="C95" s="381" t="s">
        <v>74</v>
      </c>
      <c r="D95" s="382"/>
      <c r="E95" s="383"/>
      <c r="F95" s="391" t="s">
        <v>75</v>
      </c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40"/>
      <c r="T95" s="80"/>
      <c r="U95" s="466">
        <v>0</v>
      </c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468"/>
      <c r="AO95" s="475" t="s">
        <v>55</v>
      </c>
      <c r="AP95" s="476"/>
      <c r="AQ95" s="477"/>
      <c r="AR95" s="80"/>
      <c r="AS95" s="40"/>
      <c r="AT95" s="80"/>
      <c r="AU95" s="484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/>
      <c r="BN95" s="486"/>
      <c r="BO95" s="401" t="s">
        <v>55</v>
      </c>
      <c r="BP95" s="402"/>
      <c r="BQ95" s="403"/>
      <c r="BR95" s="80"/>
      <c r="BS95" s="62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</row>
    <row r="96" spans="1:83" ht="13.5" customHeight="1" x14ac:dyDescent="0.15">
      <c r="A96" s="30"/>
      <c r="B96" s="39"/>
      <c r="C96" s="384"/>
      <c r="D96" s="385"/>
      <c r="E96" s="386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40"/>
      <c r="T96" s="80"/>
      <c r="U96" s="469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470"/>
      <c r="AK96" s="470"/>
      <c r="AL96" s="470"/>
      <c r="AM96" s="470"/>
      <c r="AN96" s="471"/>
      <c r="AO96" s="478"/>
      <c r="AP96" s="479"/>
      <c r="AQ96" s="480"/>
      <c r="AR96" s="80"/>
      <c r="AS96" s="40"/>
      <c r="AT96" s="80"/>
      <c r="AU96" s="487"/>
      <c r="AV96" s="488"/>
      <c r="AW96" s="488"/>
      <c r="AX96" s="488"/>
      <c r="AY96" s="488"/>
      <c r="AZ96" s="488"/>
      <c r="BA96" s="488"/>
      <c r="BB96" s="488"/>
      <c r="BC96" s="488"/>
      <c r="BD96" s="488"/>
      <c r="BE96" s="488"/>
      <c r="BF96" s="488"/>
      <c r="BG96" s="488"/>
      <c r="BH96" s="488"/>
      <c r="BI96" s="488"/>
      <c r="BJ96" s="488"/>
      <c r="BK96" s="488"/>
      <c r="BL96" s="488"/>
      <c r="BM96" s="488"/>
      <c r="BN96" s="489"/>
      <c r="BO96" s="404"/>
      <c r="BP96" s="405"/>
      <c r="BQ96" s="406"/>
      <c r="BR96" s="80"/>
      <c r="BS96" s="62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</row>
    <row r="97" spans="1:83" ht="13.5" customHeight="1" x14ac:dyDescent="0.15">
      <c r="A97" s="30"/>
      <c r="B97" s="39"/>
      <c r="C97" s="387"/>
      <c r="D97" s="388"/>
      <c r="E97" s="389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40"/>
      <c r="T97" s="80"/>
      <c r="U97" s="472"/>
      <c r="V97" s="473"/>
      <c r="W97" s="473"/>
      <c r="X97" s="473"/>
      <c r="Y97" s="473"/>
      <c r="Z97" s="473"/>
      <c r="AA97" s="473"/>
      <c r="AB97" s="473"/>
      <c r="AC97" s="473"/>
      <c r="AD97" s="473"/>
      <c r="AE97" s="473"/>
      <c r="AF97" s="473"/>
      <c r="AG97" s="473"/>
      <c r="AH97" s="473"/>
      <c r="AI97" s="473"/>
      <c r="AJ97" s="473"/>
      <c r="AK97" s="473"/>
      <c r="AL97" s="473"/>
      <c r="AM97" s="473"/>
      <c r="AN97" s="474"/>
      <c r="AO97" s="481"/>
      <c r="AP97" s="482"/>
      <c r="AQ97" s="483"/>
      <c r="AR97" s="80"/>
      <c r="AS97" s="40"/>
      <c r="AT97" s="80"/>
      <c r="AU97" s="490"/>
      <c r="AV97" s="491"/>
      <c r="AW97" s="491"/>
      <c r="AX97" s="491"/>
      <c r="AY97" s="491"/>
      <c r="AZ97" s="491"/>
      <c r="BA97" s="491"/>
      <c r="BB97" s="491"/>
      <c r="BC97" s="491"/>
      <c r="BD97" s="491"/>
      <c r="BE97" s="491"/>
      <c r="BF97" s="491"/>
      <c r="BG97" s="491"/>
      <c r="BH97" s="491"/>
      <c r="BI97" s="491"/>
      <c r="BJ97" s="491"/>
      <c r="BK97" s="491"/>
      <c r="BL97" s="491"/>
      <c r="BM97" s="491"/>
      <c r="BN97" s="492"/>
      <c r="BO97" s="407"/>
      <c r="BP97" s="408"/>
      <c r="BQ97" s="409"/>
      <c r="BR97" s="80"/>
      <c r="BS97" s="62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</row>
    <row r="98" spans="1:83" ht="13.5" customHeight="1" x14ac:dyDescent="0.15">
      <c r="A98" s="30"/>
      <c r="B98" s="39"/>
      <c r="C98" s="381" t="s">
        <v>76</v>
      </c>
      <c r="D98" s="382"/>
      <c r="E98" s="383"/>
      <c r="F98" s="390" t="s">
        <v>77</v>
      </c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40"/>
      <c r="T98" s="80"/>
      <c r="U98" s="392" t="str">
        <f>IF($U$59="料率",U49-U67,"")</f>
        <v/>
      </c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4"/>
      <c r="AO98" s="401" t="s">
        <v>55</v>
      </c>
      <c r="AP98" s="402"/>
      <c r="AQ98" s="403"/>
      <c r="AR98" s="80"/>
      <c r="AS98" s="40"/>
      <c r="AT98" s="80"/>
      <c r="AU98" s="392" t="str">
        <f>IF($U$59="料率",U49-AU95,"")</f>
        <v/>
      </c>
      <c r="AV98" s="393"/>
      <c r="AW98" s="393"/>
      <c r="AX98" s="393"/>
      <c r="AY98" s="393"/>
      <c r="AZ98" s="393"/>
      <c r="BA98" s="393"/>
      <c r="BB98" s="393"/>
      <c r="BC98" s="393"/>
      <c r="BD98" s="393"/>
      <c r="BE98" s="393"/>
      <c r="BF98" s="393"/>
      <c r="BG98" s="393"/>
      <c r="BH98" s="393"/>
      <c r="BI98" s="393"/>
      <c r="BJ98" s="393"/>
      <c r="BK98" s="393"/>
      <c r="BL98" s="393"/>
      <c r="BM98" s="393"/>
      <c r="BN98" s="394"/>
      <c r="BO98" s="401" t="s">
        <v>55</v>
      </c>
      <c r="BP98" s="402"/>
      <c r="BQ98" s="403"/>
      <c r="BR98" s="80"/>
      <c r="BS98" s="62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</row>
    <row r="99" spans="1:83" ht="13.5" customHeight="1" x14ac:dyDescent="0.15">
      <c r="A99" s="30"/>
      <c r="B99" s="39"/>
      <c r="C99" s="384"/>
      <c r="D99" s="385"/>
      <c r="E99" s="386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40"/>
      <c r="T99" s="80"/>
      <c r="U99" s="395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7"/>
      <c r="AO99" s="404"/>
      <c r="AP99" s="405"/>
      <c r="AQ99" s="406"/>
      <c r="AR99" s="80"/>
      <c r="AS99" s="40"/>
      <c r="AT99" s="80"/>
      <c r="AU99" s="395"/>
      <c r="AV99" s="396"/>
      <c r="AW99" s="396"/>
      <c r="AX99" s="396"/>
      <c r="AY99" s="396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  <c r="BK99" s="396"/>
      <c r="BL99" s="396"/>
      <c r="BM99" s="396"/>
      <c r="BN99" s="397"/>
      <c r="BO99" s="404"/>
      <c r="BP99" s="405"/>
      <c r="BQ99" s="406"/>
      <c r="BR99" s="80"/>
      <c r="BS99" s="62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</row>
    <row r="100" spans="1:83" ht="13.5" customHeight="1" x14ac:dyDescent="0.15">
      <c r="A100" s="30"/>
      <c r="B100" s="39"/>
      <c r="C100" s="387"/>
      <c r="D100" s="388"/>
      <c r="E100" s="389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40"/>
      <c r="T100" s="80"/>
      <c r="U100" s="398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  <c r="AK100" s="399"/>
      <c r="AL100" s="399"/>
      <c r="AM100" s="399"/>
      <c r="AN100" s="400"/>
      <c r="AO100" s="407"/>
      <c r="AP100" s="408"/>
      <c r="AQ100" s="409"/>
      <c r="AR100" s="80"/>
      <c r="AS100" s="40"/>
      <c r="AT100" s="80"/>
      <c r="AU100" s="398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400"/>
      <c r="BO100" s="407"/>
      <c r="BP100" s="408"/>
      <c r="BQ100" s="409"/>
      <c r="BR100" s="80"/>
      <c r="BS100" s="62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</row>
    <row r="101" spans="1:83" x14ac:dyDescent="0.15">
      <c r="A101" s="30"/>
      <c r="B101" s="39"/>
      <c r="C101" s="40"/>
      <c r="D101" s="40"/>
      <c r="E101" s="4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40"/>
      <c r="T101" s="80"/>
      <c r="U101" s="458" t="s">
        <v>88</v>
      </c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83"/>
      <c r="AP101" s="83"/>
      <c r="AQ101" s="83"/>
      <c r="AR101" s="80"/>
      <c r="AS101" s="40"/>
      <c r="AT101" s="80"/>
      <c r="AU101" s="459" t="s">
        <v>88</v>
      </c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83"/>
      <c r="BP101" s="83"/>
      <c r="BQ101" s="83"/>
      <c r="BR101" s="80"/>
      <c r="BS101" s="62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</row>
    <row r="102" spans="1:83" ht="13.5" customHeight="1" x14ac:dyDescent="0.15">
      <c r="A102" s="30"/>
      <c r="B102" s="39"/>
      <c r="C102" s="411" t="s">
        <v>89</v>
      </c>
      <c r="D102" s="412"/>
      <c r="E102" s="413"/>
      <c r="F102" s="420" t="s">
        <v>90</v>
      </c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0"/>
      <c r="T102" s="80"/>
      <c r="U102" s="460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2"/>
      <c r="AO102" s="451" t="s">
        <v>91</v>
      </c>
      <c r="AP102" s="452"/>
      <c r="AQ102" s="453"/>
      <c r="AR102" s="80"/>
      <c r="AS102" s="40"/>
      <c r="AT102" s="80"/>
      <c r="AU102" s="460"/>
      <c r="AV102" s="461"/>
      <c r="AW102" s="461"/>
      <c r="AX102" s="461"/>
      <c r="AY102" s="461"/>
      <c r="AZ102" s="461"/>
      <c r="BA102" s="461"/>
      <c r="BB102" s="461"/>
      <c r="BC102" s="461"/>
      <c r="BD102" s="461"/>
      <c r="BE102" s="461"/>
      <c r="BF102" s="461"/>
      <c r="BG102" s="461"/>
      <c r="BH102" s="461"/>
      <c r="BI102" s="461"/>
      <c r="BJ102" s="461"/>
      <c r="BK102" s="461"/>
      <c r="BL102" s="461"/>
      <c r="BM102" s="461"/>
      <c r="BN102" s="462"/>
      <c r="BO102" s="451" t="s">
        <v>91</v>
      </c>
      <c r="BP102" s="452"/>
      <c r="BQ102" s="453"/>
      <c r="BR102" s="80"/>
      <c r="BS102" s="62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</row>
    <row r="103" spans="1:83" ht="13.5" customHeight="1" x14ac:dyDescent="0.15">
      <c r="A103" s="30"/>
      <c r="B103" s="39"/>
      <c r="C103" s="414"/>
      <c r="D103" s="415"/>
      <c r="E103" s="416"/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0"/>
      <c r="T103" s="80"/>
      <c r="U103" s="463"/>
      <c r="V103" s="464"/>
      <c r="W103" s="464"/>
      <c r="X103" s="464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5"/>
      <c r="AO103" s="436"/>
      <c r="AP103" s="437"/>
      <c r="AQ103" s="438"/>
      <c r="AR103" s="80"/>
      <c r="AS103" s="40"/>
      <c r="AT103" s="80"/>
      <c r="AU103" s="463"/>
      <c r="AV103" s="464"/>
      <c r="AW103" s="464"/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/>
      <c r="BN103" s="465"/>
      <c r="BO103" s="436"/>
      <c r="BP103" s="437"/>
      <c r="BQ103" s="438"/>
      <c r="BR103" s="80"/>
      <c r="BS103" s="62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</row>
    <row r="104" spans="1:83" ht="13.5" customHeight="1" x14ac:dyDescent="0.15">
      <c r="A104" s="30"/>
      <c r="B104" s="39"/>
      <c r="C104" s="414"/>
      <c r="D104" s="415"/>
      <c r="E104" s="416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0"/>
      <c r="T104" s="80"/>
      <c r="U104" s="463"/>
      <c r="V104" s="464"/>
      <c r="W104" s="464"/>
      <c r="X104" s="464"/>
      <c r="Y104" s="464"/>
      <c r="Z104" s="464"/>
      <c r="AA104" s="464"/>
      <c r="AB104" s="464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  <c r="AM104" s="464"/>
      <c r="AN104" s="465"/>
      <c r="AO104" s="436"/>
      <c r="AP104" s="437"/>
      <c r="AQ104" s="438"/>
      <c r="AR104" s="80"/>
      <c r="AS104" s="40"/>
      <c r="AT104" s="80"/>
      <c r="AU104" s="463"/>
      <c r="AV104" s="464"/>
      <c r="AW104" s="464"/>
      <c r="AX104" s="464"/>
      <c r="AY104" s="464"/>
      <c r="AZ104" s="464"/>
      <c r="BA104" s="464"/>
      <c r="BB104" s="464"/>
      <c r="BC104" s="464"/>
      <c r="BD104" s="464"/>
      <c r="BE104" s="464"/>
      <c r="BF104" s="464"/>
      <c r="BG104" s="464"/>
      <c r="BH104" s="464"/>
      <c r="BI104" s="464"/>
      <c r="BJ104" s="464"/>
      <c r="BK104" s="464"/>
      <c r="BL104" s="464"/>
      <c r="BM104" s="464"/>
      <c r="BN104" s="465"/>
      <c r="BO104" s="436"/>
      <c r="BP104" s="437"/>
      <c r="BQ104" s="438"/>
      <c r="BR104" s="80"/>
      <c r="BS104" s="62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</row>
    <row r="105" spans="1:83" ht="20.25" customHeight="1" x14ac:dyDescent="0.15">
      <c r="A105" s="30"/>
      <c r="B105" s="39"/>
      <c r="C105" s="414" t="s">
        <v>92</v>
      </c>
      <c r="D105" s="415"/>
      <c r="E105" s="416"/>
      <c r="F105" s="454" t="s">
        <v>93</v>
      </c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0"/>
      <c r="T105" s="80"/>
      <c r="U105" s="455"/>
      <c r="V105" s="456"/>
      <c r="W105" s="456"/>
      <c r="X105" s="456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7"/>
      <c r="AO105" s="436" t="s">
        <v>55</v>
      </c>
      <c r="AP105" s="437"/>
      <c r="AQ105" s="438"/>
      <c r="AR105" s="80"/>
      <c r="AS105" s="40"/>
      <c r="AT105" s="80"/>
      <c r="AU105" s="455"/>
      <c r="AV105" s="456"/>
      <c r="AW105" s="456"/>
      <c r="AX105" s="456"/>
      <c r="AY105" s="456"/>
      <c r="AZ105" s="456"/>
      <c r="BA105" s="456"/>
      <c r="BB105" s="456"/>
      <c r="BC105" s="456"/>
      <c r="BD105" s="456"/>
      <c r="BE105" s="456"/>
      <c r="BF105" s="456"/>
      <c r="BG105" s="456"/>
      <c r="BH105" s="456"/>
      <c r="BI105" s="456"/>
      <c r="BJ105" s="456"/>
      <c r="BK105" s="456"/>
      <c r="BL105" s="456"/>
      <c r="BM105" s="456"/>
      <c r="BN105" s="457"/>
      <c r="BO105" s="436" t="s">
        <v>55</v>
      </c>
      <c r="BP105" s="437"/>
      <c r="BQ105" s="438"/>
      <c r="BR105" s="80"/>
      <c r="BS105" s="62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</row>
    <row r="106" spans="1:83" ht="13.5" customHeight="1" x14ac:dyDescent="0.15">
      <c r="A106" s="30"/>
      <c r="B106" s="39"/>
      <c r="C106" s="414"/>
      <c r="D106" s="415"/>
      <c r="E106" s="416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0"/>
      <c r="T106" s="80"/>
      <c r="U106" s="455"/>
      <c r="V106" s="456"/>
      <c r="W106" s="456"/>
      <c r="X106" s="456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7"/>
      <c r="AO106" s="436"/>
      <c r="AP106" s="437"/>
      <c r="AQ106" s="438"/>
      <c r="AR106" s="80"/>
      <c r="AS106" s="40"/>
      <c r="AT106" s="80"/>
      <c r="AU106" s="455"/>
      <c r="AV106" s="456"/>
      <c r="AW106" s="456"/>
      <c r="AX106" s="456"/>
      <c r="AY106" s="456"/>
      <c r="AZ106" s="456"/>
      <c r="BA106" s="456"/>
      <c r="BB106" s="456"/>
      <c r="BC106" s="456"/>
      <c r="BD106" s="456"/>
      <c r="BE106" s="456"/>
      <c r="BF106" s="456"/>
      <c r="BG106" s="456"/>
      <c r="BH106" s="456"/>
      <c r="BI106" s="456"/>
      <c r="BJ106" s="456"/>
      <c r="BK106" s="456"/>
      <c r="BL106" s="456"/>
      <c r="BM106" s="456"/>
      <c r="BN106" s="457"/>
      <c r="BO106" s="436"/>
      <c r="BP106" s="437"/>
      <c r="BQ106" s="438"/>
      <c r="BR106" s="80"/>
      <c r="BS106" s="62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</row>
    <row r="107" spans="1:83" ht="13.5" customHeight="1" x14ac:dyDescent="0.15">
      <c r="A107" s="30"/>
      <c r="B107" s="39"/>
      <c r="C107" s="417"/>
      <c r="D107" s="418"/>
      <c r="E107" s="419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0"/>
      <c r="T107" s="80"/>
      <c r="U107" s="455"/>
      <c r="V107" s="456"/>
      <c r="W107" s="456"/>
      <c r="X107" s="456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7"/>
      <c r="AO107" s="436"/>
      <c r="AP107" s="437"/>
      <c r="AQ107" s="438"/>
      <c r="AR107" s="80"/>
      <c r="AS107" s="40"/>
      <c r="AT107" s="80"/>
      <c r="AU107" s="455"/>
      <c r="AV107" s="456"/>
      <c r="AW107" s="456"/>
      <c r="AX107" s="456"/>
      <c r="AY107" s="456"/>
      <c r="AZ107" s="456"/>
      <c r="BA107" s="456"/>
      <c r="BB107" s="456"/>
      <c r="BC107" s="456"/>
      <c r="BD107" s="456"/>
      <c r="BE107" s="456"/>
      <c r="BF107" s="456"/>
      <c r="BG107" s="456"/>
      <c r="BH107" s="456"/>
      <c r="BI107" s="456"/>
      <c r="BJ107" s="456"/>
      <c r="BK107" s="456"/>
      <c r="BL107" s="456"/>
      <c r="BM107" s="456"/>
      <c r="BN107" s="457"/>
      <c r="BO107" s="436"/>
      <c r="BP107" s="437"/>
      <c r="BQ107" s="438"/>
      <c r="BR107" s="80"/>
      <c r="BS107" s="62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</row>
    <row r="108" spans="1:83" ht="13.5" customHeight="1" x14ac:dyDescent="0.15">
      <c r="A108" s="30"/>
      <c r="B108" s="39"/>
      <c r="C108" s="411" t="s">
        <v>80</v>
      </c>
      <c r="D108" s="412"/>
      <c r="E108" s="413"/>
      <c r="F108" s="420" t="s">
        <v>95</v>
      </c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0"/>
      <c r="T108" s="80"/>
      <c r="U108" s="445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7"/>
      <c r="AO108" s="451" t="s">
        <v>55</v>
      </c>
      <c r="AP108" s="452"/>
      <c r="AQ108" s="453"/>
      <c r="AR108" s="80"/>
      <c r="AS108" s="40"/>
      <c r="AT108" s="80"/>
      <c r="AU108" s="445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7"/>
      <c r="BO108" s="451" t="s">
        <v>55</v>
      </c>
      <c r="BP108" s="452"/>
      <c r="BQ108" s="453"/>
      <c r="BR108" s="80"/>
      <c r="BS108" s="370" t="str">
        <f>IF($U$59="料率",IF($AU$108="","",IF($AU$108&gt;=$AU$98,"","※1")),"")</f>
        <v/>
      </c>
      <c r="BT108" s="410" t="str">
        <f>IF(BS108="※1","残価設定がないリース契約であることが確認できません。","")</f>
        <v/>
      </c>
      <c r="BU108" s="410"/>
      <c r="BV108" s="410"/>
      <c r="BW108" s="410"/>
      <c r="BX108" s="410"/>
      <c r="BY108" s="410"/>
      <c r="BZ108" s="410"/>
      <c r="CA108" s="410"/>
      <c r="CB108" s="410"/>
      <c r="CC108" s="410"/>
      <c r="CD108" s="410"/>
      <c r="CE108" s="410"/>
    </row>
    <row r="109" spans="1:83" ht="13.5" customHeight="1" x14ac:dyDescent="0.15">
      <c r="A109" s="30"/>
      <c r="B109" s="39"/>
      <c r="C109" s="414"/>
      <c r="D109" s="415"/>
      <c r="E109" s="416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0"/>
      <c r="T109" s="80"/>
      <c r="U109" s="427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9"/>
      <c r="AO109" s="436"/>
      <c r="AP109" s="437"/>
      <c r="AQ109" s="438"/>
      <c r="AR109" s="80"/>
      <c r="AS109" s="40"/>
      <c r="AT109" s="80"/>
      <c r="AU109" s="427"/>
      <c r="AV109" s="428"/>
      <c r="AW109" s="428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9"/>
      <c r="BO109" s="436"/>
      <c r="BP109" s="437"/>
      <c r="BQ109" s="438"/>
      <c r="BR109" s="80"/>
      <c r="BS109" s="370"/>
      <c r="BT109" s="410"/>
      <c r="BU109" s="410"/>
      <c r="BV109" s="410"/>
      <c r="BW109" s="410"/>
      <c r="BX109" s="410"/>
      <c r="BY109" s="410"/>
      <c r="BZ109" s="410"/>
      <c r="CA109" s="410"/>
      <c r="CB109" s="410"/>
      <c r="CC109" s="410"/>
      <c r="CD109" s="410"/>
      <c r="CE109" s="410"/>
    </row>
    <row r="110" spans="1:83" ht="13.5" customHeight="1" x14ac:dyDescent="0.15">
      <c r="A110" s="30"/>
      <c r="B110" s="39"/>
      <c r="C110" s="417"/>
      <c r="D110" s="418"/>
      <c r="E110" s="419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0"/>
      <c r="T110" s="80"/>
      <c r="U110" s="448"/>
      <c r="V110" s="449"/>
      <c r="W110" s="449"/>
      <c r="X110" s="449"/>
      <c r="Y110" s="449"/>
      <c r="Z110" s="449"/>
      <c r="AA110" s="449"/>
      <c r="AB110" s="449"/>
      <c r="AC110" s="449"/>
      <c r="AD110" s="449"/>
      <c r="AE110" s="449"/>
      <c r="AF110" s="449"/>
      <c r="AG110" s="449"/>
      <c r="AH110" s="449"/>
      <c r="AI110" s="449"/>
      <c r="AJ110" s="449"/>
      <c r="AK110" s="449"/>
      <c r="AL110" s="449"/>
      <c r="AM110" s="449"/>
      <c r="AN110" s="450"/>
      <c r="AO110" s="436"/>
      <c r="AP110" s="437"/>
      <c r="AQ110" s="438"/>
      <c r="AR110" s="80"/>
      <c r="AS110" s="40"/>
      <c r="AT110" s="80"/>
      <c r="AU110" s="448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50"/>
      <c r="BO110" s="436"/>
      <c r="BP110" s="437"/>
      <c r="BQ110" s="438"/>
      <c r="BR110" s="80"/>
      <c r="BS110" s="370"/>
      <c r="BT110" s="410"/>
      <c r="BU110" s="410"/>
      <c r="BV110" s="410"/>
      <c r="BW110" s="410"/>
      <c r="BX110" s="410"/>
      <c r="BY110" s="410"/>
      <c r="BZ110" s="410"/>
      <c r="CA110" s="410"/>
      <c r="CB110" s="410"/>
      <c r="CC110" s="410"/>
      <c r="CD110" s="410"/>
      <c r="CE110" s="410"/>
    </row>
    <row r="111" spans="1:83" ht="13.5" customHeight="1" x14ac:dyDescent="0.15">
      <c r="A111" s="30"/>
      <c r="B111" s="39"/>
      <c r="C111" s="411" t="s">
        <v>82</v>
      </c>
      <c r="D111" s="412"/>
      <c r="E111" s="413"/>
      <c r="F111" s="420" t="s">
        <v>83</v>
      </c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0"/>
      <c r="T111" s="80"/>
      <c r="U111" s="424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6"/>
      <c r="AO111" s="433" t="s">
        <v>55</v>
      </c>
      <c r="AP111" s="434"/>
      <c r="AQ111" s="435"/>
      <c r="AR111" s="80"/>
      <c r="AS111" s="40"/>
      <c r="AT111" s="80"/>
      <c r="AU111" s="442"/>
      <c r="AV111" s="443"/>
      <c r="AW111" s="443"/>
      <c r="AX111" s="443"/>
      <c r="AY111" s="443"/>
      <c r="AZ111" s="443"/>
      <c r="BA111" s="443"/>
      <c r="BB111" s="443"/>
      <c r="BC111" s="443"/>
      <c r="BD111" s="443"/>
      <c r="BE111" s="443"/>
      <c r="BF111" s="443"/>
      <c r="BG111" s="443"/>
      <c r="BH111" s="443"/>
      <c r="BI111" s="443"/>
      <c r="BJ111" s="443"/>
      <c r="BK111" s="443"/>
      <c r="BL111" s="443"/>
      <c r="BM111" s="443"/>
      <c r="BN111" s="444"/>
      <c r="BO111" s="433" t="s">
        <v>55</v>
      </c>
      <c r="BP111" s="434"/>
      <c r="BQ111" s="435"/>
      <c r="BR111" s="80"/>
      <c r="BS111" s="62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</row>
    <row r="112" spans="1:83" ht="13.5" customHeight="1" x14ac:dyDescent="0.15">
      <c r="A112" s="30"/>
      <c r="B112" s="39"/>
      <c r="C112" s="414"/>
      <c r="D112" s="415"/>
      <c r="E112" s="416"/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0"/>
      <c r="T112" s="80"/>
      <c r="U112" s="427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9"/>
      <c r="AO112" s="436"/>
      <c r="AP112" s="437"/>
      <c r="AQ112" s="438"/>
      <c r="AR112" s="80"/>
      <c r="AS112" s="40"/>
      <c r="AT112" s="80"/>
      <c r="AU112" s="427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9"/>
      <c r="BO112" s="436"/>
      <c r="BP112" s="437"/>
      <c r="BQ112" s="438"/>
      <c r="BR112" s="80"/>
      <c r="BS112" s="62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</row>
    <row r="113" spans="1:83" ht="13.5" customHeight="1" x14ac:dyDescent="0.15">
      <c r="A113" s="30"/>
      <c r="B113" s="39"/>
      <c r="C113" s="417"/>
      <c r="D113" s="418"/>
      <c r="E113" s="419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0"/>
      <c r="T113" s="80"/>
      <c r="U113" s="430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1"/>
      <c r="AG113" s="431"/>
      <c r="AH113" s="431"/>
      <c r="AI113" s="431"/>
      <c r="AJ113" s="431"/>
      <c r="AK113" s="431"/>
      <c r="AL113" s="431"/>
      <c r="AM113" s="431"/>
      <c r="AN113" s="432"/>
      <c r="AO113" s="439"/>
      <c r="AP113" s="440"/>
      <c r="AQ113" s="441"/>
      <c r="AR113" s="80"/>
      <c r="AS113" s="40"/>
      <c r="AT113" s="80"/>
      <c r="AU113" s="430"/>
      <c r="AV113" s="431"/>
      <c r="AW113" s="431"/>
      <c r="AX113" s="431"/>
      <c r="AY113" s="431"/>
      <c r="AZ113" s="431"/>
      <c r="BA113" s="431"/>
      <c r="BB113" s="431"/>
      <c r="BC113" s="431"/>
      <c r="BD113" s="431"/>
      <c r="BE113" s="431"/>
      <c r="BF113" s="431"/>
      <c r="BG113" s="431"/>
      <c r="BH113" s="431"/>
      <c r="BI113" s="431"/>
      <c r="BJ113" s="431"/>
      <c r="BK113" s="431"/>
      <c r="BL113" s="431"/>
      <c r="BM113" s="431"/>
      <c r="BN113" s="432"/>
      <c r="BO113" s="439"/>
      <c r="BP113" s="440"/>
      <c r="BQ113" s="441"/>
      <c r="BR113" s="80"/>
      <c r="BS113" s="62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</row>
    <row r="114" spans="1:83" ht="13.5" customHeight="1" x14ac:dyDescent="0.15">
      <c r="A114" s="30"/>
      <c r="B114" s="39"/>
      <c r="C114" s="381" t="s">
        <v>84</v>
      </c>
      <c r="D114" s="382"/>
      <c r="E114" s="383"/>
      <c r="F114" s="390" t="s">
        <v>96</v>
      </c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40"/>
      <c r="T114" s="80"/>
      <c r="U114" s="392" t="str">
        <f>IF($U$59="料率",U108+U111,"")</f>
        <v/>
      </c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4"/>
      <c r="AO114" s="401" t="s">
        <v>55</v>
      </c>
      <c r="AP114" s="402"/>
      <c r="AQ114" s="403"/>
      <c r="AR114" s="80"/>
      <c r="AS114" s="40"/>
      <c r="AT114" s="80"/>
      <c r="AU114" s="392" t="str">
        <f>IF($U$59="料率",AU108+AU111,"")</f>
        <v/>
      </c>
      <c r="AV114" s="393"/>
      <c r="AW114" s="393"/>
      <c r="AX114" s="393"/>
      <c r="AY114" s="393"/>
      <c r="AZ114" s="393"/>
      <c r="BA114" s="393"/>
      <c r="BB114" s="393"/>
      <c r="BC114" s="393"/>
      <c r="BD114" s="393"/>
      <c r="BE114" s="393"/>
      <c r="BF114" s="393"/>
      <c r="BG114" s="393"/>
      <c r="BH114" s="393"/>
      <c r="BI114" s="393"/>
      <c r="BJ114" s="393"/>
      <c r="BK114" s="393"/>
      <c r="BL114" s="393"/>
      <c r="BM114" s="393"/>
      <c r="BN114" s="394"/>
      <c r="BO114" s="401" t="s">
        <v>55</v>
      </c>
      <c r="BP114" s="402"/>
      <c r="BQ114" s="403"/>
      <c r="BR114" s="80"/>
      <c r="BS114" s="370" t="str">
        <f>IF($U$59="料率",IF($AU$108="","",IF($U$114-$AU$114&gt;$AU$95,"","※2")),"")</f>
        <v/>
      </c>
      <c r="BT114" s="371" t="str">
        <f>IF(BS114="※2","補助金が有る場合の「リース料金支払額総合計」から、補助金相当分の減額がされていることが確認できません。","")</f>
        <v/>
      </c>
      <c r="BU114" s="371"/>
      <c r="BV114" s="371"/>
      <c r="BW114" s="371"/>
      <c r="BX114" s="371"/>
      <c r="BY114" s="371"/>
      <c r="BZ114" s="371"/>
      <c r="CA114" s="371"/>
      <c r="CB114" s="371"/>
      <c r="CC114" s="371"/>
      <c r="CD114" s="371"/>
      <c r="CE114" s="371"/>
    </row>
    <row r="115" spans="1:83" ht="13.5" customHeight="1" x14ac:dyDescent="0.15">
      <c r="A115" s="30"/>
      <c r="B115" s="39"/>
      <c r="C115" s="384"/>
      <c r="D115" s="385"/>
      <c r="E115" s="386"/>
      <c r="F115" s="391"/>
      <c r="G115" s="391"/>
      <c r="H115" s="391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40"/>
      <c r="T115" s="80"/>
      <c r="U115" s="395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7"/>
      <c r="AO115" s="404"/>
      <c r="AP115" s="405"/>
      <c r="AQ115" s="406"/>
      <c r="AR115" s="80"/>
      <c r="AS115" s="40"/>
      <c r="AT115" s="80"/>
      <c r="AU115" s="395"/>
      <c r="AV115" s="396"/>
      <c r="AW115" s="396"/>
      <c r="AX115" s="396"/>
      <c r="AY115" s="396"/>
      <c r="AZ115" s="396"/>
      <c r="BA115" s="396"/>
      <c r="BB115" s="396"/>
      <c r="BC115" s="396"/>
      <c r="BD115" s="396"/>
      <c r="BE115" s="396"/>
      <c r="BF115" s="396"/>
      <c r="BG115" s="396"/>
      <c r="BH115" s="396"/>
      <c r="BI115" s="396"/>
      <c r="BJ115" s="396"/>
      <c r="BK115" s="396"/>
      <c r="BL115" s="396"/>
      <c r="BM115" s="396"/>
      <c r="BN115" s="397"/>
      <c r="BO115" s="404"/>
      <c r="BP115" s="405"/>
      <c r="BQ115" s="406"/>
      <c r="BR115" s="80"/>
      <c r="BS115" s="370"/>
      <c r="BT115" s="371"/>
      <c r="BU115" s="371"/>
      <c r="BV115" s="371"/>
      <c r="BW115" s="371"/>
      <c r="BX115" s="371"/>
      <c r="BY115" s="371"/>
      <c r="BZ115" s="371"/>
      <c r="CA115" s="371"/>
      <c r="CB115" s="371"/>
      <c r="CC115" s="371"/>
      <c r="CD115" s="371"/>
      <c r="CE115" s="371"/>
    </row>
    <row r="116" spans="1:83" ht="13.5" customHeight="1" x14ac:dyDescent="0.15">
      <c r="A116" s="30"/>
      <c r="B116" s="39"/>
      <c r="C116" s="387"/>
      <c r="D116" s="388"/>
      <c r="E116" s="389"/>
      <c r="F116" s="391"/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40"/>
      <c r="T116" s="80"/>
      <c r="U116" s="398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  <c r="AI116" s="399"/>
      <c r="AJ116" s="399"/>
      <c r="AK116" s="399"/>
      <c r="AL116" s="399"/>
      <c r="AM116" s="399"/>
      <c r="AN116" s="400"/>
      <c r="AO116" s="407"/>
      <c r="AP116" s="408"/>
      <c r="AQ116" s="409"/>
      <c r="AR116" s="80"/>
      <c r="AS116" s="40"/>
      <c r="AT116" s="80"/>
      <c r="AU116" s="398"/>
      <c r="AV116" s="399"/>
      <c r="AW116" s="399"/>
      <c r="AX116" s="399"/>
      <c r="AY116" s="399"/>
      <c r="AZ116" s="399"/>
      <c r="BA116" s="399"/>
      <c r="BB116" s="399"/>
      <c r="BC116" s="399"/>
      <c r="BD116" s="399"/>
      <c r="BE116" s="399"/>
      <c r="BF116" s="399"/>
      <c r="BG116" s="399"/>
      <c r="BH116" s="399"/>
      <c r="BI116" s="399"/>
      <c r="BJ116" s="399"/>
      <c r="BK116" s="399"/>
      <c r="BL116" s="399"/>
      <c r="BM116" s="399"/>
      <c r="BN116" s="400"/>
      <c r="BO116" s="407"/>
      <c r="BP116" s="408"/>
      <c r="BQ116" s="409"/>
      <c r="BR116" s="80"/>
      <c r="BS116" s="370"/>
      <c r="BT116" s="371"/>
      <c r="BU116" s="371"/>
      <c r="BV116" s="371"/>
      <c r="BW116" s="371"/>
      <c r="BX116" s="371"/>
      <c r="BY116" s="371"/>
      <c r="BZ116" s="371"/>
      <c r="CA116" s="371"/>
      <c r="CB116" s="371"/>
      <c r="CC116" s="371"/>
      <c r="CD116" s="371"/>
      <c r="CE116" s="371"/>
    </row>
    <row r="117" spans="1:83" ht="13.5" customHeight="1" x14ac:dyDescent="0.15">
      <c r="A117" s="30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4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4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</row>
    <row r="118" spans="1:83" ht="34.5" customHeight="1" x14ac:dyDescent="0.15">
      <c r="A118" s="30"/>
      <c r="B118" s="39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40"/>
      <c r="T118" s="80"/>
      <c r="U118" s="627" t="str">
        <f>IF(U59="料率",IF(U108="","",U108-U98),"")</f>
        <v/>
      </c>
      <c r="V118" s="628"/>
      <c r="W118" s="628"/>
      <c r="X118" s="628"/>
      <c r="Y118" s="628"/>
      <c r="Z118" s="628"/>
      <c r="AA118" s="628"/>
      <c r="AB118" s="628"/>
      <c r="AC118" s="628"/>
      <c r="AD118" s="628"/>
      <c r="AE118" s="628"/>
      <c r="AF118" s="628"/>
      <c r="AG118" s="628"/>
      <c r="AH118" s="628"/>
      <c r="AI118" s="628"/>
      <c r="AJ118" s="628"/>
      <c r="AK118" s="628"/>
      <c r="AL118" s="628"/>
      <c r="AM118" s="628"/>
      <c r="AN118" s="629"/>
      <c r="AO118" s="375" t="s">
        <v>55</v>
      </c>
      <c r="AP118" s="376"/>
      <c r="AQ118" s="377"/>
      <c r="AR118" s="80"/>
      <c r="AS118" s="40"/>
      <c r="AT118" s="85"/>
      <c r="AU118" s="630" t="str">
        <f>IF(U59="料率",IF(AU108="","",AU108-AU98),"")</f>
        <v/>
      </c>
      <c r="AV118" s="631"/>
      <c r="AW118" s="631"/>
      <c r="AX118" s="631"/>
      <c r="AY118" s="631"/>
      <c r="AZ118" s="631"/>
      <c r="BA118" s="631"/>
      <c r="BB118" s="631"/>
      <c r="BC118" s="631"/>
      <c r="BD118" s="631"/>
      <c r="BE118" s="631"/>
      <c r="BF118" s="631"/>
      <c r="BG118" s="631"/>
      <c r="BH118" s="631"/>
      <c r="BI118" s="631"/>
      <c r="BJ118" s="631"/>
      <c r="BK118" s="631"/>
      <c r="BL118" s="631"/>
      <c r="BM118" s="631"/>
      <c r="BN118" s="632"/>
      <c r="BO118" s="375" t="s">
        <v>55</v>
      </c>
      <c r="BP118" s="376"/>
      <c r="BQ118" s="377"/>
      <c r="BR118" s="80"/>
      <c r="BS118" s="84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</row>
    <row r="119" spans="1:83" ht="13.5" customHeight="1" x14ac:dyDescent="0.15">
      <c r="A119" s="30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4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4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</row>
    <row r="120" spans="1:83" ht="0.75" customHeight="1" x14ac:dyDescent="0.15">
      <c r="A120" s="30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80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80"/>
      <c r="AP120" s="80"/>
      <c r="AQ120" s="80"/>
      <c r="AR120" s="80"/>
      <c r="AS120" s="40"/>
      <c r="AT120" s="85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80"/>
      <c r="BP120" s="80"/>
      <c r="BQ120" s="80"/>
      <c r="BR120" s="80"/>
      <c r="BS120" s="62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</row>
    <row r="121" spans="1:83" ht="13.5" customHeight="1" x14ac:dyDescent="0.15">
      <c r="A121" s="30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62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</row>
    <row r="122" spans="1:83" x14ac:dyDescent="0.15">
      <c r="A122" s="30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62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</row>
    <row r="123" spans="1:83" ht="21" x14ac:dyDescent="0.15">
      <c r="A123" s="30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12" t="s">
        <v>106</v>
      </c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62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</row>
    <row r="124" spans="1:83" x14ac:dyDescent="0.15">
      <c r="A124" s="30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363"/>
      <c r="BN124" s="363"/>
      <c r="BO124" s="363"/>
      <c r="BP124" s="363"/>
      <c r="BQ124" s="363"/>
      <c r="BR124" s="40"/>
      <c r="BS124" s="62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</row>
    <row r="125" spans="1:83" ht="13.5" customHeight="1" x14ac:dyDescent="0.15">
      <c r="A125" s="30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363"/>
      <c r="BN125" s="363"/>
      <c r="BO125" s="363"/>
      <c r="BP125" s="363"/>
      <c r="BQ125" s="363"/>
      <c r="BR125" s="40"/>
      <c r="BS125" s="62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</row>
    <row r="126" spans="1:83" ht="13.5" customHeight="1" x14ac:dyDescent="0.15">
      <c r="A126" s="30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363"/>
      <c r="BN126" s="363"/>
      <c r="BO126" s="363"/>
      <c r="BP126" s="363"/>
      <c r="BQ126" s="363"/>
      <c r="BR126" s="40"/>
      <c r="BS126" s="62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</row>
    <row r="127" spans="1:83" ht="13.5" customHeight="1" x14ac:dyDescent="0.15">
      <c r="A127" s="30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364" t="str">
        <f>+【記入例】契約内容申告書!O122</f>
        <v>共創　太郎</v>
      </c>
      <c r="AZ127" s="365"/>
      <c r="BA127" s="365"/>
      <c r="BB127" s="365"/>
      <c r="BC127" s="365"/>
      <c r="BD127" s="365"/>
      <c r="BE127" s="365"/>
      <c r="BF127" s="365"/>
      <c r="BG127" s="365"/>
      <c r="BH127" s="365"/>
      <c r="BI127" s="365"/>
      <c r="BJ127" s="365"/>
      <c r="BK127" s="366"/>
      <c r="BL127" s="40"/>
      <c r="BM127" s="363"/>
      <c r="BN127" s="363"/>
      <c r="BO127" s="363"/>
      <c r="BP127" s="363"/>
      <c r="BQ127" s="363"/>
      <c r="BR127" s="40"/>
      <c r="BS127" s="62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</row>
    <row r="128" spans="1:83" ht="21" customHeight="1" x14ac:dyDescent="0.15">
      <c r="A128" s="30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20" t="s">
        <v>97</v>
      </c>
      <c r="AS128" s="86"/>
      <c r="AT128" s="86"/>
      <c r="AU128" s="86"/>
      <c r="AV128" s="86"/>
      <c r="AW128" s="86"/>
      <c r="AX128" s="20"/>
      <c r="AY128" s="367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9"/>
      <c r="BL128" s="40"/>
      <c r="BM128" s="363"/>
      <c r="BN128" s="363"/>
      <c r="BO128" s="363"/>
      <c r="BP128" s="363"/>
      <c r="BQ128" s="363"/>
      <c r="BR128" s="40"/>
      <c r="BS128" s="62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</row>
    <row r="129" spans="1:83" x14ac:dyDescent="0.15">
      <c r="A129" s="30"/>
      <c r="B129" s="87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9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</row>
    <row r="130" spans="1:83" x14ac:dyDescent="0.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</row>
    <row r="131" spans="1:83" ht="21.95" customHeight="1" x14ac:dyDescent="0.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</row>
    <row r="132" spans="1:83" ht="13.5" customHeight="1" x14ac:dyDescent="0.15">
      <c r="A132" s="30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6"/>
      <c r="BL132" s="36"/>
      <c r="BM132" s="35"/>
      <c r="BN132" s="35"/>
      <c r="BO132" s="37"/>
      <c r="BP132" s="37"/>
      <c r="BQ132" s="35"/>
      <c r="BR132" s="35"/>
      <c r="BS132" s="38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</row>
    <row r="133" spans="1:83" ht="21.75" customHeight="1" x14ac:dyDescent="0.15">
      <c r="A133" s="30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1"/>
      <c r="AX133" s="41"/>
      <c r="AY133" s="41"/>
      <c r="AZ133" s="41"/>
      <c r="BA133" s="41"/>
      <c r="BB133" s="41"/>
      <c r="BC133" s="42" t="s">
        <v>118</v>
      </c>
      <c r="BD133" s="107"/>
      <c r="BE133" s="168">
        <v>2021</v>
      </c>
      <c r="BF133" s="168"/>
      <c r="BG133" s="168"/>
      <c r="BH133" s="168"/>
      <c r="BI133" s="333" t="s">
        <v>1</v>
      </c>
      <c r="BJ133" s="333"/>
      <c r="BK133" s="624" t="s">
        <v>109</v>
      </c>
      <c r="BL133" s="624"/>
      <c r="BM133" s="333" t="s">
        <v>3</v>
      </c>
      <c r="BN133" s="333"/>
      <c r="BO133" s="624" t="s">
        <v>110</v>
      </c>
      <c r="BP133" s="624"/>
      <c r="BQ133" s="44" t="s">
        <v>4</v>
      </c>
      <c r="BR133" s="43"/>
      <c r="BS133" s="28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</row>
    <row r="134" spans="1:83" s="2" customFormat="1" ht="21.75" customHeight="1" x14ac:dyDescent="0.15">
      <c r="A134" s="45"/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625" t="s">
        <v>49</v>
      </c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48"/>
      <c r="AU134" s="48"/>
      <c r="AV134" s="48"/>
      <c r="AW134" s="41"/>
      <c r="AX134" s="41"/>
      <c r="AY134" s="41"/>
      <c r="AZ134" s="41"/>
      <c r="BA134" s="41"/>
      <c r="BB134" s="41"/>
      <c r="BC134" s="42" t="s">
        <v>5</v>
      </c>
      <c r="BD134" s="165" t="s">
        <v>119</v>
      </c>
      <c r="BE134" s="165"/>
      <c r="BF134" s="165"/>
      <c r="BG134" s="165"/>
      <c r="BH134" s="165"/>
      <c r="BI134" s="165"/>
      <c r="BJ134" s="165"/>
      <c r="BK134" s="626" t="s">
        <v>120</v>
      </c>
      <c r="BL134" s="626"/>
      <c r="BM134" s="626"/>
      <c r="BN134" s="626"/>
      <c r="BO134" s="626"/>
      <c r="BP134" s="626"/>
      <c r="BQ134" s="626"/>
      <c r="BR134" s="626"/>
      <c r="BS134" s="49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</row>
    <row r="135" spans="1:83" ht="21.95" customHeight="1" x14ac:dyDescent="0.15">
      <c r="A135" s="30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40"/>
      <c r="AU135" s="40"/>
      <c r="AV135" s="40"/>
      <c r="AW135" s="41"/>
      <c r="AX135" s="41"/>
      <c r="AY135" s="41"/>
      <c r="AZ135" s="41"/>
      <c r="BA135" s="41"/>
      <c r="BB135" s="41"/>
      <c r="BC135" s="41"/>
      <c r="BD135" s="44"/>
      <c r="BE135" s="43"/>
      <c r="BF135" s="43"/>
      <c r="BG135" s="43"/>
      <c r="BH135" s="43"/>
      <c r="BI135" s="50"/>
      <c r="BJ135" s="51"/>
      <c r="BK135" s="25"/>
      <c r="BL135" s="26" t="s">
        <v>6</v>
      </c>
      <c r="BM135" s="623">
        <v>1</v>
      </c>
      <c r="BN135" s="623"/>
      <c r="BO135" s="27" t="s">
        <v>7</v>
      </c>
      <c r="BP135" s="623">
        <f>IF(K146="","",K146)</f>
        <v>2</v>
      </c>
      <c r="BQ135" s="623"/>
      <c r="BR135" s="26" t="s">
        <v>8</v>
      </c>
      <c r="BS135" s="28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</row>
    <row r="136" spans="1:83" s="11" customFormat="1" ht="24" x14ac:dyDescent="0.15">
      <c r="A136" s="52"/>
      <c r="B136" s="53"/>
      <c r="C136" s="358" t="s">
        <v>104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359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 s="359"/>
      <c r="BP136" s="359"/>
      <c r="BQ136" s="359"/>
      <c r="BR136" s="359"/>
      <c r="BS136" s="360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</row>
    <row r="137" spans="1:83" s="11" customFormat="1" ht="24" x14ac:dyDescent="0.15">
      <c r="A137" s="52"/>
      <c r="B137" s="53"/>
      <c r="C137" s="358" t="s">
        <v>53</v>
      </c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9"/>
      <c r="BD137" s="359"/>
      <c r="BE137" s="359"/>
      <c r="BF137" s="359"/>
      <c r="BG137" s="359"/>
      <c r="BH137" s="359"/>
      <c r="BI137" s="359"/>
      <c r="BJ137" s="359"/>
      <c r="BK137" s="359"/>
      <c r="BL137" s="359"/>
      <c r="BM137" s="359"/>
      <c r="BN137" s="359"/>
      <c r="BO137" s="359"/>
      <c r="BP137" s="359"/>
      <c r="BQ137" s="359"/>
      <c r="BR137" s="359"/>
      <c r="BS137" s="360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</row>
    <row r="138" spans="1:83" s="4" customFormat="1" ht="24" x14ac:dyDescent="0.15">
      <c r="A138" s="24"/>
      <c r="B138" s="54"/>
      <c r="C138" s="358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9"/>
      <c r="BD138" s="359"/>
      <c r="BE138" s="359"/>
      <c r="BF138" s="359"/>
      <c r="BG138" s="359"/>
      <c r="BH138" s="359"/>
      <c r="BI138" s="359"/>
      <c r="BJ138" s="359"/>
      <c r="BK138" s="359"/>
      <c r="BL138" s="359"/>
      <c r="BM138" s="359"/>
      <c r="BN138" s="359"/>
      <c r="BO138" s="359"/>
      <c r="BP138" s="359"/>
      <c r="BQ138" s="359"/>
      <c r="BR138" s="359"/>
      <c r="BS138" s="360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</row>
    <row r="139" spans="1:83" s="6" customFormat="1" ht="12" customHeight="1" x14ac:dyDescent="0.15">
      <c r="A139" s="55"/>
      <c r="B139" s="56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9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</row>
    <row r="140" spans="1:83" s="6" customFormat="1" ht="17.25" customHeight="1" x14ac:dyDescent="0.15">
      <c r="A140" s="55"/>
      <c r="B140" s="56"/>
      <c r="C140" s="221" t="s">
        <v>9</v>
      </c>
      <c r="D140" s="222"/>
      <c r="E140" s="222"/>
      <c r="F140" s="222"/>
      <c r="G140" s="222"/>
      <c r="H140" s="222"/>
      <c r="I140" s="222"/>
      <c r="J140" s="223"/>
      <c r="K140" s="589" t="s">
        <v>107</v>
      </c>
      <c r="L140" s="589"/>
      <c r="M140" s="589"/>
      <c r="N140" s="589"/>
      <c r="O140" s="589"/>
      <c r="P140" s="589"/>
      <c r="Q140" s="589"/>
      <c r="R140" s="589"/>
      <c r="S140" s="589"/>
      <c r="T140" s="589"/>
      <c r="U140" s="589"/>
      <c r="V140" s="589"/>
      <c r="W140" s="589"/>
      <c r="X140" s="589"/>
      <c r="Y140" s="589"/>
      <c r="Z140" s="589"/>
      <c r="AA140" s="589"/>
      <c r="AB140" s="589"/>
      <c r="AC140" s="589"/>
      <c r="AD140" s="589"/>
      <c r="AE140" s="589"/>
      <c r="AF140" s="589"/>
      <c r="AG140" s="589"/>
      <c r="AH140" s="589"/>
      <c r="AI140" s="589"/>
      <c r="AJ140" s="589"/>
      <c r="AK140" s="589"/>
      <c r="AL140" s="589"/>
      <c r="AM140" s="589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60"/>
      <c r="BK140" s="61"/>
      <c r="BL140" s="61"/>
      <c r="BM140" s="58"/>
      <c r="BN140" s="58"/>
      <c r="BO140" s="58"/>
      <c r="BP140" s="58"/>
      <c r="BQ140" s="58"/>
      <c r="BR140" s="61"/>
      <c r="BS140" s="59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</row>
    <row r="141" spans="1:83" s="6" customFormat="1" ht="17.25" customHeight="1" x14ac:dyDescent="0.15">
      <c r="A141" s="55"/>
      <c r="B141" s="56"/>
      <c r="C141" s="227"/>
      <c r="D141" s="228"/>
      <c r="E141" s="228"/>
      <c r="F141" s="228"/>
      <c r="G141" s="228"/>
      <c r="H141" s="228"/>
      <c r="I141" s="228"/>
      <c r="J141" s="229"/>
      <c r="K141" s="589"/>
      <c r="L141" s="589"/>
      <c r="M141" s="589"/>
      <c r="N141" s="589"/>
      <c r="O141" s="589"/>
      <c r="P141" s="589"/>
      <c r="Q141" s="589"/>
      <c r="R141" s="589"/>
      <c r="S141" s="589"/>
      <c r="T141" s="589"/>
      <c r="U141" s="589"/>
      <c r="V141" s="589"/>
      <c r="W141" s="589"/>
      <c r="X141" s="589"/>
      <c r="Y141" s="589"/>
      <c r="Z141" s="589"/>
      <c r="AA141" s="589"/>
      <c r="AB141" s="589"/>
      <c r="AC141" s="589"/>
      <c r="AD141" s="589"/>
      <c r="AE141" s="589"/>
      <c r="AF141" s="589"/>
      <c r="AG141" s="589"/>
      <c r="AH141" s="589"/>
      <c r="AI141" s="589"/>
      <c r="AJ141" s="589"/>
      <c r="AK141" s="589"/>
      <c r="AL141" s="589"/>
      <c r="AM141" s="589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60"/>
      <c r="BK141" s="60"/>
      <c r="BL141" s="60"/>
      <c r="BM141" s="58"/>
      <c r="BN141" s="58"/>
      <c r="BO141" s="58"/>
      <c r="BP141" s="58"/>
      <c r="BQ141" s="58"/>
      <c r="BR141" s="60"/>
      <c r="BS141" s="59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</row>
    <row r="142" spans="1:83" ht="17.25" customHeight="1" x14ac:dyDescent="0.15">
      <c r="A142" s="30"/>
      <c r="B142" s="39"/>
      <c r="C142" s="221" t="s">
        <v>11</v>
      </c>
      <c r="D142" s="222"/>
      <c r="E142" s="222"/>
      <c r="F142" s="222"/>
      <c r="G142" s="222"/>
      <c r="H142" s="222"/>
      <c r="I142" s="222"/>
      <c r="J142" s="223"/>
      <c r="K142" s="589" t="s">
        <v>108</v>
      </c>
      <c r="L142" s="589"/>
      <c r="M142" s="589"/>
      <c r="N142" s="589"/>
      <c r="O142" s="589"/>
      <c r="P142" s="589"/>
      <c r="Q142" s="589"/>
      <c r="R142" s="589"/>
      <c r="S142" s="589"/>
      <c r="T142" s="589"/>
      <c r="U142" s="589"/>
      <c r="V142" s="589"/>
      <c r="W142" s="589"/>
      <c r="X142" s="589"/>
      <c r="Y142" s="589"/>
      <c r="Z142" s="589"/>
      <c r="AA142" s="589"/>
      <c r="AB142" s="589"/>
      <c r="AC142" s="589"/>
      <c r="AD142" s="589"/>
      <c r="AE142" s="589"/>
      <c r="AF142" s="589"/>
      <c r="AG142" s="589"/>
      <c r="AH142" s="589"/>
      <c r="AI142" s="589"/>
      <c r="AJ142" s="589"/>
      <c r="AK142" s="589"/>
      <c r="AL142" s="589"/>
      <c r="AM142" s="589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40"/>
      <c r="BE142" s="40"/>
      <c r="BF142" s="40"/>
      <c r="BG142" s="40"/>
      <c r="BH142" s="40"/>
      <c r="BI142" s="58"/>
      <c r="BJ142" s="60"/>
      <c r="BK142" s="60"/>
      <c r="BL142" s="60"/>
      <c r="BM142" s="40"/>
      <c r="BN142" s="40"/>
      <c r="BO142" s="40"/>
      <c r="BP142" s="40"/>
      <c r="BQ142" s="40"/>
      <c r="BR142" s="60"/>
      <c r="BS142" s="62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</row>
    <row r="143" spans="1:83" ht="17.25" customHeight="1" x14ac:dyDescent="0.15">
      <c r="A143" s="30"/>
      <c r="B143" s="39"/>
      <c r="C143" s="227"/>
      <c r="D143" s="228"/>
      <c r="E143" s="228"/>
      <c r="F143" s="228"/>
      <c r="G143" s="228"/>
      <c r="H143" s="228"/>
      <c r="I143" s="228"/>
      <c r="J143" s="229"/>
      <c r="K143" s="589"/>
      <c r="L143" s="589"/>
      <c r="M143" s="589"/>
      <c r="N143" s="589"/>
      <c r="O143" s="589"/>
      <c r="P143" s="589"/>
      <c r="Q143" s="589"/>
      <c r="R143" s="589"/>
      <c r="S143" s="589"/>
      <c r="T143" s="589"/>
      <c r="U143" s="589"/>
      <c r="V143" s="589"/>
      <c r="W143" s="589"/>
      <c r="X143" s="589"/>
      <c r="Y143" s="589"/>
      <c r="Z143" s="589"/>
      <c r="AA143" s="589"/>
      <c r="AB143" s="589"/>
      <c r="AC143" s="589"/>
      <c r="AD143" s="589"/>
      <c r="AE143" s="589"/>
      <c r="AF143" s="589"/>
      <c r="AG143" s="589"/>
      <c r="AH143" s="589"/>
      <c r="AI143" s="589"/>
      <c r="AJ143" s="589"/>
      <c r="AK143" s="589"/>
      <c r="AL143" s="589"/>
      <c r="AM143" s="589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40"/>
      <c r="BE143" s="40"/>
      <c r="BF143" s="40"/>
      <c r="BG143" s="40"/>
      <c r="BH143" s="40"/>
      <c r="BI143" s="58"/>
      <c r="BJ143" s="60"/>
      <c r="BK143" s="60"/>
      <c r="BL143" s="60"/>
      <c r="BM143" s="40"/>
      <c r="BN143" s="40"/>
      <c r="BO143" s="40"/>
      <c r="BP143" s="40"/>
      <c r="BQ143" s="40"/>
      <c r="BR143" s="60"/>
      <c r="BS143" s="62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</row>
    <row r="144" spans="1:83" ht="17.25" customHeight="1" x14ac:dyDescent="0.15">
      <c r="A144" s="30"/>
      <c r="B144" s="39"/>
      <c r="C144" s="221" t="s">
        <v>13</v>
      </c>
      <c r="D144" s="222"/>
      <c r="E144" s="222"/>
      <c r="F144" s="222"/>
      <c r="G144" s="222"/>
      <c r="H144" s="222"/>
      <c r="I144" s="222"/>
      <c r="J144" s="223"/>
      <c r="K144" s="589" t="s">
        <v>14</v>
      </c>
      <c r="L144" s="589"/>
      <c r="M144" s="589"/>
      <c r="N144" s="589"/>
      <c r="O144" s="589"/>
      <c r="P144" s="589"/>
      <c r="Q144" s="589"/>
      <c r="R144" s="589"/>
      <c r="S144" s="589"/>
      <c r="T144" s="589"/>
      <c r="U144" s="589"/>
      <c r="V144" s="589"/>
      <c r="W144" s="589"/>
      <c r="X144" s="589"/>
      <c r="Y144" s="589"/>
      <c r="Z144" s="589"/>
      <c r="AA144" s="589"/>
      <c r="AB144" s="589"/>
      <c r="AC144" s="589"/>
      <c r="AD144" s="589"/>
      <c r="AE144" s="589"/>
      <c r="AF144" s="589"/>
      <c r="AG144" s="589"/>
      <c r="AH144" s="589"/>
      <c r="AI144" s="589"/>
      <c r="AJ144" s="589"/>
      <c r="AK144" s="589"/>
      <c r="AL144" s="589"/>
      <c r="AM144" s="589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60"/>
      <c r="BK144" s="60"/>
      <c r="BL144" s="60"/>
      <c r="BM144" s="60"/>
      <c r="BN144" s="60"/>
      <c r="BO144" s="60"/>
      <c r="BP144" s="60"/>
      <c r="BQ144" s="60"/>
      <c r="BR144" s="60"/>
      <c r="BS144" s="62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</row>
    <row r="145" spans="1:83" ht="17.25" customHeight="1" x14ac:dyDescent="0.15">
      <c r="A145" s="30"/>
      <c r="B145" s="39"/>
      <c r="C145" s="227"/>
      <c r="D145" s="228"/>
      <c r="E145" s="228"/>
      <c r="F145" s="228"/>
      <c r="G145" s="228"/>
      <c r="H145" s="228"/>
      <c r="I145" s="228"/>
      <c r="J145" s="229"/>
      <c r="K145" s="589"/>
      <c r="L145" s="589"/>
      <c r="M145" s="589"/>
      <c r="N145" s="589"/>
      <c r="O145" s="589"/>
      <c r="P145" s="589"/>
      <c r="Q145" s="589"/>
      <c r="R145" s="589"/>
      <c r="S145" s="589"/>
      <c r="T145" s="589"/>
      <c r="U145" s="589"/>
      <c r="V145" s="589"/>
      <c r="W145" s="589"/>
      <c r="X145" s="589"/>
      <c r="Y145" s="589"/>
      <c r="Z145" s="589"/>
      <c r="AA145" s="589"/>
      <c r="AB145" s="589"/>
      <c r="AC145" s="589"/>
      <c r="AD145" s="589"/>
      <c r="AE145" s="589"/>
      <c r="AF145" s="589"/>
      <c r="AG145" s="589"/>
      <c r="AH145" s="589"/>
      <c r="AI145" s="589"/>
      <c r="AJ145" s="589"/>
      <c r="AK145" s="589"/>
      <c r="AL145" s="589"/>
      <c r="AM145" s="589"/>
      <c r="AN145" s="58"/>
      <c r="AO145" s="40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60"/>
      <c r="BK145" s="60"/>
      <c r="BL145" s="60"/>
      <c r="BM145" s="60"/>
      <c r="BN145" s="60"/>
      <c r="BO145" s="60"/>
      <c r="BP145" s="60"/>
      <c r="BQ145" s="60"/>
      <c r="BR145" s="60"/>
      <c r="BS145" s="62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</row>
    <row r="146" spans="1:83" s="6" customFormat="1" ht="17.25" customHeight="1" x14ac:dyDescent="0.15">
      <c r="A146" s="55"/>
      <c r="B146" s="56"/>
      <c r="C146" s="296" t="s">
        <v>15</v>
      </c>
      <c r="D146" s="296"/>
      <c r="E146" s="296"/>
      <c r="F146" s="296"/>
      <c r="G146" s="296"/>
      <c r="H146" s="296"/>
      <c r="I146" s="296"/>
      <c r="J146" s="296"/>
      <c r="K146" s="589">
        <v>2</v>
      </c>
      <c r="L146" s="589"/>
      <c r="M146" s="589"/>
      <c r="N146" s="589"/>
      <c r="O146" s="589"/>
      <c r="P146" s="589"/>
      <c r="Q146" s="589"/>
      <c r="R146" s="589"/>
      <c r="S146" s="589"/>
      <c r="T146" s="589"/>
      <c r="U146" s="589"/>
      <c r="V146" s="589"/>
      <c r="W146" s="589"/>
      <c r="X146" s="589"/>
      <c r="Y146" s="589"/>
      <c r="Z146" s="589"/>
      <c r="AA146" s="589"/>
      <c r="AB146" s="589"/>
      <c r="AC146" s="589"/>
      <c r="AD146" s="589"/>
      <c r="AE146" s="589"/>
      <c r="AF146" s="589"/>
      <c r="AG146" s="589"/>
      <c r="AH146" s="589"/>
      <c r="AI146" s="589"/>
      <c r="AJ146" s="589"/>
      <c r="AK146" s="589"/>
      <c r="AL146" s="589"/>
      <c r="AM146" s="589"/>
      <c r="AN146" s="40"/>
      <c r="AO146" s="58"/>
      <c r="AP146" s="58"/>
      <c r="AQ146" s="58"/>
      <c r="AR146" s="58"/>
      <c r="AS146" s="58"/>
      <c r="AT146" s="58"/>
      <c r="AU146" s="590" t="s">
        <v>54</v>
      </c>
      <c r="AV146" s="591"/>
      <c r="AW146" s="591"/>
      <c r="AX146" s="591"/>
      <c r="AY146" s="591"/>
      <c r="AZ146" s="592"/>
      <c r="BA146" s="599">
        <f>AU230</f>
        <v>24700000</v>
      </c>
      <c r="BB146" s="600"/>
      <c r="BC146" s="600"/>
      <c r="BD146" s="600"/>
      <c r="BE146" s="600"/>
      <c r="BF146" s="600"/>
      <c r="BG146" s="600"/>
      <c r="BH146" s="600"/>
      <c r="BI146" s="600"/>
      <c r="BJ146" s="600"/>
      <c r="BK146" s="600"/>
      <c r="BL146" s="600"/>
      <c r="BM146" s="601"/>
      <c r="BN146" s="608" t="s">
        <v>55</v>
      </c>
      <c r="BO146" s="609"/>
      <c r="BP146" s="609"/>
      <c r="BQ146" s="610"/>
      <c r="BR146" s="60"/>
      <c r="BS146" s="59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</row>
    <row r="147" spans="1:83" s="6" customFormat="1" ht="17.25" customHeight="1" x14ac:dyDescent="0.15">
      <c r="A147" s="55"/>
      <c r="B147" s="56"/>
      <c r="C147" s="296"/>
      <c r="D147" s="296"/>
      <c r="E147" s="296"/>
      <c r="F147" s="296"/>
      <c r="G147" s="296"/>
      <c r="H147" s="296"/>
      <c r="I147" s="296"/>
      <c r="J147" s="296"/>
      <c r="K147" s="589"/>
      <c r="L147" s="589"/>
      <c r="M147" s="589"/>
      <c r="N147" s="589"/>
      <c r="O147" s="589"/>
      <c r="P147" s="589"/>
      <c r="Q147" s="589"/>
      <c r="R147" s="589"/>
      <c r="S147" s="589"/>
      <c r="T147" s="589"/>
      <c r="U147" s="589"/>
      <c r="V147" s="589"/>
      <c r="W147" s="589"/>
      <c r="X147" s="589"/>
      <c r="Y147" s="589"/>
      <c r="Z147" s="589"/>
      <c r="AA147" s="589"/>
      <c r="AB147" s="589"/>
      <c r="AC147" s="589"/>
      <c r="AD147" s="589"/>
      <c r="AE147" s="589"/>
      <c r="AF147" s="589"/>
      <c r="AG147" s="589"/>
      <c r="AH147" s="589"/>
      <c r="AI147" s="589"/>
      <c r="AJ147" s="589"/>
      <c r="AK147" s="589"/>
      <c r="AL147" s="589"/>
      <c r="AM147" s="589"/>
      <c r="AN147" s="40"/>
      <c r="AO147" s="58"/>
      <c r="AP147" s="58"/>
      <c r="AQ147" s="58"/>
      <c r="AR147" s="58"/>
      <c r="AS147" s="58"/>
      <c r="AT147" s="58"/>
      <c r="AU147" s="593"/>
      <c r="AV147" s="594"/>
      <c r="AW147" s="594"/>
      <c r="AX147" s="594"/>
      <c r="AY147" s="594"/>
      <c r="AZ147" s="595"/>
      <c r="BA147" s="602"/>
      <c r="BB147" s="603"/>
      <c r="BC147" s="603"/>
      <c r="BD147" s="603"/>
      <c r="BE147" s="603"/>
      <c r="BF147" s="603"/>
      <c r="BG147" s="603"/>
      <c r="BH147" s="603"/>
      <c r="BI147" s="603"/>
      <c r="BJ147" s="603"/>
      <c r="BK147" s="603"/>
      <c r="BL147" s="603"/>
      <c r="BM147" s="604"/>
      <c r="BN147" s="611"/>
      <c r="BO147" s="612"/>
      <c r="BP147" s="612"/>
      <c r="BQ147" s="613"/>
      <c r="BR147" s="60"/>
      <c r="BS147" s="59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</row>
    <row r="148" spans="1:83" ht="17.25" customHeight="1" x14ac:dyDescent="0.15">
      <c r="A148" s="30"/>
      <c r="B148" s="39"/>
      <c r="C148" s="221" t="s">
        <v>16</v>
      </c>
      <c r="D148" s="222"/>
      <c r="E148" s="222"/>
      <c r="F148" s="222"/>
      <c r="G148" s="222"/>
      <c r="H148" s="222"/>
      <c r="I148" s="222"/>
      <c r="J148" s="223"/>
      <c r="K148" s="617">
        <v>1</v>
      </c>
      <c r="L148" s="618"/>
      <c r="M148" s="618"/>
      <c r="N148" s="618"/>
      <c r="O148" s="618"/>
      <c r="P148" s="618"/>
      <c r="Q148" s="618"/>
      <c r="R148" s="618"/>
      <c r="S148" s="618"/>
      <c r="T148" s="618"/>
      <c r="U148" s="618"/>
      <c r="V148" s="618"/>
      <c r="W148" s="618"/>
      <c r="X148" s="618"/>
      <c r="Y148" s="618"/>
      <c r="Z148" s="618"/>
      <c r="AA148" s="618"/>
      <c r="AB148" s="618"/>
      <c r="AC148" s="618"/>
      <c r="AD148" s="618"/>
      <c r="AE148" s="618"/>
      <c r="AF148" s="618"/>
      <c r="AG148" s="618"/>
      <c r="AH148" s="618"/>
      <c r="AI148" s="618"/>
      <c r="AJ148" s="618"/>
      <c r="AK148" s="618"/>
      <c r="AL148" s="618"/>
      <c r="AM148" s="619"/>
      <c r="AN148" s="58"/>
      <c r="AO148" s="58"/>
      <c r="AP148" s="58"/>
      <c r="AQ148" s="58"/>
      <c r="AR148" s="58"/>
      <c r="AS148" s="58"/>
      <c r="AT148" s="58"/>
      <c r="AU148" s="593"/>
      <c r="AV148" s="594"/>
      <c r="AW148" s="594"/>
      <c r="AX148" s="594"/>
      <c r="AY148" s="594"/>
      <c r="AZ148" s="595"/>
      <c r="BA148" s="602"/>
      <c r="BB148" s="603"/>
      <c r="BC148" s="603"/>
      <c r="BD148" s="603"/>
      <c r="BE148" s="603"/>
      <c r="BF148" s="603"/>
      <c r="BG148" s="603"/>
      <c r="BH148" s="603"/>
      <c r="BI148" s="603"/>
      <c r="BJ148" s="603"/>
      <c r="BK148" s="603"/>
      <c r="BL148" s="603"/>
      <c r="BM148" s="604"/>
      <c r="BN148" s="611"/>
      <c r="BO148" s="612"/>
      <c r="BP148" s="612"/>
      <c r="BQ148" s="613"/>
      <c r="BR148" s="60"/>
      <c r="BS148" s="62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</row>
    <row r="149" spans="1:83" ht="17.25" customHeight="1" x14ac:dyDescent="0.15">
      <c r="A149" s="30"/>
      <c r="B149" s="39"/>
      <c r="C149" s="227"/>
      <c r="D149" s="228"/>
      <c r="E149" s="228"/>
      <c r="F149" s="228"/>
      <c r="G149" s="228"/>
      <c r="H149" s="228"/>
      <c r="I149" s="228"/>
      <c r="J149" s="229"/>
      <c r="K149" s="620"/>
      <c r="L149" s="621"/>
      <c r="M149" s="621"/>
      <c r="N149" s="621"/>
      <c r="O149" s="621"/>
      <c r="P149" s="621"/>
      <c r="Q149" s="621"/>
      <c r="R149" s="621"/>
      <c r="S149" s="621"/>
      <c r="T149" s="621"/>
      <c r="U149" s="621"/>
      <c r="V149" s="621"/>
      <c r="W149" s="621"/>
      <c r="X149" s="621"/>
      <c r="Y149" s="621"/>
      <c r="Z149" s="621"/>
      <c r="AA149" s="621"/>
      <c r="AB149" s="621"/>
      <c r="AC149" s="621"/>
      <c r="AD149" s="621"/>
      <c r="AE149" s="621"/>
      <c r="AF149" s="621"/>
      <c r="AG149" s="621"/>
      <c r="AH149" s="621"/>
      <c r="AI149" s="621"/>
      <c r="AJ149" s="621"/>
      <c r="AK149" s="621"/>
      <c r="AL149" s="621"/>
      <c r="AM149" s="622"/>
      <c r="AN149" s="58"/>
      <c r="AO149" s="58"/>
      <c r="AP149" s="58"/>
      <c r="AQ149" s="58"/>
      <c r="AR149" s="58"/>
      <c r="AS149" s="58"/>
      <c r="AT149" s="58"/>
      <c r="AU149" s="596"/>
      <c r="AV149" s="597"/>
      <c r="AW149" s="597"/>
      <c r="AX149" s="597"/>
      <c r="AY149" s="597"/>
      <c r="AZ149" s="598"/>
      <c r="BA149" s="605"/>
      <c r="BB149" s="606"/>
      <c r="BC149" s="606"/>
      <c r="BD149" s="606"/>
      <c r="BE149" s="606"/>
      <c r="BF149" s="606"/>
      <c r="BG149" s="606"/>
      <c r="BH149" s="606"/>
      <c r="BI149" s="606"/>
      <c r="BJ149" s="606"/>
      <c r="BK149" s="606"/>
      <c r="BL149" s="606"/>
      <c r="BM149" s="607"/>
      <c r="BN149" s="614"/>
      <c r="BO149" s="615"/>
      <c r="BP149" s="615"/>
      <c r="BQ149" s="616"/>
      <c r="BR149" s="61"/>
      <c r="BS149" s="62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</row>
    <row r="150" spans="1:83" ht="7.5" customHeight="1" x14ac:dyDescent="0.15">
      <c r="A150" s="30"/>
      <c r="B150" s="39"/>
      <c r="C150" s="63"/>
      <c r="D150" s="63"/>
      <c r="E150" s="63"/>
      <c r="F150" s="63"/>
      <c r="G150" s="63"/>
      <c r="H150" s="63"/>
      <c r="I150" s="63"/>
      <c r="J150" s="63"/>
      <c r="K150" s="64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66"/>
      <c r="BO150" s="58"/>
      <c r="BP150" s="66"/>
      <c r="BQ150" s="58"/>
      <c r="BR150" s="58"/>
      <c r="BS150" s="62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</row>
    <row r="151" spans="1:83" ht="7.5" customHeight="1" x14ac:dyDescent="0.15">
      <c r="A151" s="30"/>
      <c r="B151" s="67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8"/>
      <c r="BP151" s="68"/>
      <c r="BQ151" s="68"/>
      <c r="BR151" s="68"/>
      <c r="BS151" s="62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</row>
    <row r="152" spans="1:83" ht="13.5" customHeight="1" x14ac:dyDescent="0.15">
      <c r="A152" s="30"/>
      <c r="B152" s="39"/>
      <c r="C152" s="221" t="s">
        <v>56</v>
      </c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3"/>
      <c r="BS152" s="62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</row>
    <row r="153" spans="1:83" ht="13.5" customHeight="1" x14ac:dyDescent="0.15">
      <c r="A153" s="30"/>
      <c r="B153" s="39"/>
      <c r="C153" s="224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6"/>
      <c r="BS153" s="62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</row>
    <row r="154" spans="1:83" ht="13.5" customHeight="1" x14ac:dyDescent="0.15">
      <c r="A154" s="30"/>
      <c r="B154" s="39"/>
      <c r="C154" s="227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9"/>
      <c r="BS154" s="62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</row>
    <row r="155" spans="1:83" s="10" customFormat="1" x14ac:dyDescent="0.15">
      <c r="A155" s="68"/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2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</row>
    <row r="156" spans="1:83" ht="13.5" customHeight="1" x14ac:dyDescent="0.15">
      <c r="A156" s="30"/>
      <c r="B156" s="39"/>
      <c r="C156" s="381" t="s">
        <v>57</v>
      </c>
      <c r="D156" s="382"/>
      <c r="E156" s="383"/>
      <c r="F156" s="553" t="s">
        <v>58</v>
      </c>
      <c r="G156" s="554"/>
      <c r="H156" s="554"/>
      <c r="I156" s="554"/>
      <c r="J156" s="554"/>
      <c r="K156" s="554"/>
      <c r="L156" s="554"/>
      <c r="M156" s="554"/>
      <c r="N156" s="554"/>
      <c r="O156" s="554"/>
      <c r="P156" s="554"/>
      <c r="Q156" s="554"/>
      <c r="R156" s="555"/>
      <c r="S156" s="40"/>
      <c r="T156" s="40"/>
      <c r="U156" s="392">
        <f>U159+U162</f>
        <v>120</v>
      </c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4"/>
      <c r="AO156" s="583" t="s">
        <v>59</v>
      </c>
      <c r="AP156" s="584"/>
      <c r="AQ156" s="585"/>
      <c r="AR156" s="40"/>
      <c r="AS156" s="40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2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</row>
    <row r="157" spans="1:83" ht="13.5" customHeight="1" x14ac:dyDescent="0.15">
      <c r="A157" s="30"/>
      <c r="B157" s="39"/>
      <c r="C157" s="384"/>
      <c r="D157" s="385"/>
      <c r="E157" s="386"/>
      <c r="F157" s="556"/>
      <c r="G157" s="557"/>
      <c r="H157" s="557"/>
      <c r="I157" s="557"/>
      <c r="J157" s="557"/>
      <c r="K157" s="557"/>
      <c r="L157" s="557"/>
      <c r="M157" s="557"/>
      <c r="N157" s="557"/>
      <c r="O157" s="557"/>
      <c r="P157" s="557"/>
      <c r="Q157" s="557"/>
      <c r="R157" s="558"/>
      <c r="S157" s="40"/>
      <c r="T157" s="40"/>
      <c r="U157" s="395"/>
      <c r="V157" s="396"/>
      <c r="W157" s="396"/>
      <c r="X157" s="396"/>
      <c r="Y157" s="396"/>
      <c r="Z157" s="396"/>
      <c r="AA157" s="396"/>
      <c r="AB157" s="396"/>
      <c r="AC157" s="396"/>
      <c r="AD157" s="396"/>
      <c r="AE157" s="396"/>
      <c r="AF157" s="396"/>
      <c r="AG157" s="396"/>
      <c r="AH157" s="396"/>
      <c r="AI157" s="396"/>
      <c r="AJ157" s="396"/>
      <c r="AK157" s="396"/>
      <c r="AL157" s="396"/>
      <c r="AM157" s="396"/>
      <c r="AN157" s="397"/>
      <c r="AO157" s="574"/>
      <c r="AP157" s="575"/>
      <c r="AQ157" s="576"/>
      <c r="AR157" s="70"/>
      <c r="AS157" s="40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2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</row>
    <row r="158" spans="1:83" ht="13.5" customHeight="1" x14ac:dyDescent="0.15">
      <c r="A158" s="30"/>
      <c r="B158" s="39"/>
      <c r="C158" s="387"/>
      <c r="D158" s="388"/>
      <c r="E158" s="389"/>
      <c r="F158" s="559"/>
      <c r="G158" s="560"/>
      <c r="H158" s="560"/>
      <c r="I158" s="560"/>
      <c r="J158" s="560"/>
      <c r="K158" s="560"/>
      <c r="L158" s="560"/>
      <c r="M158" s="560"/>
      <c r="N158" s="560"/>
      <c r="O158" s="560"/>
      <c r="P158" s="560"/>
      <c r="Q158" s="560"/>
      <c r="R158" s="561"/>
      <c r="S158" s="40"/>
      <c r="T158" s="40"/>
      <c r="U158" s="580"/>
      <c r="V158" s="581"/>
      <c r="W158" s="581"/>
      <c r="X158" s="581"/>
      <c r="Y158" s="581"/>
      <c r="Z158" s="581"/>
      <c r="AA158" s="581"/>
      <c r="AB158" s="581"/>
      <c r="AC158" s="581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2"/>
      <c r="AO158" s="586"/>
      <c r="AP158" s="587"/>
      <c r="AQ158" s="588"/>
      <c r="AR158" s="40"/>
      <c r="AS158" s="40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2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</row>
    <row r="159" spans="1:83" ht="13.5" customHeight="1" x14ac:dyDescent="0.15">
      <c r="A159" s="30"/>
      <c r="B159" s="39"/>
      <c r="C159" s="40"/>
      <c r="D159" s="40"/>
      <c r="E159" s="40"/>
      <c r="F159" s="381" t="s">
        <v>60</v>
      </c>
      <c r="G159" s="382"/>
      <c r="H159" s="383"/>
      <c r="I159" s="553" t="s">
        <v>61</v>
      </c>
      <c r="J159" s="554"/>
      <c r="K159" s="554"/>
      <c r="L159" s="554"/>
      <c r="M159" s="554"/>
      <c r="N159" s="554"/>
      <c r="O159" s="554"/>
      <c r="P159" s="554"/>
      <c r="Q159" s="554"/>
      <c r="R159" s="555"/>
      <c r="S159" s="40"/>
      <c r="T159" s="40"/>
      <c r="U159" s="568">
        <v>84</v>
      </c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70"/>
      <c r="AO159" s="571" t="s">
        <v>59</v>
      </c>
      <c r="AP159" s="572"/>
      <c r="AQ159" s="573"/>
      <c r="AR159" s="40"/>
      <c r="AS159" s="40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2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</row>
    <row r="160" spans="1:83" ht="13.5" customHeight="1" x14ac:dyDescent="0.15">
      <c r="A160" s="30"/>
      <c r="B160" s="39"/>
      <c r="C160" s="40"/>
      <c r="D160" s="40"/>
      <c r="E160" s="40"/>
      <c r="F160" s="384"/>
      <c r="G160" s="385"/>
      <c r="H160" s="386"/>
      <c r="I160" s="556"/>
      <c r="J160" s="557"/>
      <c r="K160" s="557"/>
      <c r="L160" s="557"/>
      <c r="M160" s="557"/>
      <c r="N160" s="557"/>
      <c r="O160" s="557"/>
      <c r="P160" s="557"/>
      <c r="Q160" s="557"/>
      <c r="R160" s="558"/>
      <c r="S160" s="40"/>
      <c r="T160" s="40"/>
      <c r="U160" s="395"/>
      <c r="V160" s="396"/>
      <c r="W160" s="396"/>
      <c r="X160" s="396"/>
      <c r="Y160" s="396"/>
      <c r="Z160" s="396"/>
      <c r="AA160" s="396"/>
      <c r="AB160" s="396"/>
      <c r="AC160" s="396"/>
      <c r="AD160" s="396"/>
      <c r="AE160" s="396"/>
      <c r="AF160" s="396"/>
      <c r="AG160" s="396"/>
      <c r="AH160" s="396"/>
      <c r="AI160" s="396"/>
      <c r="AJ160" s="396"/>
      <c r="AK160" s="396"/>
      <c r="AL160" s="396"/>
      <c r="AM160" s="396"/>
      <c r="AN160" s="397"/>
      <c r="AO160" s="574"/>
      <c r="AP160" s="575"/>
      <c r="AQ160" s="576"/>
      <c r="AR160" s="40"/>
      <c r="AS160" s="40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2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</row>
    <row r="161" spans="1:83" ht="13.5" customHeight="1" x14ac:dyDescent="0.15">
      <c r="A161" s="30"/>
      <c r="B161" s="39"/>
      <c r="C161" s="40"/>
      <c r="D161" s="40"/>
      <c r="E161" s="40"/>
      <c r="F161" s="387"/>
      <c r="G161" s="388"/>
      <c r="H161" s="389"/>
      <c r="I161" s="559"/>
      <c r="J161" s="560"/>
      <c r="K161" s="560"/>
      <c r="L161" s="560"/>
      <c r="M161" s="560"/>
      <c r="N161" s="560"/>
      <c r="O161" s="560"/>
      <c r="P161" s="560"/>
      <c r="Q161" s="560"/>
      <c r="R161" s="561"/>
      <c r="S161" s="40"/>
      <c r="T161" s="40"/>
      <c r="U161" s="580"/>
      <c r="V161" s="581"/>
      <c r="W161" s="581"/>
      <c r="X161" s="581"/>
      <c r="Y161" s="581"/>
      <c r="Z161" s="581"/>
      <c r="AA161" s="581"/>
      <c r="AB161" s="581"/>
      <c r="AC161" s="581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2"/>
      <c r="AO161" s="586"/>
      <c r="AP161" s="587"/>
      <c r="AQ161" s="588"/>
      <c r="AR161" s="40"/>
      <c r="AS161" s="40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2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</row>
    <row r="162" spans="1:83" ht="13.5" customHeight="1" x14ac:dyDescent="0.15">
      <c r="A162" s="30"/>
      <c r="B162" s="39"/>
      <c r="C162" s="40"/>
      <c r="D162" s="40"/>
      <c r="E162" s="40"/>
      <c r="F162" s="381" t="s">
        <v>62</v>
      </c>
      <c r="G162" s="382"/>
      <c r="H162" s="383"/>
      <c r="I162" s="553" t="s">
        <v>63</v>
      </c>
      <c r="J162" s="554"/>
      <c r="K162" s="554"/>
      <c r="L162" s="554"/>
      <c r="M162" s="554"/>
      <c r="N162" s="554"/>
      <c r="O162" s="554"/>
      <c r="P162" s="554"/>
      <c r="Q162" s="554"/>
      <c r="R162" s="555"/>
      <c r="S162" s="40"/>
      <c r="T162" s="40"/>
      <c r="U162" s="568">
        <v>36</v>
      </c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70"/>
      <c r="AO162" s="571" t="s">
        <v>59</v>
      </c>
      <c r="AP162" s="572"/>
      <c r="AQ162" s="573"/>
      <c r="AR162" s="40"/>
      <c r="AS162" s="40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2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</row>
    <row r="163" spans="1:83" ht="13.5" customHeight="1" x14ac:dyDescent="0.15">
      <c r="A163" s="30"/>
      <c r="B163" s="39"/>
      <c r="C163" s="40"/>
      <c r="D163" s="40"/>
      <c r="E163" s="40"/>
      <c r="F163" s="384"/>
      <c r="G163" s="385"/>
      <c r="H163" s="386"/>
      <c r="I163" s="556"/>
      <c r="J163" s="557"/>
      <c r="K163" s="557"/>
      <c r="L163" s="557"/>
      <c r="M163" s="557"/>
      <c r="N163" s="557"/>
      <c r="O163" s="557"/>
      <c r="P163" s="557"/>
      <c r="Q163" s="557"/>
      <c r="R163" s="558"/>
      <c r="S163" s="40"/>
      <c r="T163" s="40"/>
      <c r="U163" s="395"/>
      <c r="V163" s="396"/>
      <c r="W163" s="396"/>
      <c r="X163" s="396"/>
      <c r="Y163" s="396"/>
      <c r="Z163" s="396"/>
      <c r="AA163" s="396"/>
      <c r="AB163" s="396"/>
      <c r="AC163" s="396"/>
      <c r="AD163" s="396"/>
      <c r="AE163" s="396"/>
      <c r="AF163" s="396"/>
      <c r="AG163" s="396"/>
      <c r="AH163" s="396"/>
      <c r="AI163" s="396"/>
      <c r="AJ163" s="396"/>
      <c r="AK163" s="396"/>
      <c r="AL163" s="396"/>
      <c r="AM163" s="396"/>
      <c r="AN163" s="397"/>
      <c r="AO163" s="574"/>
      <c r="AP163" s="575"/>
      <c r="AQ163" s="576"/>
      <c r="AR163" s="40"/>
      <c r="AS163" s="40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2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</row>
    <row r="164" spans="1:83" ht="13.5" customHeight="1" x14ac:dyDescent="0.15">
      <c r="A164" s="30"/>
      <c r="B164" s="39"/>
      <c r="C164" s="40"/>
      <c r="D164" s="40"/>
      <c r="E164" s="40"/>
      <c r="F164" s="387"/>
      <c r="G164" s="388"/>
      <c r="H164" s="389"/>
      <c r="I164" s="559"/>
      <c r="J164" s="560"/>
      <c r="K164" s="560"/>
      <c r="L164" s="560"/>
      <c r="M164" s="560"/>
      <c r="N164" s="560"/>
      <c r="O164" s="560"/>
      <c r="P164" s="560"/>
      <c r="Q164" s="560"/>
      <c r="R164" s="561"/>
      <c r="S164" s="40"/>
      <c r="T164" s="40"/>
      <c r="U164" s="398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399"/>
      <c r="AI164" s="399"/>
      <c r="AJ164" s="399"/>
      <c r="AK164" s="399"/>
      <c r="AL164" s="399"/>
      <c r="AM164" s="399"/>
      <c r="AN164" s="400"/>
      <c r="AO164" s="577"/>
      <c r="AP164" s="578"/>
      <c r="AQ164" s="579"/>
      <c r="AR164" s="40"/>
      <c r="AS164" s="40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2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</row>
    <row r="165" spans="1:83" ht="13.5" customHeight="1" x14ac:dyDescent="0.15">
      <c r="A165" s="30"/>
      <c r="B165" s="39"/>
      <c r="C165" s="381" t="s">
        <v>64</v>
      </c>
      <c r="D165" s="382"/>
      <c r="E165" s="383"/>
      <c r="F165" s="420" t="s">
        <v>65</v>
      </c>
      <c r="G165" s="421"/>
      <c r="H165" s="421"/>
      <c r="I165" s="421"/>
      <c r="J165" s="421"/>
      <c r="K165" s="421"/>
      <c r="L165" s="421"/>
      <c r="M165" s="421"/>
      <c r="N165" s="421"/>
      <c r="O165" s="421"/>
      <c r="P165" s="421"/>
      <c r="Q165" s="421"/>
      <c r="R165" s="421"/>
      <c r="S165" s="40"/>
      <c r="T165" s="40"/>
      <c r="U165" s="392">
        <f>U168+U171</f>
        <v>30000000</v>
      </c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  <c r="AN165" s="394"/>
      <c r="AO165" s="451" t="s">
        <v>55</v>
      </c>
      <c r="AP165" s="452"/>
      <c r="AQ165" s="453"/>
      <c r="AR165" s="40"/>
      <c r="AS165" s="40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2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</row>
    <row r="166" spans="1:83" ht="13.5" customHeight="1" x14ac:dyDescent="0.15">
      <c r="A166" s="30"/>
      <c r="B166" s="39"/>
      <c r="C166" s="384"/>
      <c r="D166" s="385"/>
      <c r="E166" s="386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0"/>
      <c r="T166" s="40"/>
      <c r="U166" s="395"/>
      <c r="V166" s="396"/>
      <c r="W166" s="396"/>
      <c r="X166" s="396"/>
      <c r="Y166" s="396"/>
      <c r="Z166" s="396"/>
      <c r="AA166" s="396"/>
      <c r="AB166" s="396"/>
      <c r="AC166" s="396"/>
      <c r="AD166" s="396"/>
      <c r="AE166" s="396"/>
      <c r="AF166" s="396"/>
      <c r="AG166" s="396"/>
      <c r="AH166" s="396"/>
      <c r="AI166" s="396"/>
      <c r="AJ166" s="396"/>
      <c r="AK166" s="396"/>
      <c r="AL166" s="396"/>
      <c r="AM166" s="396"/>
      <c r="AN166" s="397"/>
      <c r="AO166" s="436"/>
      <c r="AP166" s="437"/>
      <c r="AQ166" s="438"/>
      <c r="AR166" s="40"/>
      <c r="AS166" s="40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2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</row>
    <row r="167" spans="1:83" x14ac:dyDescent="0.15">
      <c r="A167" s="30"/>
      <c r="B167" s="39"/>
      <c r="C167" s="387"/>
      <c r="D167" s="388"/>
      <c r="E167" s="389"/>
      <c r="F167" s="422"/>
      <c r="G167" s="422"/>
      <c r="H167" s="422"/>
      <c r="I167" s="422"/>
      <c r="J167" s="422"/>
      <c r="K167" s="422"/>
      <c r="L167" s="422"/>
      <c r="M167" s="422"/>
      <c r="N167" s="422"/>
      <c r="O167" s="422"/>
      <c r="P167" s="422"/>
      <c r="Q167" s="422"/>
      <c r="R167" s="422"/>
      <c r="S167" s="40"/>
      <c r="T167" s="40"/>
      <c r="U167" s="580"/>
      <c r="V167" s="581"/>
      <c r="W167" s="581"/>
      <c r="X167" s="581"/>
      <c r="Y167" s="581"/>
      <c r="Z167" s="581"/>
      <c r="AA167" s="581"/>
      <c r="AB167" s="581"/>
      <c r="AC167" s="581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2"/>
      <c r="AO167" s="436"/>
      <c r="AP167" s="437"/>
      <c r="AQ167" s="438"/>
      <c r="AR167" s="40"/>
      <c r="AS167" s="40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2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</row>
    <row r="168" spans="1:83" s="10" customFormat="1" ht="13.5" customHeight="1" x14ac:dyDescent="0.15">
      <c r="A168" s="68"/>
      <c r="B168" s="39"/>
      <c r="C168" s="40"/>
      <c r="D168" s="40"/>
      <c r="E168" s="40"/>
      <c r="F168" s="381" t="s">
        <v>66</v>
      </c>
      <c r="G168" s="382"/>
      <c r="H168" s="383"/>
      <c r="I168" s="553" t="s">
        <v>67</v>
      </c>
      <c r="J168" s="554"/>
      <c r="K168" s="554"/>
      <c r="L168" s="554"/>
      <c r="M168" s="554"/>
      <c r="N168" s="554"/>
      <c r="O168" s="554"/>
      <c r="P168" s="554"/>
      <c r="Q168" s="554"/>
      <c r="R168" s="555"/>
      <c r="S168" s="40"/>
      <c r="T168" s="40"/>
      <c r="U168" s="562">
        <v>27000000</v>
      </c>
      <c r="V168" s="563"/>
      <c r="W168" s="563"/>
      <c r="X168" s="563"/>
      <c r="Y168" s="563"/>
      <c r="Z168" s="563"/>
      <c r="AA168" s="563"/>
      <c r="AB168" s="563"/>
      <c r="AC168" s="563"/>
      <c r="AD168" s="563"/>
      <c r="AE168" s="563"/>
      <c r="AF168" s="563"/>
      <c r="AG168" s="563"/>
      <c r="AH168" s="563"/>
      <c r="AI168" s="563"/>
      <c r="AJ168" s="563"/>
      <c r="AK168" s="563"/>
      <c r="AL168" s="563"/>
      <c r="AM168" s="563"/>
      <c r="AN168" s="564"/>
      <c r="AO168" s="436" t="s">
        <v>55</v>
      </c>
      <c r="AP168" s="437"/>
      <c r="AQ168" s="438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2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</row>
    <row r="169" spans="1:83" ht="13.5" customHeight="1" x14ac:dyDescent="0.15">
      <c r="A169" s="30"/>
      <c r="B169" s="39"/>
      <c r="C169" s="40"/>
      <c r="D169" s="40"/>
      <c r="E169" s="40"/>
      <c r="F169" s="384"/>
      <c r="G169" s="385"/>
      <c r="H169" s="386"/>
      <c r="I169" s="556"/>
      <c r="J169" s="557"/>
      <c r="K169" s="557"/>
      <c r="L169" s="557"/>
      <c r="M169" s="557"/>
      <c r="N169" s="557"/>
      <c r="O169" s="557"/>
      <c r="P169" s="557"/>
      <c r="Q169" s="557"/>
      <c r="R169" s="558"/>
      <c r="S169" s="40"/>
      <c r="T169" s="40"/>
      <c r="U169" s="487"/>
      <c r="V169" s="488"/>
      <c r="W169" s="488"/>
      <c r="X169" s="488"/>
      <c r="Y169" s="488"/>
      <c r="Z169" s="488"/>
      <c r="AA169" s="488"/>
      <c r="AB169" s="488"/>
      <c r="AC169" s="488"/>
      <c r="AD169" s="488"/>
      <c r="AE169" s="488"/>
      <c r="AF169" s="488"/>
      <c r="AG169" s="488"/>
      <c r="AH169" s="488"/>
      <c r="AI169" s="488"/>
      <c r="AJ169" s="488"/>
      <c r="AK169" s="488"/>
      <c r="AL169" s="488"/>
      <c r="AM169" s="488"/>
      <c r="AN169" s="489"/>
      <c r="AO169" s="436"/>
      <c r="AP169" s="437"/>
      <c r="AQ169" s="438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62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</row>
    <row r="170" spans="1:83" ht="13.5" customHeight="1" x14ac:dyDescent="0.15">
      <c r="A170" s="30"/>
      <c r="B170" s="39"/>
      <c r="C170" s="40"/>
      <c r="D170" s="40"/>
      <c r="E170" s="40"/>
      <c r="F170" s="387"/>
      <c r="G170" s="388"/>
      <c r="H170" s="389"/>
      <c r="I170" s="559"/>
      <c r="J170" s="560"/>
      <c r="K170" s="560"/>
      <c r="L170" s="560"/>
      <c r="M170" s="560"/>
      <c r="N170" s="560"/>
      <c r="O170" s="560"/>
      <c r="P170" s="560"/>
      <c r="Q170" s="560"/>
      <c r="R170" s="561"/>
      <c r="S170" s="40"/>
      <c r="T170" s="40"/>
      <c r="U170" s="565"/>
      <c r="V170" s="566"/>
      <c r="W170" s="566"/>
      <c r="X170" s="566"/>
      <c r="Y170" s="566"/>
      <c r="Z170" s="566"/>
      <c r="AA170" s="566"/>
      <c r="AB170" s="566"/>
      <c r="AC170" s="566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7"/>
      <c r="AO170" s="436"/>
      <c r="AP170" s="437"/>
      <c r="AQ170" s="438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62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</row>
    <row r="171" spans="1:83" ht="13.5" customHeight="1" x14ac:dyDescent="0.15">
      <c r="A171" s="30"/>
      <c r="B171" s="39"/>
      <c r="C171" s="40"/>
      <c r="D171" s="40"/>
      <c r="E171" s="40"/>
      <c r="F171" s="381" t="s">
        <v>68</v>
      </c>
      <c r="G171" s="382"/>
      <c r="H171" s="383"/>
      <c r="I171" s="553" t="s">
        <v>69</v>
      </c>
      <c r="J171" s="554"/>
      <c r="K171" s="554"/>
      <c r="L171" s="554"/>
      <c r="M171" s="554"/>
      <c r="N171" s="554"/>
      <c r="O171" s="554"/>
      <c r="P171" s="554"/>
      <c r="Q171" s="554"/>
      <c r="R171" s="555"/>
      <c r="S171" s="40"/>
      <c r="T171" s="40"/>
      <c r="U171" s="562">
        <v>3000000</v>
      </c>
      <c r="V171" s="563"/>
      <c r="W171" s="563"/>
      <c r="X171" s="563"/>
      <c r="Y171" s="563"/>
      <c r="Z171" s="563"/>
      <c r="AA171" s="563"/>
      <c r="AB171" s="563"/>
      <c r="AC171" s="563"/>
      <c r="AD171" s="563"/>
      <c r="AE171" s="563"/>
      <c r="AF171" s="563"/>
      <c r="AG171" s="563"/>
      <c r="AH171" s="563"/>
      <c r="AI171" s="563"/>
      <c r="AJ171" s="563"/>
      <c r="AK171" s="563"/>
      <c r="AL171" s="563"/>
      <c r="AM171" s="563"/>
      <c r="AN171" s="564"/>
      <c r="AO171" s="436" t="s">
        <v>55</v>
      </c>
      <c r="AP171" s="437"/>
      <c r="AQ171" s="438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62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</row>
    <row r="172" spans="1:83" ht="13.5" customHeight="1" x14ac:dyDescent="0.15">
      <c r="A172" s="30"/>
      <c r="B172" s="39"/>
      <c r="C172" s="40"/>
      <c r="D172" s="40"/>
      <c r="E172" s="40"/>
      <c r="F172" s="384"/>
      <c r="G172" s="385"/>
      <c r="H172" s="386"/>
      <c r="I172" s="556"/>
      <c r="J172" s="557"/>
      <c r="K172" s="557"/>
      <c r="L172" s="557"/>
      <c r="M172" s="557"/>
      <c r="N172" s="557"/>
      <c r="O172" s="557"/>
      <c r="P172" s="557"/>
      <c r="Q172" s="557"/>
      <c r="R172" s="558"/>
      <c r="S172" s="40"/>
      <c r="T172" s="40"/>
      <c r="U172" s="487"/>
      <c r="V172" s="488"/>
      <c r="W172" s="488"/>
      <c r="X172" s="488"/>
      <c r="Y172" s="488"/>
      <c r="Z172" s="488"/>
      <c r="AA172" s="488"/>
      <c r="AB172" s="488"/>
      <c r="AC172" s="488"/>
      <c r="AD172" s="488"/>
      <c r="AE172" s="488"/>
      <c r="AF172" s="488"/>
      <c r="AG172" s="488"/>
      <c r="AH172" s="488"/>
      <c r="AI172" s="488"/>
      <c r="AJ172" s="488"/>
      <c r="AK172" s="488"/>
      <c r="AL172" s="488"/>
      <c r="AM172" s="488"/>
      <c r="AN172" s="489"/>
      <c r="AO172" s="436"/>
      <c r="AP172" s="437"/>
      <c r="AQ172" s="438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62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</row>
    <row r="173" spans="1:83" ht="13.5" customHeight="1" x14ac:dyDescent="0.15">
      <c r="A173" s="30"/>
      <c r="B173" s="39"/>
      <c r="C173" s="40"/>
      <c r="D173" s="40"/>
      <c r="E173" s="40"/>
      <c r="F173" s="387"/>
      <c r="G173" s="388"/>
      <c r="H173" s="389"/>
      <c r="I173" s="559"/>
      <c r="J173" s="560"/>
      <c r="K173" s="560"/>
      <c r="L173" s="560"/>
      <c r="M173" s="560"/>
      <c r="N173" s="560"/>
      <c r="O173" s="560"/>
      <c r="P173" s="560"/>
      <c r="Q173" s="560"/>
      <c r="R173" s="561"/>
      <c r="S173" s="40"/>
      <c r="T173" s="40"/>
      <c r="U173" s="490"/>
      <c r="V173" s="491"/>
      <c r="W173" s="491"/>
      <c r="X173" s="491"/>
      <c r="Y173" s="491"/>
      <c r="Z173" s="491"/>
      <c r="AA173" s="491"/>
      <c r="AB173" s="491"/>
      <c r="AC173" s="491"/>
      <c r="AD173" s="491"/>
      <c r="AE173" s="491"/>
      <c r="AF173" s="491"/>
      <c r="AG173" s="491"/>
      <c r="AH173" s="491"/>
      <c r="AI173" s="491"/>
      <c r="AJ173" s="491"/>
      <c r="AK173" s="491"/>
      <c r="AL173" s="491"/>
      <c r="AM173" s="491"/>
      <c r="AN173" s="492"/>
      <c r="AO173" s="439"/>
      <c r="AP173" s="440"/>
      <c r="AQ173" s="441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62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</row>
    <row r="174" spans="1:83" s="7" customFormat="1" ht="13.5" customHeight="1" thickBot="1" x14ac:dyDescent="0.2">
      <c r="A174" s="18"/>
      <c r="B174" s="67"/>
      <c r="C174" s="68"/>
      <c r="D174" s="68"/>
      <c r="E174" s="68"/>
      <c r="F174" s="71"/>
      <c r="G174" s="71"/>
      <c r="H174" s="71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68"/>
      <c r="T174" s="68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73"/>
      <c r="AP174" s="73"/>
      <c r="AQ174" s="73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2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</row>
    <row r="175" spans="1:83" ht="46.5" customHeight="1" x14ac:dyDescent="0.15">
      <c r="A175" s="30"/>
      <c r="B175" s="39"/>
      <c r="C175" s="74" t="s">
        <v>70</v>
      </c>
      <c r="D175" s="40"/>
      <c r="E175" s="68"/>
      <c r="F175" s="75"/>
      <c r="G175" s="68"/>
      <c r="H175" s="68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40"/>
      <c r="T175" s="40"/>
      <c r="U175" s="550" t="s">
        <v>114</v>
      </c>
      <c r="V175" s="551"/>
      <c r="W175" s="551"/>
      <c r="X175" s="551"/>
      <c r="Y175" s="551"/>
      <c r="Z175" s="551"/>
      <c r="AA175" s="551"/>
      <c r="AB175" s="551"/>
      <c r="AC175" s="551"/>
      <c r="AD175" s="551"/>
      <c r="AE175" s="551"/>
      <c r="AF175" s="551"/>
      <c r="AG175" s="551"/>
      <c r="AH175" s="551"/>
      <c r="AI175" s="551"/>
      <c r="AJ175" s="551"/>
      <c r="AK175" s="551"/>
      <c r="AL175" s="551"/>
      <c r="AM175" s="551"/>
      <c r="AN175" s="552"/>
      <c r="AO175" s="76"/>
      <c r="AP175" s="76"/>
      <c r="AQ175" s="76"/>
      <c r="AR175" s="76"/>
      <c r="AS175" s="76"/>
      <c r="AT175" s="76"/>
      <c r="AU175" s="77" t="str">
        <f>IF(U175="積算","※①のフォームで入力してください。",IF(U175="料率","②のフォームに入力してください。",""))</f>
        <v>②のフォームに入力してください。</v>
      </c>
      <c r="AV175" s="64"/>
      <c r="AW175" s="64"/>
      <c r="AX175" s="64"/>
      <c r="AY175" s="64"/>
      <c r="AZ175" s="64"/>
      <c r="BA175" s="64"/>
      <c r="BB175" s="78"/>
      <c r="BC175" s="78"/>
      <c r="BD175" s="78"/>
      <c r="BE175" s="78"/>
      <c r="BF175" s="78"/>
      <c r="BG175" s="78"/>
      <c r="BH175" s="73"/>
      <c r="BI175" s="73"/>
      <c r="BJ175" s="73"/>
      <c r="BK175" s="73"/>
      <c r="BL175" s="68"/>
      <c r="BM175" s="68"/>
      <c r="BN175" s="68"/>
      <c r="BO175" s="40"/>
      <c r="BP175" s="40"/>
      <c r="BQ175" s="40"/>
      <c r="BR175" s="40"/>
      <c r="BS175" s="62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</row>
    <row r="176" spans="1:83" ht="13.5" customHeight="1" x14ac:dyDescent="0.15">
      <c r="A176" s="30"/>
      <c r="B176" s="39"/>
      <c r="C176" s="221" t="s">
        <v>71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  <c r="BJ176" s="222"/>
      <c r="BK176" s="222"/>
      <c r="BL176" s="222"/>
      <c r="BM176" s="222"/>
      <c r="BN176" s="222"/>
      <c r="BO176" s="222"/>
      <c r="BP176" s="222"/>
      <c r="BQ176" s="222"/>
      <c r="BR176" s="223"/>
      <c r="BS176" s="62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</row>
    <row r="177" spans="1:83" ht="13.5" customHeight="1" x14ac:dyDescent="0.15">
      <c r="A177" s="30"/>
      <c r="B177" s="39"/>
      <c r="C177" s="224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6"/>
      <c r="BS177" s="62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</row>
    <row r="178" spans="1:83" ht="13.5" customHeight="1" x14ac:dyDescent="0.15">
      <c r="A178" s="30"/>
      <c r="B178" s="39"/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9"/>
      <c r="BS178" s="62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</row>
    <row r="179" spans="1:83" ht="13.5" customHeight="1" x14ac:dyDescent="0.15">
      <c r="A179" s="30"/>
      <c r="B179" s="67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80"/>
      <c r="BP179" s="80"/>
      <c r="BQ179" s="80"/>
      <c r="BR179" s="80"/>
      <c r="BS179" s="62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</row>
    <row r="180" spans="1:83" ht="11.25" customHeight="1" x14ac:dyDescent="0.15">
      <c r="A180" s="30"/>
      <c r="B180" s="39"/>
      <c r="C180" s="80"/>
      <c r="D180" s="80"/>
      <c r="E180" s="8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80"/>
      <c r="T180" s="225" t="s">
        <v>72</v>
      </c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80"/>
      <c r="AT180" s="225" t="s">
        <v>73</v>
      </c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62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</row>
    <row r="181" spans="1:83" ht="11.25" customHeight="1" x14ac:dyDescent="0.15">
      <c r="A181" s="30"/>
      <c r="B181" s="39"/>
      <c r="C181" s="80"/>
      <c r="D181" s="80"/>
      <c r="E181" s="8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80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80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62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</row>
    <row r="182" spans="1:83" ht="11.25" customHeight="1" x14ac:dyDescent="0.15">
      <c r="A182" s="30"/>
      <c r="B182" s="39"/>
      <c r="C182" s="80"/>
      <c r="D182" s="80"/>
      <c r="E182" s="8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62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</row>
    <row r="183" spans="1:83" s="10" customFormat="1" ht="13.5" customHeight="1" x14ac:dyDescent="0.15">
      <c r="A183" s="68"/>
      <c r="B183" s="39"/>
      <c r="C183" s="493" t="s">
        <v>74</v>
      </c>
      <c r="D183" s="494"/>
      <c r="E183" s="495"/>
      <c r="F183" s="391" t="s">
        <v>75</v>
      </c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  <c r="Q183" s="391"/>
      <c r="R183" s="391"/>
      <c r="S183" s="80"/>
      <c r="T183" s="80"/>
      <c r="U183" s="502">
        <v>0</v>
      </c>
      <c r="V183" s="503"/>
      <c r="W183" s="503"/>
      <c r="X183" s="503"/>
      <c r="Y183" s="503"/>
      <c r="Z183" s="503"/>
      <c r="AA183" s="503"/>
      <c r="AB183" s="503"/>
      <c r="AC183" s="503"/>
      <c r="AD183" s="503"/>
      <c r="AE183" s="503"/>
      <c r="AF183" s="503"/>
      <c r="AG183" s="503"/>
      <c r="AH183" s="503"/>
      <c r="AI183" s="503"/>
      <c r="AJ183" s="503"/>
      <c r="AK183" s="503"/>
      <c r="AL183" s="503"/>
      <c r="AM183" s="503"/>
      <c r="AN183" s="504"/>
      <c r="AO183" s="245" t="s">
        <v>55</v>
      </c>
      <c r="AP183" s="246"/>
      <c r="AQ183" s="247"/>
      <c r="AR183" s="80"/>
      <c r="AS183" s="80"/>
      <c r="AT183" s="80"/>
      <c r="AU183" s="502"/>
      <c r="AV183" s="503"/>
      <c r="AW183" s="503"/>
      <c r="AX183" s="503"/>
      <c r="AY183" s="503"/>
      <c r="AZ183" s="503"/>
      <c r="BA183" s="503"/>
      <c r="BB183" s="503"/>
      <c r="BC183" s="503"/>
      <c r="BD183" s="503"/>
      <c r="BE183" s="503"/>
      <c r="BF183" s="503"/>
      <c r="BG183" s="503"/>
      <c r="BH183" s="503"/>
      <c r="BI183" s="503"/>
      <c r="BJ183" s="503"/>
      <c r="BK183" s="503"/>
      <c r="BL183" s="503"/>
      <c r="BM183" s="503"/>
      <c r="BN183" s="504"/>
      <c r="BO183" s="245" t="s">
        <v>55</v>
      </c>
      <c r="BP183" s="246"/>
      <c r="BQ183" s="247"/>
      <c r="BR183" s="80"/>
      <c r="BS183" s="6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</row>
    <row r="184" spans="1:83" ht="13.5" customHeight="1" x14ac:dyDescent="0.15">
      <c r="A184" s="30"/>
      <c r="B184" s="39"/>
      <c r="C184" s="496"/>
      <c r="D184" s="497"/>
      <c r="E184" s="498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391"/>
      <c r="S184" s="80"/>
      <c r="T184" s="80"/>
      <c r="U184" s="505"/>
      <c r="V184" s="506"/>
      <c r="W184" s="506"/>
      <c r="X184" s="506"/>
      <c r="Y184" s="506"/>
      <c r="Z184" s="506"/>
      <c r="AA184" s="506"/>
      <c r="AB184" s="506"/>
      <c r="AC184" s="506"/>
      <c r="AD184" s="506"/>
      <c r="AE184" s="506"/>
      <c r="AF184" s="506"/>
      <c r="AG184" s="506"/>
      <c r="AH184" s="506"/>
      <c r="AI184" s="506"/>
      <c r="AJ184" s="506"/>
      <c r="AK184" s="506"/>
      <c r="AL184" s="506"/>
      <c r="AM184" s="506"/>
      <c r="AN184" s="507"/>
      <c r="AO184" s="248"/>
      <c r="AP184" s="249"/>
      <c r="AQ184" s="250"/>
      <c r="AR184" s="80"/>
      <c r="AS184" s="80"/>
      <c r="AT184" s="80"/>
      <c r="AU184" s="505"/>
      <c r="AV184" s="506"/>
      <c r="AW184" s="506"/>
      <c r="AX184" s="506"/>
      <c r="AY184" s="506"/>
      <c r="AZ184" s="506"/>
      <c r="BA184" s="506"/>
      <c r="BB184" s="506"/>
      <c r="BC184" s="506"/>
      <c r="BD184" s="506"/>
      <c r="BE184" s="506"/>
      <c r="BF184" s="506"/>
      <c r="BG184" s="506"/>
      <c r="BH184" s="506"/>
      <c r="BI184" s="506"/>
      <c r="BJ184" s="506"/>
      <c r="BK184" s="506"/>
      <c r="BL184" s="506"/>
      <c r="BM184" s="506"/>
      <c r="BN184" s="507"/>
      <c r="BO184" s="248"/>
      <c r="BP184" s="249"/>
      <c r="BQ184" s="250"/>
      <c r="BR184" s="80"/>
      <c r="BS184" s="62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</row>
    <row r="185" spans="1:83" ht="13.5" customHeight="1" x14ac:dyDescent="0.15">
      <c r="A185" s="30"/>
      <c r="B185" s="39"/>
      <c r="C185" s="499"/>
      <c r="D185" s="500"/>
      <c r="E185" s="50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  <c r="Q185" s="391"/>
      <c r="R185" s="391"/>
      <c r="S185" s="80"/>
      <c r="T185" s="80"/>
      <c r="U185" s="508"/>
      <c r="V185" s="509"/>
      <c r="W185" s="509"/>
      <c r="X185" s="509"/>
      <c r="Y185" s="509"/>
      <c r="Z185" s="509"/>
      <c r="AA185" s="509"/>
      <c r="AB185" s="509"/>
      <c r="AC185" s="509"/>
      <c r="AD185" s="509"/>
      <c r="AE185" s="509"/>
      <c r="AF185" s="509"/>
      <c r="AG185" s="509"/>
      <c r="AH185" s="509"/>
      <c r="AI185" s="509"/>
      <c r="AJ185" s="509"/>
      <c r="AK185" s="509"/>
      <c r="AL185" s="509"/>
      <c r="AM185" s="509"/>
      <c r="AN185" s="510"/>
      <c r="AO185" s="266"/>
      <c r="AP185" s="267"/>
      <c r="AQ185" s="268"/>
      <c r="AR185" s="80"/>
      <c r="AS185" s="80"/>
      <c r="AT185" s="80"/>
      <c r="AU185" s="508"/>
      <c r="AV185" s="509"/>
      <c r="AW185" s="509"/>
      <c r="AX185" s="509"/>
      <c r="AY185" s="509"/>
      <c r="AZ185" s="509"/>
      <c r="BA185" s="509"/>
      <c r="BB185" s="509"/>
      <c r="BC185" s="509"/>
      <c r="BD185" s="509"/>
      <c r="BE185" s="509"/>
      <c r="BF185" s="509"/>
      <c r="BG185" s="509"/>
      <c r="BH185" s="509"/>
      <c r="BI185" s="509"/>
      <c r="BJ185" s="509"/>
      <c r="BK185" s="509"/>
      <c r="BL185" s="509"/>
      <c r="BM185" s="509"/>
      <c r="BN185" s="510"/>
      <c r="BO185" s="266"/>
      <c r="BP185" s="267"/>
      <c r="BQ185" s="268"/>
      <c r="BR185" s="80"/>
      <c r="BS185" s="62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</row>
    <row r="186" spans="1:83" x14ac:dyDescent="0.15">
      <c r="A186" s="30"/>
      <c r="B186" s="39"/>
      <c r="C186" s="493" t="s">
        <v>76</v>
      </c>
      <c r="D186" s="494"/>
      <c r="E186" s="495"/>
      <c r="F186" s="390" t="s">
        <v>77</v>
      </c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  <c r="Q186" s="391"/>
      <c r="R186" s="391"/>
      <c r="S186" s="80"/>
      <c r="T186" s="80"/>
      <c r="U186" s="502" t="str">
        <f>IF(U175="積算",U165-U183,"")</f>
        <v/>
      </c>
      <c r="V186" s="503"/>
      <c r="W186" s="503"/>
      <c r="X186" s="503"/>
      <c r="Y186" s="503"/>
      <c r="Z186" s="503"/>
      <c r="AA186" s="503"/>
      <c r="AB186" s="503"/>
      <c r="AC186" s="503"/>
      <c r="AD186" s="503"/>
      <c r="AE186" s="503"/>
      <c r="AF186" s="503"/>
      <c r="AG186" s="503"/>
      <c r="AH186" s="503"/>
      <c r="AI186" s="503"/>
      <c r="AJ186" s="503"/>
      <c r="AK186" s="503"/>
      <c r="AL186" s="503"/>
      <c r="AM186" s="503"/>
      <c r="AN186" s="504"/>
      <c r="AO186" s="245" t="s">
        <v>55</v>
      </c>
      <c r="AP186" s="246"/>
      <c r="AQ186" s="247"/>
      <c r="AR186" s="80"/>
      <c r="AS186" s="80"/>
      <c r="AT186" s="80"/>
      <c r="AU186" s="502" t="str">
        <f>IF(U175="積算",U165-AU183,"")</f>
        <v/>
      </c>
      <c r="AV186" s="503"/>
      <c r="AW186" s="503"/>
      <c r="AX186" s="503"/>
      <c r="AY186" s="503"/>
      <c r="AZ186" s="503"/>
      <c r="BA186" s="503"/>
      <c r="BB186" s="503"/>
      <c r="BC186" s="503"/>
      <c r="BD186" s="503"/>
      <c r="BE186" s="503"/>
      <c r="BF186" s="503"/>
      <c r="BG186" s="503"/>
      <c r="BH186" s="503"/>
      <c r="BI186" s="503"/>
      <c r="BJ186" s="503"/>
      <c r="BK186" s="503"/>
      <c r="BL186" s="503"/>
      <c r="BM186" s="503"/>
      <c r="BN186" s="504"/>
      <c r="BO186" s="245" t="s">
        <v>55</v>
      </c>
      <c r="BP186" s="246"/>
      <c r="BQ186" s="247"/>
      <c r="BR186" s="80"/>
      <c r="BS186" s="62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</row>
    <row r="187" spans="1:83" x14ac:dyDescent="0.15">
      <c r="A187" s="30"/>
      <c r="B187" s="39"/>
      <c r="C187" s="496"/>
      <c r="D187" s="497"/>
      <c r="E187" s="498"/>
      <c r="F187" s="391"/>
      <c r="G187" s="391"/>
      <c r="H187" s="391"/>
      <c r="I187" s="391"/>
      <c r="J187" s="391"/>
      <c r="K187" s="391"/>
      <c r="L187" s="391"/>
      <c r="M187" s="391"/>
      <c r="N187" s="391"/>
      <c r="O187" s="391"/>
      <c r="P187" s="391"/>
      <c r="Q187" s="391"/>
      <c r="R187" s="391"/>
      <c r="S187" s="80"/>
      <c r="T187" s="80"/>
      <c r="U187" s="505"/>
      <c r="V187" s="506"/>
      <c r="W187" s="506"/>
      <c r="X187" s="506"/>
      <c r="Y187" s="506"/>
      <c r="Z187" s="506"/>
      <c r="AA187" s="506"/>
      <c r="AB187" s="506"/>
      <c r="AC187" s="506"/>
      <c r="AD187" s="506"/>
      <c r="AE187" s="506"/>
      <c r="AF187" s="506"/>
      <c r="AG187" s="506"/>
      <c r="AH187" s="506"/>
      <c r="AI187" s="506"/>
      <c r="AJ187" s="506"/>
      <c r="AK187" s="506"/>
      <c r="AL187" s="506"/>
      <c r="AM187" s="506"/>
      <c r="AN187" s="507"/>
      <c r="AO187" s="248"/>
      <c r="AP187" s="249"/>
      <c r="AQ187" s="250"/>
      <c r="AR187" s="80"/>
      <c r="AS187" s="80"/>
      <c r="AT187" s="80"/>
      <c r="AU187" s="505"/>
      <c r="AV187" s="506"/>
      <c r="AW187" s="506"/>
      <c r="AX187" s="506"/>
      <c r="AY187" s="506"/>
      <c r="AZ187" s="506"/>
      <c r="BA187" s="506"/>
      <c r="BB187" s="506"/>
      <c r="BC187" s="506"/>
      <c r="BD187" s="506"/>
      <c r="BE187" s="506"/>
      <c r="BF187" s="506"/>
      <c r="BG187" s="506"/>
      <c r="BH187" s="506"/>
      <c r="BI187" s="506"/>
      <c r="BJ187" s="506"/>
      <c r="BK187" s="506"/>
      <c r="BL187" s="506"/>
      <c r="BM187" s="506"/>
      <c r="BN187" s="507"/>
      <c r="BO187" s="248"/>
      <c r="BP187" s="249"/>
      <c r="BQ187" s="250"/>
      <c r="BR187" s="80"/>
      <c r="BS187" s="62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</row>
    <row r="188" spans="1:83" x14ac:dyDescent="0.15">
      <c r="A188" s="30"/>
      <c r="B188" s="39"/>
      <c r="C188" s="499"/>
      <c r="D188" s="500"/>
      <c r="E188" s="501"/>
      <c r="F188" s="391"/>
      <c r="G188" s="391"/>
      <c r="H188" s="391"/>
      <c r="I188" s="391"/>
      <c r="J188" s="391"/>
      <c r="K188" s="391"/>
      <c r="L188" s="391"/>
      <c r="M188" s="391"/>
      <c r="N188" s="391"/>
      <c r="O188" s="391"/>
      <c r="P188" s="391"/>
      <c r="Q188" s="391"/>
      <c r="R188" s="391"/>
      <c r="S188" s="80"/>
      <c r="T188" s="80"/>
      <c r="U188" s="508"/>
      <c r="V188" s="509"/>
      <c r="W188" s="509"/>
      <c r="X188" s="509"/>
      <c r="Y188" s="509"/>
      <c r="Z188" s="509"/>
      <c r="AA188" s="509"/>
      <c r="AB188" s="509"/>
      <c r="AC188" s="509"/>
      <c r="AD188" s="509"/>
      <c r="AE188" s="509"/>
      <c r="AF188" s="509"/>
      <c r="AG188" s="509"/>
      <c r="AH188" s="509"/>
      <c r="AI188" s="509"/>
      <c r="AJ188" s="509"/>
      <c r="AK188" s="509"/>
      <c r="AL188" s="509"/>
      <c r="AM188" s="509"/>
      <c r="AN188" s="510"/>
      <c r="AO188" s="266"/>
      <c r="AP188" s="267"/>
      <c r="AQ188" s="268"/>
      <c r="AR188" s="80"/>
      <c r="AS188" s="80"/>
      <c r="AT188" s="80"/>
      <c r="AU188" s="508"/>
      <c r="AV188" s="509"/>
      <c r="AW188" s="509"/>
      <c r="AX188" s="509"/>
      <c r="AY188" s="509"/>
      <c r="AZ188" s="509"/>
      <c r="BA188" s="509"/>
      <c r="BB188" s="509"/>
      <c r="BC188" s="509"/>
      <c r="BD188" s="509"/>
      <c r="BE188" s="509"/>
      <c r="BF188" s="509"/>
      <c r="BG188" s="509"/>
      <c r="BH188" s="509"/>
      <c r="BI188" s="509"/>
      <c r="BJ188" s="509"/>
      <c r="BK188" s="509"/>
      <c r="BL188" s="509"/>
      <c r="BM188" s="509"/>
      <c r="BN188" s="510"/>
      <c r="BO188" s="266"/>
      <c r="BP188" s="267"/>
      <c r="BQ188" s="268"/>
      <c r="BR188" s="80"/>
      <c r="BS188" s="62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</row>
    <row r="189" spans="1:83" ht="13.5" customHeight="1" x14ac:dyDescent="0.15">
      <c r="A189" s="30"/>
      <c r="B189" s="39"/>
      <c r="C189" s="493" t="s">
        <v>78</v>
      </c>
      <c r="D189" s="494"/>
      <c r="E189" s="495"/>
      <c r="F189" s="420" t="s">
        <v>79</v>
      </c>
      <c r="G189" s="421"/>
      <c r="H189" s="421"/>
      <c r="I189" s="421"/>
      <c r="J189" s="421"/>
      <c r="K189" s="421"/>
      <c r="L189" s="421"/>
      <c r="M189" s="421"/>
      <c r="N189" s="421"/>
      <c r="O189" s="421"/>
      <c r="P189" s="421"/>
      <c r="Q189" s="421"/>
      <c r="R189" s="421"/>
      <c r="S189" s="80"/>
      <c r="T189" s="80"/>
      <c r="U189" s="502"/>
      <c r="V189" s="503"/>
      <c r="W189" s="503"/>
      <c r="X189" s="503"/>
      <c r="Y189" s="503"/>
      <c r="Z189" s="503"/>
      <c r="AA189" s="503"/>
      <c r="AB189" s="503"/>
      <c r="AC189" s="503"/>
      <c r="AD189" s="503"/>
      <c r="AE189" s="503"/>
      <c r="AF189" s="503"/>
      <c r="AG189" s="503"/>
      <c r="AH189" s="503"/>
      <c r="AI189" s="503"/>
      <c r="AJ189" s="503"/>
      <c r="AK189" s="503"/>
      <c r="AL189" s="503"/>
      <c r="AM189" s="503"/>
      <c r="AN189" s="504"/>
      <c r="AO189" s="547" t="s">
        <v>55</v>
      </c>
      <c r="AP189" s="548"/>
      <c r="AQ189" s="549"/>
      <c r="AR189" s="80"/>
      <c r="AS189" s="80"/>
      <c r="AT189" s="80"/>
      <c r="AU189" s="502"/>
      <c r="AV189" s="503"/>
      <c r="AW189" s="503"/>
      <c r="AX189" s="503"/>
      <c r="AY189" s="503"/>
      <c r="AZ189" s="503"/>
      <c r="BA189" s="503"/>
      <c r="BB189" s="503"/>
      <c r="BC189" s="503"/>
      <c r="BD189" s="503"/>
      <c r="BE189" s="503"/>
      <c r="BF189" s="503"/>
      <c r="BG189" s="503"/>
      <c r="BH189" s="503"/>
      <c r="BI189" s="503"/>
      <c r="BJ189" s="503"/>
      <c r="BK189" s="503"/>
      <c r="BL189" s="503"/>
      <c r="BM189" s="503"/>
      <c r="BN189" s="504"/>
      <c r="BO189" s="547" t="s">
        <v>55</v>
      </c>
      <c r="BP189" s="548"/>
      <c r="BQ189" s="549"/>
      <c r="BR189" s="80"/>
      <c r="BS189" s="62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</row>
    <row r="190" spans="1:83" ht="13.5" customHeight="1" x14ac:dyDescent="0.15">
      <c r="A190" s="30"/>
      <c r="B190" s="39"/>
      <c r="C190" s="496"/>
      <c r="D190" s="497"/>
      <c r="E190" s="498"/>
      <c r="F190" s="422"/>
      <c r="G190" s="422"/>
      <c r="H190" s="422"/>
      <c r="I190" s="422"/>
      <c r="J190" s="422"/>
      <c r="K190" s="422"/>
      <c r="L190" s="422"/>
      <c r="M190" s="422"/>
      <c r="N190" s="422"/>
      <c r="O190" s="422"/>
      <c r="P190" s="422"/>
      <c r="Q190" s="422"/>
      <c r="R190" s="422"/>
      <c r="S190" s="80"/>
      <c r="T190" s="80"/>
      <c r="U190" s="505"/>
      <c r="V190" s="506"/>
      <c r="W190" s="506"/>
      <c r="X190" s="506"/>
      <c r="Y190" s="506"/>
      <c r="Z190" s="506"/>
      <c r="AA190" s="506"/>
      <c r="AB190" s="506"/>
      <c r="AC190" s="506"/>
      <c r="AD190" s="506"/>
      <c r="AE190" s="506"/>
      <c r="AF190" s="506"/>
      <c r="AG190" s="506"/>
      <c r="AH190" s="506"/>
      <c r="AI190" s="506"/>
      <c r="AJ190" s="506"/>
      <c r="AK190" s="506"/>
      <c r="AL190" s="506"/>
      <c r="AM190" s="506"/>
      <c r="AN190" s="507"/>
      <c r="AO190" s="532"/>
      <c r="AP190" s="533"/>
      <c r="AQ190" s="534"/>
      <c r="AR190" s="80"/>
      <c r="AS190" s="80"/>
      <c r="AT190" s="80"/>
      <c r="AU190" s="505"/>
      <c r="AV190" s="506"/>
      <c r="AW190" s="506"/>
      <c r="AX190" s="506"/>
      <c r="AY190" s="506"/>
      <c r="AZ190" s="506"/>
      <c r="BA190" s="506"/>
      <c r="BB190" s="506"/>
      <c r="BC190" s="506"/>
      <c r="BD190" s="506"/>
      <c r="BE190" s="506"/>
      <c r="BF190" s="506"/>
      <c r="BG190" s="506"/>
      <c r="BH190" s="506"/>
      <c r="BI190" s="506"/>
      <c r="BJ190" s="506"/>
      <c r="BK190" s="506"/>
      <c r="BL190" s="506"/>
      <c r="BM190" s="506"/>
      <c r="BN190" s="507"/>
      <c r="BO190" s="532"/>
      <c r="BP190" s="533"/>
      <c r="BQ190" s="534"/>
      <c r="BR190" s="80"/>
      <c r="BS190" s="62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</row>
    <row r="191" spans="1:83" ht="13.5" customHeight="1" x14ac:dyDescent="0.15">
      <c r="A191" s="30"/>
      <c r="B191" s="39"/>
      <c r="C191" s="499"/>
      <c r="D191" s="500"/>
      <c r="E191" s="501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80"/>
      <c r="T191" s="80"/>
      <c r="U191" s="538"/>
      <c r="V191" s="539"/>
      <c r="W191" s="539"/>
      <c r="X191" s="539"/>
      <c r="Y191" s="539"/>
      <c r="Z191" s="539"/>
      <c r="AA191" s="539"/>
      <c r="AB191" s="539"/>
      <c r="AC191" s="539"/>
      <c r="AD191" s="539"/>
      <c r="AE191" s="539"/>
      <c r="AF191" s="539"/>
      <c r="AG191" s="539"/>
      <c r="AH191" s="539"/>
      <c r="AI191" s="539"/>
      <c r="AJ191" s="539"/>
      <c r="AK191" s="539"/>
      <c r="AL191" s="539"/>
      <c r="AM191" s="539"/>
      <c r="AN191" s="540"/>
      <c r="AO191" s="532"/>
      <c r="AP191" s="533"/>
      <c r="AQ191" s="534"/>
      <c r="AR191" s="80"/>
      <c r="AS191" s="80"/>
      <c r="AT191" s="80"/>
      <c r="AU191" s="538"/>
      <c r="AV191" s="539"/>
      <c r="AW191" s="539"/>
      <c r="AX191" s="539"/>
      <c r="AY191" s="539"/>
      <c r="AZ191" s="539"/>
      <c r="BA191" s="539"/>
      <c r="BB191" s="539"/>
      <c r="BC191" s="539"/>
      <c r="BD191" s="539"/>
      <c r="BE191" s="539"/>
      <c r="BF191" s="539"/>
      <c r="BG191" s="539"/>
      <c r="BH191" s="539"/>
      <c r="BI191" s="539"/>
      <c r="BJ191" s="539"/>
      <c r="BK191" s="539"/>
      <c r="BL191" s="539"/>
      <c r="BM191" s="539"/>
      <c r="BN191" s="540"/>
      <c r="BO191" s="532"/>
      <c r="BP191" s="533"/>
      <c r="BQ191" s="534"/>
      <c r="BR191" s="80"/>
      <c r="BS191" s="62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</row>
    <row r="192" spans="1:83" ht="13.5" customHeight="1" x14ac:dyDescent="0.15">
      <c r="A192" s="30"/>
      <c r="B192" s="39"/>
      <c r="C192" s="520" t="s">
        <v>80</v>
      </c>
      <c r="D192" s="521"/>
      <c r="E192" s="522"/>
      <c r="F192" s="420" t="s">
        <v>81</v>
      </c>
      <c r="G192" s="421"/>
      <c r="H192" s="421"/>
      <c r="I192" s="421"/>
      <c r="J192" s="421"/>
      <c r="K192" s="421"/>
      <c r="L192" s="421"/>
      <c r="M192" s="421"/>
      <c r="N192" s="421"/>
      <c r="O192" s="421"/>
      <c r="P192" s="421"/>
      <c r="Q192" s="421"/>
      <c r="R192" s="421"/>
      <c r="S192" s="80"/>
      <c r="T192" s="80"/>
      <c r="U192" s="502" t="str">
        <f>IF(U175="積算",U186+U189,"")</f>
        <v/>
      </c>
      <c r="V192" s="503"/>
      <c r="W192" s="503"/>
      <c r="X192" s="503"/>
      <c r="Y192" s="503"/>
      <c r="Z192" s="503"/>
      <c r="AA192" s="503"/>
      <c r="AB192" s="503"/>
      <c r="AC192" s="503"/>
      <c r="AD192" s="503"/>
      <c r="AE192" s="503"/>
      <c r="AF192" s="503"/>
      <c r="AG192" s="503"/>
      <c r="AH192" s="503"/>
      <c r="AI192" s="503"/>
      <c r="AJ192" s="503"/>
      <c r="AK192" s="503"/>
      <c r="AL192" s="503"/>
      <c r="AM192" s="503"/>
      <c r="AN192" s="504"/>
      <c r="AO192" s="541" t="s">
        <v>55</v>
      </c>
      <c r="AP192" s="542"/>
      <c r="AQ192" s="543"/>
      <c r="AR192" s="81"/>
      <c r="AS192" s="81"/>
      <c r="AT192" s="81"/>
      <c r="AU192" s="502" t="str">
        <f>IF(U175="積算",AU186+AU189,"")</f>
        <v/>
      </c>
      <c r="AV192" s="503"/>
      <c r="AW192" s="503"/>
      <c r="AX192" s="503"/>
      <c r="AY192" s="503"/>
      <c r="AZ192" s="503"/>
      <c r="BA192" s="503"/>
      <c r="BB192" s="503"/>
      <c r="BC192" s="503"/>
      <c r="BD192" s="503"/>
      <c r="BE192" s="503"/>
      <c r="BF192" s="503"/>
      <c r="BG192" s="503"/>
      <c r="BH192" s="503"/>
      <c r="BI192" s="503"/>
      <c r="BJ192" s="503"/>
      <c r="BK192" s="503"/>
      <c r="BL192" s="503"/>
      <c r="BM192" s="503"/>
      <c r="BN192" s="504"/>
      <c r="BO192" s="547" t="s">
        <v>55</v>
      </c>
      <c r="BP192" s="548"/>
      <c r="BQ192" s="549"/>
      <c r="BR192" s="80"/>
      <c r="BS192" s="370" t="str">
        <f>IF($AU$76&gt;=$AU$70,"","※1")</f>
        <v/>
      </c>
      <c r="BT192" s="410" t="str">
        <f>IF(BS192="※1","残価設定がないリース契約であることが確認できません。","")</f>
        <v/>
      </c>
      <c r="BU192" s="410"/>
      <c r="BV192" s="410"/>
      <c r="BW192" s="410"/>
      <c r="BX192" s="410"/>
      <c r="BY192" s="410"/>
      <c r="BZ192" s="410"/>
      <c r="CA192" s="410"/>
      <c r="CB192" s="410"/>
      <c r="CC192" s="410"/>
      <c r="CD192" s="410"/>
      <c r="CE192" s="410"/>
    </row>
    <row r="193" spans="1:83" ht="13.5" customHeight="1" x14ac:dyDescent="0.15">
      <c r="A193" s="30"/>
      <c r="B193" s="39"/>
      <c r="C193" s="523"/>
      <c r="D193" s="524"/>
      <c r="E193" s="525"/>
      <c r="F193" s="422"/>
      <c r="G193" s="422"/>
      <c r="H193" s="422"/>
      <c r="I193" s="422"/>
      <c r="J193" s="422"/>
      <c r="K193" s="422"/>
      <c r="L193" s="422"/>
      <c r="M193" s="422"/>
      <c r="N193" s="422"/>
      <c r="O193" s="422"/>
      <c r="P193" s="422"/>
      <c r="Q193" s="422"/>
      <c r="R193" s="422"/>
      <c r="S193" s="80"/>
      <c r="T193" s="80"/>
      <c r="U193" s="505"/>
      <c r="V193" s="506"/>
      <c r="W193" s="506"/>
      <c r="X193" s="506"/>
      <c r="Y193" s="506"/>
      <c r="Z193" s="506"/>
      <c r="AA193" s="506"/>
      <c r="AB193" s="506"/>
      <c r="AC193" s="506"/>
      <c r="AD193" s="506"/>
      <c r="AE193" s="506"/>
      <c r="AF193" s="506"/>
      <c r="AG193" s="506"/>
      <c r="AH193" s="506"/>
      <c r="AI193" s="506"/>
      <c r="AJ193" s="506"/>
      <c r="AK193" s="506"/>
      <c r="AL193" s="506"/>
      <c r="AM193" s="506"/>
      <c r="AN193" s="507"/>
      <c r="AO193" s="544"/>
      <c r="AP193" s="545"/>
      <c r="AQ193" s="546"/>
      <c r="AR193" s="81"/>
      <c r="AS193" s="81"/>
      <c r="AT193" s="81"/>
      <c r="AU193" s="505"/>
      <c r="AV193" s="506"/>
      <c r="AW193" s="506"/>
      <c r="AX193" s="506"/>
      <c r="AY193" s="506"/>
      <c r="AZ193" s="506"/>
      <c r="BA193" s="506"/>
      <c r="BB193" s="506"/>
      <c r="BC193" s="506"/>
      <c r="BD193" s="506"/>
      <c r="BE193" s="506"/>
      <c r="BF193" s="506"/>
      <c r="BG193" s="506"/>
      <c r="BH193" s="506"/>
      <c r="BI193" s="506"/>
      <c r="BJ193" s="506"/>
      <c r="BK193" s="506"/>
      <c r="BL193" s="506"/>
      <c r="BM193" s="506"/>
      <c r="BN193" s="507"/>
      <c r="BO193" s="532"/>
      <c r="BP193" s="533"/>
      <c r="BQ193" s="534"/>
      <c r="BR193" s="80"/>
      <c r="BS193" s="370"/>
      <c r="BT193" s="410"/>
      <c r="BU193" s="410"/>
      <c r="BV193" s="410"/>
      <c r="BW193" s="410"/>
      <c r="BX193" s="410"/>
      <c r="BY193" s="410"/>
      <c r="BZ193" s="410"/>
      <c r="CA193" s="410"/>
      <c r="CB193" s="410"/>
      <c r="CC193" s="410"/>
      <c r="CD193" s="410"/>
      <c r="CE193" s="410"/>
    </row>
    <row r="194" spans="1:83" ht="13.5" customHeight="1" x14ac:dyDescent="0.15">
      <c r="A194" s="30"/>
      <c r="B194" s="39"/>
      <c r="C194" s="526"/>
      <c r="D194" s="527"/>
      <c r="E194" s="528"/>
      <c r="F194" s="423"/>
      <c r="G194" s="423"/>
      <c r="H194" s="423"/>
      <c r="I194" s="423"/>
      <c r="J194" s="423"/>
      <c r="K194" s="423"/>
      <c r="L194" s="423"/>
      <c r="M194" s="423"/>
      <c r="N194" s="423"/>
      <c r="O194" s="423"/>
      <c r="P194" s="423"/>
      <c r="Q194" s="423"/>
      <c r="R194" s="423"/>
      <c r="S194" s="80"/>
      <c r="T194" s="80"/>
      <c r="U194" s="538"/>
      <c r="V194" s="539"/>
      <c r="W194" s="539"/>
      <c r="X194" s="539"/>
      <c r="Y194" s="539"/>
      <c r="Z194" s="539"/>
      <c r="AA194" s="539"/>
      <c r="AB194" s="539"/>
      <c r="AC194" s="539"/>
      <c r="AD194" s="539"/>
      <c r="AE194" s="539"/>
      <c r="AF194" s="539"/>
      <c r="AG194" s="539"/>
      <c r="AH194" s="539"/>
      <c r="AI194" s="539"/>
      <c r="AJ194" s="539"/>
      <c r="AK194" s="539"/>
      <c r="AL194" s="539"/>
      <c r="AM194" s="539"/>
      <c r="AN194" s="540"/>
      <c r="AO194" s="544"/>
      <c r="AP194" s="545"/>
      <c r="AQ194" s="546"/>
      <c r="AR194" s="81"/>
      <c r="AS194" s="81"/>
      <c r="AT194" s="81"/>
      <c r="AU194" s="538"/>
      <c r="AV194" s="539"/>
      <c r="AW194" s="539"/>
      <c r="AX194" s="539"/>
      <c r="AY194" s="539"/>
      <c r="AZ194" s="539"/>
      <c r="BA194" s="539"/>
      <c r="BB194" s="539"/>
      <c r="BC194" s="539"/>
      <c r="BD194" s="539"/>
      <c r="BE194" s="539"/>
      <c r="BF194" s="539"/>
      <c r="BG194" s="539"/>
      <c r="BH194" s="539"/>
      <c r="BI194" s="539"/>
      <c r="BJ194" s="539"/>
      <c r="BK194" s="539"/>
      <c r="BL194" s="539"/>
      <c r="BM194" s="539"/>
      <c r="BN194" s="540"/>
      <c r="BO194" s="532"/>
      <c r="BP194" s="533"/>
      <c r="BQ194" s="534"/>
      <c r="BR194" s="80"/>
      <c r="BS194" s="370"/>
      <c r="BT194" s="410"/>
      <c r="BU194" s="410"/>
      <c r="BV194" s="410"/>
      <c r="BW194" s="410"/>
      <c r="BX194" s="410"/>
      <c r="BY194" s="410"/>
      <c r="BZ194" s="410"/>
      <c r="CA194" s="410"/>
      <c r="CB194" s="410"/>
      <c r="CC194" s="410"/>
      <c r="CD194" s="410"/>
      <c r="CE194" s="410"/>
    </row>
    <row r="195" spans="1:83" x14ac:dyDescent="0.15">
      <c r="A195" s="30"/>
      <c r="B195" s="39"/>
      <c r="C195" s="520" t="s">
        <v>82</v>
      </c>
      <c r="D195" s="521"/>
      <c r="E195" s="522"/>
      <c r="F195" s="420" t="s">
        <v>83</v>
      </c>
      <c r="G195" s="421"/>
      <c r="H195" s="421"/>
      <c r="I195" s="421"/>
      <c r="J195" s="421"/>
      <c r="K195" s="421"/>
      <c r="L195" s="421"/>
      <c r="M195" s="421"/>
      <c r="N195" s="421"/>
      <c r="O195" s="421"/>
      <c r="P195" s="421"/>
      <c r="Q195" s="421"/>
      <c r="R195" s="421"/>
      <c r="S195" s="80"/>
      <c r="T195" s="80"/>
      <c r="U195" s="529"/>
      <c r="V195" s="530"/>
      <c r="W195" s="530"/>
      <c r="X195" s="530"/>
      <c r="Y195" s="530"/>
      <c r="Z195" s="530"/>
      <c r="AA195" s="530"/>
      <c r="AB195" s="530"/>
      <c r="AC195" s="530"/>
      <c r="AD195" s="530"/>
      <c r="AE195" s="530"/>
      <c r="AF195" s="530"/>
      <c r="AG195" s="530"/>
      <c r="AH195" s="530"/>
      <c r="AI195" s="530"/>
      <c r="AJ195" s="530"/>
      <c r="AK195" s="530"/>
      <c r="AL195" s="530"/>
      <c r="AM195" s="530"/>
      <c r="AN195" s="531"/>
      <c r="AO195" s="532" t="s">
        <v>55</v>
      </c>
      <c r="AP195" s="533"/>
      <c r="AQ195" s="534"/>
      <c r="AR195" s="80"/>
      <c r="AS195" s="80"/>
      <c r="AT195" s="80"/>
      <c r="AU195" s="529"/>
      <c r="AV195" s="530"/>
      <c r="AW195" s="530"/>
      <c r="AX195" s="530"/>
      <c r="AY195" s="530"/>
      <c r="AZ195" s="530"/>
      <c r="BA195" s="530"/>
      <c r="BB195" s="530"/>
      <c r="BC195" s="530"/>
      <c r="BD195" s="530"/>
      <c r="BE195" s="530"/>
      <c r="BF195" s="530"/>
      <c r="BG195" s="530"/>
      <c r="BH195" s="530"/>
      <c r="BI195" s="530"/>
      <c r="BJ195" s="530"/>
      <c r="BK195" s="530"/>
      <c r="BL195" s="530"/>
      <c r="BM195" s="530"/>
      <c r="BN195" s="531"/>
      <c r="BO195" s="532" t="s">
        <v>55</v>
      </c>
      <c r="BP195" s="533"/>
      <c r="BQ195" s="534"/>
      <c r="BR195" s="80"/>
      <c r="BS195" s="62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</row>
    <row r="196" spans="1:83" ht="13.5" customHeight="1" x14ac:dyDescent="0.15">
      <c r="A196" s="30"/>
      <c r="B196" s="39"/>
      <c r="C196" s="523"/>
      <c r="D196" s="524"/>
      <c r="E196" s="525"/>
      <c r="F196" s="422"/>
      <c r="G196" s="422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80"/>
      <c r="T196" s="80"/>
      <c r="U196" s="505"/>
      <c r="V196" s="506"/>
      <c r="W196" s="506"/>
      <c r="X196" s="506"/>
      <c r="Y196" s="506"/>
      <c r="Z196" s="506"/>
      <c r="AA196" s="506"/>
      <c r="AB196" s="506"/>
      <c r="AC196" s="506"/>
      <c r="AD196" s="506"/>
      <c r="AE196" s="506"/>
      <c r="AF196" s="506"/>
      <c r="AG196" s="506"/>
      <c r="AH196" s="506"/>
      <c r="AI196" s="506"/>
      <c r="AJ196" s="506"/>
      <c r="AK196" s="506"/>
      <c r="AL196" s="506"/>
      <c r="AM196" s="506"/>
      <c r="AN196" s="507"/>
      <c r="AO196" s="532"/>
      <c r="AP196" s="533"/>
      <c r="AQ196" s="534"/>
      <c r="AR196" s="80"/>
      <c r="AS196" s="80"/>
      <c r="AT196" s="80"/>
      <c r="AU196" s="505"/>
      <c r="AV196" s="506"/>
      <c r="AW196" s="506"/>
      <c r="AX196" s="506"/>
      <c r="AY196" s="506"/>
      <c r="AZ196" s="506"/>
      <c r="BA196" s="506"/>
      <c r="BB196" s="506"/>
      <c r="BC196" s="506"/>
      <c r="BD196" s="506"/>
      <c r="BE196" s="506"/>
      <c r="BF196" s="506"/>
      <c r="BG196" s="506"/>
      <c r="BH196" s="506"/>
      <c r="BI196" s="506"/>
      <c r="BJ196" s="506"/>
      <c r="BK196" s="506"/>
      <c r="BL196" s="506"/>
      <c r="BM196" s="506"/>
      <c r="BN196" s="507"/>
      <c r="BO196" s="532"/>
      <c r="BP196" s="533"/>
      <c r="BQ196" s="534"/>
      <c r="BR196" s="80"/>
      <c r="BS196" s="62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</row>
    <row r="197" spans="1:83" ht="13.5" customHeight="1" x14ac:dyDescent="0.15">
      <c r="A197" s="30"/>
      <c r="B197" s="39"/>
      <c r="C197" s="526"/>
      <c r="D197" s="527"/>
      <c r="E197" s="528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80"/>
      <c r="T197" s="80"/>
      <c r="U197" s="508"/>
      <c r="V197" s="509"/>
      <c r="W197" s="509"/>
      <c r="X197" s="509"/>
      <c r="Y197" s="509"/>
      <c r="Z197" s="509"/>
      <c r="AA197" s="509"/>
      <c r="AB197" s="509"/>
      <c r="AC197" s="509"/>
      <c r="AD197" s="509"/>
      <c r="AE197" s="509"/>
      <c r="AF197" s="509"/>
      <c r="AG197" s="509"/>
      <c r="AH197" s="509"/>
      <c r="AI197" s="509"/>
      <c r="AJ197" s="509"/>
      <c r="AK197" s="509"/>
      <c r="AL197" s="509"/>
      <c r="AM197" s="509"/>
      <c r="AN197" s="510"/>
      <c r="AO197" s="535"/>
      <c r="AP197" s="536"/>
      <c r="AQ197" s="537"/>
      <c r="AR197" s="80"/>
      <c r="AS197" s="80"/>
      <c r="AT197" s="80"/>
      <c r="AU197" s="508"/>
      <c r="AV197" s="509"/>
      <c r="AW197" s="509"/>
      <c r="AX197" s="509"/>
      <c r="AY197" s="509"/>
      <c r="AZ197" s="509"/>
      <c r="BA197" s="509"/>
      <c r="BB197" s="509"/>
      <c r="BC197" s="509"/>
      <c r="BD197" s="509"/>
      <c r="BE197" s="509"/>
      <c r="BF197" s="509"/>
      <c r="BG197" s="509"/>
      <c r="BH197" s="509"/>
      <c r="BI197" s="509"/>
      <c r="BJ197" s="509"/>
      <c r="BK197" s="509"/>
      <c r="BL197" s="509"/>
      <c r="BM197" s="509"/>
      <c r="BN197" s="510"/>
      <c r="BO197" s="535"/>
      <c r="BP197" s="536"/>
      <c r="BQ197" s="537"/>
      <c r="BR197" s="80"/>
      <c r="BS197" s="62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</row>
    <row r="198" spans="1:83" ht="13.5" customHeight="1" x14ac:dyDescent="0.15">
      <c r="A198" s="30"/>
      <c r="B198" s="39"/>
      <c r="C198" s="493" t="s">
        <v>84</v>
      </c>
      <c r="D198" s="494"/>
      <c r="E198" s="495"/>
      <c r="F198" s="390" t="s">
        <v>85</v>
      </c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80"/>
      <c r="T198" s="80"/>
      <c r="U198" s="502" t="str">
        <f>IF(U175="積算",U192+U195,"")</f>
        <v/>
      </c>
      <c r="V198" s="503"/>
      <c r="W198" s="503"/>
      <c r="X198" s="503"/>
      <c r="Y198" s="503"/>
      <c r="Z198" s="503"/>
      <c r="AA198" s="503"/>
      <c r="AB198" s="503"/>
      <c r="AC198" s="503"/>
      <c r="AD198" s="503"/>
      <c r="AE198" s="503"/>
      <c r="AF198" s="503"/>
      <c r="AG198" s="503"/>
      <c r="AH198" s="503"/>
      <c r="AI198" s="503"/>
      <c r="AJ198" s="503"/>
      <c r="AK198" s="503"/>
      <c r="AL198" s="503"/>
      <c r="AM198" s="503"/>
      <c r="AN198" s="504"/>
      <c r="AO198" s="511" t="s">
        <v>55</v>
      </c>
      <c r="AP198" s="512"/>
      <c r="AQ198" s="513"/>
      <c r="AR198" s="81"/>
      <c r="AS198" s="81"/>
      <c r="AT198" s="81"/>
      <c r="AU198" s="502" t="str">
        <f>IF(U175="積算",AU192+AU195,"")</f>
        <v/>
      </c>
      <c r="AV198" s="503"/>
      <c r="AW198" s="503"/>
      <c r="AX198" s="503"/>
      <c r="AY198" s="503"/>
      <c r="AZ198" s="503"/>
      <c r="BA198" s="503"/>
      <c r="BB198" s="503"/>
      <c r="BC198" s="503"/>
      <c r="BD198" s="503"/>
      <c r="BE198" s="503"/>
      <c r="BF198" s="503"/>
      <c r="BG198" s="503"/>
      <c r="BH198" s="503"/>
      <c r="BI198" s="503"/>
      <c r="BJ198" s="503"/>
      <c r="BK198" s="503"/>
      <c r="BL198" s="503"/>
      <c r="BM198" s="503"/>
      <c r="BN198" s="504"/>
      <c r="BO198" s="245" t="s">
        <v>55</v>
      </c>
      <c r="BP198" s="246"/>
      <c r="BQ198" s="247"/>
      <c r="BR198" s="80"/>
      <c r="BS198" s="370" t="str">
        <f>IF($U$59="積算",IF($AU$73="","",IF($U$82-$AU$82&gt;$AU$67,"","※2")),"")</f>
        <v/>
      </c>
      <c r="BT198" s="371" t="str">
        <f>IF(BS198="※2","補助金が有る場合の「リース料金支払額総合計」から、補助金相当分の減額がされていることが確認できません。","")</f>
        <v/>
      </c>
      <c r="BU198" s="371"/>
      <c r="BV198" s="371"/>
      <c r="BW198" s="371"/>
      <c r="BX198" s="371"/>
      <c r="BY198" s="371"/>
      <c r="BZ198" s="371"/>
      <c r="CA198" s="371"/>
      <c r="CB198" s="371"/>
      <c r="CC198" s="371"/>
      <c r="CD198" s="371"/>
      <c r="CE198" s="371"/>
    </row>
    <row r="199" spans="1:83" ht="13.5" customHeight="1" x14ac:dyDescent="0.15">
      <c r="A199" s="30"/>
      <c r="B199" s="39"/>
      <c r="C199" s="496"/>
      <c r="D199" s="497"/>
      <c r="E199" s="498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80"/>
      <c r="T199" s="80"/>
      <c r="U199" s="505"/>
      <c r="V199" s="506"/>
      <c r="W199" s="506"/>
      <c r="X199" s="506"/>
      <c r="Y199" s="506"/>
      <c r="Z199" s="506"/>
      <c r="AA199" s="506"/>
      <c r="AB199" s="506"/>
      <c r="AC199" s="506"/>
      <c r="AD199" s="506"/>
      <c r="AE199" s="506"/>
      <c r="AF199" s="506"/>
      <c r="AG199" s="506"/>
      <c r="AH199" s="506"/>
      <c r="AI199" s="506"/>
      <c r="AJ199" s="506"/>
      <c r="AK199" s="506"/>
      <c r="AL199" s="506"/>
      <c r="AM199" s="506"/>
      <c r="AN199" s="507"/>
      <c r="AO199" s="514"/>
      <c r="AP199" s="515"/>
      <c r="AQ199" s="516"/>
      <c r="AR199" s="81"/>
      <c r="AS199" s="81"/>
      <c r="AT199" s="81"/>
      <c r="AU199" s="505"/>
      <c r="AV199" s="506"/>
      <c r="AW199" s="506"/>
      <c r="AX199" s="506"/>
      <c r="AY199" s="506"/>
      <c r="AZ199" s="506"/>
      <c r="BA199" s="506"/>
      <c r="BB199" s="506"/>
      <c r="BC199" s="506"/>
      <c r="BD199" s="506"/>
      <c r="BE199" s="506"/>
      <c r="BF199" s="506"/>
      <c r="BG199" s="506"/>
      <c r="BH199" s="506"/>
      <c r="BI199" s="506"/>
      <c r="BJ199" s="506"/>
      <c r="BK199" s="506"/>
      <c r="BL199" s="506"/>
      <c r="BM199" s="506"/>
      <c r="BN199" s="507"/>
      <c r="BO199" s="248"/>
      <c r="BP199" s="249"/>
      <c r="BQ199" s="250"/>
      <c r="BR199" s="80"/>
      <c r="BS199" s="370"/>
      <c r="BT199" s="371"/>
      <c r="BU199" s="371"/>
      <c r="BV199" s="371"/>
      <c r="BW199" s="371"/>
      <c r="BX199" s="371"/>
      <c r="BY199" s="371"/>
      <c r="BZ199" s="371"/>
      <c r="CA199" s="371"/>
      <c r="CB199" s="371"/>
      <c r="CC199" s="371"/>
      <c r="CD199" s="371"/>
      <c r="CE199" s="371"/>
    </row>
    <row r="200" spans="1:83" ht="13.5" customHeight="1" x14ac:dyDescent="0.15">
      <c r="A200" s="30"/>
      <c r="B200" s="39"/>
      <c r="C200" s="499"/>
      <c r="D200" s="500"/>
      <c r="E200" s="501"/>
      <c r="F200" s="391"/>
      <c r="G200" s="391"/>
      <c r="H200" s="391"/>
      <c r="I200" s="391"/>
      <c r="J200" s="391"/>
      <c r="K200" s="391"/>
      <c r="L200" s="391"/>
      <c r="M200" s="391"/>
      <c r="N200" s="391"/>
      <c r="O200" s="391"/>
      <c r="P200" s="391"/>
      <c r="Q200" s="391"/>
      <c r="R200" s="391"/>
      <c r="S200" s="80"/>
      <c r="T200" s="80"/>
      <c r="U200" s="508"/>
      <c r="V200" s="509"/>
      <c r="W200" s="509"/>
      <c r="X200" s="509"/>
      <c r="Y200" s="509"/>
      <c r="Z200" s="509"/>
      <c r="AA200" s="509"/>
      <c r="AB200" s="509"/>
      <c r="AC200" s="509"/>
      <c r="AD200" s="509"/>
      <c r="AE200" s="509"/>
      <c r="AF200" s="509"/>
      <c r="AG200" s="509"/>
      <c r="AH200" s="509"/>
      <c r="AI200" s="509"/>
      <c r="AJ200" s="509"/>
      <c r="AK200" s="509"/>
      <c r="AL200" s="509"/>
      <c r="AM200" s="509"/>
      <c r="AN200" s="510"/>
      <c r="AO200" s="517"/>
      <c r="AP200" s="518"/>
      <c r="AQ200" s="519"/>
      <c r="AR200" s="81"/>
      <c r="AS200" s="81"/>
      <c r="AT200" s="81"/>
      <c r="AU200" s="508"/>
      <c r="AV200" s="509"/>
      <c r="AW200" s="509"/>
      <c r="AX200" s="509"/>
      <c r="AY200" s="509"/>
      <c r="AZ200" s="509"/>
      <c r="BA200" s="509"/>
      <c r="BB200" s="509"/>
      <c r="BC200" s="509"/>
      <c r="BD200" s="509"/>
      <c r="BE200" s="509"/>
      <c r="BF200" s="509"/>
      <c r="BG200" s="509"/>
      <c r="BH200" s="509"/>
      <c r="BI200" s="509"/>
      <c r="BJ200" s="509"/>
      <c r="BK200" s="509"/>
      <c r="BL200" s="509"/>
      <c r="BM200" s="509"/>
      <c r="BN200" s="510"/>
      <c r="BO200" s="266"/>
      <c r="BP200" s="267"/>
      <c r="BQ200" s="268"/>
      <c r="BR200" s="80"/>
      <c r="BS200" s="370"/>
      <c r="BT200" s="371"/>
      <c r="BU200" s="371"/>
      <c r="BV200" s="371"/>
      <c r="BW200" s="371"/>
      <c r="BX200" s="371"/>
      <c r="BY200" s="371"/>
      <c r="BZ200" s="371"/>
      <c r="CA200" s="371"/>
      <c r="CB200" s="371"/>
      <c r="CC200" s="371"/>
      <c r="CD200" s="371"/>
      <c r="CE200" s="371"/>
    </row>
    <row r="201" spans="1:83" x14ac:dyDescent="0.15">
      <c r="A201" s="30"/>
      <c r="B201" s="3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62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</row>
    <row r="202" spans="1:83" ht="13.5" customHeight="1" x14ac:dyDescent="0.15">
      <c r="A202" s="30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62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</row>
    <row r="203" spans="1:83" ht="13.5" customHeight="1" x14ac:dyDescent="0.15">
      <c r="A203" s="30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62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</row>
    <row r="204" spans="1:83" ht="13.5" customHeight="1" x14ac:dyDescent="0.15">
      <c r="A204" s="30"/>
      <c r="B204" s="39"/>
      <c r="C204" s="221" t="s">
        <v>86</v>
      </c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2"/>
      <c r="BC204" s="222"/>
      <c r="BD204" s="222"/>
      <c r="BE204" s="222"/>
      <c r="BF204" s="222"/>
      <c r="BG204" s="222"/>
      <c r="BH204" s="222"/>
      <c r="BI204" s="222"/>
      <c r="BJ204" s="222"/>
      <c r="BK204" s="222"/>
      <c r="BL204" s="222"/>
      <c r="BM204" s="222"/>
      <c r="BN204" s="222"/>
      <c r="BO204" s="222"/>
      <c r="BP204" s="222"/>
      <c r="BQ204" s="222"/>
      <c r="BR204" s="223"/>
      <c r="BS204" s="62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</row>
    <row r="205" spans="1:83" ht="13.5" customHeight="1" x14ac:dyDescent="0.15">
      <c r="A205" s="30"/>
      <c r="B205" s="39"/>
      <c r="C205" s="224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  <c r="BH205" s="225"/>
      <c r="BI205" s="225"/>
      <c r="BJ205" s="225"/>
      <c r="BK205" s="225"/>
      <c r="BL205" s="225"/>
      <c r="BM205" s="225"/>
      <c r="BN205" s="225"/>
      <c r="BO205" s="225"/>
      <c r="BP205" s="225"/>
      <c r="BQ205" s="225"/>
      <c r="BR205" s="226"/>
      <c r="BS205" s="62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</row>
    <row r="206" spans="1:83" ht="13.5" customHeight="1" x14ac:dyDescent="0.15">
      <c r="A206" s="30"/>
      <c r="B206" s="39"/>
      <c r="C206" s="227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9"/>
      <c r="BS206" s="62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</row>
    <row r="207" spans="1:83" ht="13.5" customHeight="1" x14ac:dyDescent="0.15">
      <c r="A207" s="30"/>
      <c r="B207" s="39"/>
      <c r="C207" s="30"/>
      <c r="D207" s="30"/>
      <c r="E207" s="30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62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</row>
    <row r="208" spans="1:83" ht="13.5" customHeight="1" x14ac:dyDescent="0.15">
      <c r="A208" s="30"/>
      <c r="B208" s="39"/>
      <c r="C208" s="30"/>
      <c r="D208" s="30"/>
      <c r="E208" s="30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30"/>
      <c r="T208" s="225" t="s">
        <v>72</v>
      </c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30"/>
      <c r="AT208" s="225" t="s">
        <v>73</v>
      </c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  <c r="BH208" s="225"/>
      <c r="BI208" s="225"/>
      <c r="BJ208" s="225"/>
      <c r="BK208" s="225"/>
      <c r="BL208" s="225"/>
      <c r="BM208" s="225"/>
      <c r="BN208" s="225"/>
      <c r="BO208" s="225"/>
      <c r="BP208" s="225"/>
      <c r="BQ208" s="225"/>
      <c r="BR208" s="225"/>
      <c r="BS208" s="62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</row>
    <row r="209" spans="1:83" ht="13.5" customHeight="1" x14ac:dyDescent="0.15">
      <c r="A209" s="30"/>
      <c r="B209" s="39"/>
      <c r="C209" s="30"/>
      <c r="D209" s="30"/>
      <c r="E209" s="30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30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30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  <c r="BH209" s="225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62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</row>
    <row r="210" spans="1:83" ht="11.25" customHeight="1" x14ac:dyDescent="0.15">
      <c r="A210" s="30"/>
      <c r="B210" s="39"/>
      <c r="C210" s="30"/>
      <c r="D210" s="30"/>
      <c r="E210" s="30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3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3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62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</row>
    <row r="211" spans="1:83" ht="13.5" customHeight="1" x14ac:dyDescent="0.15">
      <c r="A211" s="30"/>
      <c r="B211" s="39"/>
      <c r="C211" s="381" t="s">
        <v>74</v>
      </c>
      <c r="D211" s="382"/>
      <c r="E211" s="383"/>
      <c r="F211" s="391" t="s">
        <v>75</v>
      </c>
      <c r="G211" s="391"/>
      <c r="H211" s="391"/>
      <c r="I211" s="391"/>
      <c r="J211" s="391"/>
      <c r="K211" s="391"/>
      <c r="L211" s="391"/>
      <c r="M211" s="391"/>
      <c r="N211" s="391"/>
      <c r="O211" s="391"/>
      <c r="P211" s="391"/>
      <c r="Q211" s="391"/>
      <c r="R211" s="391"/>
      <c r="S211" s="30"/>
      <c r="T211" s="80"/>
      <c r="U211" s="466">
        <v>0</v>
      </c>
      <c r="V211" s="467"/>
      <c r="W211" s="467"/>
      <c r="X211" s="467"/>
      <c r="Y211" s="467"/>
      <c r="Z211" s="467"/>
      <c r="AA211" s="467"/>
      <c r="AB211" s="467"/>
      <c r="AC211" s="467"/>
      <c r="AD211" s="467"/>
      <c r="AE211" s="467"/>
      <c r="AF211" s="467"/>
      <c r="AG211" s="467"/>
      <c r="AH211" s="467"/>
      <c r="AI211" s="467"/>
      <c r="AJ211" s="467"/>
      <c r="AK211" s="467"/>
      <c r="AL211" s="467"/>
      <c r="AM211" s="467"/>
      <c r="AN211" s="468"/>
      <c r="AO211" s="475" t="s">
        <v>55</v>
      </c>
      <c r="AP211" s="476"/>
      <c r="AQ211" s="477"/>
      <c r="AR211" s="80"/>
      <c r="AS211" s="30"/>
      <c r="AT211" s="80"/>
      <c r="AU211" s="484">
        <v>9000000</v>
      </c>
      <c r="AV211" s="485"/>
      <c r="AW211" s="485"/>
      <c r="AX211" s="485"/>
      <c r="AY211" s="485"/>
      <c r="AZ211" s="485"/>
      <c r="BA211" s="485"/>
      <c r="BB211" s="485"/>
      <c r="BC211" s="485"/>
      <c r="BD211" s="485"/>
      <c r="BE211" s="485"/>
      <c r="BF211" s="485"/>
      <c r="BG211" s="485"/>
      <c r="BH211" s="485"/>
      <c r="BI211" s="485"/>
      <c r="BJ211" s="485"/>
      <c r="BK211" s="485"/>
      <c r="BL211" s="485"/>
      <c r="BM211" s="485"/>
      <c r="BN211" s="486"/>
      <c r="BO211" s="401" t="s">
        <v>55</v>
      </c>
      <c r="BP211" s="402"/>
      <c r="BQ211" s="403"/>
      <c r="BR211" s="80"/>
      <c r="BS211" s="62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</row>
    <row r="212" spans="1:83" ht="13.5" customHeight="1" x14ac:dyDescent="0.15">
      <c r="A212" s="30"/>
      <c r="B212" s="39"/>
      <c r="C212" s="384"/>
      <c r="D212" s="385"/>
      <c r="E212" s="386"/>
      <c r="F212" s="391"/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0"/>
      <c r="T212" s="80"/>
      <c r="U212" s="469"/>
      <c r="V212" s="470"/>
      <c r="W212" s="470"/>
      <c r="X212" s="470"/>
      <c r="Y212" s="470"/>
      <c r="Z212" s="470"/>
      <c r="AA212" s="470"/>
      <c r="AB212" s="470"/>
      <c r="AC212" s="470"/>
      <c r="AD212" s="470"/>
      <c r="AE212" s="470"/>
      <c r="AF212" s="470"/>
      <c r="AG212" s="470"/>
      <c r="AH212" s="470"/>
      <c r="AI212" s="470"/>
      <c r="AJ212" s="470"/>
      <c r="AK212" s="470"/>
      <c r="AL212" s="470"/>
      <c r="AM212" s="470"/>
      <c r="AN212" s="471"/>
      <c r="AO212" s="478"/>
      <c r="AP212" s="479"/>
      <c r="AQ212" s="480"/>
      <c r="AR212" s="80"/>
      <c r="AS212" s="30"/>
      <c r="AT212" s="80"/>
      <c r="AU212" s="487"/>
      <c r="AV212" s="488"/>
      <c r="AW212" s="488"/>
      <c r="AX212" s="488"/>
      <c r="AY212" s="488"/>
      <c r="AZ212" s="488"/>
      <c r="BA212" s="488"/>
      <c r="BB212" s="488"/>
      <c r="BC212" s="488"/>
      <c r="BD212" s="488"/>
      <c r="BE212" s="488"/>
      <c r="BF212" s="488"/>
      <c r="BG212" s="488"/>
      <c r="BH212" s="488"/>
      <c r="BI212" s="488"/>
      <c r="BJ212" s="488"/>
      <c r="BK212" s="488"/>
      <c r="BL212" s="488"/>
      <c r="BM212" s="488"/>
      <c r="BN212" s="489"/>
      <c r="BO212" s="404"/>
      <c r="BP212" s="405"/>
      <c r="BQ212" s="406"/>
      <c r="BR212" s="80"/>
      <c r="BS212" s="62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</row>
    <row r="213" spans="1:83" ht="13.5" customHeight="1" x14ac:dyDescent="0.15">
      <c r="A213" s="30"/>
      <c r="B213" s="39"/>
      <c r="C213" s="387"/>
      <c r="D213" s="388"/>
      <c r="E213" s="389"/>
      <c r="F213" s="391"/>
      <c r="G213" s="391"/>
      <c r="H213" s="391"/>
      <c r="I213" s="391"/>
      <c r="J213" s="391"/>
      <c r="K213" s="391"/>
      <c r="L213" s="391"/>
      <c r="M213" s="391"/>
      <c r="N213" s="391"/>
      <c r="O213" s="391"/>
      <c r="P213" s="391"/>
      <c r="Q213" s="391"/>
      <c r="R213" s="391"/>
      <c r="S213" s="30"/>
      <c r="T213" s="80"/>
      <c r="U213" s="472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4"/>
      <c r="AO213" s="481"/>
      <c r="AP213" s="482"/>
      <c r="AQ213" s="483"/>
      <c r="AR213" s="80"/>
      <c r="AS213" s="30"/>
      <c r="AT213" s="80"/>
      <c r="AU213" s="490"/>
      <c r="AV213" s="491"/>
      <c r="AW213" s="491"/>
      <c r="AX213" s="491"/>
      <c r="AY213" s="491"/>
      <c r="AZ213" s="491"/>
      <c r="BA213" s="491"/>
      <c r="BB213" s="491"/>
      <c r="BC213" s="491"/>
      <c r="BD213" s="491"/>
      <c r="BE213" s="491"/>
      <c r="BF213" s="491"/>
      <c r="BG213" s="491"/>
      <c r="BH213" s="491"/>
      <c r="BI213" s="491"/>
      <c r="BJ213" s="491"/>
      <c r="BK213" s="491"/>
      <c r="BL213" s="491"/>
      <c r="BM213" s="491"/>
      <c r="BN213" s="492"/>
      <c r="BO213" s="407"/>
      <c r="BP213" s="408"/>
      <c r="BQ213" s="409"/>
      <c r="BR213" s="80"/>
      <c r="BS213" s="62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</row>
    <row r="214" spans="1:83" ht="13.5" customHeight="1" x14ac:dyDescent="0.15">
      <c r="A214" s="30"/>
      <c r="B214" s="39"/>
      <c r="C214" s="381" t="s">
        <v>76</v>
      </c>
      <c r="D214" s="382"/>
      <c r="E214" s="383"/>
      <c r="F214" s="390" t="s">
        <v>77</v>
      </c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1"/>
      <c r="R214" s="391"/>
      <c r="S214" s="30"/>
      <c r="T214" s="80"/>
      <c r="U214" s="392">
        <v>30000000</v>
      </c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  <c r="AJ214" s="393"/>
      <c r="AK214" s="393"/>
      <c r="AL214" s="393"/>
      <c r="AM214" s="393"/>
      <c r="AN214" s="394"/>
      <c r="AO214" s="401" t="s">
        <v>55</v>
      </c>
      <c r="AP214" s="402"/>
      <c r="AQ214" s="403"/>
      <c r="AR214" s="80"/>
      <c r="AS214" s="30"/>
      <c r="AT214" s="80"/>
      <c r="AU214" s="392">
        <v>21000000</v>
      </c>
      <c r="AV214" s="393"/>
      <c r="AW214" s="393"/>
      <c r="AX214" s="393"/>
      <c r="AY214" s="393"/>
      <c r="AZ214" s="393"/>
      <c r="BA214" s="393"/>
      <c r="BB214" s="393"/>
      <c r="BC214" s="393"/>
      <c r="BD214" s="393"/>
      <c r="BE214" s="393"/>
      <c r="BF214" s="393"/>
      <c r="BG214" s="393"/>
      <c r="BH214" s="393"/>
      <c r="BI214" s="393"/>
      <c r="BJ214" s="393"/>
      <c r="BK214" s="393"/>
      <c r="BL214" s="393"/>
      <c r="BM214" s="393"/>
      <c r="BN214" s="394"/>
      <c r="BO214" s="401" t="s">
        <v>55</v>
      </c>
      <c r="BP214" s="402"/>
      <c r="BQ214" s="403"/>
      <c r="BR214" s="80"/>
      <c r="BS214" s="62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</row>
    <row r="215" spans="1:83" ht="13.5" customHeight="1" x14ac:dyDescent="0.15">
      <c r="A215" s="30"/>
      <c r="B215" s="39"/>
      <c r="C215" s="384"/>
      <c r="D215" s="385"/>
      <c r="E215" s="386"/>
      <c r="F215" s="391"/>
      <c r="G215" s="391"/>
      <c r="H215" s="391"/>
      <c r="I215" s="391"/>
      <c r="J215" s="391"/>
      <c r="K215" s="391"/>
      <c r="L215" s="391"/>
      <c r="M215" s="391"/>
      <c r="N215" s="391"/>
      <c r="O215" s="391"/>
      <c r="P215" s="391"/>
      <c r="Q215" s="391"/>
      <c r="R215" s="391"/>
      <c r="S215" s="30"/>
      <c r="T215" s="80"/>
      <c r="U215" s="395"/>
      <c r="V215" s="396"/>
      <c r="W215" s="396"/>
      <c r="X215" s="396"/>
      <c r="Y215" s="396"/>
      <c r="Z215" s="396"/>
      <c r="AA215" s="396"/>
      <c r="AB215" s="396"/>
      <c r="AC215" s="396"/>
      <c r="AD215" s="396"/>
      <c r="AE215" s="396"/>
      <c r="AF215" s="396"/>
      <c r="AG215" s="396"/>
      <c r="AH215" s="396"/>
      <c r="AI215" s="396"/>
      <c r="AJ215" s="396"/>
      <c r="AK215" s="396"/>
      <c r="AL215" s="396"/>
      <c r="AM215" s="396"/>
      <c r="AN215" s="397"/>
      <c r="AO215" s="404"/>
      <c r="AP215" s="405"/>
      <c r="AQ215" s="406"/>
      <c r="AR215" s="80"/>
      <c r="AS215" s="30"/>
      <c r="AT215" s="80"/>
      <c r="AU215" s="395"/>
      <c r="AV215" s="396"/>
      <c r="AW215" s="396"/>
      <c r="AX215" s="396"/>
      <c r="AY215" s="396"/>
      <c r="AZ215" s="396"/>
      <c r="BA215" s="396"/>
      <c r="BB215" s="396"/>
      <c r="BC215" s="396"/>
      <c r="BD215" s="396"/>
      <c r="BE215" s="396"/>
      <c r="BF215" s="396"/>
      <c r="BG215" s="396"/>
      <c r="BH215" s="396"/>
      <c r="BI215" s="396"/>
      <c r="BJ215" s="396"/>
      <c r="BK215" s="396"/>
      <c r="BL215" s="396"/>
      <c r="BM215" s="396"/>
      <c r="BN215" s="397"/>
      <c r="BO215" s="404"/>
      <c r="BP215" s="405"/>
      <c r="BQ215" s="406"/>
      <c r="BR215" s="80"/>
      <c r="BS215" s="62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</row>
    <row r="216" spans="1:83" ht="13.5" customHeight="1" x14ac:dyDescent="0.15">
      <c r="A216" s="30"/>
      <c r="B216" s="39"/>
      <c r="C216" s="387"/>
      <c r="D216" s="388"/>
      <c r="E216" s="389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1"/>
      <c r="S216" s="30"/>
      <c r="T216" s="80"/>
      <c r="U216" s="398"/>
      <c r="V216" s="399"/>
      <c r="W216" s="399"/>
      <c r="X216" s="399"/>
      <c r="Y216" s="399"/>
      <c r="Z216" s="399"/>
      <c r="AA216" s="399"/>
      <c r="AB216" s="399"/>
      <c r="AC216" s="399"/>
      <c r="AD216" s="399"/>
      <c r="AE216" s="399"/>
      <c r="AF216" s="399"/>
      <c r="AG216" s="399"/>
      <c r="AH216" s="399"/>
      <c r="AI216" s="399"/>
      <c r="AJ216" s="399"/>
      <c r="AK216" s="399"/>
      <c r="AL216" s="399"/>
      <c r="AM216" s="399"/>
      <c r="AN216" s="400"/>
      <c r="AO216" s="407"/>
      <c r="AP216" s="408"/>
      <c r="AQ216" s="409"/>
      <c r="AR216" s="80"/>
      <c r="AS216" s="30"/>
      <c r="AT216" s="80"/>
      <c r="AU216" s="398"/>
      <c r="AV216" s="399"/>
      <c r="AW216" s="399"/>
      <c r="AX216" s="399"/>
      <c r="AY216" s="399"/>
      <c r="AZ216" s="399"/>
      <c r="BA216" s="399"/>
      <c r="BB216" s="399"/>
      <c r="BC216" s="399"/>
      <c r="BD216" s="399"/>
      <c r="BE216" s="399"/>
      <c r="BF216" s="399"/>
      <c r="BG216" s="399"/>
      <c r="BH216" s="399"/>
      <c r="BI216" s="399"/>
      <c r="BJ216" s="399"/>
      <c r="BK216" s="399"/>
      <c r="BL216" s="399"/>
      <c r="BM216" s="399"/>
      <c r="BN216" s="400"/>
      <c r="BO216" s="407"/>
      <c r="BP216" s="408"/>
      <c r="BQ216" s="409"/>
      <c r="BR216" s="80"/>
      <c r="BS216" s="62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</row>
    <row r="217" spans="1:83" ht="13.5" customHeight="1" x14ac:dyDescent="0.15">
      <c r="A217" s="30"/>
      <c r="B217" s="39"/>
      <c r="C217" s="30"/>
      <c r="D217" s="30"/>
      <c r="E217" s="30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30"/>
      <c r="T217" s="80"/>
      <c r="U217" s="458" t="s">
        <v>88</v>
      </c>
      <c r="V217" s="458"/>
      <c r="W217" s="458"/>
      <c r="X217" s="458"/>
      <c r="Y217" s="458"/>
      <c r="Z217" s="458"/>
      <c r="AA217" s="458"/>
      <c r="AB217" s="458"/>
      <c r="AC217" s="458"/>
      <c r="AD217" s="458"/>
      <c r="AE217" s="458"/>
      <c r="AF217" s="458"/>
      <c r="AG217" s="458"/>
      <c r="AH217" s="458"/>
      <c r="AI217" s="458"/>
      <c r="AJ217" s="458"/>
      <c r="AK217" s="458"/>
      <c r="AL217" s="458"/>
      <c r="AM217" s="458"/>
      <c r="AN217" s="458"/>
      <c r="AO217" s="83"/>
      <c r="AP217" s="83"/>
      <c r="AQ217" s="83"/>
      <c r="AR217" s="80"/>
      <c r="AS217" s="30"/>
      <c r="AT217" s="80"/>
      <c r="AU217" s="459" t="s">
        <v>88</v>
      </c>
      <c r="AV217" s="459"/>
      <c r="AW217" s="459"/>
      <c r="AX217" s="459"/>
      <c r="AY217" s="459"/>
      <c r="AZ217" s="459"/>
      <c r="BA217" s="459"/>
      <c r="BB217" s="459"/>
      <c r="BC217" s="459"/>
      <c r="BD217" s="459"/>
      <c r="BE217" s="459"/>
      <c r="BF217" s="459"/>
      <c r="BG217" s="459"/>
      <c r="BH217" s="459"/>
      <c r="BI217" s="459"/>
      <c r="BJ217" s="459"/>
      <c r="BK217" s="459"/>
      <c r="BL217" s="459"/>
      <c r="BM217" s="459"/>
      <c r="BN217" s="459"/>
      <c r="BO217" s="83"/>
      <c r="BP217" s="83"/>
      <c r="BQ217" s="83"/>
      <c r="BR217" s="80"/>
      <c r="BS217" s="62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</row>
    <row r="218" spans="1:83" ht="13.5" customHeight="1" x14ac:dyDescent="0.15">
      <c r="A218" s="30"/>
      <c r="B218" s="39"/>
      <c r="C218" s="411" t="s">
        <v>89</v>
      </c>
      <c r="D218" s="412"/>
      <c r="E218" s="413"/>
      <c r="F218" s="420" t="s">
        <v>90</v>
      </c>
      <c r="G218" s="421"/>
      <c r="H218" s="421"/>
      <c r="I218" s="421"/>
      <c r="J218" s="421"/>
      <c r="K218" s="421"/>
      <c r="L218" s="421"/>
      <c r="M218" s="421"/>
      <c r="N218" s="421"/>
      <c r="O218" s="421"/>
      <c r="P218" s="421"/>
      <c r="Q218" s="421"/>
      <c r="R218" s="421"/>
      <c r="S218" s="30"/>
      <c r="T218" s="80"/>
      <c r="U218" s="460">
        <v>1.3879999999999999</v>
      </c>
      <c r="V218" s="461"/>
      <c r="W218" s="461"/>
      <c r="X218" s="461"/>
      <c r="Y218" s="461"/>
      <c r="Z218" s="461"/>
      <c r="AA218" s="461"/>
      <c r="AB218" s="461"/>
      <c r="AC218" s="461"/>
      <c r="AD218" s="461"/>
      <c r="AE218" s="461"/>
      <c r="AF218" s="461"/>
      <c r="AG218" s="461"/>
      <c r="AH218" s="461"/>
      <c r="AI218" s="461"/>
      <c r="AJ218" s="461"/>
      <c r="AK218" s="461"/>
      <c r="AL218" s="461"/>
      <c r="AM218" s="461"/>
      <c r="AN218" s="462"/>
      <c r="AO218" s="451" t="s">
        <v>91</v>
      </c>
      <c r="AP218" s="452"/>
      <c r="AQ218" s="453"/>
      <c r="AR218" s="80"/>
      <c r="AS218" s="30"/>
      <c r="AT218" s="80"/>
      <c r="AU218" s="460">
        <v>1.3879999999999999</v>
      </c>
      <c r="AV218" s="461"/>
      <c r="AW218" s="461"/>
      <c r="AX218" s="461"/>
      <c r="AY218" s="461"/>
      <c r="AZ218" s="461"/>
      <c r="BA218" s="461"/>
      <c r="BB218" s="461"/>
      <c r="BC218" s="461"/>
      <c r="BD218" s="461"/>
      <c r="BE218" s="461"/>
      <c r="BF218" s="461"/>
      <c r="BG218" s="461"/>
      <c r="BH218" s="461"/>
      <c r="BI218" s="461"/>
      <c r="BJ218" s="461"/>
      <c r="BK218" s="461"/>
      <c r="BL218" s="461"/>
      <c r="BM218" s="461"/>
      <c r="BN218" s="462"/>
      <c r="BO218" s="451" t="s">
        <v>91</v>
      </c>
      <c r="BP218" s="452"/>
      <c r="BQ218" s="453"/>
      <c r="BR218" s="80"/>
      <c r="BS218" s="62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</row>
    <row r="219" spans="1:83" ht="13.5" customHeight="1" x14ac:dyDescent="0.15">
      <c r="A219" s="30"/>
      <c r="B219" s="39"/>
      <c r="C219" s="414"/>
      <c r="D219" s="415"/>
      <c r="E219" s="416"/>
      <c r="F219" s="422"/>
      <c r="G219" s="422"/>
      <c r="H219" s="422"/>
      <c r="I219" s="422"/>
      <c r="J219" s="422"/>
      <c r="K219" s="422"/>
      <c r="L219" s="422"/>
      <c r="M219" s="422"/>
      <c r="N219" s="422"/>
      <c r="O219" s="422"/>
      <c r="P219" s="422"/>
      <c r="Q219" s="422"/>
      <c r="R219" s="422"/>
      <c r="S219" s="30"/>
      <c r="T219" s="80"/>
      <c r="U219" s="463"/>
      <c r="V219" s="464"/>
      <c r="W219" s="464"/>
      <c r="X219" s="464"/>
      <c r="Y219" s="464"/>
      <c r="Z219" s="464"/>
      <c r="AA219" s="464"/>
      <c r="AB219" s="464"/>
      <c r="AC219" s="464"/>
      <c r="AD219" s="464"/>
      <c r="AE219" s="464"/>
      <c r="AF219" s="464"/>
      <c r="AG219" s="464"/>
      <c r="AH219" s="464"/>
      <c r="AI219" s="464"/>
      <c r="AJ219" s="464"/>
      <c r="AK219" s="464"/>
      <c r="AL219" s="464"/>
      <c r="AM219" s="464"/>
      <c r="AN219" s="465"/>
      <c r="AO219" s="436"/>
      <c r="AP219" s="437"/>
      <c r="AQ219" s="438"/>
      <c r="AR219" s="80"/>
      <c r="AS219" s="30"/>
      <c r="AT219" s="80"/>
      <c r="AU219" s="463"/>
      <c r="AV219" s="464"/>
      <c r="AW219" s="464"/>
      <c r="AX219" s="464"/>
      <c r="AY219" s="464"/>
      <c r="AZ219" s="464"/>
      <c r="BA219" s="464"/>
      <c r="BB219" s="464"/>
      <c r="BC219" s="464"/>
      <c r="BD219" s="464"/>
      <c r="BE219" s="464"/>
      <c r="BF219" s="464"/>
      <c r="BG219" s="464"/>
      <c r="BH219" s="464"/>
      <c r="BI219" s="464"/>
      <c r="BJ219" s="464"/>
      <c r="BK219" s="464"/>
      <c r="BL219" s="464"/>
      <c r="BM219" s="464"/>
      <c r="BN219" s="465"/>
      <c r="BO219" s="436"/>
      <c r="BP219" s="437"/>
      <c r="BQ219" s="438"/>
      <c r="BR219" s="80"/>
      <c r="BS219" s="62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</row>
    <row r="220" spans="1:83" ht="13.5" customHeight="1" x14ac:dyDescent="0.15">
      <c r="A220" s="30"/>
      <c r="B220" s="39"/>
      <c r="C220" s="414"/>
      <c r="D220" s="415"/>
      <c r="E220" s="416"/>
      <c r="F220" s="422"/>
      <c r="G220" s="422"/>
      <c r="H220" s="422"/>
      <c r="I220" s="422"/>
      <c r="J220" s="422"/>
      <c r="K220" s="422"/>
      <c r="L220" s="422"/>
      <c r="M220" s="422"/>
      <c r="N220" s="422"/>
      <c r="O220" s="422"/>
      <c r="P220" s="422"/>
      <c r="Q220" s="422"/>
      <c r="R220" s="422"/>
      <c r="S220" s="30"/>
      <c r="T220" s="80"/>
      <c r="U220" s="463"/>
      <c r="V220" s="464"/>
      <c r="W220" s="464"/>
      <c r="X220" s="464"/>
      <c r="Y220" s="464"/>
      <c r="Z220" s="464"/>
      <c r="AA220" s="464"/>
      <c r="AB220" s="464"/>
      <c r="AC220" s="464"/>
      <c r="AD220" s="464"/>
      <c r="AE220" s="464"/>
      <c r="AF220" s="464"/>
      <c r="AG220" s="464"/>
      <c r="AH220" s="464"/>
      <c r="AI220" s="464"/>
      <c r="AJ220" s="464"/>
      <c r="AK220" s="464"/>
      <c r="AL220" s="464"/>
      <c r="AM220" s="464"/>
      <c r="AN220" s="465"/>
      <c r="AO220" s="436"/>
      <c r="AP220" s="437"/>
      <c r="AQ220" s="438"/>
      <c r="AR220" s="80"/>
      <c r="AS220" s="30"/>
      <c r="AT220" s="80"/>
      <c r="AU220" s="463"/>
      <c r="AV220" s="464"/>
      <c r="AW220" s="464"/>
      <c r="AX220" s="464"/>
      <c r="AY220" s="464"/>
      <c r="AZ220" s="464"/>
      <c r="BA220" s="464"/>
      <c r="BB220" s="464"/>
      <c r="BC220" s="464"/>
      <c r="BD220" s="464"/>
      <c r="BE220" s="464"/>
      <c r="BF220" s="464"/>
      <c r="BG220" s="464"/>
      <c r="BH220" s="464"/>
      <c r="BI220" s="464"/>
      <c r="BJ220" s="464"/>
      <c r="BK220" s="464"/>
      <c r="BL220" s="464"/>
      <c r="BM220" s="464"/>
      <c r="BN220" s="465"/>
      <c r="BO220" s="436"/>
      <c r="BP220" s="437"/>
      <c r="BQ220" s="438"/>
      <c r="BR220" s="80"/>
      <c r="BS220" s="62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</row>
    <row r="221" spans="1:83" ht="20.25" customHeight="1" x14ac:dyDescent="0.15">
      <c r="A221" s="30"/>
      <c r="B221" s="39"/>
      <c r="C221" s="414" t="s">
        <v>92</v>
      </c>
      <c r="D221" s="415"/>
      <c r="E221" s="416"/>
      <c r="F221" s="454" t="s">
        <v>93</v>
      </c>
      <c r="G221" s="422"/>
      <c r="H221" s="422"/>
      <c r="I221" s="422"/>
      <c r="J221" s="422"/>
      <c r="K221" s="422"/>
      <c r="L221" s="422"/>
      <c r="M221" s="422"/>
      <c r="N221" s="422"/>
      <c r="O221" s="422"/>
      <c r="P221" s="422"/>
      <c r="Q221" s="422"/>
      <c r="R221" s="422"/>
      <c r="S221" s="30"/>
      <c r="T221" s="80"/>
      <c r="U221" s="455">
        <v>416400</v>
      </c>
      <c r="V221" s="456"/>
      <c r="W221" s="456"/>
      <c r="X221" s="456"/>
      <c r="Y221" s="456"/>
      <c r="Z221" s="456"/>
      <c r="AA221" s="456"/>
      <c r="AB221" s="456"/>
      <c r="AC221" s="456"/>
      <c r="AD221" s="456"/>
      <c r="AE221" s="456"/>
      <c r="AF221" s="456"/>
      <c r="AG221" s="456"/>
      <c r="AH221" s="456"/>
      <c r="AI221" s="456"/>
      <c r="AJ221" s="456"/>
      <c r="AK221" s="456"/>
      <c r="AL221" s="456"/>
      <c r="AM221" s="456"/>
      <c r="AN221" s="457"/>
      <c r="AO221" s="436" t="s">
        <v>55</v>
      </c>
      <c r="AP221" s="437"/>
      <c r="AQ221" s="438"/>
      <c r="AR221" s="80"/>
      <c r="AS221" s="30"/>
      <c r="AT221" s="80"/>
      <c r="AU221" s="455">
        <v>291480</v>
      </c>
      <c r="AV221" s="456"/>
      <c r="AW221" s="456"/>
      <c r="AX221" s="456"/>
      <c r="AY221" s="456"/>
      <c r="AZ221" s="456"/>
      <c r="BA221" s="456"/>
      <c r="BB221" s="456"/>
      <c r="BC221" s="456"/>
      <c r="BD221" s="456"/>
      <c r="BE221" s="456"/>
      <c r="BF221" s="456"/>
      <c r="BG221" s="456"/>
      <c r="BH221" s="456"/>
      <c r="BI221" s="456"/>
      <c r="BJ221" s="456"/>
      <c r="BK221" s="456"/>
      <c r="BL221" s="456"/>
      <c r="BM221" s="456"/>
      <c r="BN221" s="457"/>
      <c r="BO221" s="436" t="s">
        <v>55</v>
      </c>
      <c r="BP221" s="437"/>
      <c r="BQ221" s="438"/>
      <c r="BR221" s="80"/>
      <c r="BS221" s="62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</row>
    <row r="222" spans="1:83" ht="13.5" customHeight="1" x14ac:dyDescent="0.15">
      <c r="A222" s="30"/>
      <c r="B222" s="39"/>
      <c r="C222" s="414"/>
      <c r="D222" s="415"/>
      <c r="E222" s="416"/>
      <c r="F222" s="422"/>
      <c r="G222" s="422"/>
      <c r="H222" s="422"/>
      <c r="I222" s="422"/>
      <c r="J222" s="422"/>
      <c r="K222" s="422"/>
      <c r="L222" s="422"/>
      <c r="M222" s="422"/>
      <c r="N222" s="422"/>
      <c r="O222" s="422"/>
      <c r="P222" s="422"/>
      <c r="Q222" s="422"/>
      <c r="R222" s="422"/>
      <c r="S222" s="30"/>
      <c r="T222" s="80"/>
      <c r="U222" s="455"/>
      <c r="V222" s="456"/>
      <c r="W222" s="456"/>
      <c r="X222" s="456"/>
      <c r="Y222" s="456"/>
      <c r="Z222" s="456"/>
      <c r="AA222" s="456"/>
      <c r="AB222" s="456"/>
      <c r="AC222" s="456"/>
      <c r="AD222" s="456"/>
      <c r="AE222" s="456"/>
      <c r="AF222" s="456"/>
      <c r="AG222" s="456"/>
      <c r="AH222" s="456"/>
      <c r="AI222" s="456"/>
      <c r="AJ222" s="456"/>
      <c r="AK222" s="456"/>
      <c r="AL222" s="456"/>
      <c r="AM222" s="456"/>
      <c r="AN222" s="457"/>
      <c r="AO222" s="436"/>
      <c r="AP222" s="437"/>
      <c r="AQ222" s="438"/>
      <c r="AR222" s="80"/>
      <c r="AS222" s="30"/>
      <c r="AT222" s="80"/>
      <c r="AU222" s="455"/>
      <c r="AV222" s="456"/>
      <c r="AW222" s="456"/>
      <c r="AX222" s="456"/>
      <c r="AY222" s="456"/>
      <c r="AZ222" s="456"/>
      <c r="BA222" s="456"/>
      <c r="BB222" s="456"/>
      <c r="BC222" s="456"/>
      <c r="BD222" s="456"/>
      <c r="BE222" s="456"/>
      <c r="BF222" s="456"/>
      <c r="BG222" s="456"/>
      <c r="BH222" s="456"/>
      <c r="BI222" s="456"/>
      <c r="BJ222" s="456"/>
      <c r="BK222" s="456"/>
      <c r="BL222" s="456"/>
      <c r="BM222" s="456"/>
      <c r="BN222" s="457"/>
      <c r="BO222" s="436"/>
      <c r="BP222" s="437"/>
      <c r="BQ222" s="438"/>
      <c r="BR222" s="80"/>
      <c r="BS222" s="62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</row>
    <row r="223" spans="1:83" ht="13.5" customHeight="1" x14ac:dyDescent="0.15">
      <c r="A223" s="30"/>
      <c r="B223" s="39"/>
      <c r="C223" s="417"/>
      <c r="D223" s="418"/>
      <c r="E223" s="419"/>
      <c r="F223" s="423"/>
      <c r="G223" s="423"/>
      <c r="H223" s="423"/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30"/>
      <c r="T223" s="80"/>
      <c r="U223" s="455"/>
      <c r="V223" s="456"/>
      <c r="W223" s="456"/>
      <c r="X223" s="456"/>
      <c r="Y223" s="456"/>
      <c r="Z223" s="456"/>
      <c r="AA223" s="456"/>
      <c r="AB223" s="456"/>
      <c r="AC223" s="456"/>
      <c r="AD223" s="456"/>
      <c r="AE223" s="456"/>
      <c r="AF223" s="456"/>
      <c r="AG223" s="456"/>
      <c r="AH223" s="456"/>
      <c r="AI223" s="456"/>
      <c r="AJ223" s="456"/>
      <c r="AK223" s="456"/>
      <c r="AL223" s="456"/>
      <c r="AM223" s="456"/>
      <c r="AN223" s="457"/>
      <c r="AO223" s="436"/>
      <c r="AP223" s="437"/>
      <c r="AQ223" s="438"/>
      <c r="AR223" s="80"/>
      <c r="AS223" s="30"/>
      <c r="AT223" s="80"/>
      <c r="AU223" s="455"/>
      <c r="AV223" s="456"/>
      <c r="AW223" s="456"/>
      <c r="AX223" s="456"/>
      <c r="AY223" s="456"/>
      <c r="AZ223" s="456"/>
      <c r="BA223" s="456"/>
      <c r="BB223" s="456"/>
      <c r="BC223" s="456"/>
      <c r="BD223" s="456"/>
      <c r="BE223" s="456"/>
      <c r="BF223" s="456"/>
      <c r="BG223" s="456"/>
      <c r="BH223" s="456"/>
      <c r="BI223" s="456"/>
      <c r="BJ223" s="456"/>
      <c r="BK223" s="456"/>
      <c r="BL223" s="456"/>
      <c r="BM223" s="456"/>
      <c r="BN223" s="457"/>
      <c r="BO223" s="436"/>
      <c r="BP223" s="437"/>
      <c r="BQ223" s="438"/>
      <c r="BR223" s="80"/>
      <c r="BS223" s="62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</row>
    <row r="224" spans="1:83" ht="13.5" customHeight="1" x14ac:dyDescent="0.15">
      <c r="A224" s="30"/>
      <c r="B224" s="39"/>
      <c r="C224" s="411" t="s">
        <v>80</v>
      </c>
      <c r="D224" s="412"/>
      <c r="E224" s="413"/>
      <c r="F224" s="420" t="s">
        <v>95</v>
      </c>
      <c r="G224" s="421"/>
      <c r="H224" s="421"/>
      <c r="I224" s="421"/>
      <c r="J224" s="421"/>
      <c r="K224" s="421"/>
      <c r="L224" s="421"/>
      <c r="M224" s="421"/>
      <c r="N224" s="421"/>
      <c r="O224" s="421"/>
      <c r="P224" s="421"/>
      <c r="Q224" s="421"/>
      <c r="R224" s="421"/>
      <c r="S224" s="30"/>
      <c r="T224" s="80"/>
      <c r="U224" s="445">
        <v>35000000</v>
      </c>
      <c r="V224" s="446"/>
      <c r="W224" s="446"/>
      <c r="X224" s="446"/>
      <c r="Y224" s="446"/>
      <c r="Z224" s="446"/>
      <c r="AA224" s="446"/>
      <c r="AB224" s="446"/>
      <c r="AC224" s="446"/>
      <c r="AD224" s="446"/>
      <c r="AE224" s="446"/>
      <c r="AF224" s="446"/>
      <c r="AG224" s="446"/>
      <c r="AH224" s="446"/>
      <c r="AI224" s="446"/>
      <c r="AJ224" s="446"/>
      <c r="AK224" s="446"/>
      <c r="AL224" s="446"/>
      <c r="AM224" s="446"/>
      <c r="AN224" s="447"/>
      <c r="AO224" s="451" t="s">
        <v>55</v>
      </c>
      <c r="AP224" s="452"/>
      <c r="AQ224" s="453"/>
      <c r="AR224" s="80"/>
      <c r="AS224" s="30"/>
      <c r="AT224" s="80"/>
      <c r="AU224" s="445">
        <v>24000000</v>
      </c>
      <c r="AV224" s="446"/>
      <c r="AW224" s="446"/>
      <c r="AX224" s="446"/>
      <c r="AY224" s="446"/>
      <c r="AZ224" s="446"/>
      <c r="BA224" s="446"/>
      <c r="BB224" s="446"/>
      <c r="BC224" s="446"/>
      <c r="BD224" s="446"/>
      <c r="BE224" s="446"/>
      <c r="BF224" s="446"/>
      <c r="BG224" s="446"/>
      <c r="BH224" s="446"/>
      <c r="BI224" s="446"/>
      <c r="BJ224" s="446"/>
      <c r="BK224" s="446"/>
      <c r="BL224" s="446"/>
      <c r="BM224" s="446"/>
      <c r="BN224" s="447"/>
      <c r="BO224" s="451" t="s">
        <v>55</v>
      </c>
      <c r="BP224" s="452"/>
      <c r="BQ224" s="453"/>
      <c r="BR224" s="80"/>
      <c r="BS224" s="370" t="str">
        <f>IF($U$59="料率",IF($AU$108="","",IF($AU$108&gt;=$AU$98,"","※1")),"")</f>
        <v/>
      </c>
      <c r="BT224" s="410" t="str">
        <f>IF(BS224="※1","残価設定がないリース契約であることが確認できません。","")</f>
        <v/>
      </c>
      <c r="BU224" s="410"/>
      <c r="BV224" s="410"/>
      <c r="BW224" s="410"/>
      <c r="BX224" s="410"/>
      <c r="BY224" s="410"/>
      <c r="BZ224" s="410"/>
      <c r="CA224" s="410"/>
      <c r="CB224" s="410"/>
      <c r="CC224" s="410"/>
      <c r="CD224" s="410"/>
      <c r="CE224" s="410"/>
    </row>
    <row r="225" spans="1:83" ht="13.5" customHeight="1" x14ac:dyDescent="0.15">
      <c r="A225" s="30"/>
      <c r="B225" s="39"/>
      <c r="C225" s="414"/>
      <c r="D225" s="415"/>
      <c r="E225" s="416"/>
      <c r="F225" s="422"/>
      <c r="G225" s="422"/>
      <c r="H225" s="422"/>
      <c r="I225" s="422"/>
      <c r="J225" s="422"/>
      <c r="K225" s="422"/>
      <c r="L225" s="422"/>
      <c r="M225" s="422"/>
      <c r="N225" s="422"/>
      <c r="O225" s="422"/>
      <c r="P225" s="422"/>
      <c r="Q225" s="422"/>
      <c r="R225" s="422"/>
      <c r="S225" s="30"/>
      <c r="T225" s="80"/>
      <c r="U225" s="427"/>
      <c r="V225" s="428"/>
      <c r="W225" s="428"/>
      <c r="X225" s="428"/>
      <c r="Y225" s="428"/>
      <c r="Z225" s="428"/>
      <c r="AA225" s="428"/>
      <c r="AB225" s="428"/>
      <c r="AC225" s="428"/>
      <c r="AD225" s="428"/>
      <c r="AE225" s="428"/>
      <c r="AF225" s="428"/>
      <c r="AG225" s="428"/>
      <c r="AH225" s="428"/>
      <c r="AI225" s="428"/>
      <c r="AJ225" s="428"/>
      <c r="AK225" s="428"/>
      <c r="AL225" s="428"/>
      <c r="AM225" s="428"/>
      <c r="AN225" s="429"/>
      <c r="AO225" s="436"/>
      <c r="AP225" s="437"/>
      <c r="AQ225" s="438"/>
      <c r="AR225" s="80"/>
      <c r="AS225" s="30"/>
      <c r="AT225" s="80"/>
      <c r="AU225" s="427"/>
      <c r="AV225" s="428"/>
      <c r="AW225" s="428"/>
      <c r="AX225" s="428"/>
      <c r="AY225" s="428"/>
      <c r="AZ225" s="428"/>
      <c r="BA225" s="428"/>
      <c r="BB225" s="428"/>
      <c r="BC225" s="428"/>
      <c r="BD225" s="428"/>
      <c r="BE225" s="428"/>
      <c r="BF225" s="428"/>
      <c r="BG225" s="428"/>
      <c r="BH225" s="428"/>
      <c r="BI225" s="428"/>
      <c r="BJ225" s="428"/>
      <c r="BK225" s="428"/>
      <c r="BL225" s="428"/>
      <c r="BM225" s="428"/>
      <c r="BN225" s="429"/>
      <c r="BO225" s="436"/>
      <c r="BP225" s="437"/>
      <c r="BQ225" s="438"/>
      <c r="BR225" s="80"/>
      <c r="BS225" s="370"/>
      <c r="BT225" s="410"/>
      <c r="BU225" s="410"/>
      <c r="BV225" s="410"/>
      <c r="BW225" s="410"/>
      <c r="BX225" s="410"/>
      <c r="BY225" s="410"/>
      <c r="BZ225" s="410"/>
      <c r="CA225" s="410"/>
      <c r="CB225" s="410"/>
      <c r="CC225" s="410"/>
      <c r="CD225" s="410"/>
      <c r="CE225" s="410"/>
    </row>
    <row r="226" spans="1:83" ht="13.5" customHeight="1" x14ac:dyDescent="0.15">
      <c r="A226" s="30"/>
      <c r="B226" s="39"/>
      <c r="C226" s="417"/>
      <c r="D226" s="418"/>
      <c r="E226" s="419"/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30"/>
      <c r="T226" s="80"/>
      <c r="U226" s="448"/>
      <c r="V226" s="449"/>
      <c r="W226" s="449"/>
      <c r="X226" s="449"/>
      <c r="Y226" s="449"/>
      <c r="Z226" s="449"/>
      <c r="AA226" s="449"/>
      <c r="AB226" s="449"/>
      <c r="AC226" s="449"/>
      <c r="AD226" s="449"/>
      <c r="AE226" s="449"/>
      <c r="AF226" s="449"/>
      <c r="AG226" s="449"/>
      <c r="AH226" s="449"/>
      <c r="AI226" s="449"/>
      <c r="AJ226" s="449"/>
      <c r="AK226" s="449"/>
      <c r="AL226" s="449"/>
      <c r="AM226" s="449"/>
      <c r="AN226" s="450"/>
      <c r="AO226" s="436"/>
      <c r="AP226" s="437"/>
      <c r="AQ226" s="438"/>
      <c r="AR226" s="80"/>
      <c r="AS226" s="30"/>
      <c r="AT226" s="80"/>
      <c r="AU226" s="448"/>
      <c r="AV226" s="449"/>
      <c r="AW226" s="449"/>
      <c r="AX226" s="449"/>
      <c r="AY226" s="449"/>
      <c r="AZ226" s="449"/>
      <c r="BA226" s="449"/>
      <c r="BB226" s="449"/>
      <c r="BC226" s="449"/>
      <c r="BD226" s="449"/>
      <c r="BE226" s="449"/>
      <c r="BF226" s="449"/>
      <c r="BG226" s="449"/>
      <c r="BH226" s="449"/>
      <c r="BI226" s="449"/>
      <c r="BJ226" s="449"/>
      <c r="BK226" s="449"/>
      <c r="BL226" s="449"/>
      <c r="BM226" s="449"/>
      <c r="BN226" s="450"/>
      <c r="BO226" s="436"/>
      <c r="BP226" s="437"/>
      <c r="BQ226" s="438"/>
      <c r="BR226" s="80"/>
      <c r="BS226" s="370"/>
      <c r="BT226" s="410"/>
      <c r="BU226" s="410"/>
      <c r="BV226" s="410"/>
      <c r="BW226" s="410"/>
      <c r="BX226" s="410"/>
      <c r="BY226" s="410"/>
      <c r="BZ226" s="410"/>
      <c r="CA226" s="410"/>
      <c r="CB226" s="410"/>
      <c r="CC226" s="410"/>
      <c r="CD226" s="410"/>
      <c r="CE226" s="410"/>
    </row>
    <row r="227" spans="1:83" ht="13.5" customHeight="1" x14ac:dyDescent="0.15">
      <c r="A227" s="30"/>
      <c r="B227" s="39"/>
      <c r="C227" s="411" t="s">
        <v>82</v>
      </c>
      <c r="D227" s="412"/>
      <c r="E227" s="413"/>
      <c r="F227" s="420" t="s">
        <v>83</v>
      </c>
      <c r="G227" s="421"/>
      <c r="H227" s="421"/>
      <c r="I227" s="421"/>
      <c r="J227" s="421"/>
      <c r="K227" s="421"/>
      <c r="L227" s="421"/>
      <c r="M227" s="421"/>
      <c r="N227" s="421"/>
      <c r="O227" s="421"/>
      <c r="P227" s="421"/>
      <c r="Q227" s="421"/>
      <c r="R227" s="421"/>
      <c r="S227" s="30"/>
      <c r="T227" s="80"/>
      <c r="U227" s="424">
        <v>1200000</v>
      </c>
      <c r="V227" s="425"/>
      <c r="W227" s="425"/>
      <c r="X227" s="425"/>
      <c r="Y227" s="425"/>
      <c r="Z227" s="425"/>
      <c r="AA227" s="425"/>
      <c r="AB227" s="425"/>
      <c r="AC227" s="425"/>
      <c r="AD227" s="425"/>
      <c r="AE227" s="425"/>
      <c r="AF227" s="425"/>
      <c r="AG227" s="425"/>
      <c r="AH227" s="425"/>
      <c r="AI227" s="425"/>
      <c r="AJ227" s="425"/>
      <c r="AK227" s="425"/>
      <c r="AL227" s="425"/>
      <c r="AM227" s="425"/>
      <c r="AN227" s="426"/>
      <c r="AO227" s="433" t="s">
        <v>55</v>
      </c>
      <c r="AP227" s="434"/>
      <c r="AQ227" s="435"/>
      <c r="AR227" s="80"/>
      <c r="AS227" s="30"/>
      <c r="AT227" s="80"/>
      <c r="AU227" s="442">
        <v>700000</v>
      </c>
      <c r="AV227" s="443"/>
      <c r="AW227" s="443"/>
      <c r="AX227" s="443"/>
      <c r="AY227" s="443"/>
      <c r="AZ227" s="443"/>
      <c r="BA227" s="443"/>
      <c r="BB227" s="443"/>
      <c r="BC227" s="443"/>
      <c r="BD227" s="443"/>
      <c r="BE227" s="443"/>
      <c r="BF227" s="443"/>
      <c r="BG227" s="443"/>
      <c r="BH227" s="443"/>
      <c r="BI227" s="443"/>
      <c r="BJ227" s="443"/>
      <c r="BK227" s="443"/>
      <c r="BL227" s="443"/>
      <c r="BM227" s="443"/>
      <c r="BN227" s="444"/>
      <c r="BO227" s="433" t="s">
        <v>55</v>
      </c>
      <c r="BP227" s="434"/>
      <c r="BQ227" s="435"/>
      <c r="BR227" s="80"/>
      <c r="BS227" s="62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</row>
    <row r="228" spans="1:83" ht="13.5" customHeight="1" x14ac:dyDescent="0.15">
      <c r="A228" s="30"/>
      <c r="B228" s="39"/>
      <c r="C228" s="414"/>
      <c r="D228" s="415"/>
      <c r="E228" s="416"/>
      <c r="F228" s="422"/>
      <c r="G228" s="422"/>
      <c r="H228" s="422"/>
      <c r="I228" s="422"/>
      <c r="J228" s="422"/>
      <c r="K228" s="422"/>
      <c r="L228" s="422"/>
      <c r="M228" s="422"/>
      <c r="N228" s="422"/>
      <c r="O228" s="422"/>
      <c r="P228" s="422"/>
      <c r="Q228" s="422"/>
      <c r="R228" s="422"/>
      <c r="S228" s="30"/>
      <c r="T228" s="80"/>
      <c r="U228" s="427"/>
      <c r="V228" s="428"/>
      <c r="W228" s="428"/>
      <c r="X228" s="428"/>
      <c r="Y228" s="428"/>
      <c r="Z228" s="428"/>
      <c r="AA228" s="428"/>
      <c r="AB228" s="428"/>
      <c r="AC228" s="428"/>
      <c r="AD228" s="428"/>
      <c r="AE228" s="428"/>
      <c r="AF228" s="428"/>
      <c r="AG228" s="428"/>
      <c r="AH228" s="428"/>
      <c r="AI228" s="428"/>
      <c r="AJ228" s="428"/>
      <c r="AK228" s="428"/>
      <c r="AL228" s="428"/>
      <c r="AM228" s="428"/>
      <c r="AN228" s="429"/>
      <c r="AO228" s="436"/>
      <c r="AP228" s="437"/>
      <c r="AQ228" s="438"/>
      <c r="AR228" s="80"/>
      <c r="AS228" s="30"/>
      <c r="AT228" s="80"/>
      <c r="AU228" s="427"/>
      <c r="AV228" s="428"/>
      <c r="AW228" s="428"/>
      <c r="AX228" s="428"/>
      <c r="AY228" s="428"/>
      <c r="AZ228" s="428"/>
      <c r="BA228" s="428"/>
      <c r="BB228" s="428"/>
      <c r="BC228" s="428"/>
      <c r="BD228" s="428"/>
      <c r="BE228" s="428"/>
      <c r="BF228" s="428"/>
      <c r="BG228" s="428"/>
      <c r="BH228" s="428"/>
      <c r="BI228" s="428"/>
      <c r="BJ228" s="428"/>
      <c r="BK228" s="428"/>
      <c r="BL228" s="428"/>
      <c r="BM228" s="428"/>
      <c r="BN228" s="429"/>
      <c r="BO228" s="436"/>
      <c r="BP228" s="437"/>
      <c r="BQ228" s="438"/>
      <c r="BR228" s="80"/>
      <c r="BS228" s="62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</row>
    <row r="229" spans="1:83" ht="13.5" customHeight="1" x14ac:dyDescent="0.15">
      <c r="A229" s="30"/>
      <c r="B229" s="39"/>
      <c r="C229" s="417"/>
      <c r="D229" s="418"/>
      <c r="E229" s="419"/>
      <c r="F229" s="423"/>
      <c r="G229" s="423"/>
      <c r="H229" s="423"/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30"/>
      <c r="T229" s="80"/>
      <c r="U229" s="430"/>
      <c r="V229" s="431"/>
      <c r="W229" s="431"/>
      <c r="X229" s="431"/>
      <c r="Y229" s="431"/>
      <c r="Z229" s="431"/>
      <c r="AA229" s="431"/>
      <c r="AB229" s="431"/>
      <c r="AC229" s="431"/>
      <c r="AD229" s="431"/>
      <c r="AE229" s="431"/>
      <c r="AF229" s="431"/>
      <c r="AG229" s="431"/>
      <c r="AH229" s="431"/>
      <c r="AI229" s="431"/>
      <c r="AJ229" s="431"/>
      <c r="AK229" s="431"/>
      <c r="AL229" s="431"/>
      <c r="AM229" s="431"/>
      <c r="AN229" s="432"/>
      <c r="AO229" s="439"/>
      <c r="AP229" s="440"/>
      <c r="AQ229" s="441"/>
      <c r="AR229" s="80"/>
      <c r="AS229" s="30"/>
      <c r="AT229" s="80"/>
      <c r="AU229" s="430"/>
      <c r="AV229" s="431"/>
      <c r="AW229" s="431"/>
      <c r="AX229" s="431"/>
      <c r="AY229" s="431"/>
      <c r="AZ229" s="431"/>
      <c r="BA229" s="431"/>
      <c r="BB229" s="431"/>
      <c r="BC229" s="431"/>
      <c r="BD229" s="431"/>
      <c r="BE229" s="431"/>
      <c r="BF229" s="431"/>
      <c r="BG229" s="431"/>
      <c r="BH229" s="431"/>
      <c r="BI229" s="431"/>
      <c r="BJ229" s="431"/>
      <c r="BK229" s="431"/>
      <c r="BL229" s="431"/>
      <c r="BM229" s="431"/>
      <c r="BN229" s="432"/>
      <c r="BO229" s="439"/>
      <c r="BP229" s="440"/>
      <c r="BQ229" s="441"/>
      <c r="BR229" s="80"/>
      <c r="BS229" s="62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</row>
    <row r="230" spans="1:83" ht="13.5" customHeight="1" x14ac:dyDescent="0.15">
      <c r="A230" s="30"/>
      <c r="B230" s="39"/>
      <c r="C230" s="381" t="s">
        <v>84</v>
      </c>
      <c r="D230" s="382"/>
      <c r="E230" s="383"/>
      <c r="F230" s="390" t="s">
        <v>96</v>
      </c>
      <c r="G230" s="391"/>
      <c r="H230" s="391"/>
      <c r="I230" s="391"/>
      <c r="J230" s="391"/>
      <c r="K230" s="391"/>
      <c r="L230" s="391"/>
      <c r="M230" s="391"/>
      <c r="N230" s="391"/>
      <c r="O230" s="391"/>
      <c r="P230" s="391"/>
      <c r="Q230" s="391"/>
      <c r="R230" s="391"/>
      <c r="S230" s="30"/>
      <c r="T230" s="80"/>
      <c r="U230" s="392">
        <v>36200000</v>
      </c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  <c r="AJ230" s="393"/>
      <c r="AK230" s="393"/>
      <c r="AL230" s="393"/>
      <c r="AM230" s="393"/>
      <c r="AN230" s="394"/>
      <c r="AO230" s="401" t="s">
        <v>55</v>
      </c>
      <c r="AP230" s="402"/>
      <c r="AQ230" s="403"/>
      <c r="AR230" s="80"/>
      <c r="AS230" s="30"/>
      <c r="AT230" s="80"/>
      <c r="AU230" s="392">
        <v>24700000</v>
      </c>
      <c r="AV230" s="393"/>
      <c r="AW230" s="393"/>
      <c r="AX230" s="393"/>
      <c r="AY230" s="393"/>
      <c r="AZ230" s="393"/>
      <c r="BA230" s="393"/>
      <c r="BB230" s="393"/>
      <c r="BC230" s="393"/>
      <c r="BD230" s="393"/>
      <c r="BE230" s="393"/>
      <c r="BF230" s="393"/>
      <c r="BG230" s="393"/>
      <c r="BH230" s="393"/>
      <c r="BI230" s="393"/>
      <c r="BJ230" s="393"/>
      <c r="BK230" s="393"/>
      <c r="BL230" s="393"/>
      <c r="BM230" s="393"/>
      <c r="BN230" s="394"/>
      <c r="BO230" s="401" t="s">
        <v>55</v>
      </c>
      <c r="BP230" s="402"/>
      <c r="BQ230" s="403"/>
      <c r="BR230" s="80"/>
      <c r="BS230" s="370" t="str">
        <f>IF($U$59="料率",IF($AU$108="","",IF($U$114-$AU$114&gt;$AU$95,"","※2")),"")</f>
        <v/>
      </c>
      <c r="BT230" s="371" t="str">
        <f>IF(BS230="※2","補助金が有る場合の「リース料金支払額総合計」から、補助金相当分の減額がされていることが確認できません。","")</f>
        <v/>
      </c>
      <c r="BU230" s="371"/>
      <c r="BV230" s="371"/>
      <c r="BW230" s="371"/>
      <c r="BX230" s="371"/>
      <c r="BY230" s="371"/>
      <c r="BZ230" s="371"/>
      <c r="CA230" s="371"/>
      <c r="CB230" s="371"/>
      <c r="CC230" s="371"/>
      <c r="CD230" s="371"/>
      <c r="CE230" s="371"/>
    </row>
    <row r="231" spans="1:83" ht="13.5" customHeight="1" x14ac:dyDescent="0.15">
      <c r="A231" s="30"/>
      <c r="B231" s="39"/>
      <c r="C231" s="384"/>
      <c r="D231" s="385"/>
      <c r="E231" s="386"/>
      <c r="F231" s="391"/>
      <c r="G231" s="391"/>
      <c r="H231" s="391"/>
      <c r="I231" s="391"/>
      <c r="J231" s="391"/>
      <c r="K231" s="391"/>
      <c r="L231" s="391"/>
      <c r="M231" s="391"/>
      <c r="N231" s="391"/>
      <c r="O231" s="391"/>
      <c r="P231" s="391"/>
      <c r="Q231" s="391"/>
      <c r="R231" s="391"/>
      <c r="S231" s="30"/>
      <c r="T231" s="80"/>
      <c r="U231" s="395"/>
      <c r="V231" s="396"/>
      <c r="W231" s="396"/>
      <c r="X231" s="396"/>
      <c r="Y231" s="396"/>
      <c r="Z231" s="396"/>
      <c r="AA231" s="396"/>
      <c r="AB231" s="396"/>
      <c r="AC231" s="396"/>
      <c r="AD231" s="396"/>
      <c r="AE231" s="396"/>
      <c r="AF231" s="396"/>
      <c r="AG231" s="396"/>
      <c r="AH231" s="396"/>
      <c r="AI231" s="396"/>
      <c r="AJ231" s="396"/>
      <c r="AK231" s="396"/>
      <c r="AL231" s="396"/>
      <c r="AM231" s="396"/>
      <c r="AN231" s="397"/>
      <c r="AO231" s="404"/>
      <c r="AP231" s="405"/>
      <c r="AQ231" s="406"/>
      <c r="AR231" s="80"/>
      <c r="AS231" s="30"/>
      <c r="AT231" s="80"/>
      <c r="AU231" s="395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6"/>
      <c r="BF231" s="396"/>
      <c r="BG231" s="396"/>
      <c r="BH231" s="396"/>
      <c r="BI231" s="396"/>
      <c r="BJ231" s="396"/>
      <c r="BK231" s="396"/>
      <c r="BL231" s="396"/>
      <c r="BM231" s="396"/>
      <c r="BN231" s="397"/>
      <c r="BO231" s="404"/>
      <c r="BP231" s="405"/>
      <c r="BQ231" s="406"/>
      <c r="BR231" s="80"/>
      <c r="BS231" s="370"/>
      <c r="BT231" s="371"/>
      <c r="BU231" s="371"/>
      <c r="BV231" s="371"/>
      <c r="BW231" s="371"/>
      <c r="BX231" s="371"/>
      <c r="BY231" s="371"/>
      <c r="BZ231" s="371"/>
      <c r="CA231" s="371"/>
      <c r="CB231" s="371"/>
      <c r="CC231" s="371"/>
      <c r="CD231" s="371"/>
      <c r="CE231" s="371"/>
    </row>
    <row r="232" spans="1:83" ht="13.5" customHeight="1" x14ac:dyDescent="0.15">
      <c r="A232" s="30"/>
      <c r="B232" s="39"/>
      <c r="C232" s="387"/>
      <c r="D232" s="388"/>
      <c r="E232" s="389"/>
      <c r="F232" s="391"/>
      <c r="G232" s="391"/>
      <c r="H232" s="391"/>
      <c r="I232" s="391"/>
      <c r="J232" s="391"/>
      <c r="K232" s="391"/>
      <c r="L232" s="391"/>
      <c r="M232" s="391"/>
      <c r="N232" s="391"/>
      <c r="O232" s="391"/>
      <c r="P232" s="391"/>
      <c r="Q232" s="391"/>
      <c r="R232" s="391"/>
      <c r="S232" s="30"/>
      <c r="T232" s="80"/>
      <c r="U232" s="398"/>
      <c r="V232" s="399"/>
      <c r="W232" s="399"/>
      <c r="X232" s="399"/>
      <c r="Y232" s="399"/>
      <c r="Z232" s="399"/>
      <c r="AA232" s="399"/>
      <c r="AB232" s="399"/>
      <c r="AC232" s="399"/>
      <c r="AD232" s="399"/>
      <c r="AE232" s="399"/>
      <c r="AF232" s="399"/>
      <c r="AG232" s="399"/>
      <c r="AH232" s="399"/>
      <c r="AI232" s="399"/>
      <c r="AJ232" s="399"/>
      <c r="AK232" s="399"/>
      <c r="AL232" s="399"/>
      <c r="AM232" s="399"/>
      <c r="AN232" s="400"/>
      <c r="AO232" s="407"/>
      <c r="AP232" s="408"/>
      <c r="AQ232" s="409"/>
      <c r="AR232" s="80"/>
      <c r="AS232" s="30"/>
      <c r="AT232" s="80"/>
      <c r="AU232" s="398"/>
      <c r="AV232" s="399"/>
      <c r="AW232" s="399"/>
      <c r="AX232" s="399"/>
      <c r="AY232" s="399"/>
      <c r="AZ232" s="399"/>
      <c r="BA232" s="399"/>
      <c r="BB232" s="399"/>
      <c r="BC232" s="399"/>
      <c r="BD232" s="399"/>
      <c r="BE232" s="399"/>
      <c r="BF232" s="399"/>
      <c r="BG232" s="399"/>
      <c r="BH232" s="399"/>
      <c r="BI232" s="399"/>
      <c r="BJ232" s="399"/>
      <c r="BK232" s="399"/>
      <c r="BL232" s="399"/>
      <c r="BM232" s="399"/>
      <c r="BN232" s="400"/>
      <c r="BO232" s="407"/>
      <c r="BP232" s="408"/>
      <c r="BQ232" s="409"/>
      <c r="BR232" s="80"/>
      <c r="BS232" s="370"/>
      <c r="BT232" s="371"/>
      <c r="BU232" s="371"/>
      <c r="BV232" s="371"/>
      <c r="BW232" s="371"/>
      <c r="BX232" s="371"/>
      <c r="BY232" s="371"/>
      <c r="BZ232" s="371"/>
      <c r="CA232" s="371"/>
      <c r="CB232" s="371"/>
      <c r="CC232" s="371"/>
      <c r="CD232" s="371"/>
      <c r="CE232" s="371"/>
    </row>
    <row r="233" spans="1:83" ht="13.5" customHeight="1" x14ac:dyDescent="0.15">
      <c r="A233" s="30"/>
      <c r="B233" s="3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3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4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</row>
    <row r="234" spans="1:83" ht="34.5" customHeight="1" x14ac:dyDescent="0.15">
      <c r="A234" s="30"/>
      <c r="B234" s="39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30"/>
      <c r="T234" s="80"/>
      <c r="U234" s="372">
        <v>5000000</v>
      </c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4"/>
      <c r="AO234" s="375" t="s">
        <v>55</v>
      </c>
      <c r="AP234" s="376"/>
      <c r="AQ234" s="377"/>
      <c r="AR234" s="80"/>
      <c r="AS234" s="30"/>
      <c r="AT234" s="85"/>
      <c r="AU234" s="378">
        <v>3000000</v>
      </c>
      <c r="AV234" s="379"/>
      <c r="AW234" s="379"/>
      <c r="AX234" s="379"/>
      <c r="AY234" s="379"/>
      <c r="AZ234" s="379"/>
      <c r="BA234" s="379"/>
      <c r="BB234" s="379"/>
      <c r="BC234" s="379"/>
      <c r="BD234" s="379"/>
      <c r="BE234" s="379"/>
      <c r="BF234" s="379"/>
      <c r="BG234" s="379"/>
      <c r="BH234" s="379"/>
      <c r="BI234" s="379"/>
      <c r="BJ234" s="379"/>
      <c r="BK234" s="379"/>
      <c r="BL234" s="379"/>
      <c r="BM234" s="379"/>
      <c r="BN234" s="380"/>
      <c r="BO234" s="375" t="s">
        <v>55</v>
      </c>
      <c r="BP234" s="376"/>
      <c r="BQ234" s="377"/>
      <c r="BR234" s="80"/>
      <c r="BS234" s="84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</row>
    <row r="235" spans="1:83" ht="13.5" customHeight="1" x14ac:dyDescent="0.15">
      <c r="A235" s="30"/>
      <c r="B235" s="3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3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4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</row>
    <row r="236" spans="1:83" ht="0.75" customHeight="1" x14ac:dyDescent="0.15">
      <c r="A236" s="30"/>
      <c r="B236" s="3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80"/>
      <c r="U236" s="362"/>
      <c r="V236" s="362"/>
      <c r="W236" s="362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80"/>
      <c r="AP236" s="80"/>
      <c r="AQ236" s="80"/>
      <c r="AR236" s="80"/>
      <c r="AS236" s="30"/>
      <c r="AT236" s="85"/>
      <c r="AU236" s="362"/>
      <c r="AV236" s="362"/>
      <c r="AW236" s="362"/>
      <c r="AX236" s="362"/>
      <c r="AY236" s="362"/>
      <c r="AZ236" s="362"/>
      <c r="BA236" s="362"/>
      <c r="BB236" s="362"/>
      <c r="BC236" s="362"/>
      <c r="BD236" s="362"/>
      <c r="BE236" s="362"/>
      <c r="BF236" s="362"/>
      <c r="BG236" s="362"/>
      <c r="BH236" s="362"/>
      <c r="BI236" s="362"/>
      <c r="BJ236" s="362"/>
      <c r="BK236" s="362"/>
      <c r="BL236" s="362"/>
      <c r="BM236" s="362"/>
      <c r="BN236" s="362"/>
      <c r="BO236" s="80"/>
      <c r="BP236" s="80"/>
      <c r="BQ236" s="80"/>
      <c r="BR236" s="80"/>
      <c r="BS236" s="62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</row>
    <row r="237" spans="1:83" ht="13.5" customHeight="1" x14ac:dyDescent="0.15">
      <c r="A237" s="30"/>
      <c r="B237" s="3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62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</row>
    <row r="238" spans="1:83" x14ac:dyDescent="0.15">
      <c r="A238" s="30"/>
      <c r="B238" s="3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62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</row>
    <row r="239" spans="1:83" ht="21" x14ac:dyDescent="0.15">
      <c r="A239" s="30"/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12" t="s">
        <v>106</v>
      </c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62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</row>
    <row r="240" spans="1:83" x14ac:dyDescent="0.15">
      <c r="A240" s="30"/>
      <c r="B240" s="3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363"/>
      <c r="BN240" s="363"/>
      <c r="BO240" s="363"/>
      <c r="BP240" s="363"/>
      <c r="BQ240" s="363"/>
      <c r="BR240" s="40"/>
      <c r="BS240" s="62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</row>
    <row r="241" spans="1:83" ht="13.5" customHeight="1" x14ac:dyDescent="0.15">
      <c r="A241" s="30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363"/>
      <c r="BN241" s="363"/>
      <c r="BO241" s="363"/>
      <c r="BP241" s="363"/>
      <c r="BQ241" s="363"/>
      <c r="BR241" s="40"/>
      <c r="BS241" s="62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</row>
    <row r="242" spans="1:83" ht="13.5" customHeight="1" x14ac:dyDescent="0.15">
      <c r="A242" s="30"/>
      <c r="B242" s="3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363"/>
      <c r="BN242" s="363"/>
      <c r="BO242" s="363"/>
      <c r="BP242" s="363"/>
      <c r="BQ242" s="363"/>
      <c r="BR242" s="40"/>
      <c r="BS242" s="62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</row>
    <row r="243" spans="1:83" ht="13.5" customHeight="1" x14ac:dyDescent="0.15">
      <c r="A243" s="30"/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364" t="str">
        <f>+【記入例】契約内容申告書!O122</f>
        <v>共創　太郎</v>
      </c>
      <c r="AZ243" s="365"/>
      <c r="BA243" s="365"/>
      <c r="BB243" s="365"/>
      <c r="BC243" s="365"/>
      <c r="BD243" s="365"/>
      <c r="BE243" s="365"/>
      <c r="BF243" s="365"/>
      <c r="BG243" s="365"/>
      <c r="BH243" s="365"/>
      <c r="BI243" s="365"/>
      <c r="BJ243" s="365"/>
      <c r="BK243" s="366"/>
      <c r="BL243" s="40"/>
      <c r="BM243" s="363"/>
      <c r="BN243" s="363"/>
      <c r="BO243" s="363"/>
      <c r="BP243" s="363"/>
      <c r="BQ243" s="363"/>
      <c r="BR243" s="40"/>
      <c r="BS243" s="62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</row>
    <row r="244" spans="1:83" ht="21" customHeight="1" x14ac:dyDescent="0.15">
      <c r="A244" s="30"/>
      <c r="B244" s="3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20" t="s">
        <v>97</v>
      </c>
      <c r="AS244" s="86"/>
      <c r="AT244" s="86"/>
      <c r="AU244" s="86"/>
      <c r="AV244" s="86"/>
      <c r="AW244" s="86"/>
      <c r="AX244" s="20"/>
      <c r="AY244" s="367"/>
      <c r="AZ244" s="368"/>
      <c r="BA244" s="368"/>
      <c r="BB244" s="368"/>
      <c r="BC244" s="368"/>
      <c r="BD244" s="368"/>
      <c r="BE244" s="368"/>
      <c r="BF244" s="368"/>
      <c r="BG244" s="368"/>
      <c r="BH244" s="368"/>
      <c r="BI244" s="368"/>
      <c r="BJ244" s="368"/>
      <c r="BK244" s="369"/>
      <c r="BL244" s="40"/>
      <c r="BM244" s="363"/>
      <c r="BN244" s="363"/>
      <c r="BO244" s="363"/>
      <c r="BP244" s="363"/>
      <c r="BQ244" s="363"/>
      <c r="BR244" s="40"/>
      <c r="BS244" s="62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</row>
    <row r="245" spans="1:83" x14ac:dyDescent="0.15">
      <c r="A245" s="30"/>
      <c r="B245" s="87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9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</row>
    <row r="246" spans="1:83" x14ac:dyDescent="0.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</row>
    <row r="247" spans="1:83" x14ac:dyDescent="0.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</row>
    <row r="248" spans="1:83" x14ac:dyDescent="0.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</row>
    <row r="249" spans="1:83" x14ac:dyDescent="0.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</row>
    <row r="250" spans="1:83" x14ac:dyDescent="0.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</row>
    <row r="251" spans="1:83" x14ac:dyDescent="0.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</row>
    <row r="252" spans="1:83" x14ac:dyDescent="0.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</row>
    <row r="253" spans="1:83" ht="21" x14ac:dyDescent="0.15">
      <c r="A253" s="30"/>
      <c r="B253" s="30"/>
      <c r="C253" s="24" t="s">
        <v>115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</row>
    <row r="254" spans="1:83" ht="21" x14ac:dyDescent="0.15">
      <c r="A254" s="30"/>
      <c r="B254" s="30"/>
      <c r="C254" s="24" t="s">
        <v>116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</row>
    <row r="255" spans="1:83" ht="21" x14ac:dyDescent="0.15">
      <c r="A255" s="30"/>
      <c r="B255" s="30"/>
      <c r="C255" s="24" t="s">
        <v>123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</row>
    <row r="256" spans="1:83" ht="21" x14ac:dyDescent="0.15">
      <c r="A256" s="30"/>
      <c r="B256" s="30"/>
      <c r="C256" s="24" t="s">
        <v>124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</row>
    <row r="257" spans="1:83" ht="21" x14ac:dyDescent="0.15">
      <c r="A257" s="30"/>
      <c r="B257" s="30"/>
      <c r="C257" s="24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</row>
    <row r="258" spans="1:83" x14ac:dyDescent="0.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</row>
    <row r="259" spans="1:83" x14ac:dyDescent="0.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</row>
    <row r="260" spans="1:83" ht="28.5" x14ac:dyDescent="0.15">
      <c r="A260" s="30"/>
      <c r="B260" s="94" t="s">
        <v>38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</row>
    <row r="261" spans="1:83" x14ac:dyDescent="0.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</row>
    <row r="262" spans="1:83" x14ac:dyDescent="0.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</row>
    <row r="263" spans="1:83" x14ac:dyDescent="0.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</row>
    <row r="264" spans="1:83" x14ac:dyDescent="0.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</row>
    <row r="265" spans="1:83" x14ac:dyDescent="0.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</row>
    <row r="266" spans="1:83" x14ac:dyDescent="0.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</row>
    <row r="267" spans="1:83" x14ac:dyDescent="0.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</row>
    <row r="268" spans="1:83" x14ac:dyDescent="0.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</row>
    <row r="269" spans="1:83" x14ac:dyDescent="0.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</row>
    <row r="270" spans="1:83" x14ac:dyDescent="0.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</row>
    <row r="271" spans="1:83" x14ac:dyDescent="0.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</row>
    <row r="272" spans="1:83" x14ac:dyDescent="0.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</row>
    <row r="273" spans="1:83" x14ac:dyDescent="0.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</row>
    <row r="274" spans="1:83" x14ac:dyDescent="0.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</row>
    <row r="275" spans="1:83" x14ac:dyDescent="0.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</row>
    <row r="276" spans="1:83" x14ac:dyDescent="0.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</row>
    <row r="277" spans="1:83" x14ac:dyDescent="0.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</row>
    <row r="278" spans="1:83" x14ac:dyDescent="0.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</row>
    <row r="279" spans="1:83" x14ac:dyDescent="0.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</row>
    <row r="280" spans="1:83" x14ac:dyDescent="0.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</row>
    <row r="281" spans="1:83" x14ac:dyDescent="0.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</row>
    <row r="282" spans="1:83" x14ac:dyDescent="0.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</row>
    <row r="283" spans="1:83" x14ac:dyDescent="0.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</row>
    <row r="284" spans="1:83" x14ac:dyDescent="0.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</row>
    <row r="285" spans="1:83" x14ac:dyDescent="0.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</row>
    <row r="286" spans="1:83" x14ac:dyDescent="0.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</row>
    <row r="287" spans="1:83" x14ac:dyDescent="0.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</row>
    <row r="288" spans="1:83" x14ac:dyDescent="0.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</row>
    <row r="289" spans="1:83" x14ac:dyDescent="0.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</row>
    <row r="290" spans="1:83" x14ac:dyDescent="0.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</row>
    <row r="291" spans="1:83" x14ac:dyDescent="0.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</row>
    <row r="292" spans="1:83" x14ac:dyDescent="0.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</row>
    <row r="293" spans="1:83" x14ac:dyDescent="0.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</row>
    <row r="294" spans="1:83" x14ac:dyDescent="0.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</row>
    <row r="295" spans="1:83" x14ac:dyDescent="0.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</row>
    <row r="296" spans="1:83" x14ac:dyDescent="0.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</row>
    <row r="297" spans="1:83" x14ac:dyDescent="0.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</row>
    <row r="298" spans="1:83" x14ac:dyDescent="0.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</row>
    <row r="299" spans="1:83" x14ac:dyDescent="0.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</row>
    <row r="300" spans="1:83" x14ac:dyDescent="0.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</row>
    <row r="301" spans="1:83" x14ac:dyDescent="0.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</row>
    <row r="302" spans="1:83" x14ac:dyDescent="0.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</row>
    <row r="303" spans="1:83" ht="28.5" x14ac:dyDescent="0.15">
      <c r="A303" s="30"/>
      <c r="B303" s="94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</row>
    <row r="304" spans="1:83" x14ac:dyDescent="0.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</row>
    <row r="305" spans="1:83" x14ac:dyDescent="0.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</row>
    <row r="306" spans="1:83" x14ac:dyDescent="0.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</row>
    <row r="307" spans="1:83" x14ac:dyDescent="0.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</row>
    <row r="308" spans="1:83" x14ac:dyDescent="0.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</row>
    <row r="309" spans="1:83" x14ac:dyDescent="0.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</row>
    <row r="310" spans="1:83" x14ac:dyDescent="0.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</row>
    <row r="311" spans="1:83" x14ac:dyDescent="0.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</row>
    <row r="312" spans="1:83" x14ac:dyDescent="0.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</row>
    <row r="313" spans="1:83" x14ac:dyDescent="0.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</row>
    <row r="314" spans="1:83" x14ac:dyDescent="0.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</row>
    <row r="315" spans="1:83" x14ac:dyDescent="0.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</row>
    <row r="316" spans="1:83" x14ac:dyDescent="0.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</row>
    <row r="317" spans="1:83" x14ac:dyDescent="0.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</row>
    <row r="318" spans="1:83" x14ac:dyDescent="0.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</row>
    <row r="319" spans="1:83" x14ac:dyDescent="0.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</row>
    <row r="320" spans="1:83" x14ac:dyDescent="0.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</row>
    <row r="321" spans="1:83" x14ac:dyDescent="0.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</row>
    <row r="322" spans="1:83" x14ac:dyDescent="0.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</row>
    <row r="323" spans="1:83" x14ac:dyDescent="0.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</row>
    <row r="324" spans="1:83" x14ac:dyDescent="0.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</row>
    <row r="325" spans="1:83" x14ac:dyDescent="0.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</row>
    <row r="326" spans="1:83" x14ac:dyDescent="0.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</row>
    <row r="327" spans="1:83" x14ac:dyDescent="0.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</row>
    <row r="328" spans="1:83" x14ac:dyDescent="0.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</row>
    <row r="329" spans="1:83" x14ac:dyDescent="0.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</row>
    <row r="330" spans="1:83" x14ac:dyDescent="0.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</row>
    <row r="331" spans="1:83" x14ac:dyDescent="0.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</row>
    <row r="332" spans="1:83" x14ac:dyDescent="0.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</row>
    <row r="333" spans="1:83" x14ac:dyDescent="0.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</row>
    <row r="334" spans="1:83" x14ac:dyDescent="0.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</row>
    <row r="335" spans="1:83" x14ac:dyDescent="0.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</row>
    <row r="336" spans="1:83" x14ac:dyDescent="0.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</row>
    <row r="337" spans="1:83" x14ac:dyDescent="0.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</row>
    <row r="338" spans="1:83" x14ac:dyDescent="0.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</row>
    <row r="339" spans="1:83" x14ac:dyDescent="0.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</row>
    <row r="340" spans="1:83" x14ac:dyDescent="0.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</row>
    <row r="341" spans="1:83" x14ac:dyDescent="0.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</row>
    <row r="342" spans="1:83" x14ac:dyDescent="0.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</row>
    <row r="343" spans="1:83" x14ac:dyDescent="0.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</row>
    <row r="344" spans="1:83" x14ac:dyDescent="0.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</row>
    <row r="345" spans="1:83" x14ac:dyDescent="0.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</row>
    <row r="346" spans="1:83" x14ac:dyDescent="0.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</row>
    <row r="347" spans="1:83" x14ac:dyDescent="0.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</row>
    <row r="348" spans="1:83" x14ac:dyDescent="0.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</row>
    <row r="349" spans="1:83" x14ac:dyDescent="0.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</row>
    <row r="350" spans="1:83" x14ac:dyDescent="0.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</row>
    <row r="351" spans="1:83" x14ac:dyDescent="0.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</row>
    <row r="352" spans="1:83" x14ac:dyDescent="0.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</row>
    <row r="353" spans="1:83" x14ac:dyDescent="0.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</row>
  </sheetData>
  <sheetProtection algorithmName="SHA-512" hashValue="bfZX2ebSzH96uIg8WEflvP62wf0I6EZB3J9xfiC0HvEx0BngbjXCUyR4NnHiNlEOeKnhuxTRkUL1xcJSBbR0MQ==" saltValue="T9ceHYymPbSAFG/2+Hc6IQ==" spinCount="100000" sheet="1" objects="1" scenarios="1" selectLockedCells="1" selectUnlockedCells="1"/>
  <mergeCells count="308">
    <mergeCell ref="BM19:BN19"/>
    <mergeCell ref="BP19:BQ19"/>
    <mergeCell ref="C20:BS20"/>
    <mergeCell ref="C21:BS21"/>
    <mergeCell ref="C22:BS22"/>
    <mergeCell ref="BI17:BJ17"/>
    <mergeCell ref="BK17:BL17"/>
    <mergeCell ref="BM17:BN17"/>
    <mergeCell ref="BO17:BP17"/>
    <mergeCell ref="BE17:BH17"/>
    <mergeCell ref="AB18:AS19"/>
    <mergeCell ref="BD18:BJ18"/>
    <mergeCell ref="BK18:BR18"/>
    <mergeCell ref="C30:J31"/>
    <mergeCell ref="K30:AM31"/>
    <mergeCell ref="AU30:AZ33"/>
    <mergeCell ref="BA30:BM33"/>
    <mergeCell ref="BN30:BQ33"/>
    <mergeCell ref="C32:J33"/>
    <mergeCell ref="K32:AM33"/>
    <mergeCell ref="C24:J25"/>
    <mergeCell ref="K24:AM25"/>
    <mergeCell ref="C26:J27"/>
    <mergeCell ref="K26:AM27"/>
    <mergeCell ref="C28:J29"/>
    <mergeCell ref="K28:AM29"/>
    <mergeCell ref="C49:E51"/>
    <mergeCell ref="F49:R51"/>
    <mergeCell ref="U49:AN51"/>
    <mergeCell ref="AO49:AQ51"/>
    <mergeCell ref="C36:BR38"/>
    <mergeCell ref="C40:E42"/>
    <mergeCell ref="F40:R42"/>
    <mergeCell ref="U40:AN42"/>
    <mergeCell ref="AO40:AQ42"/>
    <mergeCell ref="F43:H45"/>
    <mergeCell ref="I43:R45"/>
    <mergeCell ref="U43:AN45"/>
    <mergeCell ref="AO43:AQ45"/>
    <mergeCell ref="F52:H54"/>
    <mergeCell ref="I52:R54"/>
    <mergeCell ref="U52:AN54"/>
    <mergeCell ref="AO52:AQ54"/>
    <mergeCell ref="F55:H57"/>
    <mergeCell ref="I55:R57"/>
    <mergeCell ref="U55:AN57"/>
    <mergeCell ref="AO55:AQ57"/>
    <mergeCell ref="F46:H48"/>
    <mergeCell ref="I46:R48"/>
    <mergeCell ref="U46:AN48"/>
    <mergeCell ref="AO46:AQ48"/>
    <mergeCell ref="U59:AN59"/>
    <mergeCell ref="C60:BR62"/>
    <mergeCell ref="T64:AR65"/>
    <mergeCell ref="AT64:BR65"/>
    <mergeCell ref="C67:E69"/>
    <mergeCell ref="F67:R69"/>
    <mergeCell ref="U67:AN69"/>
    <mergeCell ref="AO67:AQ69"/>
    <mergeCell ref="AU67:BN69"/>
    <mergeCell ref="BO67:BQ69"/>
    <mergeCell ref="C73:E75"/>
    <mergeCell ref="F73:R75"/>
    <mergeCell ref="U73:AN75"/>
    <mergeCell ref="AO73:AQ75"/>
    <mergeCell ref="AU73:BN75"/>
    <mergeCell ref="BO73:BQ75"/>
    <mergeCell ref="C70:E72"/>
    <mergeCell ref="F70:R72"/>
    <mergeCell ref="U70:AN72"/>
    <mergeCell ref="AO70:AQ72"/>
    <mergeCell ref="AU70:BN72"/>
    <mergeCell ref="BO70:BQ72"/>
    <mergeCell ref="BS76:BS78"/>
    <mergeCell ref="BT76:CE78"/>
    <mergeCell ref="C79:E81"/>
    <mergeCell ref="F79:R81"/>
    <mergeCell ref="U79:AN81"/>
    <mergeCell ref="AO79:AQ81"/>
    <mergeCell ref="AU79:BN81"/>
    <mergeCell ref="BO79:BQ81"/>
    <mergeCell ref="C76:E78"/>
    <mergeCell ref="F76:R78"/>
    <mergeCell ref="U76:AN78"/>
    <mergeCell ref="AO76:AQ78"/>
    <mergeCell ref="AU76:BN78"/>
    <mergeCell ref="BO76:BQ78"/>
    <mergeCell ref="BO95:BQ97"/>
    <mergeCell ref="C98:E100"/>
    <mergeCell ref="F98:R100"/>
    <mergeCell ref="U98:AN100"/>
    <mergeCell ref="AO98:AQ100"/>
    <mergeCell ref="AU98:BN100"/>
    <mergeCell ref="BO98:BQ100"/>
    <mergeCell ref="BS82:BS84"/>
    <mergeCell ref="BT82:CE84"/>
    <mergeCell ref="C88:BR90"/>
    <mergeCell ref="T92:AR93"/>
    <mergeCell ref="AT92:BR93"/>
    <mergeCell ref="C95:E97"/>
    <mergeCell ref="F95:R97"/>
    <mergeCell ref="U95:AN97"/>
    <mergeCell ref="AO95:AQ97"/>
    <mergeCell ref="AU95:BN97"/>
    <mergeCell ref="C82:E84"/>
    <mergeCell ref="F82:R84"/>
    <mergeCell ref="U82:AN84"/>
    <mergeCell ref="AO82:AQ84"/>
    <mergeCell ref="AU82:BN84"/>
    <mergeCell ref="BO82:BQ84"/>
    <mergeCell ref="BO102:BQ104"/>
    <mergeCell ref="C105:E107"/>
    <mergeCell ref="F105:R107"/>
    <mergeCell ref="U105:AN107"/>
    <mergeCell ref="AO105:AQ107"/>
    <mergeCell ref="AU105:BN107"/>
    <mergeCell ref="BO105:BQ107"/>
    <mergeCell ref="U101:AN101"/>
    <mergeCell ref="AU101:BN101"/>
    <mergeCell ref="C102:E104"/>
    <mergeCell ref="F102:R104"/>
    <mergeCell ref="U102:AN104"/>
    <mergeCell ref="AO102:AQ104"/>
    <mergeCell ref="AU102:BN104"/>
    <mergeCell ref="BS108:BS110"/>
    <mergeCell ref="BT108:CE110"/>
    <mergeCell ref="C111:E113"/>
    <mergeCell ref="F111:R113"/>
    <mergeCell ref="U111:AN113"/>
    <mergeCell ref="AO111:AQ113"/>
    <mergeCell ref="AU111:BN113"/>
    <mergeCell ref="BO111:BQ113"/>
    <mergeCell ref="C108:E110"/>
    <mergeCell ref="F108:R110"/>
    <mergeCell ref="U108:AN110"/>
    <mergeCell ref="AO108:AQ110"/>
    <mergeCell ref="AU108:BN110"/>
    <mergeCell ref="BO108:BQ110"/>
    <mergeCell ref="BS114:BS116"/>
    <mergeCell ref="BT114:CE116"/>
    <mergeCell ref="U118:AN118"/>
    <mergeCell ref="AO118:AQ118"/>
    <mergeCell ref="AU118:BN118"/>
    <mergeCell ref="BO118:BQ118"/>
    <mergeCell ref="C114:E116"/>
    <mergeCell ref="F114:R116"/>
    <mergeCell ref="U114:AN116"/>
    <mergeCell ref="AO114:AQ116"/>
    <mergeCell ref="AU114:BN116"/>
    <mergeCell ref="BO114:BQ116"/>
    <mergeCell ref="BM135:BN135"/>
    <mergeCell ref="BP135:BQ135"/>
    <mergeCell ref="C136:BS136"/>
    <mergeCell ref="C137:BS137"/>
    <mergeCell ref="U120:AN120"/>
    <mergeCell ref="AU120:BN120"/>
    <mergeCell ref="BM124:BQ128"/>
    <mergeCell ref="AY127:BK128"/>
    <mergeCell ref="BI133:BJ133"/>
    <mergeCell ref="BK133:BL133"/>
    <mergeCell ref="BM133:BN133"/>
    <mergeCell ref="BO133:BP133"/>
    <mergeCell ref="BE133:BH133"/>
    <mergeCell ref="AB134:AS135"/>
    <mergeCell ref="BD134:BJ134"/>
    <mergeCell ref="BK134:BR134"/>
    <mergeCell ref="C146:J147"/>
    <mergeCell ref="K146:AM147"/>
    <mergeCell ref="AU146:AZ149"/>
    <mergeCell ref="BA146:BM149"/>
    <mergeCell ref="BN146:BQ149"/>
    <mergeCell ref="C148:J149"/>
    <mergeCell ref="K148:AM149"/>
    <mergeCell ref="C138:BS138"/>
    <mergeCell ref="C140:J141"/>
    <mergeCell ref="K140:AM141"/>
    <mergeCell ref="C142:J143"/>
    <mergeCell ref="K142:AM143"/>
    <mergeCell ref="C144:J145"/>
    <mergeCell ref="K144:AM145"/>
    <mergeCell ref="C165:E167"/>
    <mergeCell ref="F165:R167"/>
    <mergeCell ref="U165:AN167"/>
    <mergeCell ref="AO165:AQ167"/>
    <mergeCell ref="C152:BR154"/>
    <mergeCell ref="C156:E158"/>
    <mergeCell ref="F156:R158"/>
    <mergeCell ref="U156:AN158"/>
    <mergeCell ref="AO156:AQ158"/>
    <mergeCell ref="F159:H161"/>
    <mergeCell ref="I159:R161"/>
    <mergeCell ref="U159:AN161"/>
    <mergeCell ref="AO159:AQ161"/>
    <mergeCell ref="F168:H170"/>
    <mergeCell ref="I168:R170"/>
    <mergeCell ref="U168:AN170"/>
    <mergeCell ref="AO168:AQ170"/>
    <mergeCell ref="F171:H173"/>
    <mergeCell ref="I171:R173"/>
    <mergeCell ref="U171:AN173"/>
    <mergeCell ref="AO171:AQ173"/>
    <mergeCell ref="F162:H164"/>
    <mergeCell ref="I162:R164"/>
    <mergeCell ref="U162:AN164"/>
    <mergeCell ref="AO162:AQ164"/>
    <mergeCell ref="U175:AN175"/>
    <mergeCell ref="C176:BR178"/>
    <mergeCell ref="T180:AR181"/>
    <mergeCell ref="AT180:BR181"/>
    <mergeCell ref="C183:E185"/>
    <mergeCell ref="F183:R185"/>
    <mergeCell ref="U183:AN185"/>
    <mergeCell ref="AO183:AQ185"/>
    <mergeCell ref="AU183:BN185"/>
    <mergeCell ref="BO183:BQ185"/>
    <mergeCell ref="C189:E191"/>
    <mergeCell ref="F189:R191"/>
    <mergeCell ref="U189:AN191"/>
    <mergeCell ref="AO189:AQ191"/>
    <mergeCell ref="AU189:BN191"/>
    <mergeCell ref="BO189:BQ191"/>
    <mergeCell ref="C186:E188"/>
    <mergeCell ref="F186:R188"/>
    <mergeCell ref="U186:AN188"/>
    <mergeCell ref="AO186:AQ188"/>
    <mergeCell ref="AU186:BN188"/>
    <mergeCell ref="BO186:BQ188"/>
    <mergeCell ref="BS192:BS194"/>
    <mergeCell ref="BT192:CE194"/>
    <mergeCell ref="C195:E197"/>
    <mergeCell ref="F195:R197"/>
    <mergeCell ref="U195:AN197"/>
    <mergeCell ref="AO195:AQ197"/>
    <mergeCell ref="AU195:BN197"/>
    <mergeCell ref="BO195:BQ197"/>
    <mergeCell ref="C192:E194"/>
    <mergeCell ref="F192:R194"/>
    <mergeCell ref="U192:AN194"/>
    <mergeCell ref="AO192:AQ194"/>
    <mergeCell ref="AU192:BN194"/>
    <mergeCell ref="BO192:BQ194"/>
    <mergeCell ref="BO211:BQ213"/>
    <mergeCell ref="C214:E216"/>
    <mergeCell ref="F214:R216"/>
    <mergeCell ref="U214:AN216"/>
    <mergeCell ref="AO214:AQ216"/>
    <mergeCell ref="AU214:BN216"/>
    <mergeCell ref="BO214:BQ216"/>
    <mergeCell ref="BS198:BS200"/>
    <mergeCell ref="BT198:CE200"/>
    <mergeCell ref="C204:BR206"/>
    <mergeCell ref="T208:AR209"/>
    <mergeCell ref="AT208:BR209"/>
    <mergeCell ref="C211:E213"/>
    <mergeCell ref="F211:R213"/>
    <mergeCell ref="U211:AN213"/>
    <mergeCell ref="AO211:AQ213"/>
    <mergeCell ref="AU211:BN213"/>
    <mergeCell ref="C198:E200"/>
    <mergeCell ref="F198:R200"/>
    <mergeCell ref="U198:AN200"/>
    <mergeCell ref="AO198:AQ200"/>
    <mergeCell ref="AU198:BN200"/>
    <mergeCell ref="BO198:BQ200"/>
    <mergeCell ref="BO218:BQ220"/>
    <mergeCell ref="C221:E223"/>
    <mergeCell ref="F221:R223"/>
    <mergeCell ref="U221:AN223"/>
    <mergeCell ref="AO221:AQ223"/>
    <mergeCell ref="AU221:BN223"/>
    <mergeCell ref="BO221:BQ223"/>
    <mergeCell ref="U217:AN217"/>
    <mergeCell ref="AU217:BN217"/>
    <mergeCell ref="C218:E220"/>
    <mergeCell ref="F218:R220"/>
    <mergeCell ref="U218:AN220"/>
    <mergeCell ref="AO218:AQ220"/>
    <mergeCell ref="AU218:BN220"/>
    <mergeCell ref="C230:E232"/>
    <mergeCell ref="F230:R232"/>
    <mergeCell ref="U230:AN232"/>
    <mergeCell ref="AO230:AQ232"/>
    <mergeCell ref="AU230:BN232"/>
    <mergeCell ref="BO230:BQ232"/>
    <mergeCell ref="BS224:BS226"/>
    <mergeCell ref="BT224:CE226"/>
    <mergeCell ref="C227:E229"/>
    <mergeCell ref="F227:R229"/>
    <mergeCell ref="U227:AN229"/>
    <mergeCell ref="AO227:AQ229"/>
    <mergeCell ref="AU227:BN229"/>
    <mergeCell ref="BO227:BQ229"/>
    <mergeCell ref="C224:E226"/>
    <mergeCell ref="F224:R226"/>
    <mergeCell ref="U224:AN226"/>
    <mergeCell ref="AO224:AQ226"/>
    <mergeCell ref="AU224:BN226"/>
    <mergeCell ref="BO224:BQ226"/>
    <mergeCell ref="U236:AN236"/>
    <mergeCell ref="AU236:BN236"/>
    <mergeCell ref="BM240:BQ244"/>
    <mergeCell ref="AY243:BK244"/>
    <mergeCell ref="BS230:BS232"/>
    <mergeCell ref="BT230:CE232"/>
    <mergeCell ref="U234:AN234"/>
    <mergeCell ref="AO234:AQ234"/>
    <mergeCell ref="AU234:BN234"/>
    <mergeCell ref="BO234:BQ234"/>
  </mergeCells>
  <phoneticPr fontId="1"/>
  <conditionalFormatting sqref="B60:BR85">
    <cfRule type="expression" dxfId="61" priority="11">
      <formula>$U$59="料率"</formula>
    </cfRule>
  </conditionalFormatting>
  <conditionalFormatting sqref="C88:BR100 C101:U101 BO101:BR101 AO101:AU101 C119:BR119 C118:AO118 AR118:BN118 BR118 C102:BR117">
    <cfRule type="expression" dxfId="60" priority="10">
      <formula>$U$59="積算"</formula>
    </cfRule>
  </conditionalFormatting>
  <conditionalFormatting sqref="BO118">
    <cfRule type="expression" dxfId="59" priority="9">
      <formula>$U$59="積算"</formula>
    </cfRule>
  </conditionalFormatting>
  <conditionalFormatting sqref="B176:BR201">
    <cfRule type="expression" dxfId="58" priority="8">
      <formula>$U$59="料率"</formula>
    </cfRule>
  </conditionalFormatting>
  <conditionalFormatting sqref="C204:BR206">
    <cfRule type="expression" dxfId="57" priority="7">
      <formula>$U$59="積算"</formula>
    </cfRule>
  </conditionalFormatting>
  <conditionalFormatting sqref="C208:S235 T217:U217 BO217:BR217 AO217:AU217 T235:BR235 T234:AO234 AR234:BO234 BR234 T218:BR233">
    <cfRule type="expression" dxfId="56" priority="2">
      <formula>$T$45="積算"</formula>
    </cfRule>
  </conditionalFormatting>
  <conditionalFormatting sqref="C207:BR207">
    <cfRule type="expression" dxfId="55" priority="5">
      <formula>$T$45="積算"</formula>
    </cfRule>
  </conditionalFormatting>
  <conditionalFormatting sqref="T208:BR216">
    <cfRule type="expression" dxfId="54" priority="3">
      <formula>$T$45="積算"</formula>
    </cfRule>
  </conditionalFormatting>
  <dataValidations disablePrompts="1" count="7">
    <dataValidation type="whole" allowBlank="1" showInputMessage="1" showErrorMessage="1" sqref="U43:AN48 U52:AN57 U159:AN164 U168:AN173" xr:uid="{00000000-0002-0000-0100-000000000000}">
      <formula1>0</formula1>
      <formula2>9999999999</formula2>
    </dataValidation>
    <dataValidation type="list" showInputMessage="1" showErrorMessage="1" sqref="U59 U175" xr:uid="{00000000-0002-0000-0100-000001000000}">
      <formula1>"積算,料率,"</formula1>
    </dataValidation>
    <dataValidation type="custom" allowBlank="1" showInputMessage="1" showErrorMessage="1" sqref="AQ59 AQ175" xr:uid="{00000000-0002-0000-0100-000002000000}">
      <formula1>"if(R43=""料率"","""")"</formula1>
    </dataValidation>
    <dataValidation type="custom" showInputMessage="1" showErrorMessage="1" errorTitle="計算方法" error="計算方法で「積算」が選択されていません。" sqref="U67:BN84 U183:BN200" xr:uid="{00000000-0002-0000-0100-000003000000}">
      <formula1>$U$59="積算"</formula1>
    </dataValidation>
    <dataValidation type="custom" showInputMessage="1" showErrorMessage="1" errorTitle="計算方法" error="計算方法が「積算」を選択されています。①の表に入力してください。" sqref="U119:BN119 U235:BN235" xr:uid="{00000000-0002-0000-0100-000004000000}">
      <formula1>U83="料率"</formula1>
    </dataValidation>
    <dataValidation type="custom" showInputMessage="1" showErrorMessage="1" errorTitle="計算方法" error="計算方法で「料率」が選択されていません。" sqref="AP95:AQ117 AR95:BN118 BO118 U95:AO118" xr:uid="{00000000-0002-0000-0100-000005000000}">
      <formula1>$U$59="料率"</formula1>
    </dataValidation>
    <dataValidation type="custom" showInputMessage="1" showErrorMessage="1" errorTitle="計算方法" error="計算方法で「料率」が選択されていません。" sqref="AP211:AQ233 AR211:BN234 BO234 U211:AO234" xr:uid="{00000000-0002-0000-0100-000006000000}">
      <formula1>$T$45="料率"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3" orientation="portrait" r:id="rId1"/>
  <rowBreaks count="2" manualBreakCount="2">
    <brk id="130" max="71" man="1"/>
    <brk id="246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</sheetPr>
  <dimension ref="A1:DB108"/>
  <sheetViews>
    <sheetView showGridLines="0" view="pageBreakPreview" zoomScale="55" zoomScaleNormal="55" zoomScaleSheetLayoutView="55" workbookViewId="0">
      <selection activeCell="J9" sqref="J9:AI10"/>
    </sheetView>
  </sheetViews>
  <sheetFormatPr defaultRowHeight="13.5" x14ac:dyDescent="0.15"/>
  <cols>
    <col min="1" max="69" width="2.625" customWidth="1"/>
    <col min="70" max="70" width="7.125" bestFit="1" customWidth="1"/>
    <col min="71" max="71" width="2.5" customWidth="1"/>
    <col min="77" max="77" width="9" customWidth="1"/>
  </cols>
  <sheetData>
    <row r="1" spans="1:75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114"/>
      <c r="BQ1" s="30"/>
      <c r="BR1" s="30"/>
      <c r="BT1" s="1"/>
      <c r="BU1" s="1"/>
      <c r="BV1" s="696"/>
      <c r="BW1" s="696"/>
    </row>
    <row r="2" spans="1:75" s="4" customFormat="1" ht="21" x14ac:dyDescent="0.15">
      <c r="A2" s="24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7" t="s">
        <v>118</v>
      </c>
      <c r="BC2" s="118"/>
      <c r="BD2" s="693">
        <v>2021</v>
      </c>
      <c r="BE2" s="693"/>
      <c r="BF2" s="693"/>
      <c r="BG2" s="693"/>
      <c r="BH2" s="693" t="s">
        <v>1</v>
      </c>
      <c r="BI2" s="693"/>
      <c r="BJ2" s="697"/>
      <c r="BK2" s="697"/>
      <c r="BL2" s="693" t="s">
        <v>3</v>
      </c>
      <c r="BM2" s="693"/>
      <c r="BN2" s="697"/>
      <c r="BO2" s="697"/>
      <c r="BP2" s="116" t="s">
        <v>4</v>
      </c>
      <c r="BQ2" s="24"/>
      <c r="BR2" s="116"/>
    </row>
    <row r="3" spans="1:75" s="4" customFormat="1" ht="21" x14ac:dyDescent="0.15">
      <c r="A3" s="24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698"/>
      <c r="BK3" s="698"/>
      <c r="BL3" s="698"/>
      <c r="BM3" s="698"/>
      <c r="BN3" s="698"/>
      <c r="BO3" s="698"/>
      <c r="BP3" s="698"/>
      <c r="BQ3" s="698"/>
      <c r="BR3" s="116"/>
    </row>
    <row r="4" spans="1:75" s="4" customFormat="1" ht="21" x14ac:dyDescent="0.15">
      <c r="A4" s="2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24"/>
      <c r="BE4" s="24"/>
      <c r="BF4" s="24"/>
      <c r="BG4" s="24"/>
      <c r="BH4" s="117"/>
      <c r="BI4" s="23"/>
      <c r="BJ4" s="23"/>
      <c r="BK4" s="24" t="s">
        <v>40</v>
      </c>
      <c r="BL4" s="705">
        <v>1</v>
      </c>
      <c r="BM4" s="705"/>
      <c r="BN4" s="110" t="s">
        <v>41</v>
      </c>
      <c r="BO4" s="705" t="str">
        <f>IF(J15="","",J15)</f>
        <v/>
      </c>
      <c r="BP4" s="705"/>
      <c r="BQ4" s="24" t="s">
        <v>42</v>
      </c>
      <c r="BR4" s="116"/>
    </row>
    <row r="5" spans="1:75" s="2" customFormat="1" ht="66.75" customHeight="1" x14ac:dyDescent="0.15">
      <c r="A5" s="45"/>
      <c r="B5" s="706" t="s">
        <v>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706"/>
      <c r="BM5" s="706"/>
      <c r="BN5" s="706"/>
      <c r="BO5" s="706"/>
      <c r="BP5" s="706"/>
      <c r="BQ5" s="706"/>
      <c r="BR5" s="706"/>
    </row>
    <row r="6" spans="1:75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</row>
    <row r="7" spans="1:75" s="3" customFormat="1" ht="24" x14ac:dyDescent="0.15">
      <c r="A7" s="52"/>
      <c r="B7" s="707" t="s">
        <v>104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5" s="5" customFormat="1" ht="17.25" x14ac:dyDescent="0.15">
      <c r="A8" s="5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5" s="5" customFormat="1" ht="17.25" x14ac:dyDescent="0.15">
      <c r="A9" s="30"/>
      <c r="B9" s="296" t="s">
        <v>9</v>
      </c>
      <c r="C9" s="296"/>
      <c r="D9" s="296"/>
      <c r="E9" s="296"/>
      <c r="F9" s="296"/>
      <c r="G9" s="296"/>
      <c r="H9" s="296"/>
      <c r="I9" s="296"/>
      <c r="J9" s="709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5" s="5" customFormat="1" ht="17.25" x14ac:dyDescent="0.15">
      <c r="A10" s="55"/>
      <c r="B10" s="296"/>
      <c r="C10" s="296"/>
      <c r="D10" s="296"/>
      <c r="E10" s="296"/>
      <c r="F10" s="296"/>
      <c r="G10" s="296"/>
      <c r="H10" s="296"/>
      <c r="I10" s="296"/>
      <c r="J10" s="712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5" ht="17.25" x14ac:dyDescent="0.15">
      <c r="A11" s="30"/>
      <c r="B11" s="296" t="s">
        <v>11</v>
      </c>
      <c r="C11" s="296"/>
      <c r="D11" s="296"/>
      <c r="E11" s="296"/>
      <c r="F11" s="296"/>
      <c r="G11" s="296"/>
      <c r="H11" s="296"/>
      <c r="I11" s="296"/>
      <c r="J11" s="709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20"/>
      <c r="BR11" s="30"/>
    </row>
    <row r="12" spans="1:75" ht="17.25" x14ac:dyDescent="0.15">
      <c r="A12" s="30"/>
      <c r="B12" s="296"/>
      <c r="C12" s="296"/>
      <c r="D12" s="296"/>
      <c r="E12" s="296"/>
      <c r="F12" s="296"/>
      <c r="G12" s="296"/>
      <c r="H12" s="296"/>
      <c r="I12" s="296"/>
      <c r="J12" s="712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4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20"/>
      <c r="BR12" s="30"/>
    </row>
    <row r="13" spans="1:75" ht="17.25" x14ac:dyDescent="0.15">
      <c r="A13" s="30"/>
      <c r="B13" s="296" t="s">
        <v>13</v>
      </c>
      <c r="C13" s="296"/>
      <c r="D13" s="296"/>
      <c r="E13" s="296"/>
      <c r="F13" s="296"/>
      <c r="G13" s="296"/>
      <c r="H13" s="296"/>
      <c r="I13" s="296"/>
      <c r="J13" s="709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1"/>
      <c r="AJ13" s="55"/>
      <c r="AK13" s="55"/>
      <c r="AL13" s="55"/>
      <c r="AM13" s="55"/>
      <c r="AN13" s="55"/>
      <c r="AO13" s="55"/>
      <c r="AP13" s="55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5" ht="17.25" x14ac:dyDescent="0.15">
      <c r="A14" s="30"/>
      <c r="B14" s="296"/>
      <c r="C14" s="296"/>
      <c r="D14" s="296"/>
      <c r="E14" s="296"/>
      <c r="F14" s="296"/>
      <c r="G14" s="296"/>
      <c r="H14" s="296"/>
      <c r="I14" s="296"/>
      <c r="J14" s="712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4"/>
      <c r="AJ14" s="55"/>
      <c r="AK14" s="55"/>
      <c r="AL14" s="55"/>
      <c r="AM14" s="55"/>
      <c r="AN14" s="55"/>
      <c r="AO14" s="55"/>
      <c r="AP14" s="55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5" s="6" customFormat="1" ht="17.25" customHeight="1" x14ac:dyDescent="0.15">
      <c r="A15" s="55"/>
      <c r="B15" s="296" t="s">
        <v>15</v>
      </c>
      <c r="C15" s="296"/>
      <c r="D15" s="296"/>
      <c r="E15" s="296"/>
      <c r="F15" s="296"/>
      <c r="G15" s="296"/>
      <c r="H15" s="296"/>
      <c r="I15" s="296"/>
      <c r="J15" s="709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1"/>
      <c r="AJ15" s="55"/>
      <c r="AK15" s="55"/>
      <c r="AL15" s="55"/>
      <c r="AM15" s="30"/>
      <c r="AN15" s="30"/>
      <c r="AO15" s="30"/>
      <c r="AP15" s="30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5" s="6" customFormat="1" ht="17.25" customHeight="1" x14ac:dyDescent="0.15">
      <c r="A16" s="55"/>
      <c r="B16" s="296"/>
      <c r="C16" s="296"/>
      <c r="D16" s="296"/>
      <c r="E16" s="296"/>
      <c r="F16" s="296"/>
      <c r="G16" s="296"/>
      <c r="H16" s="296"/>
      <c r="I16" s="296"/>
      <c r="J16" s="712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4"/>
      <c r="AJ16" s="55"/>
      <c r="AK16" s="55"/>
      <c r="AL16" s="55"/>
      <c r="AM16" s="30"/>
      <c r="AN16" s="30"/>
      <c r="AO16" s="30"/>
      <c r="AP16" s="30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30"/>
    </row>
    <row r="17" spans="1:106" ht="17.25" customHeight="1" x14ac:dyDescent="0.15">
      <c r="A17" s="30"/>
      <c r="B17" s="221" t="s">
        <v>16</v>
      </c>
      <c r="C17" s="222"/>
      <c r="D17" s="222"/>
      <c r="E17" s="222"/>
      <c r="F17" s="222"/>
      <c r="G17" s="222"/>
      <c r="H17" s="222"/>
      <c r="I17" s="223"/>
      <c r="J17" s="721">
        <v>1</v>
      </c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55"/>
      <c r="AK17" s="55"/>
      <c r="AL17" s="55"/>
      <c r="AM17" s="55"/>
      <c r="AN17" s="55"/>
      <c r="AO17" s="55"/>
      <c r="AP17" s="55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106" ht="18.2" customHeight="1" x14ac:dyDescent="0.15">
      <c r="A18" s="30"/>
      <c r="B18" s="227"/>
      <c r="C18" s="228"/>
      <c r="D18" s="228"/>
      <c r="E18" s="228"/>
      <c r="F18" s="228"/>
      <c r="G18" s="228"/>
      <c r="H18" s="228"/>
      <c r="I18" s="229"/>
      <c r="J18" s="724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55"/>
      <c r="AK18" s="55"/>
      <c r="AL18" s="55"/>
      <c r="AM18" s="55"/>
      <c r="AN18" s="55"/>
      <c r="AO18" s="55"/>
      <c r="AP18" s="55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670" t="str">
        <f>IF(P31&lt;W28,"※1 リース契約期間が最長処分制限期間より短い年数となっています。入力内容に誤りがないか確認願います。","")</f>
        <v/>
      </c>
      <c r="BT18" s="670"/>
      <c r="BU18" s="670"/>
      <c r="BV18" s="670"/>
      <c r="BW18" s="670"/>
      <c r="BX18" s="670"/>
      <c r="BY18" s="670"/>
      <c r="BZ18" s="670"/>
      <c r="CA18" s="670"/>
      <c r="CB18" s="670"/>
      <c r="CC18" s="670"/>
      <c r="CD18" s="670"/>
      <c r="CE18" s="670"/>
      <c r="CF18" s="670"/>
      <c r="CG18" s="669"/>
      <c r="CH18" s="669"/>
      <c r="CI18" s="669"/>
      <c r="CJ18" s="669"/>
      <c r="CK18" s="669"/>
      <c r="CL18" s="108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1:106" s="7" customFormat="1" ht="18.2" customHeight="1" x14ac:dyDescent="0.15">
      <c r="A19" s="18"/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21"/>
      <c r="AN19" s="121"/>
      <c r="AO19" s="121"/>
      <c r="AP19" s="121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670"/>
      <c r="BT19" s="670"/>
      <c r="BU19" s="670"/>
      <c r="BV19" s="670"/>
      <c r="BW19" s="670"/>
      <c r="BX19" s="670"/>
      <c r="BY19" s="670"/>
      <c r="BZ19" s="670"/>
      <c r="CA19" s="670"/>
      <c r="CB19" s="670"/>
      <c r="CC19" s="670"/>
      <c r="CD19" s="670"/>
      <c r="CE19" s="670"/>
      <c r="CF19" s="670"/>
      <c r="CG19" s="669"/>
      <c r="CH19" s="669"/>
      <c r="CI19" s="669"/>
      <c r="CJ19" s="669"/>
      <c r="CK19" s="669"/>
      <c r="CL19" s="108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1:106" ht="13.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670"/>
      <c r="BT20" s="670"/>
      <c r="BU20" s="670"/>
      <c r="BV20" s="670"/>
      <c r="BW20" s="670"/>
      <c r="BX20" s="670"/>
      <c r="BY20" s="670"/>
      <c r="BZ20" s="670"/>
      <c r="CA20" s="670"/>
      <c r="CB20" s="670"/>
      <c r="CC20" s="670"/>
      <c r="CD20" s="670"/>
      <c r="CE20" s="670"/>
      <c r="CF20" s="670"/>
      <c r="CG20" s="669"/>
      <c r="CH20" s="669"/>
      <c r="CI20" s="669"/>
      <c r="CJ20" s="669"/>
      <c r="CK20" s="669"/>
      <c r="CL20" s="108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1:106" ht="11.25" customHeight="1" x14ac:dyDescent="0.15">
      <c r="A21" s="30"/>
      <c r="B21" s="221" t="s">
        <v>17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R21" s="30"/>
      <c r="BS21" s="670"/>
      <c r="BT21" s="670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108"/>
      <c r="CH21" s="108"/>
      <c r="CI21" s="108"/>
      <c r="CJ21" s="108"/>
      <c r="CK21" s="108"/>
      <c r="CL21" s="108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1:106" ht="11.25" customHeight="1" x14ac:dyDescent="0.15">
      <c r="A22" s="30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R22" s="30"/>
      <c r="BS22" s="695" t="str">
        <f>IF(AND(I28&gt;0,OR(AH28="",AH31="")),"※2 再リース契約を行う旨の記載がある場合は、その内容が確認できる証憑書類名と記載箇所を申告してください。","")</f>
        <v/>
      </c>
      <c r="BT22" s="695"/>
      <c r="BU22" s="695"/>
      <c r="BV22" s="695"/>
      <c r="BW22" s="695"/>
      <c r="BX22" s="695"/>
      <c r="BY22" s="695"/>
      <c r="BZ22" s="695"/>
      <c r="CA22" s="695"/>
      <c r="CB22" s="695"/>
      <c r="CC22" s="695"/>
      <c r="CD22" s="695"/>
      <c r="CE22" s="695"/>
      <c r="CF22" s="695"/>
      <c r="CG22" s="108"/>
      <c r="CH22" s="108"/>
      <c r="CI22" s="108"/>
      <c r="CJ22" s="108"/>
      <c r="CK22" s="108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pans="1:106" ht="11.25" customHeight="1" x14ac:dyDescent="0.15">
      <c r="A23" s="30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R23" s="30"/>
      <c r="BS23" s="695"/>
      <c r="BT23" s="695"/>
      <c r="BU23" s="695"/>
      <c r="BV23" s="695"/>
      <c r="BW23" s="695"/>
      <c r="BX23" s="695"/>
      <c r="BY23" s="695"/>
      <c r="BZ23" s="695"/>
      <c r="CA23" s="695"/>
      <c r="CB23" s="695"/>
      <c r="CC23" s="695"/>
      <c r="CD23" s="695"/>
      <c r="CE23" s="695"/>
      <c r="CF23" s="695"/>
      <c r="CG23" s="108"/>
      <c r="CH23" s="108"/>
      <c r="CI23" s="108"/>
      <c r="CJ23" s="108"/>
      <c r="CK23" s="108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1:106" ht="15" customHeight="1" x14ac:dyDescent="0.15">
      <c r="A24" s="18"/>
      <c r="B24" s="301" t="s">
        <v>98</v>
      </c>
      <c r="C24" s="301"/>
      <c r="D24" s="301"/>
      <c r="E24" s="301"/>
      <c r="F24" s="301"/>
      <c r="G24" s="301"/>
      <c r="H24" s="301"/>
      <c r="I24" s="303" t="s">
        <v>99</v>
      </c>
      <c r="J24" s="303"/>
      <c r="K24" s="303"/>
      <c r="L24" s="303"/>
      <c r="M24" s="303"/>
      <c r="N24" s="303"/>
      <c r="O24" s="303"/>
      <c r="P24" s="303" t="s">
        <v>20</v>
      </c>
      <c r="Q24" s="303"/>
      <c r="R24" s="303"/>
      <c r="S24" s="303"/>
      <c r="T24" s="303"/>
      <c r="U24" s="303"/>
      <c r="V24" s="303"/>
      <c r="W24" s="305" t="s">
        <v>100</v>
      </c>
      <c r="X24" s="306"/>
      <c r="Y24" s="306"/>
      <c r="Z24" s="306"/>
      <c r="AA24" s="306"/>
      <c r="AB24" s="306"/>
      <c r="AC24" s="307"/>
      <c r="AD24" s="314" t="s">
        <v>21</v>
      </c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6"/>
      <c r="AU24" s="305" t="s">
        <v>125</v>
      </c>
      <c r="AV24" s="306"/>
      <c r="AW24" s="306"/>
      <c r="AX24" s="306"/>
      <c r="AY24" s="306"/>
      <c r="AZ24" s="699"/>
      <c r="BA24" s="699"/>
      <c r="BB24" s="700"/>
      <c r="BC24" s="305" t="s">
        <v>43</v>
      </c>
      <c r="BD24" s="306"/>
      <c r="BE24" s="306"/>
      <c r="BF24" s="306"/>
      <c r="BG24" s="306"/>
      <c r="BH24" s="699"/>
      <c r="BI24" s="699"/>
      <c r="BJ24" s="700"/>
      <c r="BK24" s="305" t="s">
        <v>44</v>
      </c>
      <c r="BL24" s="306"/>
      <c r="BM24" s="306"/>
      <c r="BN24" s="306"/>
      <c r="BO24" s="306"/>
      <c r="BP24" s="699"/>
      <c r="BQ24" s="700"/>
      <c r="BR24" s="30"/>
      <c r="BS24" s="695"/>
      <c r="BT24" s="695"/>
      <c r="BU24" s="695"/>
      <c r="BV24" s="695"/>
      <c r="BW24" s="695"/>
      <c r="BX24" s="695"/>
      <c r="BY24" s="695"/>
      <c r="BZ24" s="695"/>
      <c r="CA24" s="695"/>
      <c r="CB24" s="695"/>
      <c r="CC24" s="695"/>
      <c r="CD24" s="695"/>
      <c r="CE24" s="695"/>
      <c r="CF24" s="695"/>
      <c r="CG24" s="108"/>
      <c r="CH24" s="108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1:106" ht="15" customHeight="1" x14ac:dyDescent="0.15">
      <c r="A25" s="30"/>
      <c r="B25" s="301"/>
      <c r="C25" s="301"/>
      <c r="D25" s="301"/>
      <c r="E25" s="301"/>
      <c r="F25" s="301"/>
      <c r="G25" s="301"/>
      <c r="H25" s="301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8"/>
      <c r="X25" s="309"/>
      <c r="Y25" s="309"/>
      <c r="Z25" s="309"/>
      <c r="AA25" s="309"/>
      <c r="AB25" s="309"/>
      <c r="AC25" s="310"/>
      <c r="AD25" s="317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9"/>
      <c r="AU25" s="308"/>
      <c r="AV25" s="309"/>
      <c r="AW25" s="309"/>
      <c r="AX25" s="309"/>
      <c r="AY25" s="309"/>
      <c r="AZ25" s="701"/>
      <c r="BA25" s="701"/>
      <c r="BB25" s="702"/>
      <c r="BC25" s="308"/>
      <c r="BD25" s="309"/>
      <c r="BE25" s="309"/>
      <c r="BF25" s="309"/>
      <c r="BG25" s="309"/>
      <c r="BH25" s="701"/>
      <c r="BI25" s="701"/>
      <c r="BJ25" s="702"/>
      <c r="BK25" s="308"/>
      <c r="BL25" s="309"/>
      <c r="BM25" s="309"/>
      <c r="BN25" s="309"/>
      <c r="BO25" s="309"/>
      <c r="BP25" s="701"/>
      <c r="BQ25" s="702"/>
      <c r="BR25" s="12"/>
      <c r="BS25" s="695"/>
      <c r="BT25" s="695"/>
      <c r="BU25" s="695"/>
      <c r="BV25" s="695"/>
      <c r="BW25" s="695"/>
      <c r="BX25" s="695"/>
      <c r="BY25" s="695"/>
      <c r="BZ25" s="695"/>
      <c r="CA25" s="695"/>
      <c r="CB25" s="695"/>
      <c r="CC25" s="695"/>
      <c r="CD25" s="695"/>
      <c r="CE25" s="695"/>
      <c r="CF25" s="695"/>
      <c r="CG25" s="108"/>
      <c r="CH25" s="108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DB25" s="12"/>
    </row>
    <row r="26" spans="1:106" ht="15" customHeight="1" x14ac:dyDescent="0.15">
      <c r="A26" s="30"/>
      <c r="B26" s="301"/>
      <c r="C26" s="301"/>
      <c r="D26" s="301"/>
      <c r="E26" s="301"/>
      <c r="F26" s="301"/>
      <c r="G26" s="301"/>
      <c r="H26" s="301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8"/>
      <c r="X26" s="309"/>
      <c r="Y26" s="309"/>
      <c r="Z26" s="309"/>
      <c r="AA26" s="309"/>
      <c r="AB26" s="309"/>
      <c r="AC26" s="310"/>
      <c r="AD26" s="317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9"/>
      <c r="AU26" s="308"/>
      <c r="AV26" s="309"/>
      <c r="AW26" s="309"/>
      <c r="AX26" s="309"/>
      <c r="AY26" s="309"/>
      <c r="AZ26" s="701"/>
      <c r="BA26" s="701"/>
      <c r="BB26" s="702"/>
      <c r="BC26" s="308"/>
      <c r="BD26" s="309"/>
      <c r="BE26" s="309"/>
      <c r="BF26" s="309"/>
      <c r="BG26" s="309"/>
      <c r="BH26" s="701"/>
      <c r="BI26" s="701"/>
      <c r="BJ26" s="702"/>
      <c r="BK26" s="308"/>
      <c r="BL26" s="309"/>
      <c r="BM26" s="309"/>
      <c r="BN26" s="309"/>
      <c r="BO26" s="309"/>
      <c r="BP26" s="701"/>
      <c r="BQ26" s="702"/>
      <c r="BR26" s="30"/>
      <c r="BS26" s="694" t="str">
        <f>IF(AU28="有","※初回リース終了時に残価が【有】契約は申請できません。","")</f>
        <v/>
      </c>
      <c r="BT26" s="694"/>
      <c r="BU26" s="694"/>
      <c r="BV26" s="694"/>
      <c r="BW26" s="694"/>
      <c r="BX26" s="694"/>
      <c r="BY26" s="694"/>
      <c r="BZ26" s="694"/>
      <c r="CA26" s="694"/>
      <c r="CB26" s="694"/>
      <c r="CC26" s="694"/>
      <c r="CD26" s="694"/>
      <c r="CE26" s="694"/>
      <c r="CF26" s="694"/>
      <c r="CG26" s="21"/>
      <c r="CH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DB26" s="12"/>
    </row>
    <row r="27" spans="1:106" ht="15" customHeight="1" x14ac:dyDescent="0.15">
      <c r="A27" s="30"/>
      <c r="B27" s="302"/>
      <c r="C27" s="302"/>
      <c r="D27" s="302"/>
      <c r="E27" s="302"/>
      <c r="F27" s="302"/>
      <c r="G27" s="302"/>
      <c r="H27" s="302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11"/>
      <c r="X27" s="312"/>
      <c r="Y27" s="312"/>
      <c r="Z27" s="312"/>
      <c r="AA27" s="312"/>
      <c r="AB27" s="312"/>
      <c r="AC27" s="313"/>
      <c r="AD27" s="32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2"/>
      <c r="AU27" s="311"/>
      <c r="AV27" s="312"/>
      <c r="AW27" s="312"/>
      <c r="AX27" s="312"/>
      <c r="AY27" s="312"/>
      <c r="AZ27" s="703"/>
      <c r="BA27" s="703"/>
      <c r="BB27" s="704"/>
      <c r="BC27" s="311"/>
      <c r="BD27" s="312"/>
      <c r="BE27" s="312"/>
      <c r="BF27" s="312"/>
      <c r="BG27" s="312"/>
      <c r="BH27" s="703"/>
      <c r="BI27" s="703"/>
      <c r="BJ27" s="704"/>
      <c r="BK27" s="311"/>
      <c r="BL27" s="312"/>
      <c r="BM27" s="312"/>
      <c r="BN27" s="312"/>
      <c r="BO27" s="312"/>
      <c r="BP27" s="703"/>
      <c r="BQ27" s="704"/>
      <c r="BR27" s="30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DB27" s="13"/>
    </row>
    <row r="28" spans="1:106" ht="15.75" customHeight="1" x14ac:dyDescent="0.15">
      <c r="A28" s="30"/>
      <c r="B28" s="671"/>
      <c r="C28" s="671"/>
      <c r="D28" s="671"/>
      <c r="E28" s="672"/>
      <c r="F28" s="339" t="s">
        <v>45</v>
      </c>
      <c r="G28" s="339"/>
      <c r="H28" s="340"/>
      <c r="I28" s="671"/>
      <c r="J28" s="671"/>
      <c r="K28" s="671"/>
      <c r="L28" s="672"/>
      <c r="M28" s="339" t="s">
        <v>46</v>
      </c>
      <c r="N28" s="339"/>
      <c r="O28" s="340"/>
      <c r="P28" s="673" t="str">
        <f>IF(B28="","",B28+I28)</f>
        <v/>
      </c>
      <c r="Q28" s="673"/>
      <c r="R28" s="673"/>
      <c r="S28" s="674"/>
      <c r="T28" s="241" t="s">
        <v>45</v>
      </c>
      <c r="U28" s="241"/>
      <c r="V28" s="242"/>
      <c r="W28" s="715"/>
      <c r="X28" s="716"/>
      <c r="Y28" s="716"/>
      <c r="Z28" s="716"/>
      <c r="AA28" s="331" t="s">
        <v>1</v>
      </c>
      <c r="AB28" s="331"/>
      <c r="AC28" s="332"/>
      <c r="AD28" s="245" t="s">
        <v>25</v>
      </c>
      <c r="AE28" s="246"/>
      <c r="AF28" s="246"/>
      <c r="AG28" s="247"/>
      <c r="AH28" s="676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740"/>
      <c r="AV28" s="741"/>
      <c r="AW28" s="741"/>
      <c r="AX28" s="741"/>
      <c r="AY28" s="741"/>
      <c r="AZ28" s="741"/>
      <c r="BA28" s="741"/>
      <c r="BB28" s="742"/>
      <c r="BC28" s="730"/>
      <c r="BD28" s="731"/>
      <c r="BE28" s="731"/>
      <c r="BF28" s="731"/>
      <c r="BG28" s="731"/>
      <c r="BH28" s="736"/>
      <c r="BI28" s="736"/>
      <c r="BJ28" s="737"/>
      <c r="BK28" s="727"/>
      <c r="BL28" s="728"/>
      <c r="BM28" s="728"/>
      <c r="BN28" s="728"/>
      <c r="BO28" s="728"/>
      <c r="BP28" s="728"/>
      <c r="BQ28" s="729"/>
      <c r="BR28" s="23" t="str">
        <f>IF(BS18="","","※1")</f>
        <v/>
      </c>
      <c r="BS28" s="691" t="str">
        <f>IF(BC28="該当する","※割賦契約に【該当する】契約は申請できません。","")</f>
        <v/>
      </c>
      <c r="BT28" s="691"/>
      <c r="BU28" s="691"/>
      <c r="BV28" s="691"/>
      <c r="BW28" s="691"/>
      <c r="BX28" s="691"/>
      <c r="BY28" s="691"/>
      <c r="BZ28" s="691"/>
      <c r="CA28" s="691"/>
      <c r="CB28" s="691"/>
      <c r="CC28" s="691"/>
      <c r="CD28" s="691"/>
      <c r="CE28" s="691"/>
      <c r="CF28" s="691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DB28" s="13"/>
    </row>
    <row r="29" spans="1:106" ht="15.75" customHeight="1" x14ac:dyDescent="0.15">
      <c r="A29" s="30"/>
      <c r="B29" s="671"/>
      <c r="C29" s="671"/>
      <c r="D29" s="671"/>
      <c r="E29" s="672"/>
      <c r="F29" s="169"/>
      <c r="G29" s="169"/>
      <c r="H29" s="341"/>
      <c r="I29" s="671"/>
      <c r="J29" s="671"/>
      <c r="K29" s="671"/>
      <c r="L29" s="672"/>
      <c r="M29" s="169"/>
      <c r="N29" s="169"/>
      <c r="O29" s="341"/>
      <c r="P29" s="673"/>
      <c r="Q29" s="673"/>
      <c r="R29" s="673"/>
      <c r="S29" s="674"/>
      <c r="T29" s="243"/>
      <c r="U29" s="243"/>
      <c r="V29" s="244"/>
      <c r="W29" s="717"/>
      <c r="X29" s="718"/>
      <c r="Y29" s="718"/>
      <c r="Z29" s="718"/>
      <c r="AA29" s="333"/>
      <c r="AB29" s="333"/>
      <c r="AC29" s="334"/>
      <c r="AD29" s="248"/>
      <c r="AE29" s="249"/>
      <c r="AF29" s="249"/>
      <c r="AG29" s="250"/>
      <c r="AH29" s="679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1"/>
      <c r="AU29" s="743"/>
      <c r="AV29" s="744"/>
      <c r="AW29" s="744"/>
      <c r="AX29" s="744"/>
      <c r="AY29" s="744"/>
      <c r="AZ29" s="744"/>
      <c r="BA29" s="744"/>
      <c r="BB29" s="745"/>
      <c r="BC29" s="730"/>
      <c r="BD29" s="731"/>
      <c r="BE29" s="731"/>
      <c r="BF29" s="731"/>
      <c r="BG29" s="731"/>
      <c r="BH29" s="736"/>
      <c r="BI29" s="736"/>
      <c r="BJ29" s="737"/>
      <c r="BK29" s="730"/>
      <c r="BL29" s="731"/>
      <c r="BM29" s="731"/>
      <c r="BN29" s="731"/>
      <c r="BO29" s="731"/>
      <c r="BP29" s="731"/>
      <c r="BQ29" s="732"/>
      <c r="BR29" s="30"/>
      <c r="BS29" s="691"/>
      <c r="BT29" s="691"/>
      <c r="BU29" s="691"/>
      <c r="BV29" s="691"/>
      <c r="BW29" s="691"/>
      <c r="BX29" s="691"/>
      <c r="BY29" s="691"/>
      <c r="BZ29" s="691"/>
      <c r="CA29" s="691"/>
      <c r="CB29" s="691"/>
      <c r="CC29" s="691"/>
      <c r="CD29" s="691"/>
      <c r="CE29" s="691"/>
      <c r="CF29" s="691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DB29" s="13"/>
    </row>
    <row r="30" spans="1:106" ht="15.75" customHeight="1" x14ac:dyDescent="0.15">
      <c r="A30" s="30"/>
      <c r="B30" s="671"/>
      <c r="C30" s="671"/>
      <c r="D30" s="671"/>
      <c r="E30" s="672"/>
      <c r="F30" s="342"/>
      <c r="G30" s="342"/>
      <c r="H30" s="343"/>
      <c r="I30" s="671"/>
      <c r="J30" s="671"/>
      <c r="K30" s="671"/>
      <c r="L30" s="672"/>
      <c r="M30" s="342"/>
      <c r="N30" s="342"/>
      <c r="O30" s="343"/>
      <c r="P30" s="675"/>
      <c r="Q30" s="675"/>
      <c r="R30" s="675"/>
      <c r="S30" s="278"/>
      <c r="T30" s="243"/>
      <c r="U30" s="243"/>
      <c r="V30" s="244"/>
      <c r="W30" s="719"/>
      <c r="X30" s="720"/>
      <c r="Y30" s="720"/>
      <c r="Z30" s="720"/>
      <c r="AA30" s="335"/>
      <c r="AB30" s="335"/>
      <c r="AC30" s="336"/>
      <c r="AD30" s="251"/>
      <c r="AE30" s="252"/>
      <c r="AF30" s="252"/>
      <c r="AG30" s="253"/>
      <c r="AH30" s="682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4"/>
      <c r="AU30" s="743"/>
      <c r="AV30" s="744"/>
      <c r="AW30" s="744"/>
      <c r="AX30" s="744"/>
      <c r="AY30" s="744"/>
      <c r="AZ30" s="744"/>
      <c r="BA30" s="744"/>
      <c r="BB30" s="745"/>
      <c r="BC30" s="730"/>
      <c r="BD30" s="731"/>
      <c r="BE30" s="731"/>
      <c r="BF30" s="731"/>
      <c r="BG30" s="731"/>
      <c r="BH30" s="736"/>
      <c r="BI30" s="736"/>
      <c r="BJ30" s="737"/>
      <c r="BK30" s="730"/>
      <c r="BL30" s="731"/>
      <c r="BM30" s="731"/>
      <c r="BN30" s="731"/>
      <c r="BO30" s="731"/>
      <c r="BP30" s="731"/>
      <c r="BQ30" s="732"/>
      <c r="BR30" s="23" t="str">
        <f>IF(BS22="","","※2")</f>
        <v/>
      </c>
      <c r="BS30" s="692" t="str">
        <f>IF(BK28="該当する","※所有権移転付リースに【該当する】契約は申請できません。","")</f>
        <v/>
      </c>
      <c r="BT30" s="692"/>
      <c r="BU30" s="692"/>
      <c r="BV30" s="692"/>
      <c r="BW30" s="692"/>
      <c r="BX30" s="692"/>
      <c r="BY30" s="692"/>
      <c r="BZ30" s="692"/>
      <c r="CA30" s="692"/>
      <c r="CB30" s="692"/>
      <c r="CC30" s="692"/>
      <c r="CD30" s="692"/>
      <c r="CE30" s="692"/>
      <c r="CF30" s="69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DB30" s="13"/>
    </row>
    <row r="31" spans="1:106" ht="15.75" customHeight="1" x14ac:dyDescent="0.15">
      <c r="A31" s="30"/>
      <c r="B31" s="278" t="str">
        <f>IF(B28="","",ROUNDDOWN(B28/12,0))</f>
        <v/>
      </c>
      <c r="C31" s="279"/>
      <c r="D31" s="279"/>
      <c r="E31" s="279"/>
      <c r="F31" s="241" t="s">
        <v>1</v>
      </c>
      <c r="G31" s="241"/>
      <c r="H31" s="242"/>
      <c r="I31" s="279" t="str">
        <f>IF(I28="","",ROUNDDOWN(I28/12,0))</f>
        <v/>
      </c>
      <c r="J31" s="279"/>
      <c r="K31" s="279"/>
      <c r="L31" s="279"/>
      <c r="M31" s="241" t="s">
        <v>1</v>
      </c>
      <c r="N31" s="241"/>
      <c r="O31" s="241"/>
      <c r="P31" s="278" t="str">
        <f>IF(P28="","",ROUNDDOWN(P28/12,0))</f>
        <v/>
      </c>
      <c r="Q31" s="279"/>
      <c r="R31" s="279"/>
      <c r="S31" s="279"/>
      <c r="T31" s="241" t="s">
        <v>1</v>
      </c>
      <c r="U31" s="241"/>
      <c r="V31" s="242"/>
      <c r="W31" s="254"/>
      <c r="X31" s="255"/>
      <c r="Y31" s="255"/>
      <c r="Z31" s="255"/>
      <c r="AA31" s="255"/>
      <c r="AB31" s="255"/>
      <c r="AC31" s="256"/>
      <c r="AD31" s="263" t="s">
        <v>27</v>
      </c>
      <c r="AE31" s="264"/>
      <c r="AF31" s="264"/>
      <c r="AG31" s="265"/>
      <c r="AH31" s="685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43"/>
      <c r="AV31" s="744"/>
      <c r="AW31" s="744"/>
      <c r="AX31" s="744"/>
      <c r="AY31" s="744"/>
      <c r="AZ31" s="744"/>
      <c r="BA31" s="744"/>
      <c r="BB31" s="745"/>
      <c r="BC31" s="730"/>
      <c r="BD31" s="731"/>
      <c r="BE31" s="731"/>
      <c r="BF31" s="731"/>
      <c r="BG31" s="731"/>
      <c r="BH31" s="736"/>
      <c r="BI31" s="736"/>
      <c r="BJ31" s="737"/>
      <c r="BK31" s="730"/>
      <c r="BL31" s="731"/>
      <c r="BM31" s="731"/>
      <c r="BN31" s="731"/>
      <c r="BO31" s="731"/>
      <c r="BP31" s="731"/>
      <c r="BQ31" s="732"/>
      <c r="BR31" s="30"/>
      <c r="BS31" s="692"/>
      <c r="BT31" s="692"/>
      <c r="BU31" s="692"/>
      <c r="BV31" s="692"/>
      <c r="BW31" s="692"/>
      <c r="BX31" s="692"/>
      <c r="BY31" s="692"/>
      <c r="BZ31" s="692"/>
      <c r="CA31" s="692"/>
      <c r="CB31" s="692"/>
      <c r="CC31" s="692"/>
      <c r="CD31" s="692"/>
      <c r="CE31" s="692"/>
      <c r="CF31" s="69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DB31" s="14"/>
    </row>
    <row r="32" spans="1:106" ht="15.75" customHeight="1" x14ac:dyDescent="0.15">
      <c r="A32" s="30"/>
      <c r="B32" s="280"/>
      <c r="C32" s="281"/>
      <c r="D32" s="281"/>
      <c r="E32" s="281"/>
      <c r="F32" s="243"/>
      <c r="G32" s="243"/>
      <c r="H32" s="244"/>
      <c r="I32" s="281"/>
      <c r="J32" s="281"/>
      <c r="K32" s="281"/>
      <c r="L32" s="281"/>
      <c r="M32" s="243"/>
      <c r="N32" s="243"/>
      <c r="O32" s="243"/>
      <c r="P32" s="280"/>
      <c r="Q32" s="281"/>
      <c r="R32" s="281"/>
      <c r="S32" s="281"/>
      <c r="T32" s="243"/>
      <c r="U32" s="243"/>
      <c r="V32" s="244"/>
      <c r="W32" s="257"/>
      <c r="X32" s="258"/>
      <c r="Y32" s="258"/>
      <c r="Z32" s="258"/>
      <c r="AA32" s="258"/>
      <c r="AB32" s="258"/>
      <c r="AC32" s="259"/>
      <c r="AD32" s="248"/>
      <c r="AE32" s="249"/>
      <c r="AF32" s="249"/>
      <c r="AG32" s="250"/>
      <c r="AH32" s="679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1"/>
      <c r="AU32" s="743"/>
      <c r="AV32" s="744"/>
      <c r="AW32" s="744"/>
      <c r="AX32" s="744"/>
      <c r="AY32" s="744"/>
      <c r="AZ32" s="744"/>
      <c r="BA32" s="744"/>
      <c r="BB32" s="745"/>
      <c r="BC32" s="730"/>
      <c r="BD32" s="731"/>
      <c r="BE32" s="731"/>
      <c r="BF32" s="731"/>
      <c r="BG32" s="731"/>
      <c r="BH32" s="736"/>
      <c r="BI32" s="736"/>
      <c r="BJ32" s="737"/>
      <c r="BK32" s="730"/>
      <c r="BL32" s="731"/>
      <c r="BM32" s="731"/>
      <c r="BN32" s="731"/>
      <c r="BO32" s="731"/>
      <c r="BP32" s="731"/>
      <c r="BQ32" s="732"/>
      <c r="BR32" s="30"/>
      <c r="BS32" s="691"/>
      <c r="BT32" s="691"/>
      <c r="BU32" s="691"/>
      <c r="BV32" s="691"/>
      <c r="BW32" s="691"/>
      <c r="BX32" s="691"/>
      <c r="BY32" s="691"/>
      <c r="BZ32" s="691"/>
      <c r="CA32" s="691"/>
      <c r="CB32" s="691"/>
      <c r="CC32" s="691"/>
      <c r="CD32" s="691"/>
      <c r="CE32" s="691"/>
      <c r="CF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9"/>
      <c r="DB32" s="14"/>
    </row>
    <row r="33" spans="1:106" ht="33.75" customHeight="1" x14ac:dyDescent="0.15">
      <c r="A33" s="30"/>
      <c r="B33" s="282"/>
      <c r="C33" s="283"/>
      <c r="D33" s="283"/>
      <c r="E33" s="283"/>
      <c r="F33" s="284"/>
      <c r="G33" s="284"/>
      <c r="H33" s="285"/>
      <c r="I33" s="283"/>
      <c r="J33" s="283"/>
      <c r="K33" s="283"/>
      <c r="L33" s="283"/>
      <c r="M33" s="284"/>
      <c r="N33" s="284"/>
      <c r="O33" s="284"/>
      <c r="P33" s="282"/>
      <c r="Q33" s="283"/>
      <c r="R33" s="283"/>
      <c r="S33" s="283"/>
      <c r="T33" s="284"/>
      <c r="U33" s="284"/>
      <c r="V33" s="285"/>
      <c r="W33" s="260"/>
      <c r="X33" s="261"/>
      <c r="Y33" s="261"/>
      <c r="Z33" s="261"/>
      <c r="AA33" s="261"/>
      <c r="AB33" s="261"/>
      <c r="AC33" s="262"/>
      <c r="AD33" s="266"/>
      <c r="AE33" s="267"/>
      <c r="AF33" s="267"/>
      <c r="AG33" s="268"/>
      <c r="AH33" s="688"/>
      <c r="AI33" s="689"/>
      <c r="AJ33" s="689"/>
      <c r="AK33" s="689"/>
      <c r="AL33" s="689"/>
      <c r="AM33" s="689"/>
      <c r="AN33" s="689"/>
      <c r="AO33" s="689"/>
      <c r="AP33" s="689"/>
      <c r="AQ33" s="689"/>
      <c r="AR33" s="689"/>
      <c r="AS33" s="689"/>
      <c r="AT33" s="690"/>
      <c r="AU33" s="746"/>
      <c r="AV33" s="747"/>
      <c r="AW33" s="747"/>
      <c r="AX33" s="747"/>
      <c r="AY33" s="747"/>
      <c r="AZ33" s="747"/>
      <c r="BA33" s="747"/>
      <c r="BB33" s="748"/>
      <c r="BC33" s="733"/>
      <c r="BD33" s="734"/>
      <c r="BE33" s="734"/>
      <c r="BF33" s="734"/>
      <c r="BG33" s="734"/>
      <c r="BH33" s="738"/>
      <c r="BI33" s="738"/>
      <c r="BJ33" s="739"/>
      <c r="BK33" s="733"/>
      <c r="BL33" s="734"/>
      <c r="BM33" s="734"/>
      <c r="BN33" s="734"/>
      <c r="BO33" s="734"/>
      <c r="BP33" s="734"/>
      <c r="BQ33" s="735"/>
      <c r="BR33" s="30"/>
      <c r="BS33" s="691"/>
      <c r="BT33" s="691"/>
      <c r="BU33" s="691"/>
      <c r="BV33" s="691"/>
      <c r="BW33" s="691"/>
      <c r="BX33" s="691"/>
      <c r="BY33" s="691"/>
      <c r="BZ33" s="691"/>
      <c r="CA33" s="691"/>
      <c r="CB33" s="691"/>
      <c r="CC33" s="691"/>
      <c r="CD33" s="691"/>
      <c r="CE33" s="691"/>
      <c r="CF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DB33" s="14"/>
    </row>
    <row r="34" spans="1:106" ht="72" customHeight="1" x14ac:dyDescent="0.15">
      <c r="A34" s="30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6"/>
      <c r="X34" s="156"/>
      <c r="Y34" s="156"/>
      <c r="Z34" s="156"/>
      <c r="AA34" s="156"/>
      <c r="AB34" s="156"/>
      <c r="AC34" s="156"/>
      <c r="AD34" s="155"/>
      <c r="AE34" s="155"/>
      <c r="AF34" s="155"/>
      <c r="AG34" s="155"/>
      <c r="AH34" s="155"/>
      <c r="AI34" s="155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N34" s="156"/>
      <c r="BO34" s="156"/>
      <c r="BP34" s="156"/>
      <c r="BQ34" s="156"/>
      <c r="BR34" s="30"/>
    </row>
    <row r="35" spans="1:106" ht="13.5" customHeight="1" x14ac:dyDescent="0.15">
      <c r="A35" s="68"/>
      <c r="B35" s="68"/>
      <c r="C35" s="68"/>
      <c r="D35" s="68"/>
      <c r="E35" s="68"/>
      <c r="F35" s="68"/>
      <c r="G35" s="68"/>
      <c r="H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8"/>
      <c r="AE35" s="78"/>
      <c r="AF35" s="78"/>
      <c r="AG35" s="78"/>
      <c r="AH35" s="78"/>
      <c r="AI35" s="78"/>
      <c r="AJ35" s="78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10"/>
      <c r="BT35" s="10"/>
      <c r="BY35" s="1"/>
    </row>
    <row r="36" spans="1:106" ht="11.25" customHeight="1" x14ac:dyDescent="0.15">
      <c r="A36" s="30"/>
      <c r="B36" s="22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R36" s="30"/>
    </row>
    <row r="37" spans="1:106" ht="11.25" customHeight="1" x14ac:dyDescent="0.15">
      <c r="A37" s="30"/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30"/>
    </row>
    <row r="38" spans="1:106" ht="11.25" customHeight="1" x14ac:dyDescent="0.15">
      <c r="A38" s="30"/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  <c r="BR38" s="30"/>
    </row>
    <row r="39" spans="1:106" ht="27" customHeight="1" x14ac:dyDescent="0.15">
      <c r="A39" s="30"/>
      <c r="B39" s="172" t="s">
        <v>47</v>
      </c>
      <c r="C39" s="173"/>
      <c r="D39" s="174"/>
      <c r="E39" s="172" t="s">
        <v>48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4"/>
      <c r="Y39" s="172" t="s">
        <v>32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4"/>
      <c r="BF39" s="172" t="s">
        <v>33</v>
      </c>
      <c r="BG39" s="173"/>
      <c r="BH39" s="173"/>
      <c r="BI39" s="173"/>
      <c r="BJ39" s="173"/>
      <c r="BK39" s="174"/>
      <c r="BL39" s="172" t="s">
        <v>101</v>
      </c>
      <c r="BM39" s="173"/>
      <c r="BN39" s="173"/>
      <c r="BO39" s="173"/>
      <c r="BP39" s="173"/>
      <c r="BQ39" s="174"/>
      <c r="BR39" s="30"/>
    </row>
    <row r="40" spans="1:106" ht="27" customHeight="1" x14ac:dyDescent="0.15">
      <c r="A40" s="30"/>
      <c r="B40" s="175"/>
      <c r="C40" s="176"/>
      <c r="D40" s="17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17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7"/>
      <c r="BF40" s="175"/>
      <c r="BG40" s="176"/>
      <c r="BH40" s="176"/>
      <c r="BI40" s="176"/>
      <c r="BJ40" s="176"/>
      <c r="BK40" s="177"/>
      <c r="BL40" s="175"/>
      <c r="BM40" s="176"/>
      <c r="BN40" s="176"/>
      <c r="BO40" s="176"/>
      <c r="BP40" s="176"/>
      <c r="BQ40" s="177"/>
      <c r="BR40" s="30"/>
    </row>
    <row r="41" spans="1:106" ht="27" customHeight="1" thickBot="1" x14ac:dyDescent="0.2">
      <c r="A41" s="30"/>
      <c r="B41" s="230"/>
      <c r="C41" s="231"/>
      <c r="D41" s="232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230"/>
      <c r="BG41" s="231"/>
      <c r="BH41" s="231"/>
      <c r="BI41" s="231"/>
      <c r="BJ41" s="231"/>
      <c r="BK41" s="232"/>
      <c r="BL41" s="230"/>
      <c r="BM41" s="231"/>
      <c r="BN41" s="231"/>
      <c r="BO41" s="231"/>
      <c r="BP41" s="231"/>
      <c r="BQ41" s="232"/>
      <c r="BR41" s="30"/>
    </row>
    <row r="42" spans="1:106" ht="12.95" customHeight="1" thickTop="1" x14ac:dyDescent="0.15">
      <c r="A42" s="30"/>
      <c r="B42" s="233">
        <v>1</v>
      </c>
      <c r="C42" s="234"/>
      <c r="D42" s="235"/>
      <c r="E42" s="665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7"/>
      <c r="Y42" s="665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7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  <c r="BR42" s="30"/>
    </row>
    <row r="43" spans="1:106" ht="12.95" customHeight="1" x14ac:dyDescent="0.15">
      <c r="A43" s="30"/>
      <c r="B43" s="175"/>
      <c r="C43" s="176"/>
      <c r="D43" s="177"/>
      <c r="E43" s="653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5"/>
      <c r="Y43" s="653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  <c r="BR43" s="30"/>
    </row>
    <row r="44" spans="1:106" ht="12.95" customHeight="1" x14ac:dyDescent="0.15">
      <c r="A44" s="30"/>
      <c r="B44" s="178"/>
      <c r="C44" s="179"/>
      <c r="D44" s="180"/>
      <c r="E44" s="656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8"/>
      <c r="Y44" s="656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8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  <c r="BR44" s="30"/>
    </row>
    <row r="45" spans="1:106" ht="12.95" customHeight="1" x14ac:dyDescent="0.15">
      <c r="A45" s="30"/>
      <c r="B45" s="172">
        <v>2</v>
      </c>
      <c r="C45" s="173"/>
      <c r="D45" s="174"/>
      <c r="E45" s="650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2"/>
      <c r="Y45" s="650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2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  <c r="BR45" s="30"/>
    </row>
    <row r="46" spans="1:106" ht="12.95" customHeight="1" x14ac:dyDescent="0.15">
      <c r="A46" s="30"/>
      <c r="B46" s="175"/>
      <c r="C46" s="176"/>
      <c r="D46" s="177"/>
      <c r="E46" s="653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5"/>
      <c r="Y46" s="653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5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  <c r="BR46" s="30"/>
    </row>
    <row r="47" spans="1:106" ht="12.95" customHeight="1" x14ac:dyDescent="0.15">
      <c r="A47" s="30"/>
      <c r="B47" s="178"/>
      <c r="C47" s="179"/>
      <c r="D47" s="180"/>
      <c r="E47" s="656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8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8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  <c r="BR47" s="30"/>
    </row>
    <row r="48" spans="1:106" ht="12.95" customHeight="1" x14ac:dyDescent="0.15">
      <c r="A48" s="30"/>
      <c r="B48" s="172">
        <v>3</v>
      </c>
      <c r="C48" s="173"/>
      <c r="D48" s="174"/>
      <c r="E48" s="650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2"/>
      <c r="Y48" s="650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2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  <c r="BR48" s="30"/>
    </row>
    <row r="49" spans="1:70" ht="12.95" customHeight="1" x14ac:dyDescent="0.15">
      <c r="A49" s="30"/>
      <c r="B49" s="175"/>
      <c r="C49" s="176"/>
      <c r="D49" s="177"/>
      <c r="E49" s="653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5"/>
      <c r="Y49" s="653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  <c r="BR49" s="30"/>
    </row>
    <row r="50" spans="1:70" ht="12.95" customHeight="1" x14ac:dyDescent="0.15">
      <c r="A50" s="30"/>
      <c r="B50" s="178"/>
      <c r="C50" s="179"/>
      <c r="D50" s="180"/>
      <c r="E50" s="656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8"/>
      <c r="Y50" s="656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8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  <c r="BR50" s="30"/>
    </row>
    <row r="51" spans="1:70" ht="12.95" customHeight="1" x14ac:dyDescent="0.15">
      <c r="A51" s="30"/>
      <c r="B51" s="172">
        <v>4</v>
      </c>
      <c r="C51" s="173"/>
      <c r="D51" s="174"/>
      <c r="E51" s="650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2"/>
      <c r="Y51" s="650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2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  <c r="BR51" s="30"/>
    </row>
    <row r="52" spans="1:70" ht="12.95" customHeight="1" x14ac:dyDescent="0.15">
      <c r="A52" s="30"/>
      <c r="B52" s="175"/>
      <c r="C52" s="176"/>
      <c r="D52" s="177"/>
      <c r="E52" s="653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5"/>
      <c r="Y52" s="653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5"/>
      <c r="BF52" s="659"/>
      <c r="BG52" s="659"/>
      <c r="BH52" s="659"/>
      <c r="BI52" s="659"/>
      <c r="BJ52" s="659"/>
      <c r="BK52" s="659"/>
      <c r="BL52" s="659"/>
      <c r="BM52" s="659"/>
      <c r="BN52" s="659"/>
      <c r="BO52" s="659"/>
      <c r="BP52" s="659"/>
      <c r="BQ52" s="659"/>
      <c r="BR52" s="30"/>
    </row>
    <row r="53" spans="1:70" ht="12.95" customHeight="1" x14ac:dyDescent="0.15">
      <c r="A53" s="30"/>
      <c r="B53" s="178"/>
      <c r="C53" s="179"/>
      <c r="D53" s="180"/>
      <c r="E53" s="656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8"/>
      <c r="Y53" s="656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8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59"/>
      <c r="BQ53" s="659"/>
      <c r="BR53" s="30"/>
    </row>
    <row r="54" spans="1:70" ht="12.95" customHeight="1" x14ac:dyDescent="0.15">
      <c r="A54" s="30"/>
      <c r="B54" s="172">
        <v>5</v>
      </c>
      <c r="C54" s="173"/>
      <c r="D54" s="174"/>
      <c r="E54" s="650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2"/>
      <c r="Y54" s="650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2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59"/>
      <c r="BQ54" s="659"/>
      <c r="BR54" s="30"/>
    </row>
    <row r="55" spans="1:70" ht="12.95" customHeight="1" x14ac:dyDescent="0.15">
      <c r="A55" s="30"/>
      <c r="B55" s="175"/>
      <c r="C55" s="176"/>
      <c r="D55" s="177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5"/>
      <c r="Y55" s="653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59"/>
      <c r="BG55" s="659"/>
      <c r="BH55" s="659"/>
      <c r="BI55" s="659"/>
      <c r="BJ55" s="659"/>
      <c r="BK55" s="659"/>
      <c r="BL55" s="659"/>
      <c r="BM55" s="659"/>
      <c r="BN55" s="659"/>
      <c r="BO55" s="659"/>
      <c r="BP55" s="659"/>
      <c r="BQ55" s="659"/>
      <c r="BR55" s="30"/>
    </row>
    <row r="56" spans="1:70" ht="12.95" customHeight="1" x14ac:dyDescent="0.15">
      <c r="A56" s="30"/>
      <c r="B56" s="178"/>
      <c r="C56" s="179"/>
      <c r="D56" s="180"/>
      <c r="E56" s="656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8"/>
      <c r="Y56" s="656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57"/>
      <c r="BE56" s="658"/>
      <c r="BF56" s="659"/>
      <c r="BG56" s="659"/>
      <c r="BH56" s="659"/>
      <c r="BI56" s="659"/>
      <c r="BJ56" s="659"/>
      <c r="BK56" s="659"/>
      <c r="BL56" s="659"/>
      <c r="BM56" s="659"/>
      <c r="BN56" s="659"/>
      <c r="BO56" s="659"/>
      <c r="BP56" s="659"/>
      <c r="BQ56" s="659"/>
      <c r="BR56" s="30"/>
    </row>
    <row r="57" spans="1:70" ht="12.95" customHeight="1" x14ac:dyDescent="0.15">
      <c r="A57" s="30"/>
      <c r="B57" s="172">
        <v>6</v>
      </c>
      <c r="C57" s="173"/>
      <c r="D57" s="174"/>
      <c r="E57" s="650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2"/>
      <c r="Y57" s="650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2"/>
      <c r="BF57" s="659"/>
      <c r="BG57" s="659"/>
      <c r="BH57" s="659"/>
      <c r="BI57" s="659"/>
      <c r="BJ57" s="659"/>
      <c r="BK57" s="659"/>
      <c r="BL57" s="659"/>
      <c r="BM57" s="659"/>
      <c r="BN57" s="659"/>
      <c r="BO57" s="659"/>
      <c r="BP57" s="659"/>
      <c r="BQ57" s="659"/>
      <c r="BR57" s="30"/>
    </row>
    <row r="58" spans="1:70" ht="12.95" customHeight="1" x14ac:dyDescent="0.15">
      <c r="A58" s="30"/>
      <c r="B58" s="175"/>
      <c r="C58" s="176"/>
      <c r="D58" s="177"/>
      <c r="E58" s="65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5"/>
      <c r="Y58" s="653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5"/>
      <c r="BF58" s="659"/>
      <c r="BG58" s="659"/>
      <c r="BH58" s="659"/>
      <c r="BI58" s="659"/>
      <c r="BJ58" s="659"/>
      <c r="BK58" s="659"/>
      <c r="BL58" s="659"/>
      <c r="BM58" s="659"/>
      <c r="BN58" s="659"/>
      <c r="BO58" s="659"/>
      <c r="BP58" s="659"/>
      <c r="BQ58" s="659"/>
      <c r="BR58" s="30"/>
    </row>
    <row r="59" spans="1:70" ht="12.95" customHeight="1" x14ac:dyDescent="0.15">
      <c r="A59" s="30"/>
      <c r="B59" s="178"/>
      <c r="C59" s="179"/>
      <c r="D59" s="180"/>
      <c r="E59" s="656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8"/>
      <c r="Y59" s="656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8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  <c r="BR59" s="30"/>
    </row>
    <row r="60" spans="1:70" ht="12.95" customHeight="1" x14ac:dyDescent="0.15">
      <c r="A60" s="30"/>
      <c r="B60" s="172">
        <v>7</v>
      </c>
      <c r="C60" s="173"/>
      <c r="D60" s="174"/>
      <c r="E60" s="650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2"/>
      <c r="Y60" s="650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2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  <c r="BR60" s="30"/>
    </row>
    <row r="61" spans="1:70" ht="12.95" customHeight="1" x14ac:dyDescent="0.15">
      <c r="A61" s="30"/>
      <c r="B61" s="175"/>
      <c r="C61" s="176"/>
      <c r="D61" s="177"/>
      <c r="E61" s="653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5"/>
      <c r="Y61" s="653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5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30"/>
    </row>
    <row r="62" spans="1:70" ht="12.95" customHeight="1" x14ac:dyDescent="0.15">
      <c r="A62" s="30"/>
      <c r="B62" s="178"/>
      <c r="C62" s="179"/>
      <c r="D62" s="180"/>
      <c r="E62" s="656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8"/>
      <c r="Y62" s="656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8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  <c r="BR62" s="30"/>
    </row>
    <row r="63" spans="1:70" ht="12.95" customHeight="1" x14ac:dyDescent="0.15">
      <c r="A63" s="30"/>
      <c r="B63" s="172">
        <v>8</v>
      </c>
      <c r="C63" s="173"/>
      <c r="D63" s="174"/>
      <c r="E63" s="650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2"/>
      <c r="Y63" s="650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2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  <c r="BR63" s="30"/>
    </row>
    <row r="64" spans="1:70" ht="12.95" customHeight="1" x14ac:dyDescent="0.15">
      <c r="A64" s="30"/>
      <c r="B64" s="175"/>
      <c r="C64" s="176"/>
      <c r="D64" s="177"/>
      <c r="E64" s="653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5"/>
      <c r="Y64" s="653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5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  <c r="BR64" s="30"/>
    </row>
    <row r="65" spans="1:70" ht="12.95" customHeight="1" x14ac:dyDescent="0.15">
      <c r="A65" s="30"/>
      <c r="B65" s="178"/>
      <c r="C65" s="179"/>
      <c r="D65" s="180"/>
      <c r="E65" s="656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8"/>
      <c r="Y65" s="656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8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  <c r="BR65" s="30"/>
    </row>
    <row r="66" spans="1:70" ht="12.95" customHeight="1" x14ac:dyDescent="0.15">
      <c r="A66" s="30"/>
      <c r="B66" s="172">
        <v>9</v>
      </c>
      <c r="C66" s="173"/>
      <c r="D66" s="174"/>
      <c r="E66" s="650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2"/>
      <c r="Y66" s="650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2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  <c r="BR66" s="30"/>
    </row>
    <row r="67" spans="1:70" ht="12.95" customHeight="1" x14ac:dyDescent="0.15">
      <c r="A67" s="30"/>
      <c r="B67" s="175"/>
      <c r="C67" s="176"/>
      <c r="D67" s="177"/>
      <c r="E67" s="653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653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5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  <c r="BR67" s="30"/>
    </row>
    <row r="68" spans="1:70" ht="12.95" customHeight="1" x14ac:dyDescent="0.15">
      <c r="A68" s="30"/>
      <c r="B68" s="178"/>
      <c r="C68" s="179"/>
      <c r="D68" s="180"/>
      <c r="E68" s="656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8"/>
      <c r="Y68" s="656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8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  <c r="BR68" s="30"/>
    </row>
    <row r="69" spans="1:70" ht="12.95" customHeight="1" x14ac:dyDescent="0.15">
      <c r="A69" s="30"/>
      <c r="B69" s="172">
        <v>10</v>
      </c>
      <c r="C69" s="173"/>
      <c r="D69" s="174"/>
      <c r="E69" s="650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2"/>
      <c r="Y69" s="650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2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  <c r="BR69" s="30"/>
    </row>
    <row r="70" spans="1:70" ht="12.95" customHeight="1" x14ac:dyDescent="0.15">
      <c r="A70" s="30"/>
      <c r="B70" s="175"/>
      <c r="C70" s="176"/>
      <c r="D70" s="177"/>
      <c r="E70" s="653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5"/>
      <c r="Y70" s="653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5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  <c r="BR70" s="30"/>
    </row>
    <row r="71" spans="1:70" ht="12.95" customHeight="1" x14ac:dyDescent="0.15">
      <c r="A71" s="30"/>
      <c r="B71" s="178"/>
      <c r="C71" s="179"/>
      <c r="D71" s="180"/>
      <c r="E71" s="653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5"/>
      <c r="Y71" s="653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5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  <c r="BR71" s="30"/>
    </row>
    <row r="72" spans="1:70" ht="12.95" customHeight="1" x14ac:dyDescent="0.15">
      <c r="A72" s="30"/>
      <c r="B72" s="172">
        <v>11</v>
      </c>
      <c r="C72" s="173"/>
      <c r="D72" s="174"/>
      <c r="E72" s="650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2"/>
      <c r="Y72" s="650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  <c r="BR72" s="30"/>
    </row>
    <row r="73" spans="1:70" ht="12.95" customHeight="1" x14ac:dyDescent="0.15">
      <c r="A73" s="30"/>
      <c r="B73" s="175"/>
      <c r="C73" s="176"/>
      <c r="D73" s="177"/>
      <c r="E73" s="653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5"/>
      <c r="Y73" s="653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5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  <c r="BR73" s="30"/>
    </row>
    <row r="74" spans="1:70" ht="12.95" customHeight="1" x14ac:dyDescent="0.15">
      <c r="A74" s="30"/>
      <c r="B74" s="178"/>
      <c r="C74" s="179"/>
      <c r="D74" s="180"/>
      <c r="E74" s="656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6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  <c r="AP74" s="657"/>
      <c r="AQ74" s="657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8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  <c r="BR74" s="30"/>
    </row>
    <row r="75" spans="1:70" ht="12.95" customHeight="1" x14ac:dyDescent="0.15">
      <c r="A75" s="30"/>
      <c r="B75" s="172">
        <v>12</v>
      </c>
      <c r="C75" s="173"/>
      <c r="D75" s="174"/>
      <c r="E75" s="650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2"/>
      <c r="Y75" s="650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2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  <c r="BR75" s="30"/>
    </row>
    <row r="76" spans="1:70" ht="12.95" customHeight="1" x14ac:dyDescent="0.15">
      <c r="A76" s="30"/>
      <c r="B76" s="175"/>
      <c r="C76" s="176"/>
      <c r="D76" s="177"/>
      <c r="E76" s="653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3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5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  <c r="BR76" s="30"/>
    </row>
    <row r="77" spans="1:70" ht="12.95" customHeight="1" x14ac:dyDescent="0.15">
      <c r="A77" s="30"/>
      <c r="B77" s="178"/>
      <c r="C77" s="179"/>
      <c r="D77" s="180"/>
      <c r="E77" s="656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8"/>
      <c r="Y77" s="656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8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  <c r="BR77" s="30"/>
    </row>
    <row r="78" spans="1:70" ht="12.95" customHeight="1" x14ac:dyDescent="0.15">
      <c r="A78" s="30"/>
      <c r="B78" s="172">
        <v>13</v>
      </c>
      <c r="C78" s="173"/>
      <c r="D78" s="174"/>
      <c r="E78" s="650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2"/>
      <c r="Y78" s="650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2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30"/>
    </row>
    <row r="79" spans="1:70" ht="12.95" customHeight="1" x14ac:dyDescent="0.15">
      <c r="A79" s="30"/>
      <c r="B79" s="175"/>
      <c r="C79" s="176"/>
      <c r="D79" s="177"/>
      <c r="E79" s="653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5"/>
      <c r="Y79" s="653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5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  <c r="BR79" s="30"/>
    </row>
    <row r="80" spans="1:70" ht="12.95" customHeight="1" x14ac:dyDescent="0.15">
      <c r="A80" s="30"/>
      <c r="B80" s="178"/>
      <c r="C80" s="179"/>
      <c r="D80" s="18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8"/>
      <c r="Y80" s="656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7"/>
      <c r="BE80" s="658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  <c r="BR80" s="30"/>
    </row>
    <row r="81" spans="1:70" ht="12.95" customHeight="1" x14ac:dyDescent="0.15">
      <c r="A81" s="30"/>
      <c r="B81" s="172">
        <v>14</v>
      </c>
      <c r="C81" s="173"/>
      <c r="D81" s="174"/>
      <c r="E81" s="650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2"/>
      <c r="Y81" s="650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2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  <c r="BR81" s="30"/>
    </row>
    <row r="82" spans="1:70" ht="12.95" customHeight="1" x14ac:dyDescent="0.15">
      <c r="A82" s="30"/>
      <c r="B82" s="175"/>
      <c r="C82" s="176"/>
      <c r="D82" s="177"/>
      <c r="E82" s="653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5"/>
      <c r="Y82" s="653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5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  <c r="BR82" s="30"/>
    </row>
    <row r="83" spans="1:70" ht="12.95" customHeight="1" x14ac:dyDescent="0.15">
      <c r="A83" s="30"/>
      <c r="B83" s="178"/>
      <c r="C83" s="179"/>
      <c r="D83" s="180"/>
      <c r="E83" s="656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8"/>
      <c r="Y83" s="656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8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  <c r="BR83" s="30"/>
    </row>
    <row r="84" spans="1:70" ht="12.95" customHeight="1" x14ac:dyDescent="0.15">
      <c r="A84" s="30"/>
      <c r="B84" s="172">
        <v>15</v>
      </c>
      <c r="C84" s="173"/>
      <c r="D84" s="174"/>
      <c r="E84" s="650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2"/>
      <c r="Y84" s="650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2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30"/>
    </row>
    <row r="85" spans="1:70" ht="12.95" customHeight="1" x14ac:dyDescent="0.15">
      <c r="A85" s="30"/>
      <c r="B85" s="175"/>
      <c r="C85" s="176"/>
      <c r="D85" s="177"/>
      <c r="E85" s="653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5"/>
      <c r="Y85" s="653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5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  <c r="BR85" s="30"/>
    </row>
    <row r="86" spans="1:70" ht="12.95" customHeight="1" x14ac:dyDescent="0.15">
      <c r="A86" s="30"/>
      <c r="B86" s="178"/>
      <c r="C86" s="179"/>
      <c r="D86" s="180"/>
      <c r="E86" s="656"/>
      <c r="F86" s="657"/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8"/>
      <c r="Y86" s="656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  <c r="AO86" s="657"/>
      <c r="AP86" s="657"/>
      <c r="AQ86" s="657"/>
      <c r="AR86" s="657"/>
      <c r="AS86" s="657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57"/>
      <c r="BE86" s="658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  <c r="BR86" s="30"/>
    </row>
    <row r="87" spans="1:70" ht="12.95" customHeight="1" x14ac:dyDescent="0.15">
      <c r="A87" s="30"/>
      <c r="B87" s="172">
        <v>16</v>
      </c>
      <c r="C87" s="173"/>
      <c r="D87" s="174"/>
      <c r="E87" s="650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2"/>
      <c r="Y87" s="650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2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  <c r="BR87" s="30"/>
    </row>
    <row r="88" spans="1:70" ht="12.95" customHeight="1" x14ac:dyDescent="0.15">
      <c r="A88" s="30"/>
      <c r="B88" s="175"/>
      <c r="C88" s="176"/>
      <c r="D88" s="177"/>
      <c r="E88" s="653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5"/>
      <c r="Y88" s="653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5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  <c r="BR88" s="30"/>
    </row>
    <row r="89" spans="1:70" ht="12.95" customHeight="1" x14ac:dyDescent="0.15">
      <c r="A89" s="30"/>
      <c r="B89" s="178"/>
      <c r="C89" s="179"/>
      <c r="D89" s="180"/>
      <c r="E89" s="656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8"/>
      <c r="Y89" s="656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8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  <c r="BR89" s="30"/>
    </row>
    <row r="90" spans="1:70" ht="12.95" customHeight="1" x14ac:dyDescent="0.15">
      <c r="A90" s="30"/>
      <c r="B90" s="172">
        <v>17</v>
      </c>
      <c r="C90" s="173"/>
      <c r="D90" s="174"/>
      <c r="E90" s="650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2"/>
      <c r="Y90" s="650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2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  <c r="BR90" s="30"/>
    </row>
    <row r="91" spans="1:70" ht="12.95" customHeight="1" x14ac:dyDescent="0.15">
      <c r="A91" s="30"/>
      <c r="B91" s="175"/>
      <c r="C91" s="176"/>
      <c r="D91" s="177"/>
      <c r="E91" s="653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5"/>
      <c r="Y91" s="653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5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  <c r="BR91" s="30"/>
    </row>
    <row r="92" spans="1:70" ht="12.95" customHeight="1" x14ac:dyDescent="0.15">
      <c r="A92" s="30"/>
      <c r="B92" s="178"/>
      <c r="C92" s="179"/>
      <c r="D92" s="180"/>
      <c r="E92" s="656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8"/>
      <c r="Y92" s="656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8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  <c r="BR92" s="30"/>
    </row>
    <row r="93" spans="1:70" ht="12.95" customHeight="1" x14ac:dyDescent="0.15">
      <c r="A93" s="30"/>
      <c r="B93" s="172">
        <v>18</v>
      </c>
      <c r="C93" s="173"/>
      <c r="D93" s="174"/>
      <c r="E93" s="650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2"/>
      <c r="Y93" s="650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2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  <c r="BR93" s="30"/>
    </row>
    <row r="94" spans="1:70" ht="12.95" customHeight="1" x14ac:dyDescent="0.15">
      <c r="A94" s="30"/>
      <c r="B94" s="175"/>
      <c r="C94" s="176"/>
      <c r="D94" s="177"/>
      <c r="E94" s="653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5"/>
      <c r="Y94" s="653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5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  <c r="BR94" s="30"/>
    </row>
    <row r="95" spans="1:70" ht="12.95" customHeight="1" x14ac:dyDescent="0.15">
      <c r="A95" s="30"/>
      <c r="B95" s="178"/>
      <c r="C95" s="179"/>
      <c r="D95" s="180"/>
      <c r="E95" s="656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8"/>
      <c r="Y95" s="656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8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  <c r="BR95" s="30"/>
    </row>
    <row r="96" spans="1:70" ht="12.95" customHeight="1" x14ac:dyDescent="0.15">
      <c r="A96" s="30"/>
      <c r="B96" s="172">
        <v>19</v>
      </c>
      <c r="C96" s="173"/>
      <c r="D96" s="174"/>
      <c r="E96" s="650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2"/>
      <c r="Y96" s="650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2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  <c r="BR96" s="30"/>
    </row>
    <row r="97" spans="1:70" ht="12.95" customHeight="1" x14ac:dyDescent="0.15">
      <c r="A97" s="30"/>
      <c r="B97" s="175"/>
      <c r="C97" s="176"/>
      <c r="D97" s="177"/>
      <c r="E97" s="653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5"/>
      <c r="Y97" s="653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5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  <c r="BR97" s="30"/>
    </row>
    <row r="98" spans="1:70" ht="12.95" customHeight="1" x14ac:dyDescent="0.15">
      <c r="A98" s="30"/>
      <c r="B98" s="178"/>
      <c r="C98" s="179"/>
      <c r="D98" s="180"/>
      <c r="E98" s="656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8"/>
      <c r="Y98" s="656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8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  <c r="BR98" s="30"/>
    </row>
    <row r="99" spans="1:70" ht="12.95" customHeight="1" x14ac:dyDescent="0.15">
      <c r="A99" s="30"/>
      <c r="B99" s="172">
        <v>20</v>
      </c>
      <c r="C99" s="173"/>
      <c r="D99" s="174"/>
      <c r="E99" s="650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2"/>
      <c r="Y99" s="650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2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  <c r="BR99" s="30"/>
    </row>
    <row r="100" spans="1:70" ht="12.95" customHeight="1" x14ac:dyDescent="0.15">
      <c r="A100" s="30"/>
      <c r="B100" s="175"/>
      <c r="C100" s="176"/>
      <c r="D100" s="177"/>
      <c r="E100" s="653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5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5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  <c r="BR100" s="30"/>
    </row>
    <row r="101" spans="1:70" ht="12.95" customHeight="1" x14ac:dyDescent="0.15">
      <c r="A101" s="30"/>
      <c r="B101" s="178"/>
      <c r="C101" s="179"/>
      <c r="D101" s="180"/>
      <c r="E101" s="656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56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8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  <c r="BR101" s="30"/>
    </row>
    <row r="102" spans="1:70" x14ac:dyDescent="0.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</row>
    <row r="103" spans="1:70" x14ac:dyDescent="0.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</row>
    <row r="104" spans="1:70" ht="27" customHeight="1" x14ac:dyDescent="0.15">
      <c r="A104" s="30"/>
      <c r="B104" s="52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</row>
    <row r="105" spans="1:70" ht="38.25" customHeight="1" x14ac:dyDescent="0.15">
      <c r="A105" s="30"/>
      <c r="B105" s="192" t="s">
        <v>11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660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95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  <c r="BR105" s="30"/>
    </row>
    <row r="106" spans="1:70" ht="38.25" customHeight="1" x14ac:dyDescent="0.15">
      <c r="A106" s="30"/>
      <c r="B106" s="192" t="s">
        <v>36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660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8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200"/>
      <c r="BR106" s="30"/>
    </row>
    <row r="107" spans="1:70" ht="38.25" customHeight="1" x14ac:dyDescent="0.15">
      <c r="A107" s="30"/>
      <c r="B107" s="192" t="s">
        <v>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660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3"/>
      <c r="BR107" s="30"/>
    </row>
    <row r="108" spans="1:70" x14ac:dyDescent="0.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</row>
  </sheetData>
  <sheetProtection algorithmName="SHA-512" hashValue="Yi8KxdFtHOxllKnxRRXmBcL4VDyq/BURjz0o/MxYT70ogGelNbbyB1uZO77N2pL6GVdSqav3toSn2AmYK4oBnQ==" saltValue="O8cuY2K5UGs/TndaNlloZA==" spinCount="100000" sheet="1" objects="1" scenarios="1" selectLockedCells="1"/>
  <protectedRanges>
    <protectedRange password="B6C9" sqref="BF2:BG2" name="範囲1"/>
  </protectedRanges>
  <mergeCells count="173">
    <mergeCell ref="BS32:CE33"/>
    <mergeCell ref="BL4:BM4"/>
    <mergeCell ref="BO4:BP4"/>
    <mergeCell ref="B5:BR5"/>
    <mergeCell ref="B7:BR7"/>
    <mergeCell ref="B9:I10"/>
    <mergeCell ref="J9:AI10"/>
    <mergeCell ref="B11:I12"/>
    <mergeCell ref="J11:AI12"/>
    <mergeCell ref="I31:L33"/>
    <mergeCell ref="M31:O33"/>
    <mergeCell ref="P31:S33"/>
    <mergeCell ref="T28:V30"/>
    <mergeCell ref="W28:Z30"/>
    <mergeCell ref="B13:I14"/>
    <mergeCell ref="J13:AI14"/>
    <mergeCell ref="B15:I16"/>
    <mergeCell ref="J15:AI16"/>
    <mergeCell ref="B17:I18"/>
    <mergeCell ref="J17:AI18"/>
    <mergeCell ref="BK28:BQ33"/>
    <mergeCell ref="BC28:BJ33"/>
    <mergeCell ref="AU28:BB33"/>
    <mergeCell ref="BD2:BG2"/>
    <mergeCell ref="BS26:CF27"/>
    <mergeCell ref="BS22:CF25"/>
    <mergeCell ref="BV1:BW1"/>
    <mergeCell ref="BH2:BI2"/>
    <mergeCell ref="BJ2:BK2"/>
    <mergeCell ref="BL2:BM2"/>
    <mergeCell ref="BN2:BO2"/>
    <mergeCell ref="B21:BQ23"/>
    <mergeCell ref="B24:H27"/>
    <mergeCell ref="I24:O27"/>
    <mergeCell ref="P24:V27"/>
    <mergeCell ref="W24:AC27"/>
    <mergeCell ref="AD24:AT27"/>
    <mergeCell ref="BC3:BI3"/>
    <mergeCell ref="BJ3:BQ3"/>
    <mergeCell ref="BK24:BQ27"/>
    <mergeCell ref="BC24:BJ27"/>
    <mergeCell ref="AU24:BB27"/>
    <mergeCell ref="CG18:CK20"/>
    <mergeCell ref="BS18:CF21"/>
    <mergeCell ref="B36:BQ38"/>
    <mergeCell ref="B39:D41"/>
    <mergeCell ref="E39:X41"/>
    <mergeCell ref="Y39:BE41"/>
    <mergeCell ref="BF39:BK41"/>
    <mergeCell ref="BL39:BQ41"/>
    <mergeCell ref="B28:E30"/>
    <mergeCell ref="F28:H30"/>
    <mergeCell ref="I28:L30"/>
    <mergeCell ref="M28:O30"/>
    <mergeCell ref="P28:S30"/>
    <mergeCell ref="AA28:AC30"/>
    <mergeCell ref="AD28:AG30"/>
    <mergeCell ref="AH28:AT30"/>
    <mergeCell ref="T31:V33"/>
    <mergeCell ref="W31:AC33"/>
    <mergeCell ref="AD31:AG33"/>
    <mergeCell ref="AH31:AT33"/>
    <mergeCell ref="B31:E33"/>
    <mergeCell ref="F31:H33"/>
    <mergeCell ref="BS28:CF29"/>
    <mergeCell ref="BS30:CF3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B105:M105"/>
    <mergeCell ref="N105:BE105"/>
    <mergeCell ref="BF105:BQ107"/>
    <mergeCell ref="B106:M106"/>
    <mergeCell ref="N106:BE106"/>
    <mergeCell ref="B107:M107"/>
    <mergeCell ref="N107:BE10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75:D77"/>
    <mergeCell ref="E75:X77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96:D98"/>
    <mergeCell ref="E96:X98"/>
    <mergeCell ref="Y96:BE98"/>
    <mergeCell ref="BF96:BK98"/>
    <mergeCell ref="BL96:BQ98"/>
    <mergeCell ref="Y75:BE77"/>
    <mergeCell ref="BF75:BK77"/>
    <mergeCell ref="BL75:BQ77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</mergeCells>
  <phoneticPr fontId="1"/>
  <conditionalFormatting sqref="BK28:BO33">
    <cfRule type="expression" dxfId="53" priority="11">
      <formula>$BK$28="該当する"</formula>
    </cfRule>
  </conditionalFormatting>
  <conditionalFormatting sqref="AU28:AY33">
    <cfRule type="expression" dxfId="52" priority="1">
      <formula>$AU$28="有"</formula>
    </cfRule>
  </conditionalFormatting>
  <conditionalFormatting sqref="AH28:AT30">
    <cfRule type="expression" dxfId="51" priority="6">
      <formula>AND($I$28&gt;0,$AH$28="")</formula>
    </cfRule>
  </conditionalFormatting>
  <conditionalFormatting sqref="AH31:AT33">
    <cfRule type="expression" dxfId="50" priority="3">
      <formula>AND($I$28&gt;0,$AH$31="")</formula>
    </cfRule>
  </conditionalFormatting>
  <conditionalFormatting sqref="BC28:BG33">
    <cfRule type="expression" dxfId="49" priority="9">
      <formula>$BC$28="該当する"</formula>
    </cfRule>
  </conditionalFormatting>
  <dataValidations count="4"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200-000000000000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200-000001000000}"/>
    <dataValidation type="list" allowBlank="1" showInputMessage="1" showErrorMessage="1" sqref="AU28:BB33" xr:uid="{4A0CC45E-95CD-4FB8-88A9-8982F0B4470A}">
      <formula1>"有,無"</formula1>
    </dataValidation>
    <dataValidation type="list" allowBlank="1" showInputMessage="1" showErrorMessage="1" sqref="BC28:BQ33" xr:uid="{8E24CD36-D033-4815-9C6F-C5FA29D24B94}">
      <formula1>"該当しない,該当する"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39997558519241921"/>
    <pageSetUpPr fitToPage="1"/>
  </sheetPr>
  <dimension ref="A1:CD115"/>
  <sheetViews>
    <sheetView showGridLines="0" view="pageBreakPreview" zoomScale="55" zoomScaleNormal="55" zoomScaleSheetLayoutView="55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1:70" ht="13.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29"/>
      <c r="BK1" s="29"/>
      <c r="BL1" s="30"/>
      <c r="BM1" s="30"/>
      <c r="BN1" s="12"/>
      <c r="BO1" s="12"/>
      <c r="BP1" s="30"/>
      <c r="BQ1" s="30"/>
      <c r="BR1" s="30"/>
    </row>
    <row r="2" spans="1:70" ht="21.7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116"/>
      <c r="AW2" s="116"/>
      <c r="AX2" s="116"/>
      <c r="AY2" s="116"/>
      <c r="AZ2" s="116"/>
      <c r="BA2" s="116"/>
      <c r="BB2" s="117" t="s">
        <v>118</v>
      </c>
      <c r="BC2" s="122"/>
      <c r="BD2" s="799">
        <f>IF(【契約①】契約内容申告書!BD2="","",【契約①】契約内容申告書!BD2)</f>
        <v>2021</v>
      </c>
      <c r="BE2" s="799"/>
      <c r="BF2" s="799"/>
      <c r="BG2" s="799"/>
      <c r="BH2" s="797" t="s">
        <v>1</v>
      </c>
      <c r="BI2" s="797"/>
      <c r="BJ2" s="624" t="str">
        <f>IF(【契約①】契約内容申告書!BJ2="","",【契約①】契約内容申告書!BJ2)</f>
        <v/>
      </c>
      <c r="BK2" s="624"/>
      <c r="BL2" s="797" t="s">
        <v>3</v>
      </c>
      <c r="BM2" s="797"/>
      <c r="BN2" s="624" t="str">
        <f>IF(【契約①】契約内容申告書!BN2="","",【契約①】契約内容申告書!BN2)</f>
        <v/>
      </c>
      <c r="BO2" s="624"/>
      <c r="BP2" s="123" t="s">
        <v>4</v>
      </c>
      <c r="BQ2" s="124"/>
      <c r="BR2" s="18"/>
    </row>
    <row r="3" spans="1:70" s="2" customFormat="1" ht="21.75" customHeight="1" x14ac:dyDescent="0.15">
      <c r="A3" s="45"/>
      <c r="B3" s="4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706" t="s">
        <v>49</v>
      </c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125"/>
      <c r="AT3" s="125"/>
      <c r="AU3" s="125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IF(【契約①】契約内容申告書!BJ3="","",【契約①】契約内容申告書!BJ3)</f>
        <v/>
      </c>
      <c r="BK3" s="800"/>
      <c r="BL3" s="800"/>
      <c r="BM3" s="800"/>
      <c r="BN3" s="800"/>
      <c r="BO3" s="800"/>
      <c r="BP3" s="800"/>
      <c r="BQ3" s="800"/>
      <c r="BR3" s="126"/>
    </row>
    <row r="4" spans="1:70" ht="21.9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30"/>
      <c r="AT4" s="30"/>
      <c r="AU4" s="30"/>
      <c r="AV4" s="116"/>
      <c r="AW4" s="116"/>
      <c r="AX4" s="116"/>
      <c r="AY4" s="116"/>
      <c r="AZ4" s="116"/>
      <c r="BA4" s="116"/>
      <c r="BB4" s="116"/>
      <c r="BC4" s="123"/>
      <c r="BD4" s="124"/>
      <c r="BE4" s="124"/>
      <c r="BF4" s="124"/>
      <c r="BG4" s="124"/>
      <c r="BH4" s="127"/>
      <c r="BI4" s="128"/>
      <c r="BJ4" s="15"/>
      <c r="BK4" s="16" t="s">
        <v>50</v>
      </c>
      <c r="BL4" s="798">
        <f>【契約①】契約内容申告書!BL4</f>
        <v>1</v>
      </c>
      <c r="BM4" s="798"/>
      <c r="BN4" s="17" t="s">
        <v>51</v>
      </c>
      <c r="BO4" s="798" t="str">
        <f>IF(J15="","",J15)</f>
        <v/>
      </c>
      <c r="BP4" s="798"/>
      <c r="BQ4" s="16" t="s">
        <v>52</v>
      </c>
      <c r="BR4" s="18"/>
    </row>
    <row r="5" spans="1:70" s="3" customFormat="1" ht="24" x14ac:dyDescent="0.15">
      <c r="A5" s="52"/>
      <c r="B5" s="707" t="s">
        <v>104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</row>
    <row r="6" spans="1:70" s="3" customFormat="1" ht="24" x14ac:dyDescent="0.15">
      <c r="A6" s="52"/>
      <c r="B6" s="707" t="s">
        <v>53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</row>
    <row r="7" spans="1:70" s="4" customFormat="1" ht="24" x14ac:dyDescent="0.15">
      <c r="A7" s="24"/>
      <c r="B7" s="707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0" s="5" customFormat="1" ht="12" customHeight="1" x14ac:dyDescent="0.15">
      <c r="A8" s="5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s="5" customFormat="1" ht="17.25" customHeight="1" x14ac:dyDescent="0.15">
      <c r="A9" s="55"/>
      <c r="B9" s="221" t="s">
        <v>9</v>
      </c>
      <c r="C9" s="222"/>
      <c r="D9" s="222"/>
      <c r="E9" s="222"/>
      <c r="F9" s="222"/>
      <c r="G9" s="222"/>
      <c r="H9" s="222"/>
      <c r="I9" s="223"/>
      <c r="J9" s="589" t="str">
        <f>IF(【契約①】契約内容申告書!J9="","",【契約①】契約内容申告書!J9)</f>
        <v/>
      </c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60"/>
      <c r="BJ9" s="61"/>
      <c r="BK9" s="61"/>
      <c r="BL9" s="55"/>
      <c r="BM9" s="55"/>
      <c r="BN9" s="55"/>
      <c r="BO9" s="55"/>
      <c r="BP9" s="55"/>
      <c r="BQ9" s="61"/>
      <c r="BR9" s="55"/>
    </row>
    <row r="10" spans="1:70" s="5" customFormat="1" ht="17.25" customHeight="1" x14ac:dyDescent="0.15">
      <c r="A10" s="55"/>
      <c r="B10" s="227"/>
      <c r="C10" s="228"/>
      <c r="D10" s="228"/>
      <c r="E10" s="228"/>
      <c r="F10" s="228"/>
      <c r="G10" s="228"/>
      <c r="H10" s="228"/>
      <c r="I10" s="22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60"/>
      <c r="BJ10" s="60"/>
      <c r="BK10" s="60"/>
      <c r="BL10" s="55"/>
      <c r="BM10" s="55"/>
      <c r="BN10" s="55"/>
      <c r="BO10" s="55"/>
      <c r="BP10" s="55"/>
      <c r="BQ10" s="60"/>
      <c r="BR10" s="55"/>
    </row>
    <row r="11" spans="1:70" ht="17.25" customHeight="1" x14ac:dyDescent="0.15">
      <c r="A11" s="30"/>
      <c r="B11" s="221" t="s">
        <v>11</v>
      </c>
      <c r="C11" s="222"/>
      <c r="D11" s="222"/>
      <c r="E11" s="222"/>
      <c r="F11" s="222"/>
      <c r="G11" s="222"/>
      <c r="H11" s="222"/>
      <c r="I11" s="223"/>
      <c r="J11" s="589" t="str">
        <f>IF(【契約①】契約内容申告書!J11="","",【契約①】契約内容申告書!J11)</f>
        <v/>
      </c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30"/>
      <c r="BD11" s="30"/>
      <c r="BE11" s="30"/>
      <c r="BF11" s="30"/>
      <c r="BG11" s="30"/>
      <c r="BH11" s="55"/>
      <c r="BI11" s="60"/>
      <c r="BJ11" s="60"/>
      <c r="BK11" s="60"/>
      <c r="BL11" s="30"/>
      <c r="BM11" s="30"/>
      <c r="BN11" s="30"/>
      <c r="BO11" s="30"/>
      <c r="BP11" s="30"/>
      <c r="BQ11" s="60"/>
      <c r="BR11" s="30"/>
    </row>
    <row r="12" spans="1:70" ht="17.25" customHeight="1" x14ac:dyDescent="0.15">
      <c r="A12" s="30"/>
      <c r="B12" s="227"/>
      <c r="C12" s="228"/>
      <c r="D12" s="228"/>
      <c r="E12" s="228"/>
      <c r="F12" s="228"/>
      <c r="G12" s="228"/>
      <c r="H12" s="228"/>
      <c r="I12" s="22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30"/>
      <c r="BD12" s="30"/>
      <c r="BE12" s="30"/>
      <c r="BF12" s="30"/>
      <c r="BG12" s="30"/>
      <c r="BH12" s="55"/>
      <c r="BI12" s="60"/>
      <c r="BJ12" s="60"/>
      <c r="BK12" s="60"/>
      <c r="BL12" s="30"/>
      <c r="BM12" s="30"/>
      <c r="BN12" s="30"/>
      <c r="BO12" s="30"/>
      <c r="BP12" s="30"/>
      <c r="BQ12" s="60"/>
      <c r="BR12" s="30"/>
    </row>
    <row r="13" spans="1:70" ht="17.25" customHeight="1" x14ac:dyDescent="0.15">
      <c r="A13" s="30"/>
      <c r="B13" s="221" t="s">
        <v>13</v>
      </c>
      <c r="C13" s="222"/>
      <c r="D13" s="222"/>
      <c r="E13" s="222"/>
      <c r="F13" s="222"/>
      <c r="G13" s="222"/>
      <c r="H13" s="222"/>
      <c r="I13" s="223"/>
      <c r="J13" s="589" t="str">
        <f>IF(【契約①】契約内容申告書!J13="","",【契約①】契約内容申告書!J13)</f>
        <v/>
      </c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60"/>
      <c r="BJ13" s="60"/>
      <c r="BK13" s="60"/>
      <c r="BL13" s="60"/>
      <c r="BM13" s="60"/>
      <c r="BN13" s="60"/>
      <c r="BO13" s="60"/>
      <c r="BP13" s="60"/>
      <c r="BQ13" s="60"/>
      <c r="BR13" s="30"/>
    </row>
    <row r="14" spans="1:70" ht="17.25" customHeight="1" x14ac:dyDescent="0.15">
      <c r="A14" s="30"/>
      <c r="B14" s="227"/>
      <c r="C14" s="228"/>
      <c r="D14" s="228"/>
      <c r="E14" s="228"/>
      <c r="F14" s="228"/>
      <c r="G14" s="228"/>
      <c r="H14" s="228"/>
      <c r="I14" s="22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5"/>
      <c r="AN14" s="30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60"/>
      <c r="BJ14" s="60"/>
      <c r="BK14" s="60"/>
      <c r="BL14" s="60"/>
      <c r="BM14" s="60"/>
      <c r="BN14" s="60"/>
      <c r="BO14" s="60"/>
      <c r="BP14" s="60"/>
      <c r="BQ14" s="60"/>
      <c r="BR14" s="30"/>
    </row>
    <row r="15" spans="1:70" s="6" customFormat="1" ht="17.25" customHeight="1" x14ac:dyDescent="0.15">
      <c r="A15" s="55"/>
      <c r="B15" s="296" t="s">
        <v>15</v>
      </c>
      <c r="C15" s="296"/>
      <c r="D15" s="296"/>
      <c r="E15" s="296"/>
      <c r="F15" s="296"/>
      <c r="G15" s="296"/>
      <c r="H15" s="296"/>
      <c r="I15" s="296"/>
      <c r="J15" s="589" t="str">
        <f>IF(【契約①】契約内容申告書!J15="","",【契約①】契約内容申告書!J15)</f>
        <v/>
      </c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30"/>
      <c r="AN15" s="55"/>
      <c r="AO15" s="55"/>
      <c r="AP15" s="55"/>
      <c r="AQ15" s="55"/>
      <c r="AR15" s="55"/>
      <c r="AS15" s="55"/>
      <c r="AT15" s="590" t="s">
        <v>54</v>
      </c>
      <c r="AU15" s="591"/>
      <c r="AV15" s="591"/>
      <c r="AW15" s="591"/>
      <c r="AX15" s="591"/>
      <c r="AY15" s="592"/>
      <c r="AZ15" s="599">
        <f>IF(T44="",0,IF(T44="積算",AT67,IF(T44="料率",AT99)))+IF(【契約②】計算書!T44="",0,IF(【契約②】計算書!T44="積算",【契約②】計算書!AT67,IF(【契約②】計算書!T44="料率",【契約②】計算書!AT99)))+IF(【契約③】計算書!T44="",0,IF(【契約③】計算書!T44="積算",【契約③】計算書!AT67,IF(【契約③】計算書!T44="料率",【契約③】計算書!AT99)))+IF(【契約④】計算書!T44="",0,IF(【契約④】計算書!T44="積算",【契約④】計算書!AT67,IF(【契約④】計算書!T44="料率",【契約④】計算書!AT99)))+IF(【契約⑤】計算書!T44="",0,IF(【契約⑤】計算書!T44="積算",【契約⑤】計算書!AT67,IF(【契約⑤】計算書!T44="料率",【契約⑤】計算書!AT99)))</f>
        <v>0</v>
      </c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1"/>
      <c r="BM15" s="608" t="s">
        <v>55</v>
      </c>
      <c r="BN15" s="609"/>
      <c r="BO15" s="609"/>
      <c r="BP15" s="610"/>
      <c r="BQ15" s="60"/>
      <c r="BR15" s="55"/>
    </row>
    <row r="16" spans="1:70" s="6" customFormat="1" ht="17.25" customHeight="1" x14ac:dyDescent="0.15">
      <c r="A16" s="55"/>
      <c r="B16" s="296"/>
      <c r="C16" s="296"/>
      <c r="D16" s="296"/>
      <c r="E16" s="296"/>
      <c r="F16" s="296"/>
      <c r="G16" s="296"/>
      <c r="H16" s="296"/>
      <c r="I16" s="296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30"/>
      <c r="AN16" s="55"/>
      <c r="AO16" s="55"/>
      <c r="AP16" s="55"/>
      <c r="AQ16" s="55"/>
      <c r="AR16" s="55"/>
      <c r="AS16" s="55"/>
      <c r="AT16" s="593"/>
      <c r="AU16" s="594"/>
      <c r="AV16" s="594"/>
      <c r="AW16" s="594"/>
      <c r="AX16" s="594"/>
      <c r="AY16" s="595"/>
      <c r="AZ16" s="602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4"/>
      <c r="BM16" s="611"/>
      <c r="BN16" s="612"/>
      <c r="BO16" s="612"/>
      <c r="BP16" s="613"/>
      <c r="BQ16" s="60"/>
      <c r="BR16" s="55"/>
    </row>
    <row r="17" spans="1:70" ht="17.25" customHeight="1" x14ac:dyDescent="0.15">
      <c r="A17" s="30"/>
      <c r="B17" s="221" t="s">
        <v>16</v>
      </c>
      <c r="C17" s="222"/>
      <c r="D17" s="222"/>
      <c r="E17" s="222"/>
      <c r="F17" s="222"/>
      <c r="G17" s="222"/>
      <c r="H17" s="222"/>
      <c r="I17" s="223"/>
      <c r="J17" s="617">
        <f>IF(【契約①】契約内容申告書!J17="","",【契約①】契約内容申告書!J17)</f>
        <v>1</v>
      </c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9"/>
      <c r="AM17" s="55"/>
      <c r="AN17" s="55"/>
      <c r="AO17" s="55"/>
      <c r="AP17" s="55"/>
      <c r="AQ17" s="55"/>
      <c r="AR17" s="55"/>
      <c r="AS17" s="55"/>
      <c r="AT17" s="593"/>
      <c r="AU17" s="594"/>
      <c r="AV17" s="594"/>
      <c r="AW17" s="594"/>
      <c r="AX17" s="594"/>
      <c r="AY17" s="595"/>
      <c r="AZ17" s="602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4"/>
      <c r="BM17" s="611"/>
      <c r="BN17" s="612"/>
      <c r="BO17" s="612"/>
      <c r="BP17" s="613"/>
      <c r="BQ17" s="60"/>
      <c r="BR17" s="30"/>
    </row>
    <row r="18" spans="1:70" ht="17.25" customHeight="1" x14ac:dyDescent="0.15">
      <c r="A18" s="30"/>
      <c r="B18" s="227"/>
      <c r="C18" s="228"/>
      <c r="D18" s="228"/>
      <c r="E18" s="228"/>
      <c r="F18" s="228"/>
      <c r="G18" s="228"/>
      <c r="H18" s="228"/>
      <c r="I18" s="229"/>
      <c r="J18" s="620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2"/>
      <c r="AM18" s="55"/>
      <c r="AN18" s="55"/>
      <c r="AO18" s="55"/>
      <c r="AP18" s="55"/>
      <c r="AQ18" s="55"/>
      <c r="AR18" s="55"/>
      <c r="AS18" s="55"/>
      <c r="AT18" s="596"/>
      <c r="AU18" s="597"/>
      <c r="AV18" s="597"/>
      <c r="AW18" s="597"/>
      <c r="AX18" s="597"/>
      <c r="AY18" s="598"/>
      <c r="AZ18" s="605"/>
      <c r="BA18" s="606"/>
      <c r="BB18" s="606"/>
      <c r="BC18" s="606"/>
      <c r="BD18" s="606"/>
      <c r="BE18" s="606"/>
      <c r="BF18" s="606"/>
      <c r="BG18" s="606"/>
      <c r="BH18" s="606"/>
      <c r="BI18" s="606"/>
      <c r="BJ18" s="606"/>
      <c r="BK18" s="606"/>
      <c r="BL18" s="607"/>
      <c r="BM18" s="614"/>
      <c r="BN18" s="615"/>
      <c r="BO18" s="615"/>
      <c r="BP18" s="616"/>
      <c r="BQ18" s="61"/>
      <c r="BR18" s="30"/>
    </row>
    <row r="19" spans="1:70" ht="7.5" customHeight="1" x14ac:dyDescent="0.15">
      <c r="A19" s="30"/>
      <c r="B19" s="63"/>
      <c r="C19" s="63"/>
      <c r="D19" s="63"/>
      <c r="E19" s="63"/>
      <c r="F19" s="63"/>
      <c r="G19" s="63"/>
      <c r="H19" s="63"/>
      <c r="I19" s="63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129"/>
      <c r="BN19" s="55"/>
      <c r="BO19" s="129"/>
      <c r="BP19" s="55"/>
      <c r="BQ19" s="55"/>
      <c r="BR19" s="30"/>
    </row>
    <row r="20" spans="1:70" ht="7.5" customHeight="1" x14ac:dyDescent="0.15">
      <c r="A20" s="68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8"/>
      <c r="BO20" s="68"/>
      <c r="BP20" s="68"/>
      <c r="BQ20" s="68"/>
      <c r="BR20" s="30"/>
    </row>
    <row r="21" spans="1:70" ht="13.5" customHeight="1" x14ac:dyDescent="0.15">
      <c r="A21" s="30"/>
      <c r="B21" s="221" t="s">
        <v>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R21" s="30"/>
    </row>
    <row r="22" spans="1:70" ht="13.5" customHeight="1" x14ac:dyDescent="0.15">
      <c r="A22" s="30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R22" s="30"/>
    </row>
    <row r="23" spans="1:70" ht="13.5" customHeight="1" x14ac:dyDescent="0.15">
      <c r="A23" s="30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R23" s="30"/>
    </row>
    <row r="24" spans="1:70" s="10" customForma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68"/>
    </row>
    <row r="25" spans="1:70" ht="13.5" customHeight="1" x14ac:dyDescent="0.15">
      <c r="A25" s="30"/>
      <c r="B25" s="381" t="s">
        <v>57</v>
      </c>
      <c r="C25" s="382"/>
      <c r="D25" s="383"/>
      <c r="E25" s="553" t="s">
        <v>58</v>
      </c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  <c r="R25" s="30"/>
      <c r="S25" s="30"/>
      <c r="T25" s="392">
        <f>T28+T31</f>
        <v>0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583" t="s">
        <v>59</v>
      </c>
      <c r="AO25" s="584"/>
      <c r="AP25" s="585"/>
      <c r="AQ25" s="30"/>
      <c r="AR25" s="30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30"/>
    </row>
    <row r="26" spans="1:70" ht="13.5" customHeight="1" x14ac:dyDescent="0.15">
      <c r="A26" s="30"/>
      <c r="B26" s="384"/>
      <c r="C26" s="385"/>
      <c r="D26" s="386"/>
      <c r="E26" s="556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8"/>
      <c r="R26" s="30"/>
      <c r="S26" s="30"/>
      <c r="T26" s="395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7"/>
      <c r="AN26" s="574"/>
      <c r="AO26" s="575"/>
      <c r="AP26" s="576"/>
      <c r="AQ26" s="130"/>
      <c r="AR26" s="30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30"/>
    </row>
    <row r="27" spans="1:70" ht="13.5" customHeight="1" x14ac:dyDescent="0.15">
      <c r="A27" s="30"/>
      <c r="B27" s="387"/>
      <c r="C27" s="388"/>
      <c r="D27" s="389"/>
      <c r="E27" s="559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1"/>
      <c r="R27" s="30"/>
      <c r="S27" s="30"/>
      <c r="T27" s="580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2"/>
      <c r="AN27" s="586"/>
      <c r="AO27" s="587"/>
      <c r="AP27" s="588"/>
      <c r="AQ27" s="30"/>
      <c r="AR27" s="30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30"/>
    </row>
    <row r="28" spans="1:70" ht="13.5" customHeight="1" x14ac:dyDescent="0.15">
      <c r="A28" s="30"/>
      <c r="B28" s="30"/>
      <c r="C28" s="30"/>
      <c r="D28" s="30"/>
      <c r="E28" s="381" t="s">
        <v>60</v>
      </c>
      <c r="F28" s="382"/>
      <c r="G28" s="383"/>
      <c r="H28" s="553" t="s">
        <v>61</v>
      </c>
      <c r="I28" s="554"/>
      <c r="J28" s="554"/>
      <c r="K28" s="554"/>
      <c r="L28" s="554"/>
      <c r="M28" s="554"/>
      <c r="N28" s="554"/>
      <c r="O28" s="554"/>
      <c r="P28" s="554"/>
      <c r="Q28" s="555"/>
      <c r="R28" s="30"/>
      <c r="S28" s="30"/>
      <c r="T28" s="568">
        <f>【契約①】契約内容申告書!B28</f>
        <v>0</v>
      </c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70"/>
      <c r="AN28" s="571" t="s">
        <v>59</v>
      </c>
      <c r="AO28" s="572"/>
      <c r="AP28" s="573"/>
      <c r="AQ28" s="30"/>
      <c r="AR28" s="30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30"/>
    </row>
    <row r="29" spans="1:70" ht="13.5" customHeight="1" x14ac:dyDescent="0.15">
      <c r="A29" s="30"/>
      <c r="B29" s="30"/>
      <c r="C29" s="30"/>
      <c r="D29" s="30"/>
      <c r="E29" s="384"/>
      <c r="F29" s="385"/>
      <c r="G29" s="386"/>
      <c r="H29" s="556"/>
      <c r="I29" s="557"/>
      <c r="J29" s="557"/>
      <c r="K29" s="557"/>
      <c r="L29" s="557"/>
      <c r="M29" s="557"/>
      <c r="N29" s="557"/>
      <c r="O29" s="557"/>
      <c r="P29" s="557"/>
      <c r="Q29" s="558"/>
      <c r="R29" s="30"/>
      <c r="S29" s="30"/>
      <c r="T29" s="395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7"/>
      <c r="AN29" s="574"/>
      <c r="AO29" s="575"/>
      <c r="AP29" s="576"/>
      <c r="AQ29" s="30"/>
      <c r="AR29" s="30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30"/>
    </row>
    <row r="30" spans="1:70" ht="13.5" customHeight="1" x14ac:dyDescent="0.15">
      <c r="A30" s="30"/>
      <c r="B30" s="30"/>
      <c r="C30" s="30"/>
      <c r="D30" s="30"/>
      <c r="E30" s="387"/>
      <c r="F30" s="388"/>
      <c r="G30" s="389"/>
      <c r="H30" s="559"/>
      <c r="I30" s="560"/>
      <c r="J30" s="560"/>
      <c r="K30" s="560"/>
      <c r="L30" s="560"/>
      <c r="M30" s="560"/>
      <c r="N30" s="560"/>
      <c r="O30" s="560"/>
      <c r="P30" s="560"/>
      <c r="Q30" s="561"/>
      <c r="R30" s="30"/>
      <c r="S30" s="30"/>
      <c r="T30" s="580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2"/>
      <c r="AN30" s="586"/>
      <c r="AO30" s="587"/>
      <c r="AP30" s="588"/>
      <c r="AQ30" s="30"/>
      <c r="AR30" s="30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30"/>
    </row>
    <row r="31" spans="1:70" ht="13.5" customHeight="1" x14ac:dyDescent="0.15">
      <c r="A31" s="30"/>
      <c r="B31" s="30"/>
      <c r="C31" s="30"/>
      <c r="D31" s="30"/>
      <c r="E31" s="381" t="s">
        <v>62</v>
      </c>
      <c r="F31" s="382"/>
      <c r="G31" s="383"/>
      <c r="H31" s="553" t="s">
        <v>63</v>
      </c>
      <c r="I31" s="554"/>
      <c r="J31" s="554"/>
      <c r="K31" s="554"/>
      <c r="L31" s="554"/>
      <c r="M31" s="554"/>
      <c r="N31" s="554"/>
      <c r="O31" s="554"/>
      <c r="P31" s="554"/>
      <c r="Q31" s="555"/>
      <c r="R31" s="30"/>
      <c r="S31" s="30"/>
      <c r="T31" s="568">
        <f>【契約①】契約内容申告書!I28</f>
        <v>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70"/>
      <c r="AN31" s="571" t="s">
        <v>59</v>
      </c>
      <c r="AO31" s="572"/>
      <c r="AP31" s="573"/>
      <c r="AQ31" s="30"/>
      <c r="AR31" s="30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30"/>
    </row>
    <row r="32" spans="1:70" ht="13.5" customHeight="1" x14ac:dyDescent="0.15">
      <c r="A32" s="30"/>
      <c r="B32" s="30"/>
      <c r="C32" s="30"/>
      <c r="D32" s="30"/>
      <c r="E32" s="384"/>
      <c r="F32" s="385"/>
      <c r="G32" s="386"/>
      <c r="H32" s="556"/>
      <c r="I32" s="557"/>
      <c r="J32" s="557"/>
      <c r="K32" s="557"/>
      <c r="L32" s="557"/>
      <c r="M32" s="557"/>
      <c r="N32" s="557"/>
      <c r="O32" s="557"/>
      <c r="P32" s="557"/>
      <c r="Q32" s="558"/>
      <c r="R32" s="30"/>
      <c r="S32" s="30"/>
      <c r="T32" s="395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7"/>
      <c r="AN32" s="574"/>
      <c r="AO32" s="575"/>
      <c r="AP32" s="576"/>
      <c r="AQ32" s="30"/>
      <c r="AR32" s="30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30"/>
    </row>
    <row r="33" spans="1:70" ht="13.5" customHeight="1" x14ac:dyDescent="0.15">
      <c r="A33" s="30"/>
      <c r="B33" s="30"/>
      <c r="C33" s="30"/>
      <c r="D33" s="30"/>
      <c r="E33" s="387"/>
      <c r="F33" s="388"/>
      <c r="G33" s="389"/>
      <c r="H33" s="559"/>
      <c r="I33" s="560"/>
      <c r="J33" s="560"/>
      <c r="K33" s="560"/>
      <c r="L33" s="560"/>
      <c r="M33" s="560"/>
      <c r="N33" s="560"/>
      <c r="O33" s="560"/>
      <c r="P33" s="560"/>
      <c r="Q33" s="561"/>
      <c r="R33" s="30"/>
      <c r="S33" s="30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577"/>
      <c r="AO33" s="578"/>
      <c r="AP33" s="579"/>
      <c r="AQ33" s="30"/>
      <c r="AR33" s="30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30"/>
    </row>
    <row r="34" spans="1:70" ht="13.5" customHeight="1" x14ac:dyDescent="0.15">
      <c r="A34" s="30"/>
      <c r="B34" s="381" t="s">
        <v>64</v>
      </c>
      <c r="C34" s="382"/>
      <c r="D34" s="383"/>
      <c r="E34" s="420" t="s">
        <v>65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30"/>
      <c r="S34" s="30"/>
      <c r="T34" s="392">
        <f>T37+T40</f>
        <v>0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4"/>
      <c r="AN34" s="451" t="s">
        <v>55</v>
      </c>
      <c r="AO34" s="452"/>
      <c r="AP34" s="453"/>
      <c r="AQ34" s="30"/>
      <c r="AR34" s="30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30"/>
    </row>
    <row r="35" spans="1:70" ht="13.5" customHeight="1" x14ac:dyDescent="0.15">
      <c r="A35" s="30"/>
      <c r="B35" s="384"/>
      <c r="C35" s="385"/>
      <c r="D35" s="386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30"/>
      <c r="S35" s="30"/>
      <c r="T35" s="395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7"/>
      <c r="AN35" s="436"/>
      <c r="AO35" s="437"/>
      <c r="AP35" s="438"/>
      <c r="AQ35" s="30"/>
      <c r="AR35" s="30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30"/>
    </row>
    <row r="36" spans="1:70" x14ac:dyDescent="0.15">
      <c r="A36" s="30"/>
      <c r="B36" s="387"/>
      <c r="C36" s="388"/>
      <c r="D36" s="389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30"/>
      <c r="S36" s="30"/>
      <c r="T36" s="580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2"/>
      <c r="AN36" s="436"/>
      <c r="AO36" s="437"/>
      <c r="AP36" s="438"/>
      <c r="AQ36" s="30"/>
      <c r="AR36" s="30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30"/>
    </row>
    <row r="37" spans="1:70" s="10" customFormat="1" ht="13.5" customHeight="1" x14ac:dyDescent="0.15">
      <c r="A37" s="30"/>
      <c r="B37" s="30"/>
      <c r="C37" s="30"/>
      <c r="D37" s="30"/>
      <c r="E37" s="381" t="s">
        <v>66</v>
      </c>
      <c r="F37" s="382"/>
      <c r="G37" s="383"/>
      <c r="H37" s="553" t="s">
        <v>67</v>
      </c>
      <c r="I37" s="554"/>
      <c r="J37" s="554"/>
      <c r="K37" s="554"/>
      <c r="L37" s="554"/>
      <c r="M37" s="554"/>
      <c r="N37" s="554"/>
      <c r="O37" s="554"/>
      <c r="P37" s="554"/>
      <c r="Q37" s="555"/>
      <c r="R37" s="30"/>
      <c r="S37" s="30"/>
      <c r="T37" s="760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1"/>
      <c r="AK37" s="761"/>
      <c r="AL37" s="761"/>
      <c r="AM37" s="762"/>
      <c r="AN37" s="436" t="s">
        <v>55</v>
      </c>
      <c r="AO37" s="437"/>
      <c r="AP37" s="438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68"/>
    </row>
    <row r="38" spans="1:70" ht="13.5" customHeight="1" x14ac:dyDescent="0.15">
      <c r="A38" s="30"/>
      <c r="B38" s="30"/>
      <c r="C38" s="30"/>
      <c r="D38" s="30"/>
      <c r="E38" s="384"/>
      <c r="F38" s="385"/>
      <c r="G38" s="386"/>
      <c r="H38" s="556"/>
      <c r="I38" s="557"/>
      <c r="J38" s="557"/>
      <c r="K38" s="557"/>
      <c r="L38" s="557"/>
      <c r="M38" s="557"/>
      <c r="N38" s="557"/>
      <c r="O38" s="557"/>
      <c r="P38" s="557"/>
      <c r="Q38" s="558"/>
      <c r="R38" s="30"/>
      <c r="S38" s="30"/>
      <c r="T38" s="754"/>
      <c r="U38" s="755"/>
      <c r="V38" s="755"/>
      <c r="W38" s="755"/>
      <c r="X38" s="755"/>
      <c r="Y38" s="755"/>
      <c r="Z38" s="755"/>
      <c r="AA38" s="755"/>
      <c r="AB38" s="755"/>
      <c r="AC38" s="755"/>
      <c r="AD38" s="755"/>
      <c r="AE38" s="755"/>
      <c r="AF38" s="755"/>
      <c r="AG38" s="755"/>
      <c r="AH38" s="755"/>
      <c r="AI38" s="755"/>
      <c r="AJ38" s="755"/>
      <c r="AK38" s="755"/>
      <c r="AL38" s="755"/>
      <c r="AM38" s="756"/>
      <c r="AN38" s="436"/>
      <c r="AO38" s="437"/>
      <c r="AP38" s="438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ht="13.5" customHeight="1" x14ac:dyDescent="0.15">
      <c r="A39" s="30"/>
      <c r="B39" s="30"/>
      <c r="C39" s="30"/>
      <c r="D39" s="30"/>
      <c r="E39" s="387"/>
      <c r="F39" s="388"/>
      <c r="G39" s="389"/>
      <c r="H39" s="559"/>
      <c r="I39" s="560"/>
      <c r="J39" s="560"/>
      <c r="K39" s="560"/>
      <c r="L39" s="560"/>
      <c r="M39" s="560"/>
      <c r="N39" s="560"/>
      <c r="O39" s="560"/>
      <c r="P39" s="560"/>
      <c r="Q39" s="561"/>
      <c r="R39" s="30"/>
      <c r="S39" s="30"/>
      <c r="T39" s="790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2"/>
      <c r="AN39" s="436"/>
      <c r="AO39" s="437"/>
      <c r="AP39" s="438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ht="13.5" customHeight="1" x14ac:dyDescent="0.15">
      <c r="A40" s="30"/>
      <c r="B40" s="30"/>
      <c r="C40" s="30"/>
      <c r="D40" s="30"/>
      <c r="E40" s="381" t="s">
        <v>68</v>
      </c>
      <c r="F40" s="382"/>
      <c r="G40" s="383"/>
      <c r="H40" s="553" t="s">
        <v>69</v>
      </c>
      <c r="I40" s="554"/>
      <c r="J40" s="554"/>
      <c r="K40" s="554"/>
      <c r="L40" s="554"/>
      <c r="M40" s="554"/>
      <c r="N40" s="554"/>
      <c r="O40" s="554"/>
      <c r="P40" s="554"/>
      <c r="Q40" s="555"/>
      <c r="R40" s="30"/>
      <c r="S40" s="30"/>
      <c r="T40" s="760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1"/>
      <c r="AL40" s="761"/>
      <c r="AM40" s="762"/>
      <c r="AN40" s="436" t="s">
        <v>55</v>
      </c>
      <c r="AO40" s="437"/>
      <c r="AP40" s="438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ht="13.5" customHeight="1" x14ac:dyDescent="0.15">
      <c r="A41" s="30"/>
      <c r="B41" s="30"/>
      <c r="C41" s="30"/>
      <c r="D41" s="30"/>
      <c r="E41" s="384"/>
      <c r="F41" s="385"/>
      <c r="G41" s="386"/>
      <c r="H41" s="556"/>
      <c r="I41" s="557"/>
      <c r="J41" s="557"/>
      <c r="K41" s="557"/>
      <c r="L41" s="557"/>
      <c r="M41" s="557"/>
      <c r="N41" s="557"/>
      <c r="O41" s="557"/>
      <c r="P41" s="557"/>
      <c r="Q41" s="558"/>
      <c r="R41" s="30"/>
      <c r="S41" s="30"/>
      <c r="T41" s="754"/>
      <c r="U41" s="755"/>
      <c r="V41" s="755"/>
      <c r="W41" s="755"/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755"/>
      <c r="AM41" s="756"/>
      <c r="AN41" s="436"/>
      <c r="AO41" s="437"/>
      <c r="AP41" s="438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ht="13.5" customHeight="1" x14ac:dyDescent="0.15">
      <c r="A42" s="30"/>
      <c r="B42" s="30"/>
      <c r="C42" s="30"/>
      <c r="D42" s="30"/>
      <c r="E42" s="387"/>
      <c r="F42" s="388"/>
      <c r="G42" s="389"/>
      <c r="H42" s="559"/>
      <c r="I42" s="560"/>
      <c r="J42" s="560"/>
      <c r="K42" s="560"/>
      <c r="L42" s="560"/>
      <c r="M42" s="560"/>
      <c r="N42" s="560"/>
      <c r="O42" s="560"/>
      <c r="P42" s="560"/>
      <c r="Q42" s="561"/>
      <c r="R42" s="30"/>
      <c r="S42" s="30"/>
      <c r="T42" s="757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758"/>
      <c r="AL42" s="758"/>
      <c r="AM42" s="759"/>
      <c r="AN42" s="439"/>
      <c r="AO42" s="440"/>
      <c r="AP42" s="441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s="7" customFormat="1" ht="13.5" customHeight="1" thickBot="1" x14ac:dyDescent="0.2">
      <c r="A43" s="18"/>
      <c r="B43" s="18"/>
      <c r="C43" s="18"/>
      <c r="D43" s="18"/>
      <c r="E43" s="71"/>
      <c r="F43" s="71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8"/>
      <c r="S43" s="18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3"/>
      <c r="AO43" s="73"/>
      <c r="AP43" s="73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46.5" customHeight="1" x14ac:dyDescent="0.15">
      <c r="A44" s="30"/>
      <c r="B44" s="74" t="s">
        <v>70</v>
      </c>
      <c r="C44" s="30"/>
      <c r="D44" s="68"/>
      <c r="E44" s="75"/>
      <c r="F44" s="68"/>
      <c r="G44" s="68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30"/>
      <c r="S44" s="30"/>
      <c r="T44" s="793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5"/>
      <c r="AN44" s="76"/>
      <c r="AO44" s="76"/>
      <c r="AP44" s="76"/>
      <c r="AQ44" s="76"/>
      <c r="AR44" s="76"/>
      <c r="AS44" s="76"/>
      <c r="AT44" s="77" t="str">
        <f>IF(T44="積算","※①のフォームで入力してください。",IF(T44="料率","②のフォームに入力してください。",""))</f>
        <v/>
      </c>
      <c r="AU44" s="64"/>
      <c r="AV44" s="64"/>
      <c r="AW44" s="64"/>
      <c r="AX44" s="64"/>
      <c r="AY44" s="64"/>
      <c r="AZ44" s="64"/>
      <c r="BA44" s="78"/>
      <c r="BB44" s="78"/>
      <c r="BC44" s="78"/>
      <c r="BD44" s="78"/>
      <c r="BE44" s="78"/>
      <c r="BF44" s="78"/>
      <c r="BG44" s="73"/>
      <c r="BH44" s="73"/>
      <c r="BI44" s="73"/>
      <c r="BJ44" s="73"/>
      <c r="BK44" s="68"/>
      <c r="BL44" s="68"/>
      <c r="BM44" s="68"/>
      <c r="BN44" s="40"/>
      <c r="BO44" s="40"/>
      <c r="BP44" s="40"/>
      <c r="BQ44" s="40"/>
      <c r="BR44" s="30"/>
    </row>
    <row r="45" spans="1:70" ht="13.5" customHeight="1" x14ac:dyDescent="0.15">
      <c r="A45" s="30"/>
      <c r="B45" s="221" t="s">
        <v>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  <c r="BR45" s="30"/>
    </row>
    <row r="46" spans="1:70" ht="13.5" customHeight="1" x14ac:dyDescent="0.15">
      <c r="A46" s="30"/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30"/>
    </row>
    <row r="47" spans="1:70" ht="13.5" customHeight="1" x14ac:dyDescent="0.15">
      <c r="A47" s="30"/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  <c r="BR47" s="30"/>
    </row>
    <row r="48" spans="1:70" ht="13.5" customHeight="1" x14ac:dyDescent="0.15">
      <c r="A48" s="68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8"/>
      <c r="BO48" s="68"/>
      <c r="BP48" s="68"/>
      <c r="BQ48" s="68"/>
      <c r="BR48" s="30"/>
    </row>
    <row r="49" spans="1:82" ht="11.25" customHeight="1" x14ac:dyDescent="0.15">
      <c r="A49" s="30"/>
      <c r="B49" s="30"/>
      <c r="C49" s="30"/>
      <c r="D49" s="30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30"/>
      <c r="S49" s="225" t="s">
        <v>72</v>
      </c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30"/>
      <c r="AS49" s="225" t="s">
        <v>73</v>
      </c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30"/>
    </row>
    <row r="50" spans="1:82" ht="11.25" customHeight="1" x14ac:dyDescent="0.15">
      <c r="A50" s="30"/>
      <c r="B50" s="30"/>
      <c r="C50" s="30"/>
      <c r="D50" s="30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30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30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30"/>
    </row>
    <row r="51" spans="1:82" ht="11.25" customHeight="1" x14ac:dyDescent="0.15">
      <c r="A51" s="30"/>
      <c r="B51" s="30"/>
      <c r="C51" s="30"/>
      <c r="D51" s="30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3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3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30"/>
    </row>
    <row r="52" spans="1:82" s="10" customFormat="1" x14ac:dyDescent="0.15">
      <c r="A52" s="30"/>
      <c r="B52" s="381" t="s">
        <v>74</v>
      </c>
      <c r="C52" s="382"/>
      <c r="D52" s="383"/>
      <c r="E52" s="391" t="s">
        <v>75</v>
      </c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0"/>
      <c r="S52" s="80"/>
      <c r="T52" s="466">
        <v>0</v>
      </c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8"/>
      <c r="AN52" s="475" t="s">
        <v>55</v>
      </c>
      <c r="AO52" s="476"/>
      <c r="AP52" s="477"/>
      <c r="AQ52" s="80"/>
      <c r="AR52" s="30"/>
      <c r="AS52" s="80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2"/>
      <c r="BF52" s="752"/>
      <c r="BG52" s="752"/>
      <c r="BH52" s="752"/>
      <c r="BI52" s="752"/>
      <c r="BJ52" s="752"/>
      <c r="BK52" s="752"/>
      <c r="BL52" s="752"/>
      <c r="BM52" s="753"/>
      <c r="BN52" s="401" t="s">
        <v>55</v>
      </c>
      <c r="BO52" s="402"/>
      <c r="BP52" s="403"/>
      <c r="BQ52" s="80"/>
      <c r="BR52" s="30"/>
    </row>
    <row r="53" spans="1:82" x14ac:dyDescent="0.15">
      <c r="A53" s="30"/>
      <c r="B53" s="384"/>
      <c r="C53" s="385"/>
      <c r="D53" s="386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0"/>
      <c r="S53" s="80"/>
      <c r="T53" s="469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1"/>
      <c r="AN53" s="478"/>
      <c r="AO53" s="479"/>
      <c r="AP53" s="480"/>
      <c r="AQ53" s="80"/>
      <c r="AR53" s="30"/>
      <c r="AS53" s="80"/>
      <c r="AT53" s="754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755"/>
      <c r="BF53" s="755"/>
      <c r="BG53" s="755"/>
      <c r="BH53" s="755"/>
      <c r="BI53" s="755"/>
      <c r="BJ53" s="755"/>
      <c r="BK53" s="755"/>
      <c r="BL53" s="755"/>
      <c r="BM53" s="756"/>
      <c r="BN53" s="404"/>
      <c r="BO53" s="405"/>
      <c r="BP53" s="406"/>
      <c r="BQ53" s="80"/>
      <c r="BR53" s="30"/>
    </row>
    <row r="54" spans="1:82" x14ac:dyDescent="0.15">
      <c r="A54" s="30"/>
      <c r="B54" s="387"/>
      <c r="C54" s="388"/>
      <c r="D54" s="389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0"/>
      <c r="S54" s="80"/>
      <c r="T54" s="472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4"/>
      <c r="AN54" s="481"/>
      <c r="AO54" s="482"/>
      <c r="AP54" s="483"/>
      <c r="AQ54" s="80"/>
      <c r="AR54" s="30"/>
      <c r="AS54" s="80"/>
      <c r="AT54" s="757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9"/>
      <c r="BN54" s="407"/>
      <c r="BO54" s="408"/>
      <c r="BP54" s="409"/>
      <c r="BQ54" s="80"/>
      <c r="BR54" s="30"/>
    </row>
    <row r="55" spans="1:82" x14ac:dyDescent="0.15">
      <c r="A55" s="30"/>
      <c r="B55" s="381" t="s">
        <v>76</v>
      </c>
      <c r="C55" s="382"/>
      <c r="D55" s="383"/>
      <c r="E55" s="390" t="s">
        <v>77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0"/>
      <c r="S55" s="80"/>
      <c r="T55" s="392" t="str">
        <f>IF(T44="積算",T34-T52,"")</f>
        <v/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4"/>
      <c r="AN55" s="401" t="s">
        <v>55</v>
      </c>
      <c r="AO55" s="402"/>
      <c r="AP55" s="403"/>
      <c r="AQ55" s="80"/>
      <c r="AR55" s="30"/>
      <c r="AS55" s="80"/>
      <c r="AT55" s="392" t="str">
        <f>IF(T44="積算",T34-AT52,"")</f>
        <v/>
      </c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4"/>
      <c r="BN55" s="401" t="s">
        <v>55</v>
      </c>
      <c r="BO55" s="402"/>
      <c r="BP55" s="403"/>
      <c r="BQ55" s="80"/>
      <c r="BR55" s="30"/>
    </row>
    <row r="56" spans="1:82" x14ac:dyDescent="0.15">
      <c r="A56" s="30"/>
      <c r="B56" s="384"/>
      <c r="C56" s="385"/>
      <c r="D56" s="386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0"/>
      <c r="S56" s="80"/>
      <c r="T56" s="395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7"/>
      <c r="AN56" s="404"/>
      <c r="AO56" s="405"/>
      <c r="AP56" s="406"/>
      <c r="AQ56" s="80"/>
      <c r="AR56" s="30"/>
      <c r="AS56" s="80"/>
      <c r="AT56" s="395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6"/>
      <c r="BG56" s="396"/>
      <c r="BH56" s="396"/>
      <c r="BI56" s="396"/>
      <c r="BJ56" s="396"/>
      <c r="BK56" s="396"/>
      <c r="BL56" s="396"/>
      <c r="BM56" s="397"/>
      <c r="BN56" s="404"/>
      <c r="BO56" s="405"/>
      <c r="BP56" s="406"/>
      <c r="BQ56" s="80"/>
      <c r="BR56" s="30"/>
    </row>
    <row r="57" spans="1:82" x14ac:dyDescent="0.15">
      <c r="A57" s="30"/>
      <c r="B57" s="387"/>
      <c r="C57" s="388"/>
      <c r="D57" s="38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0"/>
      <c r="S57" s="80"/>
      <c r="T57" s="398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400"/>
      <c r="AN57" s="407"/>
      <c r="AO57" s="408"/>
      <c r="AP57" s="409"/>
      <c r="AQ57" s="80"/>
      <c r="AR57" s="30"/>
      <c r="AS57" s="80"/>
      <c r="AT57" s="398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400"/>
      <c r="BN57" s="407"/>
      <c r="BO57" s="408"/>
      <c r="BP57" s="409"/>
      <c r="BQ57" s="80"/>
      <c r="BR57" s="40"/>
    </row>
    <row r="58" spans="1:82" ht="13.5" customHeight="1" x14ac:dyDescent="0.15">
      <c r="A58" s="30"/>
      <c r="B58" s="381" t="s">
        <v>78</v>
      </c>
      <c r="C58" s="382"/>
      <c r="D58" s="383"/>
      <c r="E58" s="420" t="s">
        <v>79</v>
      </c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30"/>
      <c r="S58" s="80"/>
      <c r="T58" s="751"/>
      <c r="U58" s="752"/>
      <c r="V58" s="752"/>
      <c r="W58" s="752"/>
      <c r="X58" s="752"/>
      <c r="Y58" s="752"/>
      <c r="Z58" s="752"/>
      <c r="AA58" s="752"/>
      <c r="AB58" s="752"/>
      <c r="AC58" s="752"/>
      <c r="AD58" s="752"/>
      <c r="AE58" s="752"/>
      <c r="AF58" s="752"/>
      <c r="AG58" s="752"/>
      <c r="AH58" s="752"/>
      <c r="AI58" s="752"/>
      <c r="AJ58" s="752"/>
      <c r="AK58" s="752"/>
      <c r="AL58" s="752"/>
      <c r="AM58" s="753"/>
      <c r="AN58" s="451" t="s">
        <v>55</v>
      </c>
      <c r="AO58" s="452"/>
      <c r="AP58" s="453"/>
      <c r="AQ58" s="80"/>
      <c r="AR58" s="30"/>
      <c r="AS58" s="80"/>
      <c r="AT58" s="751"/>
      <c r="AU58" s="752"/>
      <c r="AV58" s="752"/>
      <c r="AW58" s="752"/>
      <c r="AX58" s="752"/>
      <c r="AY58" s="752"/>
      <c r="AZ58" s="752"/>
      <c r="BA58" s="752"/>
      <c r="BB58" s="752"/>
      <c r="BC58" s="752"/>
      <c r="BD58" s="752"/>
      <c r="BE58" s="752"/>
      <c r="BF58" s="752"/>
      <c r="BG58" s="752"/>
      <c r="BH58" s="752"/>
      <c r="BI58" s="752"/>
      <c r="BJ58" s="752"/>
      <c r="BK58" s="752"/>
      <c r="BL58" s="752"/>
      <c r="BM58" s="753"/>
      <c r="BN58" s="451" t="s">
        <v>55</v>
      </c>
      <c r="BO58" s="452"/>
      <c r="BP58" s="453"/>
      <c r="BQ58" s="80"/>
      <c r="BR58" s="30"/>
    </row>
    <row r="59" spans="1:82" ht="13.5" customHeight="1" x14ac:dyDescent="0.15">
      <c r="A59" s="30"/>
      <c r="B59" s="384"/>
      <c r="C59" s="385"/>
      <c r="D59" s="386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30"/>
      <c r="S59" s="80"/>
      <c r="T59" s="754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5"/>
      <c r="AI59" s="755"/>
      <c r="AJ59" s="755"/>
      <c r="AK59" s="755"/>
      <c r="AL59" s="755"/>
      <c r="AM59" s="756"/>
      <c r="AN59" s="436"/>
      <c r="AO59" s="437"/>
      <c r="AP59" s="438"/>
      <c r="AQ59" s="80"/>
      <c r="AR59" s="30"/>
      <c r="AS59" s="80"/>
      <c r="AT59" s="754"/>
      <c r="AU59" s="755"/>
      <c r="AV59" s="755"/>
      <c r="AW59" s="755"/>
      <c r="AX59" s="755"/>
      <c r="AY59" s="755"/>
      <c r="AZ59" s="755"/>
      <c r="BA59" s="755"/>
      <c r="BB59" s="755"/>
      <c r="BC59" s="755"/>
      <c r="BD59" s="755"/>
      <c r="BE59" s="755"/>
      <c r="BF59" s="755"/>
      <c r="BG59" s="755"/>
      <c r="BH59" s="755"/>
      <c r="BI59" s="755"/>
      <c r="BJ59" s="755"/>
      <c r="BK59" s="755"/>
      <c r="BL59" s="755"/>
      <c r="BM59" s="756"/>
      <c r="BN59" s="436"/>
      <c r="BO59" s="437"/>
      <c r="BP59" s="438"/>
      <c r="BQ59" s="80"/>
      <c r="BR59" s="30"/>
    </row>
    <row r="60" spans="1:82" ht="13.5" customHeight="1" x14ac:dyDescent="0.15">
      <c r="A60" s="30"/>
      <c r="B60" s="387"/>
      <c r="C60" s="388"/>
      <c r="D60" s="389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30"/>
      <c r="S60" s="80"/>
      <c r="T60" s="790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2"/>
      <c r="AN60" s="436"/>
      <c r="AO60" s="437"/>
      <c r="AP60" s="438"/>
      <c r="AQ60" s="80"/>
      <c r="AR60" s="30"/>
      <c r="AS60" s="80"/>
      <c r="AT60" s="790"/>
      <c r="AU60" s="791"/>
      <c r="AV60" s="791"/>
      <c r="AW60" s="791"/>
      <c r="AX60" s="791"/>
      <c r="AY60" s="791"/>
      <c r="AZ60" s="791"/>
      <c r="BA60" s="791"/>
      <c r="BB60" s="791"/>
      <c r="BC60" s="791"/>
      <c r="BD60" s="791"/>
      <c r="BE60" s="791"/>
      <c r="BF60" s="791"/>
      <c r="BG60" s="791"/>
      <c r="BH60" s="791"/>
      <c r="BI60" s="791"/>
      <c r="BJ60" s="791"/>
      <c r="BK60" s="791"/>
      <c r="BL60" s="791"/>
      <c r="BM60" s="792"/>
      <c r="BN60" s="436"/>
      <c r="BO60" s="437"/>
      <c r="BP60" s="438"/>
      <c r="BQ60" s="80"/>
      <c r="BR60" s="40"/>
    </row>
    <row r="61" spans="1:82" ht="13.5" customHeight="1" x14ac:dyDescent="0.15">
      <c r="A61" s="30"/>
      <c r="B61" s="411" t="s">
        <v>80</v>
      </c>
      <c r="C61" s="412"/>
      <c r="D61" s="413"/>
      <c r="E61" s="420" t="s">
        <v>81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30"/>
      <c r="S61" s="80"/>
      <c r="T61" s="392" t="str">
        <f>IF(T44="積算",T55+T58,"")</f>
        <v/>
      </c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4"/>
      <c r="AN61" s="642" t="s">
        <v>55</v>
      </c>
      <c r="AO61" s="643"/>
      <c r="AP61" s="644"/>
      <c r="AQ61" s="81"/>
      <c r="AR61" s="93"/>
      <c r="AS61" s="81"/>
      <c r="AT61" s="392" t="str">
        <f>IF(T44="積算",AT55+AT58,"")</f>
        <v/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4"/>
      <c r="BN61" s="451" t="s">
        <v>55</v>
      </c>
      <c r="BO61" s="452"/>
      <c r="BP61" s="453"/>
      <c r="BQ61" s="80"/>
      <c r="BR61" s="749" t="str">
        <f>IF($AT$61&gt;=$AT$55,"","※1")</f>
        <v/>
      </c>
      <c r="BS61" s="750" t="str">
        <f>IF(BR61="※1","残価設定がないリース契約であることが確認できません。","")</f>
        <v/>
      </c>
      <c r="BT61" s="750"/>
      <c r="BU61" s="750"/>
      <c r="BV61" s="750"/>
      <c r="BW61" s="750"/>
      <c r="BX61" s="750"/>
      <c r="BY61" s="750"/>
      <c r="BZ61" s="750"/>
      <c r="CA61" s="750"/>
      <c r="CB61" s="750"/>
      <c r="CC61" s="750"/>
      <c r="CD61" s="750"/>
    </row>
    <row r="62" spans="1:82" ht="13.5" customHeight="1" x14ac:dyDescent="0.15">
      <c r="A62" s="30"/>
      <c r="B62" s="414"/>
      <c r="C62" s="415"/>
      <c r="D62" s="416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30"/>
      <c r="S62" s="80"/>
      <c r="T62" s="395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7"/>
      <c r="AN62" s="645"/>
      <c r="AO62" s="646"/>
      <c r="AP62" s="647"/>
      <c r="AQ62" s="81"/>
      <c r="AR62" s="93"/>
      <c r="AS62" s="81"/>
      <c r="AT62" s="395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6"/>
      <c r="BM62" s="397"/>
      <c r="BN62" s="436"/>
      <c r="BO62" s="437"/>
      <c r="BP62" s="438"/>
      <c r="BQ62" s="80"/>
      <c r="BR62" s="749"/>
      <c r="BS62" s="750"/>
      <c r="BT62" s="750"/>
      <c r="BU62" s="750"/>
      <c r="BV62" s="750"/>
      <c r="BW62" s="750"/>
      <c r="BX62" s="750"/>
      <c r="BY62" s="750"/>
      <c r="BZ62" s="750"/>
      <c r="CA62" s="750"/>
      <c r="CB62" s="750"/>
      <c r="CC62" s="750"/>
      <c r="CD62" s="750"/>
    </row>
    <row r="63" spans="1:82" ht="13.5" customHeight="1" x14ac:dyDescent="0.15">
      <c r="A63" s="30"/>
      <c r="B63" s="417"/>
      <c r="C63" s="418"/>
      <c r="D63" s="41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30"/>
      <c r="S63" s="80"/>
      <c r="T63" s="580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2"/>
      <c r="AN63" s="645"/>
      <c r="AO63" s="646"/>
      <c r="AP63" s="647"/>
      <c r="AQ63" s="81"/>
      <c r="AR63" s="93"/>
      <c r="AS63" s="81"/>
      <c r="AT63" s="580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2"/>
      <c r="BN63" s="436"/>
      <c r="BO63" s="437"/>
      <c r="BP63" s="438"/>
      <c r="BQ63" s="80"/>
      <c r="BR63" s="749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</row>
    <row r="64" spans="1:82" x14ac:dyDescent="0.15">
      <c r="A64" s="30"/>
      <c r="B64" s="411" t="s">
        <v>82</v>
      </c>
      <c r="C64" s="412"/>
      <c r="D64" s="413"/>
      <c r="E64" s="420" t="s">
        <v>83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30"/>
      <c r="S64" s="80"/>
      <c r="T64" s="760"/>
      <c r="U64" s="761"/>
      <c r="V64" s="761"/>
      <c r="W64" s="761"/>
      <c r="X64" s="761"/>
      <c r="Y64" s="761"/>
      <c r="Z64" s="761"/>
      <c r="AA64" s="761"/>
      <c r="AB64" s="761"/>
      <c r="AC64" s="761"/>
      <c r="AD64" s="761"/>
      <c r="AE64" s="761"/>
      <c r="AF64" s="761"/>
      <c r="AG64" s="761"/>
      <c r="AH64" s="761"/>
      <c r="AI64" s="761"/>
      <c r="AJ64" s="761"/>
      <c r="AK64" s="761"/>
      <c r="AL64" s="761"/>
      <c r="AM64" s="762"/>
      <c r="AN64" s="436" t="s">
        <v>55</v>
      </c>
      <c r="AO64" s="437"/>
      <c r="AP64" s="438"/>
      <c r="AQ64" s="80"/>
      <c r="AR64" s="30"/>
      <c r="AS64" s="80"/>
      <c r="AT64" s="760"/>
      <c r="AU64" s="761"/>
      <c r="AV64" s="761"/>
      <c r="AW64" s="761"/>
      <c r="AX64" s="761"/>
      <c r="AY64" s="761"/>
      <c r="AZ64" s="761"/>
      <c r="BA64" s="761"/>
      <c r="BB64" s="761"/>
      <c r="BC64" s="761"/>
      <c r="BD64" s="761"/>
      <c r="BE64" s="761"/>
      <c r="BF64" s="761"/>
      <c r="BG64" s="761"/>
      <c r="BH64" s="761"/>
      <c r="BI64" s="761"/>
      <c r="BJ64" s="761"/>
      <c r="BK64" s="761"/>
      <c r="BL64" s="761"/>
      <c r="BM64" s="762"/>
      <c r="BN64" s="436" t="s">
        <v>55</v>
      </c>
      <c r="BO64" s="437"/>
      <c r="BP64" s="438"/>
      <c r="BQ64" s="80"/>
      <c r="BR64" s="40"/>
    </row>
    <row r="65" spans="1:82" ht="13.5" customHeight="1" x14ac:dyDescent="0.15">
      <c r="A65" s="30"/>
      <c r="B65" s="414"/>
      <c r="C65" s="415"/>
      <c r="D65" s="416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30"/>
      <c r="S65" s="80"/>
      <c r="T65" s="754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755"/>
      <c r="AG65" s="755"/>
      <c r="AH65" s="755"/>
      <c r="AI65" s="755"/>
      <c r="AJ65" s="755"/>
      <c r="AK65" s="755"/>
      <c r="AL65" s="755"/>
      <c r="AM65" s="756"/>
      <c r="AN65" s="436"/>
      <c r="AO65" s="437"/>
      <c r="AP65" s="438"/>
      <c r="AQ65" s="80"/>
      <c r="AR65" s="30"/>
      <c r="AS65" s="80"/>
      <c r="AT65" s="754"/>
      <c r="AU65" s="755"/>
      <c r="AV65" s="755"/>
      <c r="AW65" s="755"/>
      <c r="AX65" s="755"/>
      <c r="AY65" s="755"/>
      <c r="AZ65" s="755"/>
      <c r="BA65" s="755"/>
      <c r="BB65" s="755"/>
      <c r="BC65" s="755"/>
      <c r="BD65" s="755"/>
      <c r="BE65" s="755"/>
      <c r="BF65" s="755"/>
      <c r="BG65" s="755"/>
      <c r="BH65" s="755"/>
      <c r="BI65" s="755"/>
      <c r="BJ65" s="755"/>
      <c r="BK65" s="755"/>
      <c r="BL65" s="755"/>
      <c r="BM65" s="756"/>
      <c r="BN65" s="436"/>
      <c r="BO65" s="437"/>
      <c r="BP65" s="438"/>
      <c r="BQ65" s="80"/>
      <c r="BR65" s="40"/>
    </row>
    <row r="66" spans="1:82" ht="13.5" customHeight="1" x14ac:dyDescent="0.15">
      <c r="A66" s="30"/>
      <c r="B66" s="417"/>
      <c r="C66" s="418"/>
      <c r="D66" s="419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30"/>
      <c r="S66" s="80"/>
      <c r="T66" s="757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9"/>
      <c r="AN66" s="439"/>
      <c r="AO66" s="440"/>
      <c r="AP66" s="441"/>
      <c r="AQ66" s="80"/>
      <c r="AR66" s="30"/>
      <c r="AS66" s="80"/>
      <c r="AT66" s="757"/>
      <c r="AU66" s="758"/>
      <c r="AV66" s="758"/>
      <c r="AW66" s="758"/>
      <c r="AX66" s="758"/>
      <c r="AY66" s="758"/>
      <c r="AZ66" s="758"/>
      <c r="BA66" s="758"/>
      <c r="BB66" s="758"/>
      <c r="BC66" s="758"/>
      <c r="BD66" s="758"/>
      <c r="BE66" s="758"/>
      <c r="BF66" s="758"/>
      <c r="BG66" s="758"/>
      <c r="BH66" s="758"/>
      <c r="BI66" s="758"/>
      <c r="BJ66" s="758"/>
      <c r="BK66" s="758"/>
      <c r="BL66" s="758"/>
      <c r="BM66" s="759"/>
      <c r="BN66" s="439"/>
      <c r="BO66" s="440"/>
      <c r="BP66" s="441"/>
      <c r="BQ66" s="80"/>
      <c r="BR66" s="40"/>
    </row>
    <row r="67" spans="1:82" ht="13.5" customHeight="1" x14ac:dyDescent="0.15">
      <c r="A67" s="30"/>
      <c r="B67" s="381" t="s">
        <v>84</v>
      </c>
      <c r="C67" s="382"/>
      <c r="D67" s="383"/>
      <c r="E67" s="390" t="s">
        <v>85</v>
      </c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0"/>
      <c r="S67" s="80"/>
      <c r="T67" s="392" t="str">
        <f>IF(T44="積算",T61+T64,"")</f>
        <v/>
      </c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  <c r="AN67" s="633" t="s">
        <v>55</v>
      </c>
      <c r="AO67" s="634"/>
      <c r="AP67" s="635"/>
      <c r="AQ67" s="81"/>
      <c r="AR67" s="93"/>
      <c r="AS67" s="81"/>
      <c r="AT67" s="392" t="str">
        <f>IF(T44="積算",AT61+AT64,"")</f>
        <v/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4"/>
      <c r="BN67" s="401" t="s">
        <v>55</v>
      </c>
      <c r="BO67" s="402"/>
      <c r="BP67" s="403"/>
      <c r="BQ67" s="80"/>
      <c r="BR67" s="749" t="str">
        <f>IF($T$44="積算",IF($AT$58="","",IF($T$67-$AT$67&gt;$AT$52,"","※2")),"")</f>
        <v/>
      </c>
      <c r="BS67" s="669" t="str">
        <f>IF(BR67="※2","補助金が有る場合の「リース料金支払額総合計」から、補助金相当分の減額がされていることが確認できません。","")</f>
        <v/>
      </c>
      <c r="BT67" s="669"/>
      <c r="BU67" s="669"/>
      <c r="BV67" s="669"/>
      <c r="BW67" s="669"/>
      <c r="BX67" s="669"/>
      <c r="BY67" s="669"/>
      <c r="BZ67" s="669"/>
      <c r="CA67" s="669"/>
      <c r="CB67" s="669"/>
      <c r="CC67" s="669"/>
      <c r="CD67" s="669"/>
    </row>
    <row r="68" spans="1:82" ht="13.5" customHeight="1" x14ac:dyDescent="0.15">
      <c r="A68" s="30"/>
      <c r="B68" s="384"/>
      <c r="C68" s="385"/>
      <c r="D68" s="386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0"/>
      <c r="S68" s="80"/>
      <c r="T68" s="395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7"/>
      <c r="AN68" s="636"/>
      <c r="AO68" s="637"/>
      <c r="AP68" s="638"/>
      <c r="AQ68" s="81"/>
      <c r="AR68" s="93"/>
      <c r="AS68" s="81"/>
      <c r="AT68" s="395"/>
      <c r="AU68" s="396"/>
      <c r="AV68" s="396"/>
      <c r="AW68" s="396"/>
      <c r="AX68" s="396"/>
      <c r="AY68" s="396"/>
      <c r="AZ68" s="396"/>
      <c r="BA68" s="396"/>
      <c r="BB68" s="396"/>
      <c r="BC68" s="396"/>
      <c r="BD68" s="396"/>
      <c r="BE68" s="396"/>
      <c r="BF68" s="396"/>
      <c r="BG68" s="396"/>
      <c r="BH68" s="396"/>
      <c r="BI68" s="396"/>
      <c r="BJ68" s="396"/>
      <c r="BK68" s="396"/>
      <c r="BL68" s="396"/>
      <c r="BM68" s="397"/>
      <c r="BN68" s="404"/>
      <c r="BO68" s="405"/>
      <c r="BP68" s="406"/>
      <c r="BQ68" s="80"/>
      <c r="BR68" s="749"/>
      <c r="BS68" s="669"/>
      <c r="BT68" s="669"/>
      <c r="BU68" s="669"/>
      <c r="BV68" s="669"/>
      <c r="BW68" s="669"/>
      <c r="BX68" s="669"/>
      <c r="BY68" s="669"/>
      <c r="BZ68" s="669"/>
      <c r="CA68" s="669"/>
      <c r="CB68" s="669"/>
      <c r="CC68" s="669"/>
      <c r="CD68" s="669"/>
    </row>
    <row r="69" spans="1:82" ht="13.5" customHeight="1" x14ac:dyDescent="0.15">
      <c r="A69" s="30"/>
      <c r="B69" s="387"/>
      <c r="C69" s="388"/>
      <c r="D69" s="389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0"/>
      <c r="S69" s="80"/>
      <c r="T69" s="398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400"/>
      <c r="AN69" s="639"/>
      <c r="AO69" s="640"/>
      <c r="AP69" s="641"/>
      <c r="AQ69" s="81"/>
      <c r="AR69" s="93"/>
      <c r="AS69" s="81"/>
      <c r="AT69" s="398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400"/>
      <c r="BN69" s="407"/>
      <c r="BO69" s="408"/>
      <c r="BP69" s="409"/>
      <c r="BQ69" s="80"/>
      <c r="BR69" s="749"/>
      <c r="BS69" s="669"/>
      <c r="BT69" s="669"/>
      <c r="BU69" s="669"/>
      <c r="BV69" s="669"/>
      <c r="BW69" s="669"/>
      <c r="BX69" s="669"/>
      <c r="BY69" s="669"/>
      <c r="BZ69" s="669"/>
      <c r="CA69" s="669"/>
      <c r="CB69" s="669"/>
      <c r="CC69" s="669"/>
      <c r="CD69" s="669"/>
    </row>
    <row r="70" spans="1:82" x14ac:dyDescent="0.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3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30"/>
    </row>
    <row r="71" spans="1:82" ht="13.5" customHeight="1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1:82" ht="13.5" customHeight="1" x14ac:dyDescent="0.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</row>
    <row r="73" spans="1:82" ht="13.5" customHeight="1" x14ac:dyDescent="0.15">
      <c r="A73" s="30"/>
      <c r="B73" s="221" t="s">
        <v>86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3"/>
      <c r="BR73" s="30"/>
    </row>
    <row r="74" spans="1:82" ht="13.5" customHeight="1" x14ac:dyDescent="0.15">
      <c r="A74" s="30"/>
      <c r="B74" s="22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6"/>
      <c r="BR74" s="30"/>
    </row>
    <row r="75" spans="1:82" ht="13.5" customHeight="1" x14ac:dyDescent="0.15">
      <c r="A75" s="30"/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9"/>
      <c r="BR75" s="30"/>
    </row>
    <row r="76" spans="1:82" ht="13.5" customHeight="1" x14ac:dyDescent="0.15">
      <c r="A76" s="30"/>
      <c r="B76" s="30"/>
      <c r="C76" s="30"/>
      <c r="D76" s="30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</row>
    <row r="77" spans="1:82" x14ac:dyDescent="0.15">
      <c r="A77" s="30"/>
      <c r="B77" s="30"/>
      <c r="C77" s="30"/>
      <c r="D77" s="30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30"/>
      <c r="S77" s="225" t="s">
        <v>72</v>
      </c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30"/>
      <c r="AS77" s="225" t="s">
        <v>73</v>
      </c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30"/>
    </row>
    <row r="78" spans="1:82" x14ac:dyDescent="0.15">
      <c r="A78" s="30"/>
      <c r="B78" s="30"/>
      <c r="C78" s="30"/>
      <c r="D78" s="30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30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30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30"/>
    </row>
    <row r="79" spans="1:82" ht="11.25" customHeight="1" x14ac:dyDescent="0.15">
      <c r="A79" s="30"/>
      <c r="B79" s="30"/>
      <c r="C79" s="30"/>
      <c r="D79" s="30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3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3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30"/>
    </row>
    <row r="80" spans="1:82" ht="13.5" customHeight="1" x14ac:dyDescent="0.15">
      <c r="A80" s="30"/>
      <c r="B80" s="381" t="s">
        <v>87</v>
      </c>
      <c r="C80" s="382"/>
      <c r="D80" s="383"/>
      <c r="E80" s="391" t="s">
        <v>75</v>
      </c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0"/>
      <c r="S80" s="80"/>
      <c r="T80" s="466">
        <v>0</v>
      </c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8"/>
      <c r="AN80" s="475" t="s">
        <v>55</v>
      </c>
      <c r="AO80" s="476"/>
      <c r="AP80" s="477"/>
      <c r="AQ80" s="80"/>
      <c r="AR80" s="30"/>
      <c r="AS80" s="80"/>
      <c r="AT80" s="751"/>
      <c r="AU80" s="752"/>
      <c r="AV80" s="752"/>
      <c r="AW80" s="752"/>
      <c r="AX80" s="752"/>
      <c r="AY80" s="752"/>
      <c r="AZ80" s="752"/>
      <c r="BA80" s="752"/>
      <c r="BB80" s="752"/>
      <c r="BC80" s="752"/>
      <c r="BD80" s="752"/>
      <c r="BE80" s="752"/>
      <c r="BF80" s="752"/>
      <c r="BG80" s="752"/>
      <c r="BH80" s="752"/>
      <c r="BI80" s="752"/>
      <c r="BJ80" s="752"/>
      <c r="BK80" s="752"/>
      <c r="BL80" s="752"/>
      <c r="BM80" s="753"/>
      <c r="BN80" s="401" t="s">
        <v>55</v>
      </c>
      <c r="BO80" s="402"/>
      <c r="BP80" s="403"/>
      <c r="BQ80" s="80"/>
      <c r="BR80" s="30"/>
    </row>
    <row r="81" spans="1:82" ht="13.5" customHeight="1" x14ac:dyDescent="0.15">
      <c r="A81" s="30"/>
      <c r="B81" s="384"/>
      <c r="C81" s="385"/>
      <c r="D81" s="386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0"/>
      <c r="S81" s="80"/>
      <c r="T81" s="469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1"/>
      <c r="AN81" s="478"/>
      <c r="AO81" s="479"/>
      <c r="AP81" s="480"/>
      <c r="AQ81" s="80"/>
      <c r="AR81" s="30"/>
      <c r="AS81" s="80"/>
      <c r="AT81" s="754"/>
      <c r="AU81" s="755"/>
      <c r="AV81" s="755"/>
      <c r="AW81" s="755"/>
      <c r="AX81" s="755"/>
      <c r="AY81" s="755"/>
      <c r="AZ81" s="755"/>
      <c r="BA81" s="755"/>
      <c r="BB81" s="755"/>
      <c r="BC81" s="755"/>
      <c r="BD81" s="755"/>
      <c r="BE81" s="755"/>
      <c r="BF81" s="755"/>
      <c r="BG81" s="755"/>
      <c r="BH81" s="755"/>
      <c r="BI81" s="755"/>
      <c r="BJ81" s="755"/>
      <c r="BK81" s="755"/>
      <c r="BL81" s="755"/>
      <c r="BM81" s="756"/>
      <c r="BN81" s="404"/>
      <c r="BO81" s="405"/>
      <c r="BP81" s="406"/>
      <c r="BQ81" s="80"/>
      <c r="BR81" s="30"/>
    </row>
    <row r="82" spans="1:82" ht="13.5" customHeight="1" x14ac:dyDescent="0.15">
      <c r="A82" s="30"/>
      <c r="B82" s="387"/>
      <c r="C82" s="388"/>
      <c r="D82" s="389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0"/>
      <c r="S82" s="80"/>
      <c r="T82" s="472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4"/>
      <c r="AN82" s="481"/>
      <c r="AO82" s="482"/>
      <c r="AP82" s="483"/>
      <c r="AQ82" s="80"/>
      <c r="AR82" s="30"/>
      <c r="AS82" s="80"/>
      <c r="AT82" s="757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9"/>
      <c r="BN82" s="407"/>
      <c r="BO82" s="408"/>
      <c r="BP82" s="409"/>
      <c r="BQ82" s="80"/>
      <c r="BR82" s="30"/>
    </row>
    <row r="83" spans="1:82" ht="13.5" customHeight="1" x14ac:dyDescent="0.15">
      <c r="A83" s="30"/>
      <c r="B83" s="381" t="s">
        <v>76</v>
      </c>
      <c r="C83" s="382"/>
      <c r="D83" s="383"/>
      <c r="E83" s="390" t="s">
        <v>77</v>
      </c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0"/>
      <c r="S83" s="80"/>
      <c r="T83" s="392" t="str">
        <f>IF($T$44="料率",T34-T52,"")</f>
        <v/>
      </c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4"/>
      <c r="AN83" s="401" t="s">
        <v>55</v>
      </c>
      <c r="AO83" s="402"/>
      <c r="AP83" s="403"/>
      <c r="AQ83" s="80"/>
      <c r="AR83" s="30"/>
      <c r="AS83" s="80"/>
      <c r="AT83" s="392" t="str">
        <f>IF($T$44="料率",T34-AT80,"")</f>
        <v/>
      </c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401" t="s">
        <v>55</v>
      </c>
      <c r="BO83" s="402"/>
      <c r="BP83" s="403"/>
      <c r="BQ83" s="80"/>
      <c r="BR83" s="30"/>
    </row>
    <row r="84" spans="1:82" ht="13.5" customHeight="1" x14ac:dyDescent="0.15">
      <c r="A84" s="30"/>
      <c r="B84" s="384"/>
      <c r="C84" s="385"/>
      <c r="D84" s="386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0"/>
      <c r="S84" s="80"/>
      <c r="T84" s="395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7"/>
      <c r="AN84" s="404"/>
      <c r="AO84" s="405"/>
      <c r="AP84" s="406"/>
      <c r="AQ84" s="80"/>
      <c r="AR84" s="30"/>
      <c r="AS84" s="80"/>
      <c r="AT84" s="395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6"/>
      <c r="BG84" s="396"/>
      <c r="BH84" s="396"/>
      <c r="BI84" s="396"/>
      <c r="BJ84" s="396"/>
      <c r="BK84" s="396"/>
      <c r="BL84" s="396"/>
      <c r="BM84" s="397"/>
      <c r="BN84" s="404"/>
      <c r="BO84" s="405"/>
      <c r="BP84" s="406"/>
      <c r="BQ84" s="80"/>
      <c r="BR84" s="30"/>
    </row>
    <row r="85" spans="1:82" ht="13.5" customHeight="1" x14ac:dyDescent="0.15">
      <c r="A85" s="30"/>
      <c r="B85" s="387"/>
      <c r="C85" s="388"/>
      <c r="D85" s="389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0"/>
      <c r="S85" s="80"/>
      <c r="T85" s="398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400"/>
      <c r="AN85" s="407"/>
      <c r="AO85" s="408"/>
      <c r="AP85" s="409"/>
      <c r="AQ85" s="80"/>
      <c r="AR85" s="30"/>
      <c r="AS85" s="80"/>
      <c r="AT85" s="398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400"/>
      <c r="BN85" s="407"/>
      <c r="BO85" s="408"/>
      <c r="BP85" s="409"/>
      <c r="BQ85" s="80"/>
      <c r="BR85" s="30"/>
    </row>
    <row r="86" spans="1:82" x14ac:dyDescent="0.15">
      <c r="A86" s="30"/>
      <c r="B86" s="30"/>
      <c r="C86" s="30"/>
      <c r="D86" s="30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30"/>
      <c r="S86" s="80"/>
      <c r="T86" s="458" t="s">
        <v>88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83"/>
      <c r="AO86" s="83"/>
      <c r="AP86" s="83"/>
      <c r="AQ86" s="80"/>
      <c r="AR86" s="30"/>
      <c r="AS86" s="80"/>
      <c r="AT86" s="459" t="s">
        <v>88</v>
      </c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83"/>
      <c r="BO86" s="83"/>
      <c r="BP86" s="83"/>
      <c r="BQ86" s="80"/>
      <c r="BR86" s="30"/>
    </row>
    <row r="87" spans="1:82" ht="13.5" customHeight="1" x14ac:dyDescent="0.15">
      <c r="A87" s="30"/>
      <c r="B87" s="411" t="s">
        <v>89</v>
      </c>
      <c r="C87" s="412"/>
      <c r="D87" s="413"/>
      <c r="E87" s="420" t="s">
        <v>90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30"/>
      <c r="S87" s="80"/>
      <c r="T87" s="784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6"/>
      <c r="AN87" s="451" t="s">
        <v>91</v>
      </c>
      <c r="AO87" s="452"/>
      <c r="AP87" s="453"/>
      <c r="AQ87" s="80"/>
      <c r="AR87" s="30"/>
      <c r="AS87" s="80"/>
      <c r="AT87" s="784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6"/>
      <c r="BN87" s="451" t="s">
        <v>91</v>
      </c>
      <c r="BO87" s="452"/>
      <c r="BP87" s="453"/>
      <c r="BQ87" s="80"/>
      <c r="BR87" s="30"/>
    </row>
    <row r="88" spans="1:82" ht="13.5" customHeight="1" x14ac:dyDescent="0.15">
      <c r="A88" s="30"/>
      <c r="B88" s="414"/>
      <c r="C88" s="415"/>
      <c r="D88" s="416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30"/>
      <c r="S88" s="80"/>
      <c r="T88" s="787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9"/>
      <c r="AN88" s="436"/>
      <c r="AO88" s="437"/>
      <c r="AP88" s="438"/>
      <c r="AQ88" s="80"/>
      <c r="AR88" s="30"/>
      <c r="AS88" s="80"/>
      <c r="AT88" s="787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9"/>
      <c r="BN88" s="436"/>
      <c r="BO88" s="437"/>
      <c r="BP88" s="438"/>
      <c r="BQ88" s="80"/>
      <c r="BR88" s="30"/>
    </row>
    <row r="89" spans="1:82" ht="13.5" customHeight="1" x14ac:dyDescent="0.15">
      <c r="A89" s="30"/>
      <c r="B89" s="414"/>
      <c r="C89" s="415"/>
      <c r="D89" s="416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30"/>
      <c r="S89" s="80"/>
      <c r="T89" s="787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9"/>
      <c r="AN89" s="436"/>
      <c r="AO89" s="437"/>
      <c r="AP89" s="438"/>
      <c r="AQ89" s="80"/>
      <c r="AR89" s="30"/>
      <c r="AS89" s="80"/>
      <c r="AT89" s="787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9"/>
      <c r="BN89" s="436"/>
      <c r="BO89" s="437"/>
      <c r="BP89" s="438"/>
      <c r="BQ89" s="80"/>
      <c r="BR89" s="30"/>
    </row>
    <row r="90" spans="1:82" ht="20.25" customHeight="1" x14ac:dyDescent="0.15">
      <c r="A90" s="30"/>
      <c r="B90" s="414" t="s">
        <v>92</v>
      </c>
      <c r="C90" s="415"/>
      <c r="D90" s="416"/>
      <c r="E90" s="454" t="s">
        <v>93</v>
      </c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30"/>
      <c r="S90" s="80"/>
      <c r="T90" s="763"/>
      <c r="U90" s="764"/>
      <c r="V90" s="764"/>
      <c r="W90" s="764"/>
      <c r="X90" s="764"/>
      <c r="Y90" s="764"/>
      <c r="Z90" s="764"/>
      <c r="AA90" s="764"/>
      <c r="AB90" s="764"/>
      <c r="AC90" s="764"/>
      <c r="AD90" s="764"/>
      <c r="AE90" s="764"/>
      <c r="AF90" s="764"/>
      <c r="AG90" s="764"/>
      <c r="AH90" s="764"/>
      <c r="AI90" s="764"/>
      <c r="AJ90" s="764"/>
      <c r="AK90" s="764"/>
      <c r="AL90" s="764"/>
      <c r="AM90" s="765"/>
      <c r="AN90" s="436" t="s">
        <v>55</v>
      </c>
      <c r="AO90" s="437"/>
      <c r="AP90" s="438"/>
      <c r="AQ90" s="80"/>
      <c r="AR90" s="30"/>
      <c r="AS90" s="80"/>
      <c r="AT90" s="763"/>
      <c r="AU90" s="764"/>
      <c r="AV90" s="764"/>
      <c r="AW90" s="764"/>
      <c r="AX90" s="764"/>
      <c r="AY90" s="764"/>
      <c r="AZ90" s="764"/>
      <c r="BA90" s="764"/>
      <c r="BB90" s="764"/>
      <c r="BC90" s="764"/>
      <c r="BD90" s="764"/>
      <c r="BE90" s="764"/>
      <c r="BF90" s="764"/>
      <c r="BG90" s="764"/>
      <c r="BH90" s="764"/>
      <c r="BI90" s="764"/>
      <c r="BJ90" s="764"/>
      <c r="BK90" s="764"/>
      <c r="BL90" s="764"/>
      <c r="BM90" s="765"/>
      <c r="BN90" s="436" t="s">
        <v>55</v>
      </c>
      <c r="BO90" s="437"/>
      <c r="BP90" s="438"/>
      <c r="BQ90" s="80"/>
      <c r="BR90" s="40"/>
    </row>
    <row r="91" spans="1:82" ht="13.5" customHeight="1" x14ac:dyDescent="0.15">
      <c r="A91" s="30"/>
      <c r="B91" s="414"/>
      <c r="C91" s="415"/>
      <c r="D91" s="41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30"/>
      <c r="S91" s="80"/>
      <c r="T91" s="763"/>
      <c r="U91" s="764"/>
      <c r="V91" s="764"/>
      <c r="W91" s="764"/>
      <c r="X91" s="764"/>
      <c r="Y91" s="764"/>
      <c r="Z91" s="764"/>
      <c r="AA91" s="764"/>
      <c r="AB91" s="764"/>
      <c r="AC91" s="764"/>
      <c r="AD91" s="764"/>
      <c r="AE91" s="764"/>
      <c r="AF91" s="764"/>
      <c r="AG91" s="764"/>
      <c r="AH91" s="764"/>
      <c r="AI91" s="764"/>
      <c r="AJ91" s="764"/>
      <c r="AK91" s="764"/>
      <c r="AL91" s="764"/>
      <c r="AM91" s="765"/>
      <c r="AN91" s="436"/>
      <c r="AO91" s="437"/>
      <c r="AP91" s="438"/>
      <c r="AQ91" s="80"/>
      <c r="AR91" s="30"/>
      <c r="AS91" s="80"/>
      <c r="AT91" s="763"/>
      <c r="AU91" s="764"/>
      <c r="AV91" s="764"/>
      <c r="AW91" s="764"/>
      <c r="AX91" s="764"/>
      <c r="AY91" s="764"/>
      <c r="AZ91" s="764"/>
      <c r="BA91" s="764"/>
      <c r="BB91" s="764"/>
      <c r="BC91" s="764"/>
      <c r="BD91" s="764"/>
      <c r="BE91" s="764"/>
      <c r="BF91" s="764"/>
      <c r="BG91" s="764"/>
      <c r="BH91" s="764"/>
      <c r="BI91" s="764"/>
      <c r="BJ91" s="764"/>
      <c r="BK91" s="764"/>
      <c r="BL91" s="764"/>
      <c r="BM91" s="765"/>
      <c r="BN91" s="436"/>
      <c r="BO91" s="437"/>
      <c r="BP91" s="438"/>
      <c r="BQ91" s="80"/>
      <c r="BR91" s="40"/>
    </row>
    <row r="92" spans="1:82" ht="13.5" customHeight="1" x14ac:dyDescent="0.15">
      <c r="A92" s="30"/>
      <c r="B92" s="417"/>
      <c r="C92" s="418"/>
      <c r="D92" s="419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30"/>
      <c r="S92" s="80"/>
      <c r="T92" s="763"/>
      <c r="U92" s="764"/>
      <c r="V92" s="764"/>
      <c r="W92" s="764"/>
      <c r="X92" s="764"/>
      <c r="Y92" s="764"/>
      <c r="Z92" s="764"/>
      <c r="AA92" s="764"/>
      <c r="AB92" s="764"/>
      <c r="AC92" s="764"/>
      <c r="AD92" s="764"/>
      <c r="AE92" s="764"/>
      <c r="AF92" s="764"/>
      <c r="AG92" s="764"/>
      <c r="AH92" s="764"/>
      <c r="AI92" s="764"/>
      <c r="AJ92" s="764"/>
      <c r="AK92" s="764"/>
      <c r="AL92" s="764"/>
      <c r="AM92" s="765"/>
      <c r="AN92" s="436"/>
      <c r="AO92" s="437"/>
      <c r="AP92" s="438"/>
      <c r="AQ92" s="80"/>
      <c r="AR92" s="30"/>
      <c r="AS92" s="80"/>
      <c r="AT92" s="763"/>
      <c r="AU92" s="764"/>
      <c r="AV92" s="764"/>
      <c r="AW92" s="764"/>
      <c r="AX92" s="764"/>
      <c r="AY92" s="764"/>
      <c r="AZ92" s="764"/>
      <c r="BA92" s="764"/>
      <c r="BB92" s="764"/>
      <c r="BC92" s="764"/>
      <c r="BD92" s="764"/>
      <c r="BE92" s="764"/>
      <c r="BF92" s="764"/>
      <c r="BG92" s="764"/>
      <c r="BH92" s="764"/>
      <c r="BI92" s="764"/>
      <c r="BJ92" s="764"/>
      <c r="BK92" s="764"/>
      <c r="BL92" s="764"/>
      <c r="BM92" s="765"/>
      <c r="BN92" s="436"/>
      <c r="BO92" s="437"/>
      <c r="BP92" s="438"/>
      <c r="BQ92" s="80"/>
      <c r="BR92" s="40"/>
    </row>
    <row r="93" spans="1:82" ht="13.5" customHeight="1" x14ac:dyDescent="0.15">
      <c r="A93" s="30"/>
      <c r="B93" s="411" t="s">
        <v>94</v>
      </c>
      <c r="C93" s="412"/>
      <c r="D93" s="413"/>
      <c r="E93" s="420" t="s">
        <v>95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30"/>
      <c r="S93" s="80"/>
      <c r="T93" s="778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80"/>
      <c r="AN93" s="451" t="s">
        <v>55</v>
      </c>
      <c r="AO93" s="452"/>
      <c r="AP93" s="453"/>
      <c r="AQ93" s="80"/>
      <c r="AR93" s="30"/>
      <c r="AS93" s="80"/>
      <c r="AT93" s="778"/>
      <c r="AU93" s="779"/>
      <c r="AV93" s="779"/>
      <c r="AW93" s="779"/>
      <c r="AX93" s="779"/>
      <c r="AY93" s="779"/>
      <c r="AZ93" s="779"/>
      <c r="BA93" s="779"/>
      <c r="BB93" s="779"/>
      <c r="BC93" s="779"/>
      <c r="BD93" s="779"/>
      <c r="BE93" s="779"/>
      <c r="BF93" s="779"/>
      <c r="BG93" s="779"/>
      <c r="BH93" s="779"/>
      <c r="BI93" s="779"/>
      <c r="BJ93" s="779"/>
      <c r="BK93" s="779"/>
      <c r="BL93" s="779"/>
      <c r="BM93" s="780"/>
      <c r="BN93" s="451" t="s">
        <v>55</v>
      </c>
      <c r="BO93" s="452"/>
      <c r="BP93" s="453"/>
      <c r="BQ93" s="80"/>
      <c r="BR93" s="749" t="str">
        <f>IF($T$44="料率",IF($AT$93="","",IF($AT$93&gt;=$AT$83,"","※1")),"")</f>
        <v/>
      </c>
      <c r="BS93" s="750" t="str">
        <f>IF(BR93="※1","残価設定がないリース契約であることが確認できません。","")</f>
        <v/>
      </c>
      <c r="BT93" s="750"/>
      <c r="BU93" s="750"/>
      <c r="BV93" s="750"/>
      <c r="BW93" s="750"/>
      <c r="BX93" s="750"/>
      <c r="BY93" s="750"/>
      <c r="BZ93" s="750"/>
      <c r="CA93" s="750"/>
      <c r="CB93" s="750"/>
      <c r="CC93" s="750"/>
      <c r="CD93" s="750"/>
    </row>
    <row r="94" spans="1:82" ht="13.5" customHeight="1" x14ac:dyDescent="0.15">
      <c r="A94" s="30"/>
      <c r="B94" s="414"/>
      <c r="C94" s="415"/>
      <c r="D94" s="416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30"/>
      <c r="S94" s="80"/>
      <c r="T94" s="769"/>
      <c r="U94" s="770"/>
      <c r="V94" s="770"/>
      <c r="W94" s="770"/>
      <c r="X94" s="770"/>
      <c r="Y94" s="770"/>
      <c r="Z94" s="770"/>
      <c r="AA94" s="770"/>
      <c r="AB94" s="770"/>
      <c r="AC94" s="770"/>
      <c r="AD94" s="770"/>
      <c r="AE94" s="770"/>
      <c r="AF94" s="770"/>
      <c r="AG94" s="770"/>
      <c r="AH94" s="770"/>
      <c r="AI94" s="770"/>
      <c r="AJ94" s="770"/>
      <c r="AK94" s="770"/>
      <c r="AL94" s="770"/>
      <c r="AM94" s="771"/>
      <c r="AN94" s="436"/>
      <c r="AO94" s="437"/>
      <c r="AP94" s="438"/>
      <c r="AQ94" s="80"/>
      <c r="AR94" s="30"/>
      <c r="AS94" s="80"/>
      <c r="AT94" s="769"/>
      <c r="AU94" s="770"/>
      <c r="AV94" s="770"/>
      <c r="AW94" s="770"/>
      <c r="AX94" s="770"/>
      <c r="AY94" s="770"/>
      <c r="AZ94" s="770"/>
      <c r="BA94" s="770"/>
      <c r="BB94" s="770"/>
      <c r="BC94" s="770"/>
      <c r="BD94" s="770"/>
      <c r="BE94" s="770"/>
      <c r="BF94" s="770"/>
      <c r="BG94" s="770"/>
      <c r="BH94" s="770"/>
      <c r="BI94" s="770"/>
      <c r="BJ94" s="770"/>
      <c r="BK94" s="770"/>
      <c r="BL94" s="770"/>
      <c r="BM94" s="771"/>
      <c r="BN94" s="436"/>
      <c r="BO94" s="437"/>
      <c r="BP94" s="438"/>
      <c r="BQ94" s="80"/>
      <c r="BR94" s="749"/>
      <c r="BS94" s="750"/>
      <c r="BT94" s="750"/>
      <c r="BU94" s="750"/>
      <c r="BV94" s="750"/>
      <c r="BW94" s="750"/>
      <c r="BX94" s="750"/>
      <c r="BY94" s="750"/>
      <c r="BZ94" s="750"/>
      <c r="CA94" s="750"/>
      <c r="CB94" s="750"/>
      <c r="CC94" s="750"/>
      <c r="CD94" s="750"/>
    </row>
    <row r="95" spans="1:82" ht="13.5" customHeight="1" x14ac:dyDescent="0.15">
      <c r="A95" s="30"/>
      <c r="B95" s="417"/>
      <c r="C95" s="418"/>
      <c r="D95" s="419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30"/>
      <c r="S95" s="80"/>
      <c r="T95" s="781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  <c r="AL95" s="782"/>
      <c r="AM95" s="783"/>
      <c r="AN95" s="436"/>
      <c r="AO95" s="437"/>
      <c r="AP95" s="438"/>
      <c r="AQ95" s="80"/>
      <c r="AR95" s="30"/>
      <c r="AS95" s="80"/>
      <c r="AT95" s="781"/>
      <c r="AU95" s="782"/>
      <c r="AV95" s="782"/>
      <c r="AW95" s="782"/>
      <c r="AX95" s="782"/>
      <c r="AY95" s="782"/>
      <c r="AZ95" s="782"/>
      <c r="BA95" s="782"/>
      <c r="BB95" s="782"/>
      <c r="BC95" s="782"/>
      <c r="BD95" s="782"/>
      <c r="BE95" s="782"/>
      <c r="BF95" s="782"/>
      <c r="BG95" s="782"/>
      <c r="BH95" s="782"/>
      <c r="BI95" s="782"/>
      <c r="BJ95" s="782"/>
      <c r="BK95" s="782"/>
      <c r="BL95" s="782"/>
      <c r="BM95" s="783"/>
      <c r="BN95" s="436"/>
      <c r="BO95" s="437"/>
      <c r="BP95" s="438"/>
      <c r="BQ95" s="80"/>
      <c r="BR95" s="749"/>
      <c r="BS95" s="750"/>
      <c r="BT95" s="750"/>
      <c r="BU95" s="750"/>
      <c r="BV95" s="750"/>
      <c r="BW95" s="750"/>
      <c r="BX95" s="750"/>
      <c r="BY95" s="750"/>
      <c r="BZ95" s="750"/>
      <c r="CA95" s="750"/>
      <c r="CB95" s="750"/>
      <c r="CC95" s="750"/>
      <c r="CD95" s="750"/>
    </row>
    <row r="96" spans="1:82" ht="13.5" customHeight="1" x14ac:dyDescent="0.15">
      <c r="A96" s="30"/>
      <c r="B96" s="411" t="s">
        <v>82</v>
      </c>
      <c r="C96" s="412"/>
      <c r="D96" s="413"/>
      <c r="E96" s="420" t="s">
        <v>83</v>
      </c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30"/>
      <c r="S96" s="80"/>
      <c r="T96" s="766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8"/>
      <c r="AN96" s="433" t="s">
        <v>55</v>
      </c>
      <c r="AO96" s="434"/>
      <c r="AP96" s="435"/>
      <c r="AQ96" s="80"/>
      <c r="AR96" s="30"/>
      <c r="AS96" s="80"/>
      <c r="AT96" s="775"/>
      <c r="AU96" s="776"/>
      <c r="AV96" s="776"/>
      <c r="AW96" s="776"/>
      <c r="AX96" s="776"/>
      <c r="AY96" s="776"/>
      <c r="AZ96" s="776"/>
      <c r="BA96" s="776"/>
      <c r="BB96" s="776"/>
      <c r="BC96" s="776"/>
      <c r="BD96" s="776"/>
      <c r="BE96" s="776"/>
      <c r="BF96" s="776"/>
      <c r="BG96" s="776"/>
      <c r="BH96" s="776"/>
      <c r="BI96" s="776"/>
      <c r="BJ96" s="776"/>
      <c r="BK96" s="776"/>
      <c r="BL96" s="776"/>
      <c r="BM96" s="777"/>
      <c r="BN96" s="433" t="s">
        <v>55</v>
      </c>
      <c r="BO96" s="434"/>
      <c r="BP96" s="435"/>
      <c r="BQ96" s="80"/>
      <c r="BR96" s="40"/>
    </row>
    <row r="97" spans="1:82" ht="13.5" customHeight="1" x14ac:dyDescent="0.15">
      <c r="A97" s="30"/>
      <c r="B97" s="414"/>
      <c r="C97" s="415"/>
      <c r="D97" s="416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30"/>
      <c r="S97" s="80"/>
      <c r="T97" s="769"/>
      <c r="U97" s="770"/>
      <c r="V97" s="770"/>
      <c r="W97" s="770"/>
      <c r="X97" s="770"/>
      <c r="Y97" s="770"/>
      <c r="Z97" s="770"/>
      <c r="AA97" s="770"/>
      <c r="AB97" s="770"/>
      <c r="AC97" s="770"/>
      <c r="AD97" s="770"/>
      <c r="AE97" s="770"/>
      <c r="AF97" s="770"/>
      <c r="AG97" s="770"/>
      <c r="AH97" s="770"/>
      <c r="AI97" s="770"/>
      <c r="AJ97" s="770"/>
      <c r="AK97" s="770"/>
      <c r="AL97" s="770"/>
      <c r="AM97" s="771"/>
      <c r="AN97" s="436"/>
      <c r="AO97" s="437"/>
      <c r="AP97" s="438"/>
      <c r="AQ97" s="80"/>
      <c r="AR97" s="30"/>
      <c r="AS97" s="80"/>
      <c r="AT97" s="769"/>
      <c r="AU97" s="770"/>
      <c r="AV97" s="770"/>
      <c r="AW97" s="770"/>
      <c r="AX97" s="770"/>
      <c r="AY97" s="770"/>
      <c r="AZ97" s="770"/>
      <c r="BA97" s="770"/>
      <c r="BB97" s="770"/>
      <c r="BC97" s="770"/>
      <c r="BD97" s="770"/>
      <c r="BE97" s="770"/>
      <c r="BF97" s="770"/>
      <c r="BG97" s="770"/>
      <c r="BH97" s="770"/>
      <c r="BI97" s="770"/>
      <c r="BJ97" s="770"/>
      <c r="BK97" s="770"/>
      <c r="BL97" s="770"/>
      <c r="BM97" s="771"/>
      <c r="BN97" s="436"/>
      <c r="BO97" s="437"/>
      <c r="BP97" s="438"/>
      <c r="BQ97" s="80"/>
      <c r="BR97" s="40"/>
    </row>
    <row r="98" spans="1:82" ht="13.5" customHeight="1" x14ac:dyDescent="0.15">
      <c r="A98" s="30"/>
      <c r="B98" s="417"/>
      <c r="C98" s="418"/>
      <c r="D98" s="419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30"/>
      <c r="S98" s="80"/>
      <c r="T98" s="772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4"/>
      <c r="AN98" s="439"/>
      <c r="AO98" s="440"/>
      <c r="AP98" s="441"/>
      <c r="AQ98" s="80"/>
      <c r="AR98" s="30"/>
      <c r="AS98" s="80"/>
      <c r="AT98" s="772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4"/>
      <c r="BN98" s="439"/>
      <c r="BO98" s="440"/>
      <c r="BP98" s="441"/>
      <c r="BQ98" s="80"/>
      <c r="BR98" s="40"/>
    </row>
    <row r="99" spans="1:82" ht="13.5" customHeight="1" x14ac:dyDescent="0.15">
      <c r="A99" s="30"/>
      <c r="B99" s="381" t="s">
        <v>84</v>
      </c>
      <c r="C99" s="382"/>
      <c r="D99" s="383"/>
      <c r="E99" s="390" t="s">
        <v>96</v>
      </c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0"/>
      <c r="S99" s="80"/>
      <c r="T99" s="392" t="str">
        <f>IF($T$44="料率",T93+T96,"")</f>
        <v/>
      </c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4"/>
      <c r="AN99" s="401" t="s">
        <v>55</v>
      </c>
      <c r="AO99" s="402"/>
      <c r="AP99" s="403"/>
      <c r="AQ99" s="80"/>
      <c r="AR99" s="30"/>
      <c r="AS99" s="80"/>
      <c r="AT99" s="392" t="str">
        <f>IF($T$44="料率",AT93+AT96,"")</f>
        <v/>
      </c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401" t="s">
        <v>55</v>
      </c>
      <c r="BO99" s="402"/>
      <c r="BP99" s="403"/>
      <c r="BQ99" s="80"/>
      <c r="BR99" s="749" t="str">
        <f>IF($T$44="料率",IF($AT$93="","",IF($T$99-$AT$99&gt;$AT$80,"","※2")),"")</f>
        <v/>
      </c>
      <c r="BS99" s="669" t="str">
        <f>IF(BR99="※2","補助金が有る場合の「リース料金支払額総合計」から、補助金相当分の減額がされていることが確認できません。","")</f>
        <v/>
      </c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</row>
    <row r="100" spans="1:82" ht="13.5" customHeight="1" x14ac:dyDescent="0.15">
      <c r="A100" s="30"/>
      <c r="B100" s="384"/>
      <c r="C100" s="385"/>
      <c r="D100" s="386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0"/>
      <c r="S100" s="80"/>
      <c r="T100" s="395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7"/>
      <c r="AN100" s="404"/>
      <c r="AO100" s="405"/>
      <c r="AP100" s="406"/>
      <c r="AQ100" s="80"/>
      <c r="AR100" s="30"/>
      <c r="AS100" s="80"/>
      <c r="AT100" s="395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6"/>
      <c r="BG100" s="396"/>
      <c r="BH100" s="396"/>
      <c r="BI100" s="396"/>
      <c r="BJ100" s="396"/>
      <c r="BK100" s="396"/>
      <c r="BL100" s="396"/>
      <c r="BM100" s="397"/>
      <c r="BN100" s="404"/>
      <c r="BO100" s="405"/>
      <c r="BP100" s="406"/>
      <c r="BQ100" s="80"/>
      <c r="BR100" s="74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</row>
    <row r="101" spans="1:82" ht="13.5" customHeight="1" x14ac:dyDescent="0.15">
      <c r="A101" s="30"/>
      <c r="B101" s="387"/>
      <c r="C101" s="388"/>
      <c r="D101" s="389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0"/>
      <c r="S101" s="80"/>
      <c r="T101" s="398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400"/>
      <c r="AN101" s="407"/>
      <c r="AO101" s="408"/>
      <c r="AP101" s="409"/>
      <c r="AQ101" s="80"/>
      <c r="AR101" s="30"/>
      <c r="AS101" s="80"/>
      <c r="AT101" s="398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400"/>
      <c r="BN101" s="407"/>
      <c r="BO101" s="408"/>
      <c r="BP101" s="409"/>
      <c r="BQ101" s="80"/>
      <c r="BR101" s="74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</row>
    <row r="102" spans="1:82" ht="13.5" customHeight="1" x14ac:dyDescent="0.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3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131"/>
    </row>
    <row r="103" spans="1:82" ht="34.5" customHeight="1" x14ac:dyDescent="0.15">
      <c r="A103" s="30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30"/>
      <c r="S103" s="80"/>
      <c r="T103" s="372" t="str">
        <f>IF(T44="料率",IF(T93="","",T93-T83),"")</f>
        <v/>
      </c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4"/>
      <c r="AN103" s="375" t="s">
        <v>55</v>
      </c>
      <c r="AO103" s="376"/>
      <c r="AP103" s="377"/>
      <c r="AQ103" s="80"/>
      <c r="AR103" s="30"/>
      <c r="AS103" s="85"/>
      <c r="AT103" s="372" t="str">
        <f>IF(T44="料率",IF(AT93="","",AT93-AT83),"")</f>
        <v/>
      </c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4"/>
      <c r="BN103" s="375" t="s">
        <v>55</v>
      </c>
      <c r="BO103" s="376"/>
      <c r="BP103" s="377"/>
      <c r="BQ103" s="80"/>
      <c r="BR103" s="131"/>
    </row>
    <row r="104" spans="1:82" ht="13.5" customHeight="1" x14ac:dyDescent="0.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3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131"/>
    </row>
    <row r="105" spans="1:82" ht="0.75" customHeight="1" x14ac:dyDescent="0.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80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80"/>
      <c r="AO105" s="80"/>
      <c r="AP105" s="80"/>
      <c r="AQ105" s="80"/>
      <c r="AR105" s="30"/>
      <c r="AS105" s="85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80"/>
      <c r="BO105" s="80"/>
      <c r="BP105" s="80"/>
      <c r="BQ105" s="80"/>
      <c r="BR105" s="40"/>
    </row>
    <row r="106" spans="1:82" ht="13.5" customHeight="1" x14ac:dyDescent="0.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40"/>
    </row>
    <row r="107" spans="1:82" x14ac:dyDescent="0.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40"/>
    </row>
    <row r="108" spans="1:82" ht="21" x14ac:dyDescent="0.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2" t="s">
        <v>106</v>
      </c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40"/>
    </row>
    <row r="109" spans="1:82" x14ac:dyDescent="0.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63"/>
      <c r="BM109" s="363"/>
      <c r="BN109" s="363"/>
      <c r="BO109" s="363"/>
      <c r="BP109" s="363"/>
      <c r="BQ109" s="30"/>
      <c r="BR109" s="30"/>
    </row>
    <row r="110" spans="1:82" ht="13.5" customHeight="1" x14ac:dyDescent="0.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63"/>
      <c r="BM110" s="363"/>
      <c r="BN110" s="363"/>
      <c r="BO110" s="363"/>
      <c r="BP110" s="363"/>
      <c r="BQ110" s="30"/>
      <c r="BR110" s="30"/>
    </row>
    <row r="111" spans="1:82" ht="13.5" customHeight="1" x14ac:dyDescent="0.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63"/>
      <c r="BM111" s="363"/>
      <c r="BN111" s="363"/>
      <c r="BO111" s="363"/>
      <c r="BP111" s="363"/>
      <c r="BQ111" s="30"/>
      <c r="BR111" s="30"/>
    </row>
    <row r="112" spans="1:82" ht="13.5" customHeight="1" x14ac:dyDescent="0.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64" t="str">
        <f>IF(【契約①】契約内容申告書!N107="","",【契約①】契約内容申告書!N107)</f>
        <v/>
      </c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6"/>
      <c r="BK112" s="30"/>
      <c r="BL112" s="363"/>
      <c r="BM112" s="363"/>
      <c r="BN112" s="363"/>
      <c r="BO112" s="363"/>
      <c r="BP112" s="363"/>
      <c r="BQ112" s="30"/>
      <c r="BR112" s="30"/>
    </row>
    <row r="113" spans="1:70" ht="21" customHeight="1" x14ac:dyDescent="0.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20" t="s">
        <v>97</v>
      </c>
      <c r="AR113" s="86"/>
      <c r="AS113" s="86"/>
      <c r="AT113" s="86"/>
      <c r="AU113" s="86"/>
      <c r="AV113" s="86"/>
      <c r="AW113" s="20"/>
      <c r="AX113" s="367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9"/>
      <c r="BK113" s="40"/>
      <c r="BL113" s="363"/>
      <c r="BM113" s="363"/>
      <c r="BN113" s="363"/>
      <c r="BO113" s="363"/>
      <c r="BP113" s="363"/>
      <c r="BQ113" s="30"/>
      <c r="BR113" s="30"/>
    </row>
    <row r="114" spans="1:70" x14ac:dyDescent="0.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40"/>
      <c r="BL114" s="30"/>
      <c r="BM114" s="30"/>
      <c r="BN114" s="30"/>
      <c r="BO114" s="30"/>
      <c r="BP114" s="30"/>
      <c r="BQ114" s="30"/>
      <c r="BR114" s="30"/>
    </row>
    <row r="115" spans="1:70" ht="21.75" customHeight="1" x14ac:dyDescent="0.15"/>
  </sheetData>
  <sheetProtection algorithmName="SHA-512" hashValue="2khacJtR1RSoVkCnX+aJqQYXCzx27RE7lF72b3GoFxtlay7Pl76YDYklDZ94EaFA0pRZ+neSOr4G8dkHzjySdw==" saltValue="dIdHX4TtrT6lbFw1r+o6Rw==" spinCount="100000" sheet="1" objects="1" scenarios="1" selectLockedCells="1"/>
  <protectedRanges>
    <protectedRange password="B6C9" sqref="BF2:BG2" name="範囲1"/>
  </protectedRanges>
  <mergeCells count="154">
    <mergeCell ref="AA3:AR4"/>
    <mergeCell ref="BH2:BI2"/>
    <mergeCell ref="BJ2:BK2"/>
    <mergeCell ref="BL2:BM2"/>
    <mergeCell ref="BN2:BO2"/>
    <mergeCell ref="BL4:BM4"/>
    <mergeCell ref="BO4:BP4"/>
    <mergeCell ref="BD2:BG2"/>
    <mergeCell ref="BC3:BI3"/>
    <mergeCell ref="BJ3:BQ3"/>
    <mergeCell ref="B5:BR5"/>
    <mergeCell ref="B6:BR6"/>
    <mergeCell ref="B7:BR7"/>
    <mergeCell ref="B9:I10"/>
    <mergeCell ref="J9:AL10"/>
    <mergeCell ref="B11:I12"/>
    <mergeCell ref="J11:AL12"/>
    <mergeCell ref="B13:I14"/>
    <mergeCell ref="J13:AL14"/>
    <mergeCell ref="B15:I16"/>
    <mergeCell ref="J15:AL16"/>
    <mergeCell ref="AT15:AY18"/>
    <mergeCell ref="AZ15:BL18"/>
    <mergeCell ref="BM15:BP18"/>
    <mergeCell ref="B17:I18"/>
    <mergeCell ref="J17:AL18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1:G33"/>
    <mergeCell ref="H31:Q33"/>
    <mergeCell ref="T31:AM33"/>
    <mergeCell ref="AN31:AP33"/>
    <mergeCell ref="B34:D36"/>
    <mergeCell ref="E34:Q36"/>
    <mergeCell ref="T34:AM36"/>
    <mergeCell ref="AN34:AP36"/>
    <mergeCell ref="E37:G39"/>
    <mergeCell ref="H37:Q39"/>
    <mergeCell ref="T37:AM39"/>
    <mergeCell ref="AN37:AP39"/>
    <mergeCell ref="E40:G42"/>
    <mergeCell ref="H40:Q42"/>
    <mergeCell ref="T40:AM42"/>
    <mergeCell ref="AN40:AP42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R61:BR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N64:BP66"/>
    <mergeCell ref="B67:D69"/>
    <mergeCell ref="E67:Q69"/>
    <mergeCell ref="T67:AM69"/>
    <mergeCell ref="AN67:AP69"/>
    <mergeCell ref="AT67:BM69"/>
    <mergeCell ref="BN67:BP69"/>
    <mergeCell ref="B61:D63"/>
    <mergeCell ref="E61:Q63"/>
    <mergeCell ref="T61:AM63"/>
    <mergeCell ref="AN61:AP63"/>
    <mergeCell ref="AT61:BM63"/>
    <mergeCell ref="BN61:BP63"/>
    <mergeCell ref="B83:D85"/>
    <mergeCell ref="E83:Q85"/>
    <mergeCell ref="T83:AM85"/>
    <mergeCell ref="AN83:AP85"/>
    <mergeCell ref="AT83:BM85"/>
    <mergeCell ref="BN83:BP85"/>
    <mergeCell ref="T86:AM86"/>
    <mergeCell ref="AT86:BM86"/>
    <mergeCell ref="B87:D89"/>
    <mergeCell ref="E87:Q89"/>
    <mergeCell ref="T87:AM89"/>
    <mergeCell ref="AN87:AP89"/>
    <mergeCell ref="AT87:BM89"/>
    <mergeCell ref="B90:D92"/>
    <mergeCell ref="E90:Q92"/>
    <mergeCell ref="T90:AM92"/>
    <mergeCell ref="AN90:AP92"/>
    <mergeCell ref="AT90:BM92"/>
    <mergeCell ref="BN90:BP92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L109:BP113"/>
    <mergeCell ref="AX112:BJ113"/>
    <mergeCell ref="BR93:BR95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R67:BR69"/>
    <mergeCell ref="BR99:BR101"/>
    <mergeCell ref="BS61:CD63"/>
    <mergeCell ref="BS93:CD95"/>
    <mergeCell ref="BS67:CD69"/>
    <mergeCell ref="BS99:CD101"/>
    <mergeCell ref="BN99:BP101"/>
    <mergeCell ref="T105:AM105"/>
    <mergeCell ref="AT105:BM105"/>
    <mergeCell ref="BN87:BP8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N80:BP82"/>
    <mergeCell ref="B64:D66"/>
    <mergeCell ref="E64:Q66"/>
    <mergeCell ref="T64:AM66"/>
    <mergeCell ref="AN64:AP66"/>
    <mergeCell ref="AT64:BM66"/>
  </mergeCells>
  <phoneticPr fontId="1"/>
  <conditionalFormatting sqref="A45:BQ70">
    <cfRule type="expression" dxfId="48" priority="5">
      <formula>$T$44="料率"</formula>
    </cfRule>
  </conditionalFormatting>
  <conditionalFormatting sqref="B73:BQ85 B86:T86 BN86:BQ86 AN86:AT86 B104:BQ104 B103:S103 AQ103:AS103 BQ103 B87:BQ102 AN103">
    <cfRule type="expression" dxfId="47" priority="4">
      <formula>$T$44="積算"</formula>
    </cfRule>
  </conditionalFormatting>
  <conditionalFormatting sqref="BN103">
    <cfRule type="expression" dxfId="46" priority="3">
      <formula>$T$44="積算"</formula>
    </cfRule>
  </conditionalFormatting>
  <conditionalFormatting sqref="AT103:BM103">
    <cfRule type="expression" dxfId="45" priority="1">
      <formula>$T$44="積算"</formula>
    </cfRule>
  </conditionalFormatting>
  <conditionalFormatting sqref="T103:AM103">
    <cfRule type="expression" dxfId="44" priority="2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T80:AN103 BN103 AQ80:BM103" xr:uid="{00000000-0002-0000-0300-000000000000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300-000001000000}">
      <formula1>T68="料率"</formula1>
    </dataValidation>
    <dataValidation type="custom" showInputMessage="1" showErrorMessage="1" errorTitle="計算方法" error="計算方法で「積算」が選択されていません。" sqref="T52:BM69" xr:uid="{00000000-0002-0000-0300-000002000000}">
      <formula1>$T$44="積算"</formula1>
    </dataValidation>
    <dataValidation type="custom" allowBlank="1" showInputMessage="1" showErrorMessage="1" sqref="AP44" xr:uid="{00000000-0002-0000-0300-000003000000}">
      <formula1>"if(R43=""料率"","""")"</formula1>
    </dataValidation>
    <dataValidation type="list" showInputMessage="1" showErrorMessage="1" sqref="T44" xr:uid="{00000000-0002-0000-0300-000004000000}">
      <formula1>"積算,料率,"</formula1>
    </dataValidation>
    <dataValidation type="whole" allowBlank="1" showInputMessage="1" showErrorMessage="1" sqref="T28:AM33 T37:AM42" xr:uid="{00000000-0002-0000-0300-000005000000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94E0-321A-4D3C-ACE2-5728E2A82E5B}">
  <sheetPr codeName="Sheet5">
    <tabColor theme="6" tint="0.39997558519241921"/>
  </sheetPr>
  <dimension ref="A1:DB107"/>
  <sheetViews>
    <sheetView showGridLines="0" view="pageBreakPreview" zoomScale="55" zoomScaleNormal="55" zoomScaleSheetLayoutView="55" workbookViewId="0">
      <selection activeCell="B28" sqref="B28:E30"/>
    </sheetView>
  </sheetViews>
  <sheetFormatPr defaultRowHeight="13.5" x14ac:dyDescent="0.15"/>
  <cols>
    <col min="1" max="69" width="2.625" style="30" customWidth="1"/>
    <col min="70" max="70" width="7.125" style="30" bestFit="1" customWidth="1"/>
    <col min="71" max="71" width="2.5" style="30" customWidth="1"/>
    <col min="72" max="76" width="9" style="30"/>
    <col min="77" max="77" width="9" style="30" customWidth="1"/>
    <col min="78" max="16384" width="9" style="30"/>
  </cols>
  <sheetData>
    <row r="1" spans="1:75" x14ac:dyDescent="0.15">
      <c r="BP1" s="114"/>
      <c r="BT1" s="40"/>
      <c r="BU1" s="40"/>
      <c r="BV1" s="801"/>
      <c r="BW1" s="801"/>
    </row>
    <row r="2" spans="1:75" s="24" customFormat="1" ht="21" x14ac:dyDescent="0.15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7" t="s">
        <v>118</v>
      </c>
      <c r="BC2" s="118"/>
      <c r="BD2" s="802">
        <f>IF(【契約①】契約内容申告書!BD2="","",【契約①】契約内容申告書!BD2)</f>
        <v>2021</v>
      </c>
      <c r="BE2" s="802"/>
      <c r="BF2" s="802"/>
      <c r="BG2" s="802"/>
      <c r="BH2" s="693" t="s">
        <v>1</v>
      </c>
      <c r="BI2" s="693"/>
      <c r="BJ2" s="705" t="str">
        <f>IF(【契約①】契約内容申告書!$BJ$2="","",【契約①】契約内容申告書!$BJ$2)</f>
        <v/>
      </c>
      <c r="BK2" s="705"/>
      <c r="BL2" s="693" t="s">
        <v>3</v>
      </c>
      <c r="BM2" s="693"/>
      <c r="BN2" s="705" t="str">
        <f>IF(【契約①】契約内容申告書!$BN$2="","",【契約①】契約内容申告書!$BN$2)</f>
        <v/>
      </c>
      <c r="BO2" s="705"/>
      <c r="BP2" s="116" t="s">
        <v>4</v>
      </c>
      <c r="BR2" s="116"/>
    </row>
    <row r="3" spans="1:75" s="24" customFormat="1" ht="21" x14ac:dyDescent="0.1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IF(【契約①】契約内容申告書!BJ3="","",【契約①】契約内容申告書!BJ3)</f>
        <v/>
      </c>
      <c r="BK3" s="800"/>
      <c r="BL3" s="800"/>
      <c r="BM3" s="800"/>
      <c r="BN3" s="800"/>
      <c r="BO3" s="800"/>
      <c r="BP3" s="800"/>
      <c r="BQ3" s="800"/>
      <c r="BR3" s="116"/>
    </row>
    <row r="4" spans="1:75" s="24" customFormat="1" ht="21" x14ac:dyDescent="0.1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H4" s="117"/>
      <c r="BI4" s="23"/>
      <c r="BJ4" s="23"/>
      <c r="BK4" s="24" t="s">
        <v>6</v>
      </c>
      <c r="BL4" s="705">
        <v>2</v>
      </c>
      <c r="BM4" s="705"/>
      <c r="BN4" s="110" t="s">
        <v>7</v>
      </c>
      <c r="BO4" s="705" t="str">
        <f>IF(J15="","",J15)</f>
        <v/>
      </c>
      <c r="BP4" s="705"/>
      <c r="BQ4" s="24" t="s">
        <v>8</v>
      </c>
      <c r="BR4" s="116"/>
    </row>
    <row r="5" spans="1:75" s="45" customFormat="1" ht="66.75" customHeight="1" x14ac:dyDescent="0.15">
      <c r="B5" s="706" t="s">
        <v>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706"/>
      <c r="BM5" s="706"/>
      <c r="BN5" s="706"/>
      <c r="BO5" s="706"/>
      <c r="BP5" s="706"/>
      <c r="BQ5" s="706"/>
      <c r="BR5" s="706"/>
    </row>
    <row r="7" spans="1:75" s="52" customFormat="1" ht="24" x14ac:dyDescent="0.15">
      <c r="B7" s="707" t="s">
        <v>104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5" s="55" customFormat="1" ht="17.25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1:75" s="55" customFormat="1" ht="17.25" x14ac:dyDescent="0.15">
      <c r="A9" s="30"/>
      <c r="B9" s="296" t="s">
        <v>9</v>
      </c>
      <c r="C9" s="296"/>
      <c r="D9" s="296"/>
      <c r="E9" s="296"/>
      <c r="F9" s="296"/>
      <c r="G9" s="296"/>
      <c r="H9" s="296"/>
      <c r="I9" s="296"/>
      <c r="J9" s="803" t="str">
        <f>IF(【契約①】契約内容申告書!$J$9="","",【契約①】契約内容申告書!$J$9)</f>
        <v/>
      </c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5"/>
    </row>
    <row r="10" spans="1:75" s="55" customFormat="1" ht="17.25" x14ac:dyDescent="0.15">
      <c r="B10" s="296"/>
      <c r="C10" s="296"/>
      <c r="D10" s="296"/>
      <c r="E10" s="296"/>
      <c r="F10" s="296"/>
      <c r="G10" s="296"/>
      <c r="H10" s="296"/>
      <c r="I10" s="296"/>
      <c r="J10" s="806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8"/>
    </row>
    <row r="11" spans="1:75" ht="17.25" x14ac:dyDescent="0.15">
      <c r="B11" s="296" t="s">
        <v>11</v>
      </c>
      <c r="C11" s="296"/>
      <c r="D11" s="296"/>
      <c r="E11" s="296"/>
      <c r="F11" s="296"/>
      <c r="G11" s="296"/>
      <c r="H11" s="296"/>
      <c r="I11" s="296"/>
      <c r="J11" s="803" t="str">
        <f>IF(【契約①】契約内容申告書!$J$11="","",【契約①】契約内容申告書!$J$11)</f>
        <v/>
      </c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4"/>
      <c r="AB11" s="804"/>
      <c r="AC11" s="804"/>
      <c r="AD11" s="804"/>
      <c r="AE11" s="804"/>
      <c r="AF11" s="804"/>
      <c r="AG11" s="804"/>
      <c r="AH11" s="804"/>
      <c r="AI11" s="80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20"/>
    </row>
    <row r="12" spans="1:75" ht="17.25" x14ac:dyDescent="0.15">
      <c r="B12" s="296"/>
      <c r="C12" s="296"/>
      <c r="D12" s="296"/>
      <c r="E12" s="296"/>
      <c r="F12" s="296"/>
      <c r="G12" s="296"/>
      <c r="H12" s="296"/>
      <c r="I12" s="296"/>
      <c r="J12" s="806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8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20"/>
    </row>
    <row r="13" spans="1:75" ht="17.25" x14ac:dyDescent="0.15">
      <c r="B13" s="296" t="s">
        <v>13</v>
      </c>
      <c r="C13" s="296"/>
      <c r="D13" s="296"/>
      <c r="E13" s="296"/>
      <c r="F13" s="296"/>
      <c r="G13" s="296"/>
      <c r="H13" s="296"/>
      <c r="I13" s="296"/>
      <c r="J13" s="803" t="str">
        <f>IF(【契約①】契約内容申告書!$J$13="","",【契約①】契約内容申告書!$J$13)</f>
        <v/>
      </c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5"/>
      <c r="AJ13" s="55"/>
      <c r="AK13" s="55"/>
      <c r="AL13" s="55"/>
      <c r="AM13" s="55"/>
      <c r="AN13" s="55"/>
      <c r="AO13" s="55"/>
      <c r="AP13" s="55"/>
    </row>
    <row r="14" spans="1:75" ht="17.25" x14ac:dyDescent="0.15">
      <c r="B14" s="296"/>
      <c r="C14" s="296"/>
      <c r="D14" s="296"/>
      <c r="E14" s="296"/>
      <c r="F14" s="296"/>
      <c r="G14" s="296"/>
      <c r="H14" s="296"/>
      <c r="I14" s="296"/>
      <c r="J14" s="806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8"/>
      <c r="AJ14" s="55"/>
      <c r="AK14" s="55"/>
      <c r="AL14" s="55"/>
      <c r="AM14" s="55"/>
      <c r="AN14" s="55"/>
      <c r="AO14" s="55"/>
      <c r="AP14" s="55"/>
    </row>
    <row r="15" spans="1:75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03" t="str">
        <f>IF(【契約①】契約内容申告書!$J$15="","",【契約①】契約内容申告書!$J$15)</f>
        <v/>
      </c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5"/>
      <c r="AM15" s="30"/>
      <c r="AN15" s="30"/>
      <c r="AO15" s="30"/>
      <c r="AP15" s="30"/>
    </row>
    <row r="16" spans="1:75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06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8"/>
      <c r="AM16" s="30"/>
      <c r="AN16" s="30"/>
      <c r="AO16" s="30"/>
      <c r="AP16" s="30"/>
      <c r="BR16" s="30"/>
    </row>
    <row r="17" spans="1:106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721">
        <v>2</v>
      </c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55"/>
      <c r="AK17" s="55"/>
      <c r="AL17" s="55"/>
      <c r="AM17" s="55"/>
      <c r="AN17" s="55"/>
      <c r="AO17" s="55"/>
      <c r="AP17" s="55"/>
    </row>
    <row r="18" spans="1:106" ht="18.2" customHeight="1" x14ac:dyDescent="0.15">
      <c r="B18" s="227"/>
      <c r="C18" s="228"/>
      <c r="D18" s="228"/>
      <c r="E18" s="228"/>
      <c r="F18" s="228"/>
      <c r="G18" s="228"/>
      <c r="H18" s="228"/>
      <c r="I18" s="229"/>
      <c r="J18" s="724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55"/>
      <c r="AK18" s="55"/>
      <c r="AL18" s="55"/>
      <c r="AM18" s="55"/>
      <c r="AN18" s="55"/>
      <c r="AO18" s="55"/>
      <c r="AP18" s="55"/>
      <c r="BS18" s="809" t="str">
        <f>IF(P31&lt;W28,"※1 リース契約期間が最長処分制限期間より短い年数となっています。入力内容に誤りがないか確認願います。","")</f>
        <v/>
      </c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371"/>
      <c r="CH18" s="371"/>
      <c r="CI18" s="371"/>
      <c r="CJ18" s="371"/>
      <c r="CK18" s="371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</row>
    <row r="19" spans="1:106" s="18" customFormat="1" ht="18.2" customHeight="1" x14ac:dyDescent="0.15"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21"/>
      <c r="AN19" s="121"/>
      <c r="AO19" s="121"/>
      <c r="AP19" s="121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09"/>
      <c r="CD19" s="809"/>
      <c r="CE19" s="809"/>
      <c r="CF19" s="809"/>
      <c r="CG19" s="371"/>
      <c r="CH19" s="371"/>
      <c r="CI19" s="371"/>
      <c r="CJ19" s="371"/>
      <c r="CK19" s="371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</row>
    <row r="20" spans="1:106" ht="13.5" customHeight="1" x14ac:dyDescent="0.15"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371"/>
      <c r="CH20" s="371"/>
      <c r="CI20" s="371"/>
      <c r="CJ20" s="371"/>
      <c r="CK20" s="371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</row>
    <row r="21" spans="1:106" ht="11.25" customHeight="1" x14ac:dyDescent="0.15">
      <c r="B21" s="221" t="s">
        <v>17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S21" s="809"/>
      <c r="BT21" s="809"/>
      <c r="BU21" s="809"/>
      <c r="BV21" s="809"/>
      <c r="BW21" s="809"/>
      <c r="BX21" s="809"/>
      <c r="BY21" s="809"/>
      <c r="BZ21" s="809"/>
      <c r="CA21" s="809"/>
      <c r="CB21" s="809"/>
      <c r="CC21" s="809"/>
      <c r="CD21" s="809"/>
      <c r="CE21" s="809"/>
      <c r="CF21" s="809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</row>
    <row r="22" spans="1:106" ht="11.25" customHeight="1" x14ac:dyDescent="0.15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S22" s="810" t="str">
        <f>IF(AND(I28&gt;0,OR(AH28="",AH31="")),"※2 再リース契約を行う旨の記載がある場合は、その内容が確認できる証憑書類名と記載箇所を申告してください。","")</f>
        <v/>
      </c>
      <c r="BT22" s="810"/>
      <c r="BU22" s="810"/>
      <c r="BV22" s="810"/>
      <c r="BW22" s="810"/>
      <c r="BX22" s="810"/>
      <c r="BY22" s="810"/>
      <c r="BZ22" s="810"/>
      <c r="CA22" s="810"/>
      <c r="CB22" s="810"/>
      <c r="CC22" s="810"/>
      <c r="CD22" s="810"/>
      <c r="CE22" s="810"/>
      <c r="CF22" s="810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</row>
    <row r="23" spans="1:106" ht="11.2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</row>
    <row r="24" spans="1:106" ht="15" customHeight="1" x14ac:dyDescent="0.15">
      <c r="A24" s="18"/>
      <c r="B24" s="301" t="s">
        <v>98</v>
      </c>
      <c r="C24" s="301"/>
      <c r="D24" s="301"/>
      <c r="E24" s="301"/>
      <c r="F24" s="301"/>
      <c r="G24" s="301"/>
      <c r="H24" s="301"/>
      <c r="I24" s="303" t="s">
        <v>99</v>
      </c>
      <c r="J24" s="303"/>
      <c r="K24" s="303"/>
      <c r="L24" s="303"/>
      <c r="M24" s="303"/>
      <c r="N24" s="303"/>
      <c r="O24" s="303"/>
      <c r="P24" s="303" t="s">
        <v>20</v>
      </c>
      <c r="Q24" s="303"/>
      <c r="R24" s="303"/>
      <c r="S24" s="303"/>
      <c r="T24" s="303"/>
      <c r="U24" s="303"/>
      <c r="V24" s="303"/>
      <c r="W24" s="305" t="s">
        <v>100</v>
      </c>
      <c r="X24" s="306"/>
      <c r="Y24" s="306"/>
      <c r="Z24" s="306"/>
      <c r="AA24" s="306"/>
      <c r="AB24" s="306"/>
      <c r="AC24" s="307"/>
      <c r="AD24" s="314" t="s">
        <v>21</v>
      </c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6"/>
      <c r="AU24" s="305" t="s">
        <v>125</v>
      </c>
      <c r="AV24" s="306"/>
      <c r="AW24" s="306"/>
      <c r="AX24" s="306"/>
      <c r="AY24" s="306"/>
      <c r="AZ24" s="699"/>
      <c r="BA24" s="699"/>
      <c r="BB24" s="700"/>
      <c r="BC24" s="305" t="s">
        <v>22</v>
      </c>
      <c r="BD24" s="306"/>
      <c r="BE24" s="306"/>
      <c r="BF24" s="306"/>
      <c r="BG24" s="306"/>
      <c r="BH24" s="699"/>
      <c r="BI24" s="699"/>
      <c r="BJ24" s="700"/>
      <c r="BK24" s="305" t="s">
        <v>23</v>
      </c>
      <c r="BL24" s="306"/>
      <c r="BM24" s="306"/>
      <c r="BN24" s="306"/>
      <c r="BO24" s="306"/>
      <c r="BP24" s="699"/>
      <c r="BQ24" s="700"/>
      <c r="BS24" s="810"/>
      <c r="BT24" s="810"/>
      <c r="BU24" s="810"/>
      <c r="BV24" s="810"/>
      <c r="BW24" s="810"/>
      <c r="BX24" s="810"/>
      <c r="BY24" s="810"/>
      <c r="BZ24" s="810"/>
      <c r="CA24" s="810"/>
      <c r="CB24" s="810"/>
      <c r="CC24" s="810"/>
      <c r="CD24" s="810"/>
      <c r="CE24" s="810"/>
      <c r="CF24" s="810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</row>
    <row r="25" spans="1:106" ht="15" customHeight="1" x14ac:dyDescent="0.15">
      <c r="B25" s="301"/>
      <c r="C25" s="301"/>
      <c r="D25" s="301"/>
      <c r="E25" s="301"/>
      <c r="F25" s="301"/>
      <c r="G25" s="301"/>
      <c r="H25" s="301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8"/>
      <c r="X25" s="309"/>
      <c r="Y25" s="309"/>
      <c r="Z25" s="309"/>
      <c r="AA25" s="309"/>
      <c r="AB25" s="309"/>
      <c r="AC25" s="310"/>
      <c r="AD25" s="317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9"/>
      <c r="AU25" s="308"/>
      <c r="AV25" s="309"/>
      <c r="AW25" s="309"/>
      <c r="AX25" s="309"/>
      <c r="AY25" s="309"/>
      <c r="AZ25" s="701"/>
      <c r="BA25" s="701"/>
      <c r="BB25" s="702"/>
      <c r="BC25" s="308"/>
      <c r="BD25" s="309"/>
      <c r="BE25" s="309"/>
      <c r="BF25" s="309"/>
      <c r="BG25" s="309"/>
      <c r="BH25" s="701"/>
      <c r="BI25" s="701"/>
      <c r="BJ25" s="702"/>
      <c r="BK25" s="308"/>
      <c r="BL25" s="309"/>
      <c r="BM25" s="309"/>
      <c r="BN25" s="309"/>
      <c r="BO25" s="309"/>
      <c r="BP25" s="701"/>
      <c r="BQ25" s="702"/>
      <c r="BR25" s="12"/>
      <c r="BS25" s="810"/>
      <c r="BT25" s="810"/>
      <c r="BU25" s="810"/>
      <c r="BV25" s="810"/>
      <c r="BW25" s="810"/>
      <c r="BX25" s="810"/>
      <c r="BY25" s="810"/>
      <c r="BZ25" s="810"/>
      <c r="CA25" s="810"/>
      <c r="CB25" s="810"/>
      <c r="CC25" s="810"/>
      <c r="CD25" s="810"/>
      <c r="CE25" s="810"/>
      <c r="CF25" s="810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DB25" s="12"/>
    </row>
    <row r="26" spans="1:106" ht="15" customHeight="1" x14ac:dyDescent="0.15">
      <c r="B26" s="301"/>
      <c r="C26" s="301"/>
      <c r="D26" s="301"/>
      <c r="E26" s="301"/>
      <c r="F26" s="301"/>
      <c r="G26" s="301"/>
      <c r="H26" s="301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8"/>
      <c r="X26" s="309"/>
      <c r="Y26" s="309"/>
      <c r="Z26" s="309"/>
      <c r="AA26" s="309"/>
      <c r="AB26" s="309"/>
      <c r="AC26" s="310"/>
      <c r="AD26" s="317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9"/>
      <c r="AU26" s="308"/>
      <c r="AV26" s="309"/>
      <c r="AW26" s="309"/>
      <c r="AX26" s="309"/>
      <c r="AY26" s="309"/>
      <c r="AZ26" s="701"/>
      <c r="BA26" s="701"/>
      <c r="BB26" s="702"/>
      <c r="BC26" s="308"/>
      <c r="BD26" s="309"/>
      <c r="BE26" s="309"/>
      <c r="BF26" s="309"/>
      <c r="BG26" s="309"/>
      <c r="BH26" s="701"/>
      <c r="BI26" s="701"/>
      <c r="BJ26" s="702"/>
      <c r="BK26" s="308"/>
      <c r="BL26" s="309"/>
      <c r="BM26" s="309"/>
      <c r="BN26" s="309"/>
      <c r="BO26" s="309"/>
      <c r="BP26" s="701"/>
      <c r="BQ26" s="702"/>
      <c r="BS26" s="811" t="str">
        <f>IF(AU28="有","※初回リース終了時に残価が【有】契約は申請できません。","")</f>
        <v/>
      </c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DB26" s="12"/>
    </row>
    <row r="27" spans="1:106" ht="15" customHeight="1" x14ac:dyDescent="0.15">
      <c r="B27" s="302"/>
      <c r="C27" s="302"/>
      <c r="D27" s="302"/>
      <c r="E27" s="302"/>
      <c r="F27" s="302"/>
      <c r="G27" s="302"/>
      <c r="H27" s="302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11"/>
      <c r="X27" s="312"/>
      <c r="Y27" s="312"/>
      <c r="Z27" s="312"/>
      <c r="AA27" s="312"/>
      <c r="AB27" s="312"/>
      <c r="AC27" s="313"/>
      <c r="AD27" s="32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2"/>
      <c r="AU27" s="311"/>
      <c r="AV27" s="312"/>
      <c r="AW27" s="312"/>
      <c r="AX27" s="312"/>
      <c r="AY27" s="312"/>
      <c r="AZ27" s="703"/>
      <c r="BA27" s="703"/>
      <c r="BB27" s="704"/>
      <c r="BC27" s="311"/>
      <c r="BD27" s="312"/>
      <c r="BE27" s="312"/>
      <c r="BF27" s="312"/>
      <c r="BG27" s="312"/>
      <c r="BH27" s="703"/>
      <c r="BI27" s="703"/>
      <c r="BJ27" s="704"/>
      <c r="BK27" s="311"/>
      <c r="BL27" s="312"/>
      <c r="BM27" s="312"/>
      <c r="BN27" s="312"/>
      <c r="BO27" s="312"/>
      <c r="BP27" s="703"/>
      <c r="BQ27" s="704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DB27" s="13"/>
    </row>
    <row r="28" spans="1:106" ht="15.75" customHeight="1" x14ac:dyDescent="0.15">
      <c r="B28" s="671"/>
      <c r="C28" s="671"/>
      <c r="D28" s="671"/>
      <c r="E28" s="672"/>
      <c r="F28" s="339" t="s">
        <v>24</v>
      </c>
      <c r="G28" s="339"/>
      <c r="H28" s="340"/>
      <c r="I28" s="671"/>
      <c r="J28" s="671"/>
      <c r="K28" s="671"/>
      <c r="L28" s="672"/>
      <c r="M28" s="339" t="s">
        <v>24</v>
      </c>
      <c r="N28" s="339"/>
      <c r="O28" s="340"/>
      <c r="P28" s="673" t="str">
        <f>IF(B28="","",B28+I28)</f>
        <v/>
      </c>
      <c r="Q28" s="673"/>
      <c r="R28" s="673"/>
      <c r="S28" s="674"/>
      <c r="T28" s="241" t="s">
        <v>24</v>
      </c>
      <c r="U28" s="241"/>
      <c r="V28" s="242"/>
      <c r="W28" s="715"/>
      <c r="X28" s="716"/>
      <c r="Y28" s="716"/>
      <c r="Z28" s="716"/>
      <c r="AA28" s="331" t="s">
        <v>1</v>
      </c>
      <c r="AB28" s="331"/>
      <c r="AC28" s="332"/>
      <c r="AD28" s="245" t="s">
        <v>25</v>
      </c>
      <c r="AE28" s="246"/>
      <c r="AF28" s="246"/>
      <c r="AG28" s="247"/>
      <c r="AH28" s="676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743"/>
      <c r="AV28" s="744"/>
      <c r="AW28" s="744"/>
      <c r="AX28" s="744"/>
      <c r="AY28" s="744"/>
      <c r="AZ28" s="736"/>
      <c r="BA28" s="736"/>
      <c r="BB28" s="737"/>
      <c r="BC28" s="730"/>
      <c r="BD28" s="731"/>
      <c r="BE28" s="731"/>
      <c r="BF28" s="731"/>
      <c r="BG28" s="731"/>
      <c r="BH28" s="736"/>
      <c r="BI28" s="736"/>
      <c r="BJ28" s="737"/>
      <c r="BK28" s="730"/>
      <c r="BL28" s="731"/>
      <c r="BM28" s="731"/>
      <c r="BN28" s="731"/>
      <c r="BO28" s="731"/>
      <c r="BP28" s="736"/>
      <c r="BQ28" s="737"/>
      <c r="BR28" s="23" t="str">
        <f>IF(BS18="","","※1")</f>
        <v/>
      </c>
      <c r="BS28" s="812" t="str">
        <f>IF(BC28="該当する","※割賦契約に【該当する】契約は申請できません。","")</f>
        <v/>
      </c>
      <c r="BT28" s="812"/>
      <c r="BU28" s="812"/>
      <c r="BV28" s="812"/>
      <c r="BW28" s="812"/>
      <c r="BX28" s="812"/>
      <c r="BY28" s="812"/>
      <c r="BZ28" s="812"/>
      <c r="CA28" s="812"/>
      <c r="CB28" s="812"/>
      <c r="CC28" s="812"/>
      <c r="CD28" s="812"/>
      <c r="CE28" s="812"/>
      <c r="CF28" s="812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DB28" s="13"/>
    </row>
    <row r="29" spans="1:106" ht="15.75" customHeight="1" x14ac:dyDescent="0.15">
      <c r="B29" s="671"/>
      <c r="C29" s="671"/>
      <c r="D29" s="671"/>
      <c r="E29" s="672"/>
      <c r="F29" s="169"/>
      <c r="G29" s="169"/>
      <c r="H29" s="341"/>
      <c r="I29" s="671"/>
      <c r="J29" s="671"/>
      <c r="K29" s="671"/>
      <c r="L29" s="672"/>
      <c r="M29" s="169"/>
      <c r="N29" s="169"/>
      <c r="O29" s="341"/>
      <c r="P29" s="673"/>
      <c r="Q29" s="673"/>
      <c r="R29" s="673"/>
      <c r="S29" s="674"/>
      <c r="T29" s="243"/>
      <c r="U29" s="243"/>
      <c r="V29" s="244"/>
      <c r="W29" s="717"/>
      <c r="X29" s="718"/>
      <c r="Y29" s="718"/>
      <c r="Z29" s="718"/>
      <c r="AA29" s="333"/>
      <c r="AB29" s="333"/>
      <c r="AC29" s="334"/>
      <c r="AD29" s="248"/>
      <c r="AE29" s="249"/>
      <c r="AF29" s="249"/>
      <c r="AG29" s="250"/>
      <c r="AH29" s="679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1"/>
      <c r="AU29" s="743"/>
      <c r="AV29" s="744"/>
      <c r="AW29" s="744"/>
      <c r="AX29" s="744"/>
      <c r="AY29" s="744"/>
      <c r="AZ29" s="736"/>
      <c r="BA29" s="736"/>
      <c r="BB29" s="737"/>
      <c r="BC29" s="730"/>
      <c r="BD29" s="731"/>
      <c r="BE29" s="731"/>
      <c r="BF29" s="731"/>
      <c r="BG29" s="731"/>
      <c r="BH29" s="736"/>
      <c r="BI29" s="736"/>
      <c r="BJ29" s="737"/>
      <c r="BK29" s="730"/>
      <c r="BL29" s="731"/>
      <c r="BM29" s="731"/>
      <c r="BN29" s="731"/>
      <c r="BO29" s="731"/>
      <c r="BP29" s="736"/>
      <c r="BQ29" s="737"/>
      <c r="BS29" s="812"/>
      <c r="BT29" s="812"/>
      <c r="BU29" s="812"/>
      <c r="BV29" s="812"/>
      <c r="BW29" s="812"/>
      <c r="BX29" s="812"/>
      <c r="BY29" s="812"/>
      <c r="BZ29" s="812"/>
      <c r="CA29" s="812"/>
      <c r="CB29" s="812"/>
      <c r="CC29" s="812"/>
      <c r="CD29" s="812"/>
      <c r="CE29" s="812"/>
      <c r="CF29" s="812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DB29" s="13"/>
    </row>
    <row r="30" spans="1:106" ht="15.75" customHeight="1" x14ac:dyDescent="0.15">
      <c r="B30" s="671"/>
      <c r="C30" s="671"/>
      <c r="D30" s="671"/>
      <c r="E30" s="672"/>
      <c r="F30" s="342"/>
      <c r="G30" s="342"/>
      <c r="H30" s="343"/>
      <c r="I30" s="671"/>
      <c r="J30" s="671"/>
      <c r="K30" s="671"/>
      <c r="L30" s="672"/>
      <c r="M30" s="342"/>
      <c r="N30" s="342"/>
      <c r="O30" s="343"/>
      <c r="P30" s="675"/>
      <c r="Q30" s="675"/>
      <c r="R30" s="675"/>
      <c r="S30" s="278"/>
      <c r="T30" s="243"/>
      <c r="U30" s="243"/>
      <c r="V30" s="244"/>
      <c r="W30" s="719"/>
      <c r="X30" s="720"/>
      <c r="Y30" s="720"/>
      <c r="Z30" s="720"/>
      <c r="AA30" s="335"/>
      <c r="AB30" s="335"/>
      <c r="AC30" s="336"/>
      <c r="AD30" s="251"/>
      <c r="AE30" s="252"/>
      <c r="AF30" s="252"/>
      <c r="AG30" s="253"/>
      <c r="AH30" s="682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4"/>
      <c r="AU30" s="743"/>
      <c r="AV30" s="744"/>
      <c r="AW30" s="744"/>
      <c r="AX30" s="744"/>
      <c r="AY30" s="744"/>
      <c r="AZ30" s="736"/>
      <c r="BA30" s="736"/>
      <c r="BB30" s="737"/>
      <c r="BC30" s="730"/>
      <c r="BD30" s="731"/>
      <c r="BE30" s="731"/>
      <c r="BF30" s="731"/>
      <c r="BG30" s="731"/>
      <c r="BH30" s="736"/>
      <c r="BI30" s="736"/>
      <c r="BJ30" s="737"/>
      <c r="BK30" s="730"/>
      <c r="BL30" s="731"/>
      <c r="BM30" s="731"/>
      <c r="BN30" s="731"/>
      <c r="BO30" s="731"/>
      <c r="BP30" s="736"/>
      <c r="BQ30" s="737"/>
      <c r="BR30" s="23" t="str">
        <f>IF(BS22="","","※2")</f>
        <v/>
      </c>
      <c r="BS30" s="813" t="str">
        <f>IF(BK28="該当する","※所有権移転付リースに【該当する】契約は申請できません。","")</f>
        <v/>
      </c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DB30" s="13"/>
    </row>
    <row r="31" spans="1:106" ht="15.75" customHeight="1" x14ac:dyDescent="0.15">
      <c r="B31" s="278" t="str">
        <f>IF(B28="","",ROUNDDOWN(B28/12,0))</f>
        <v/>
      </c>
      <c r="C31" s="279"/>
      <c r="D31" s="279"/>
      <c r="E31" s="279"/>
      <c r="F31" s="241" t="s">
        <v>1</v>
      </c>
      <c r="G31" s="241"/>
      <c r="H31" s="242"/>
      <c r="I31" s="279" t="str">
        <f>IF(I28="","",ROUNDDOWN(I28/12,0))</f>
        <v/>
      </c>
      <c r="J31" s="279"/>
      <c r="K31" s="279"/>
      <c r="L31" s="279"/>
      <c r="M31" s="241" t="s">
        <v>1</v>
      </c>
      <c r="N31" s="241"/>
      <c r="O31" s="241"/>
      <c r="P31" s="278" t="str">
        <f>IF(P28="","",ROUNDDOWN(P28/12,0))</f>
        <v/>
      </c>
      <c r="Q31" s="279"/>
      <c r="R31" s="279"/>
      <c r="S31" s="279"/>
      <c r="T31" s="241" t="s">
        <v>1</v>
      </c>
      <c r="U31" s="241"/>
      <c r="V31" s="242"/>
      <c r="W31" s="254"/>
      <c r="X31" s="255"/>
      <c r="Y31" s="255"/>
      <c r="Z31" s="255"/>
      <c r="AA31" s="255"/>
      <c r="AB31" s="255"/>
      <c r="AC31" s="256"/>
      <c r="AD31" s="263" t="s">
        <v>27</v>
      </c>
      <c r="AE31" s="264"/>
      <c r="AF31" s="264"/>
      <c r="AG31" s="265"/>
      <c r="AH31" s="685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43"/>
      <c r="AV31" s="744"/>
      <c r="AW31" s="744"/>
      <c r="AX31" s="744"/>
      <c r="AY31" s="744"/>
      <c r="AZ31" s="736"/>
      <c r="BA31" s="736"/>
      <c r="BB31" s="737"/>
      <c r="BC31" s="730"/>
      <c r="BD31" s="731"/>
      <c r="BE31" s="731"/>
      <c r="BF31" s="731"/>
      <c r="BG31" s="731"/>
      <c r="BH31" s="736"/>
      <c r="BI31" s="736"/>
      <c r="BJ31" s="737"/>
      <c r="BK31" s="730"/>
      <c r="BL31" s="731"/>
      <c r="BM31" s="731"/>
      <c r="BN31" s="731"/>
      <c r="BO31" s="731"/>
      <c r="BP31" s="736"/>
      <c r="BQ31" s="737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DB31" s="14"/>
    </row>
    <row r="32" spans="1:106" ht="15.75" customHeight="1" x14ac:dyDescent="0.15">
      <c r="B32" s="280"/>
      <c r="C32" s="281"/>
      <c r="D32" s="281"/>
      <c r="E32" s="281"/>
      <c r="F32" s="243"/>
      <c r="G32" s="243"/>
      <c r="H32" s="244"/>
      <c r="I32" s="281"/>
      <c r="J32" s="281"/>
      <c r="K32" s="281"/>
      <c r="L32" s="281"/>
      <c r="M32" s="243"/>
      <c r="N32" s="243"/>
      <c r="O32" s="243"/>
      <c r="P32" s="280"/>
      <c r="Q32" s="281"/>
      <c r="R32" s="281"/>
      <c r="S32" s="281"/>
      <c r="T32" s="243"/>
      <c r="U32" s="243"/>
      <c r="V32" s="244"/>
      <c r="W32" s="257"/>
      <c r="X32" s="258"/>
      <c r="Y32" s="258"/>
      <c r="Z32" s="258"/>
      <c r="AA32" s="258"/>
      <c r="AB32" s="258"/>
      <c r="AC32" s="259"/>
      <c r="AD32" s="248"/>
      <c r="AE32" s="249"/>
      <c r="AF32" s="249"/>
      <c r="AG32" s="250"/>
      <c r="AH32" s="679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1"/>
      <c r="AU32" s="743"/>
      <c r="AV32" s="744"/>
      <c r="AW32" s="744"/>
      <c r="AX32" s="744"/>
      <c r="AY32" s="744"/>
      <c r="AZ32" s="736"/>
      <c r="BA32" s="736"/>
      <c r="BB32" s="737"/>
      <c r="BC32" s="730"/>
      <c r="BD32" s="731"/>
      <c r="BE32" s="731"/>
      <c r="BF32" s="731"/>
      <c r="BG32" s="731"/>
      <c r="BH32" s="736"/>
      <c r="BI32" s="736"/>
      <c r="BJ32" s="737"/>
      <c r="BK32" s="730"/>
      <c r="BL32" s="731"/>
      <c r="BM32" s="731"/>
      <c r="BN32" s="731"/>
      <c r="BO32" s="731"/>
      <c r="BP32" s="736"/>
      <c r="BQ32" s="737"/>
      <c r="BS32" s="812"/>
      <c r="BT32" s="812"/>
      <c r="BU32" s="812"/>
      <c r="BV32" s="812"/>
      <c r="BW32" s="812"/>
      <c r="BX32" s="812"/>
      <c r="BY32" s="812"/>
      <c r="BZ32" s="812"/>
      <c r="CA32" s="812"/>
      <c r="CB32" s="812"/>
      <c r="CC32" s="812"/>
      <c r="CD32" s="812"/>
      <c r="CE32" s="812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B32" s="14"/>
    </row>
    <row r="33" spans="1:106" ht="33.75" customHeight="1" x14ac:dyDescent="0.15">
      <c r="B33" s="282"/>
      <c r="C33" s="283"/>
      <c r="D33" s="283"/>
      <c r="E33" s="283"/>
      <c r="F33" s="284"/>
      <c r="G33" s="284"/>
      <c r="H33" s="285"/>
      <c r="I33" s="283"/>
      <c r="J33" s="283"/>
      <c r="K33" s="283"/>
      <c r="L33" s="283"/>
      <c r="M33" s="284"/>
      <c r="N33" s="284"/>
      <c r="O33" s="284"/>
      <c r="P33" s="282"/>
      <c r="Q33" s="283"/>
      <c r="R33" s="283"/>
      <c r="S33" s="283"/>
      <c r="T33" s="284"/>
      <c r="U33" s="284"/>
      <c r="V33" s="285"/>
      <c r="W33" s="260"/>
      <c r="X33" s="261"/>
      <c r="Y33" s="261"/>
      <c r="Z33" s="261"/>
      <c r="AA33" s="261"/>
      <c r="AB33" s="261"/>
      <c r="AC33" s="262"/>
      <c r="AD33" s="266"/>
      <c r="AE33" s="267"/>
      <c r="AF33" s="267"/>
      <c r="AG33" s="268"/>
      <c r="AH33" s="688"/>
      <c r="AI33" s="689"/>
      <c r="AJ33" s="689"/>
      <c r="AK33" s="689"/>
      <c r="AL33" s="689"/>
      <c r="AM33" s="689"/>
      <c r="AN33" s="689"/>
      <c r="AO33" s="689"/>
      <c r="AP33" s="689"/>
      <c r="AQ33" s="689"/>
      <c r="AR33" s="689"/>
      <c r="AS33" s="689"/>
      <c r="AT33" s="690"/>
      <c r="AU33" s="746"/>
      <c r="AV33" s="747"/>
      <c r="AW33" s="747"/>
      <c r="AX33" s="747"/>
      <c r="AY33" s="747"/>
      <c r="AZ33" s="738"/>
      <c r="BA33" s="738"/>
      <c r="BB33" s="739"/>
      <c r="BC33" s="733"/>
      <c r="BD33" s="734"/>
      <c r="BE33" s="734"/>
      <c r="BF33" s="734"/>
      <c r="BG33" s="734"/>
      <c r="BH33" s="738"/>
      <c r="BI33" s="738"/>
      <c r="BJ33" s="739"/>
      <c r="BK33" s="733"/>
      <c r="BL33" s="734"/>
      <c r="BM33" s="734"/>
      <c r="BN33" s="734"/>
      <c r="BO33" s="734"/>
      <c r="BP33" s="738"/>
      <c r="BQ33" s="739"/>
      <c r="BS33" s="812"/>
      <c r="BT33" s="812"/>
      <c r="BU33" s="812"/>
      <c r="BV33" s="812"/>
      <c r="BW33" s="812"/>
      <c r="BX33" s="812"/>
      <c r="BY33" s="812"/>
      <c r="BZ33" s="812"/>
      <c r="CA33" s="812"/>
      <c r="CB33" s="812"/>
      <c r="CC33" s="812"/>
      <c r="CD33" s="812"/>
      <c r="CE33" s="812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DB33" s="14"/>
    </row>
    <row r="34" spans="1:106" ht="72" customHeight="1" x14ac:dyDescent="0.1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6"/>
      <c r="X34" s="156"/>
      <c r="Y34" s="156"/>
      <c r="Z34" s="156"/>
      <c r="AA34" s="156"/>
      <c r="AB34" s="156"/>
      <c r="AC34" s="156"/>
      <c r="AD34" s="155"/>
      <c r="AE34" s="155"/>
      <c r="AF34" s="155"/>
      <c r="AG34" s="155"/>
      <c r="AH34" s="155"/>
      <c r="AI34" s="155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106" ht="13.5" customHeight="1" x14ac:dyDescent="0.15">
      <c r="A35" s="68"/>
      <c r="B35" s="68"/>
      <c r="C35" s="68"/>
      <c r="D35" s="68"/>
      <c r="E35" s="68"/>
      <c r="F35" s="68"/>
      <c r="G35" s="68"/>
      <c r="H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8"/>
      <c r="AE35" s="78"/>
      <c r="AF35" s="78"/>
      <c r="AG35" s="78"/>
      <c r="AH35" s="78"/>
      <c r="AI35" s="78"/>
      <c r="AJ35" s="78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Y35" s="40"/>
    </row>
    <row r="36" spans="1:106" ht="11.25" customHeight="1" x14ac:dyDescent="0.15">
      <c r="B36" s="22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</row>
    <row r="37" spans="1:106" ht="11.25" customHeight="1" x14ac:dyDescent="0.15"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</row>
    <row r="38" spans="1:106" ht="11.25" customHeight="1" x14ac:dyDescent="0.15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</row>
    <row r="39" spans="1:106" ht="27" customHeight="1" x14ac:dyDescent="0.15">
      <c r="B39" s="172" t="s">
        <v>30</v>
      </c>
      <c r="C39" s="173"/>
      <c r="D39" s="174"/>
      <c r="E39" s="172" t="s">
        <v>31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4"/>
      <c r="Y39" s="172" t="s">
        <v>32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4"/>
      <c r="BF39" s="172" t="s">
        <v>33</v>
      </c>
      <c r="BG39" s="173"/>
      <c r="BH39" s="173"/>
      <c r="BI39" s="173"/>
      <c r="BJ39" s="173"/>
      <c r="BK39" s="174"/>
      <c r="BL39" s="172" t="s">
        <v>101</v>
      </c>
      <c r="BM39" s="173"/>
      <c r="BN39" s="173"/>
      <c r="BO39" s="173"/>
      <c r="BP39" s="173"/>
      <c r="BQ39" s="174"/>
    </row>
    <row r="40" spans="1:106" ht="27" customHeight="1" x14ac:dyDescent="0.15">
      <c r="B40" s="175"/>
      <c r="C40" s="176"/>
      <c r="D40" s="17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17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7"/>
      <c r="BF40" s="175"/>
      <c r="BG40" s="176"/>
      <c r="BH40" s="176"/>
      <c r="BI40" s="176"/>
      <c r="BJ40" s="176"/>
      <c r="BK40" s="177"/>
      <c r="BL40" s="175"/>
      <c r="BM40" s="176"/>
      <c r="BN40" s="176"/>
      <c r="BO40" s="176"/>
      <c r="BP40" s="176"/>
      <c r="BQ40" s="177"/>
    </row>
    <row r="41" spans="1:106" ht="27" customHeight="1" thickBot="1" x14ac:dyDescent="0.2">
      <c r="B41" s="230"/>
      <c r="C41" s="231"/>
      <c r="D41" s="232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230"/>
      <c r="BG41" s="231"/>
      <c r="BH41" s="231"/>
      <c r="BI41" s="231"/>
      <c r="BJ41" s="231"/>
      <c r="BK41" s="232"/>
      <c r="BL41" s="230"/>
      <c r="BM41" s="231"/>
      <c r="BN41" s="231"/>
      <c r="BO41" s="231"/>
      <c r="BP41" s="231"/>
      <c r="BQ41" s="232"/>
    </row>
    <row r="42" spans="1:106" ht="12.95" customHeight="1" thickTop="1" x14ac:dyDescent="0.15">
      <c r="B42" s="233">
        <v>1</v>
      </c>
      <c r="C42" s="234"/>
      <c r="D42" s="235"/>
      <c r="E42" s="665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7"/>
      <c r="Y42" s="665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7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</row>
    <row r="43" spans="1:106" ht="12.95" customHeight="1" x14ac:dyDescent="0.15">
      <c r="B43" s="175"/>
      <c r="C43" s="176"/>
      <c r="D43" s="177"/>
      <c r="E43" s="653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5"/>
      <c r="Y43" s="653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</row>
    <row r="44" spans="1:106" ht="12.95" customHeight="1" x14ac:dyDescent="0.15">
      <c r="B44" s="178"/>
      <c r="C44" s="179"/>
      <c r="D44" s="180"/>
      <c r="E44" s="656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8"/>
      <c r="Y44" s="656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8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</row>
    <row r="45" spans="1:106" ht="12.95" customHeight="1" x14ac:dyDescent="0.15">
      <c r="B45" s="172">
        <v>2</v>
      </c>
      <c r="C45" s="173"/>
      <c r="D45" s="174"/>
      <c r="E45" s="650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2"/>
      <c r="Y45" s="650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2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</row>
    <row r="46" spans="1:106" ht="12.95" customHeight="1" x14ac:dyDescent="0.15">
      <c r="B46" s="175"/>
      <c r="C46" s="176"/>
      <c r="D46" s="177"/>
      <c r="E46" s="653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5"/>
      <c r="Y46" s="653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5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</row>
    <row r="47" spans="1:106" ht="12.95" customHeight="1" x14ac:dyDescent="0.15">
      <c r="B47" s="178"/>
      <c r="C47" s="179"/>
      <c r="D47" s="180"/>
      <c r="E47" s="656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8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8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</row>
    <row r="48" spans="1:106" ht="12.95" customHeight="1" x14ac:dyDescent="0.15">
      <c r="B48" s="172">
        <v>3</v>
      </c>
      <c r="C48" s="173"/>
      <c r="D48" s="174"/>
      <c r="E48" s="650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2"/>
      <c r="Y48" s="650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2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</row>
    <row r="49" spans="2:69" ht="12.95" customHeight="1" x14ac:dyDescent="0.15">
      <c r="B49" s="175"/>
      <c r="C49" s="176"/>
      <c r="D49" s="177"/>
      <c r="E49" s="653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5"/>
      <c r="Y49" s="653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</row>
    <row r="50" spans="2:69" ht="12.95" customHeight="1" x14ac:dyDescent="0.15">
      <c r="B50" s="178"/>
      <c r="C50" s="179"/>
      <c r="D50" s="180"/>
      <c r="E50" s="656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8"/>
      <c r="Y50" s="656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8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</row>
    <row r="51" spans="2:69" ht="12.95" customHeight="1" x14ac:dyDescent="0.15">
      <c r="B51" s="172">
        <v>4</v>
      </c>
      <c r="C51" s="173"/>
      <c r="D51" s="174"/>
      <c r="E51" s="650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2"/>
      <c r="Y51" s="650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2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</row>
    <row r="52" spans="2:69" ht="12.95" customHeight="1" x14ac:dyDescent="0.15">
      <c r="B52" s="175"/>
      <c r="C52" s="176"/>
      <c r="D52" s="177"/>
      <c r="E52" s="653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5"/>
      <c r="Y52" s="653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5"/>
      <c r="BF52" s="659"/>
      <c r="BG52" s="659"/>
      <c r="BH52" s="659"/>
      <c r="BI52" s="659"/>
      <c r="BJ52" s="659"/>
      <c r="BK52" s="659"/>
      <c r="BL52" s="659"/>
      <c r="BM52" s="659"/>
      <c r="BN52" s="659"/>
      <c r="BO52" s="659"/>
      <c r="BP52" s="659"/>
      <c r="BQ52" s="659"/>
    </row>
    <row r="53" spans="2:69" ht="12.95" customHeight="1" x14ac:dyDescent="0.15">
      <c r="B53" s="178"/>
      <c r="C53" s="179"/>
      <c r="D53" s="180"/>
      <c r="E53" s="656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8"/>
      <c r="Y53" s="656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8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59"/>
      <c r="BQ53" s="659"/>
    </row>
    <row r="54" spans="2:69" ht="12.95" customHeight="1" x14ac:dyDescent="0.15">
      <c r="B54" s="172">
        <v>5</v>
      </c>
      <c r="C54" s="173"/>
      <c r="D54" s="174"/>
      <c r="E54" s="650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2"/>
      <c r="Y54" s="650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2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59"/>
      <c r="BQ54" s="659"/>
    </row>
    <row r="55" spans="2:69" ht="12.95" customHeight="1" x14ac:dyDescent="0.15">
      <c r="B55" s="175"/>
      <c r="C55" s="176"/>
      <c r="D55" s="177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5"/>
      <c r="Y55" s="653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59"/>
      <c r="BG55" s="659"/>
      <c r="BH55" s="659"/>
      <c r="BI55" s="659"/>
      <c r="BJ55" s="659"/>
      <c r="BK55" s="659"/>
      <c r="BL55" s="659"/>
      <c r="BM55" s="659"/>
      <c r="BN55" s="659"/>
      <c r="BO55" s="659"/>
      <c r="BP55" s="659"/>
      <c r="BQ55" s="659"/>
    </row>
    <row r="56" spans="2:69" ht="12.95" customHeight="1" x14ac:dyDescent="0.15">
      <c r="B56" s="178"/>
      <c r="C56" s="179"/>
      <c r="D56" s="180"/>
      <c r="E56" s="656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8"/>
      <c r="Y56" s="656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57"/>
      <c r="BE56" s="658"/>
      <c r="BF56" s="659"/>
      <c r="BG56" s="659"/>
      <c r="BH56" s="659"/>
      <c r="BI56" s="659"/>
      <c r="BJ56" s="659"/>
      <c r="BK56" s="659"/>
      <c r="BL56" s="659"/>
      <c r="BM56" s="659"/>
      <c r="BN56" s="659"/>
      <c r="BO56" s="659"/>
      <c r="BP56" s="659"/>
      <c r="BQ56" s="659"/>
    </row>
    <row r="57" spans="2:69" ht="12.95" customHeight="1" x14ac:dyDescent="0.15">
      <c r="B57" s="172">
        <v>6</v>
      </c>
      <c r="C57" s="173"/>
      <c r="D57" s="174"/>
      <c r="E57" s="650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2"/>
      <c r="Y57" s="650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2"/>
      <c r="BF57" s="659"/>
      <c r="BG57" s="659"/>
      <c r="BH57" s="659"/>
      <c r="BI57" s="659"/>
      <c r="BJ57" s="659"/>
      <c r="BK57" s="659"/>
      <c r="BL57" s="659"/>
      <c r="BM57" s="659"/>
      <c r="BN57" s="659"/>
      <c r="BO57" s="659"/>
      <c r="BP57" s="659"/>
      <c r="BQ57" s="659"/>
    </row>
    <row r="58" spans="2:69" ht="12.95" customHeight="1" x14ac:dyDescent="0.15">
      <c r="B58" s="175"/>
      <c r="C58" s="176"/>
      <c r="D58" s="177"/>
      <c r="E58" s="65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5"/>
      <c r="Y58" s="653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5"/>
      <c r="BF58" s="659"/>
      <c r="BG58" s="659"/>
      <c r="BH58" s="659"/>
      <c r="BI58" s="659"/>
      <c r="BJ58" s="659"/>
      <c r="BK58" s="659"/>
      <c r="BL58" s="659"/>
      <c r="BM58" s="659"/>
      <c r="BN58" s="659"/>
      <c r="BO58" s="659"/>
      <c r="BP58" s="659"/>
      <c r="BQ58" s="659"/>
    </row>
    <row r="59" spans="2:69" ht="12.95" customHeight="1" x14ac:dyDescent="0.15">
      <c r="B59" s="178"/>
      <c r="C59" s="179"/>
      <c r="D59" s="180"/>
      <c r="E59" s="656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8"/>
      <c r="Y59" s="656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8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</row>
    <row r="60" spans="2:69" ht="12.95" customHeight="1" x14ac:dyDescent="0.15">
      <c r="B60" s="172">
        <v>7</v>
      </c>
      <c r="C60" s="173"/>
      <c r="D60" s="174"/>
      <c r="E60" s="650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2"/>
      <c r="Y60" s="650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2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</row>
    <row r="61" spans="2:69" ht="12.95" customHeight="1" x14ac:dyDescent="0.15">
      <c r="B61" s="175"/>
      <c r="C61" s="176"/>
      <c r="D61" s="177"/>
      <c r="E61" s="653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5"/>
      <c r="Y61" s="653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5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</row>
    <row r="62" spans="2:69" ht="12.95" customHeight="1" x14ac:dyDescent="0.15">
      <c r="B62" s="178"/>
      <c r="C62" s="179"/>
      <c r="D62" s="180"/>
      <c r="E62" s="656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8"/>
      <c r="Y62" s="656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8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</row>
    <row r="63" spans="2:69" ht="12.95" customHeight="1" x14ac:dyDescent="0.15">
      <c r="B63" s="172">
        <v>8</v>
      </c>
      <c r="C63" s="173"/>
      <c r="D63" s="174"/>
      <c r="E63" s="650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2"/>
      <c r="Y63" s="650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2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</row>
    <row r="64" spans="2:69" ht="12.95" customHeight="1" x14ac:dyDescent="0.15">
      <c r="B64" s="175"/>
      <c r="C64" s="176"/>
      <c r="D64" s="177"/>
      <c r="E64" s="653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5"/>
      <c r="Y64" s="653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5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</row>
    <row r="65" spans="2:69" ht="12.95" customHeight="1" x14ac:dyDescent="0.15">
      <c r="B65" s="178"/>
      <c r="C65" s="179"/>
      <c r="D65" s="180"/>
      <c r="E65" s="656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8"/>
      <c r="Y65" s="656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8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</row>
    <row r="66" spans="2:69" ht="12.95" customHeight="1" x14ac:dyDescent="0.15">
      <c r="B66" s="172">
        <v>9</v>
      </c>
      <c r="C66" s="173"/>
      <c r="D66" s="174"/>
      <c r="E66" s="650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2"/>
      <c r="Y66" s="650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2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</row>
    <row r="67" spans="2:69" ht="12.95" customHeight="1" x14ac:dyDescent="0.15">
      <c r="B67" s="175"/>
      <c r="C67" s="176"/>
      <c r="D67" s="177"/>
      <c r="E67" s="653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653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5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</row>
    <row r="68" spans="2:69" ht="12.95" customHeight="1" x14ac:dyDescent="0.15">
      <c r="B68" s="178"/>
      <c r="C68" s="179"/>
      <c r="D68" s="180"/>
      <c r="E68" s="656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8"/>
      <c r="Y68" s="656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8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</row>
    <row r="69" spans="2:69" ht="12.95" customHeight="1" x14ac:dyDescent="0.15">
      <c r="B69" s="172">
        <v>10</v>
      </c>
      <c r="C69" s="173"/>
      <c r="D69" s="174"/>
      <c r="E69" s="650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2"/>
      <c r="Y69" s="650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2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</row>
    <row r="70" spans="2:69" ht="12.95" customHeight="1" x14ac:dyDescent="0.15">
      <c r="B70" s="175"/>
      <c r="C70" s="176"/>
      <c r="D70" s="177"/>
      <c r="E70" s="653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5"/>
      <c r="Y70" s="653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5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</row>
    <row r="71" spans="2:69" ht="12.95" customHeight="1" x14ac:dyDescent="0.15">
      <c r="B71" s="178"/>
      <c r="C71" s="179"/>
      <c r="D71" s="180"/>
      <c r="E71" s="653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5"/>
      <c r="Y71" s="653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5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</row>
    <row r="72" spans="2:69" ht="12.95" customHeight="1" x14ac:dyDescent="0.15">
      <c r="B72" s="172">
        <v>11</v>
      </c>
      <c r="C72" s="173"/>
      <c r="D72" s="174"/>
      <c r="E72" s="650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2"/>
      <c r="Y72" s="650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</row>
    <row r="73" spans="2:69" ht="12.95" customHeight="1" x14ac:dyDescent="0.15">
      <c r="B73" s="175"/>
      <c r="C73" s="176"/>
      <c r="D73" s="177"/>
      <c r="E73" s="653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5"/>
      <c r="Y73" s="653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5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</row>
    <row r="74" spans="2:69" ht="12.95" customHeight="1" x14ac:dyDescent="0.15">
      <c r="B74" s="178"/>
      <c r="C74" s="179"/>
      <c r="D74" s="180"/>
      <c r="E74" s="656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6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  <c r="AP74" s="657"/>
      <c r="AQ74" s="657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8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</row>
    <row r="75" spans="2:69" ht="12.95" customHeight="1" x14ac:dyDescent="0.15">
      <c r="B75" s="172">
        <v>12</v>
      </c>
      <c r="C75" s="173"/>
      <c r="D75" s="174"/>
      <c r="E75" s="650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2"/>
      <c r="Y75" s="650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2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</row>
    <row r="76" spans="2:69" ht="12.95" customHeight="1" x14ac:dyDescent="0.15">
      <c r="B76" s="175"/>
      <c r="C76" s="176"/>
      <c r="D76" s="177"/>
      <c r="E76" s="653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3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5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</row>
    <row r="77" spans="2:69" ht="12.95" customHeight="1" x14ac:dyDescent="0.15">
      <c r="B77" s="178"/>
      <c r="C77" s="179"/>
      <c r="D77" s="180"/>
      <c r="E77" s="656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8"/>
      <c r="Y77" s="656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8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</row>
    <row r="78" spans="2:69" ht="12.95" customHeight="1" x14ac:dyDescent="0.15">
      <c r="B78" s="172">
        <v>13</v>
      </c>
      <c r="C78" s="173"/>
      <c r="D78" s="174"/>
      <c r="E78" s="650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2"/>
      <c r="Y78" s="650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2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</row>
    <row r="79" spans="2:69" ht="12.95" customHeight="1" x14ac:dyDescent="0.15">
      <c r="B79" s="175"/>
      <c r="C79" s="176"/>
      <c r="D79" s="177"/>
      <c r="E79" s="653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5"/>
      <c r="Y79" s="653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5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</row>
    <row r="80" spans="2:69" ht="12.95" customHeight="1" x14ac:dyDescent="0.15">
      <c r="B80" s="178"/>
      <c r="C80" s="179"/>
      <c r="D80" s="18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8"/>
      <c r="Y80" s="656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7"/>
      <c r="BE80" s="658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</row>
    <row r="81" spans="2:69" ht="12.95" customHeight="1" x14ac:dyDescent="0.15">
      <c r="B81" s="172">
        <v>14</v>
      </c>
      <c r="C81" s="173"/>
      <c r="D81" s="174"/>
      <c r="E81" s="650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2"/>
      <c r="Y81" s="650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2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</row>
    <row r="82" spans="2:69" ht="12.95" customHeight="1" x14ac:dyDescent="0.15">
      <c r="B82" s="175"/>
      <c r="C82" s="176"/>
      <c r="D82" s="177"/>
      <c r="E82" s="653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5"/>
      <c r="Y82" s="653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5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</row>
    <row r="83" spans="2:69" ht="12.95" customHeight="1" x14ac:dyDescent="0.15">
      <c r="B83" s="178"/>
      <c r="C83" s="179"/>
      <c r="D83" s="180"/>
      <c r="E83" s="656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8"/>
      <c r="Y83" s="656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8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</row>
    <row r="84" spans="2:69" ht="12.95" customHeight="1" x14ac:dyDescent="0.15">
      <c r="B84" s="172">
        <v>15</v>
      </c>
      <c r="C84" s="173"/>
      <c r="D84" s="174"/>
      <c r="E84" s="650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2"/>
      <c r="Y84" s="650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2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</row>
    <row r="85" spans="2:69" ht="12.95" customHeight="1" x14ac:dyDescent="0.15">
      <c r="B85" s="175"/>
      <c r="C85" s="176"/>
      <c r="D85" s="177"/>
      <c r="E85" s="653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5"/>
      <c r="Y85" s="653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5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</row>
    <row r="86" spans="2:69" ht="12.95" customHeight="1" x14ac:dyDescent="0.15">
      <c r="B86" s="178"/>
      <c r="C86" s="179"/>
      <c r="D86" s="180"/>
      <c r="E86" s="656"/>
      <c r="F86" s="657"/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8"/>
      <c r="Y86" s="656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  <c r="AO86" s="657"/>
      <c r="AP86" s="657"/>
      <c r="AQ86" s="657"/>
      <c r="AR86" s="657"/>
      <c r="AS86" s="657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57"/>
      <c r="BE86" s="658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</row>
    <row r="87" spans="2:69" ht="12.95" customHeight="1" x14ac:dyDescent="0.15">
      <c r="B87" s="172">
        <v>16</v>
      </c>
      <c r="C87" s="173"/>
      <c r="D87" s="174"/>
      <c r="E87" s="650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2"/>
      <c r="Y87" s="650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2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</row>
    <row r="88" spans="2:69" ht="12.95" customHeight="1" x14ac:dyDescent="0.15">
      <c r="B88" s="175"/>
      <c r="C88" s="176"/>
      <c r="D88" s="177"/>
      <c r="E88" s="653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5"/>
      <c r="Y88" s="653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5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</row>
    <row r="89" spans="2:69" ht="12.95" customHeight="1" x14ac:dyDescent="0.15">
      <c r="B89" s="178"/>
      <c r="C89" s="179"/>
      <c r="D89" s="180"/>
      <c r="E89" s="656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8"/>
      <c r="Y89" s="656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8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</row>
    <row r="90" spans="2:69" ht="12.95" customHeight="1" x14ac:dyDescent="0.15">
      <c r="B90" s="172">
        <v>17</v>
      </c>
      <c r="C90" s="173"/>
      <c r="D90" s="174"/>
      <c r="E90" s="650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2"/>
      <c r="Y90" s="650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2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</row>
    <row r="91" spans="2:69" ht="12.95" customHeight="1" x14ac:dyDescent="0.15">
      <c r="B91" s="175"/>
      <c r="C91" s="176"/>
      <c r="D91" s="177"/>
      <c r="E91" s="653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5"/>
      <c r="Y91" s="653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5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</row>
    <row r="92" spans="2:69" ht="12.95" customHeight="1" x14ac:dyDescent="0.15">
      <c r="B92" s="178"/>
      <c r="C92" s="179"/>
      <c r="D92" s="180"/>
      <c r="E92" s="656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8"/>
      <c r="Y92" s="656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8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</row>
    <row r="93" spans="2:69" ht="12.95" customHeight="1" x14ac:dyDescent="0.15">
      <c r="B93" s="172">
        <v>18</v>
      </c>
      <c r="C93" s="173"/>
      <c r="D93" s="174"/>
      <c r="E93" s="650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2"/>
      <c r="Y93" s="650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2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</row>
    <row r="94" spans="2:69" ht="12.95" customHeight="1" x14ac:dyDescent="0.15">
      <c r="B94" s="175"/>
      <c r="C94" s="176"/>
      <c r="D94" s="177"/>
      <c r="E94" s="653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5"/>
      <c r="Y94" s="653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5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</row>
    <row r="95" spans="2:69" ht="12.95" customHeight="1" x14ac:dyDescent="0.15">
      <c r="B95" s="178"/>
      <c r="C95" s="179"/>
      <c r="D95" s="180"/>
      <c r="E95" s="656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8"/>
      <c r="Y95" s="656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8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</row>
    <row r="96" spans="2:69" ht="12.95" customHeight="1" x14ac:dyDescent="0.15">
      <c r="B96" s="172">
        <v>19</v>
      </c>
      <c r="C96" s="173"/>
      <c r="D96" s="174"/>
      <c r="E96" s="650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2"/>
      <c r="Y96" s="650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2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</row>
    <row r="97" spans="2:69" ht="12.95" customHeight="1" x14ac:dyDescent="0.15">
      <c r="B97" s="175"/>
      <c r="C97" s="176"/>
      <c r="D97" s="177"/>
      <c r="E97" s="653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5"/>
      <c r="Y97" s="653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5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</row>
    <row r="98" spans="2:69" ht="12.95" customHeight="1" x14ac:dyDescent="0.15">
      <c r="B98" s="178"/>
      <c r="C98" s="179"/>
      <c r="D98" s="180"/>
      <c r="E98" s="656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8"/>
      <c r="Y98" s="656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8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</row>
    <row r="99" spans="2:69" ht="12.95" customHeight="1" x14ac:dyDescent="0.15">
      <c r="B99" s="172">
        <v>20</v>
      </c>
      <c r="C99" s="173"/>
      <c r="D99" s="174"/>
      <c r="E99" s="650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2"/>
      <c r="Y99" s="650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2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</row>
    <row r="100" spans="2:69" ht="12.95" customHeight="1" x14ac:dyDescent="0.15">
      <c r="B100" s="175"/>
      <c r="C100" s="176"/>
      <c r="D100" s="177"/>
      <c r="E100" s="653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5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5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</row>
    <row r="101" spans="2:69" ht="12.95" customHeight="1" x14ac:dyDescent="0.15">
      <c r="B101" s="178"/>
      <c r="C101" s="179"/>
      <c r="D101" s="180"/>
      <c r="E101" s="656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56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8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</row>
    <row r="104" spans="2:69" ht="27" customHeight="1" x14ac:dyDescent="0.15">
      <c r="B104" s="52" t="s">
        <v>105</v>
      </c>
    </row>
    <row r="105" spans="2:69" ht="38.25" customHeight="1" x14ac:dyDescent="0.15">
      <c r="B105" s="192" t="s">
        <v>11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660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95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</row>
    <row r="106" spans="2:69" ht="38.25" customHeight="1" x14ac:dyDescent="0.15">
      <c r="B106" s="192" t="s">
        <v>36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660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8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200"/>
    </row>
    <row r="107" spans="2:69" ht="38.25" customHeight="1" x14ac:dyDescent="0.15">
      <c r="B107" s="192" t="s">
        <v>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660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3"/>
    </row>
  </sheetData>
  <sheetProtection algorithmName="SHA-512" hashValue="z7yEf6zS9OlRgzYCFHyoWauPTv3JtOZmxTVyqQvClCgDbzNizf0Httwv13qw4vklQuq0yhT3L8swMp45KmSxqg==" saltValue="DyKikU/PeuGv5co18DfvJg==" spinCount="100000" sheet="1" objects="1" scenarios="1" selectLockedCells="1"/>
  <protectedRanges>
    <protectedRange password="B6C9" sqref="BF2:BG2" name="範囲1"/>
  </protectedRanges>
  <mergeCells count="173"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72:D74"/>
    <mergeCell ref="E72:X74"/>
    <mergeCell ref="Y72:BE74"/>
    <mergeCell ref="BF72:BK74"/>
    <mergeCell ref="BL72:BQ74"/>
    <mergeCell ref="B75:D77"/>
    <mergeCell ref="E75:X77"/>
    <mergeCell ref="Y75:BE77"/>
    <mergeCell ref="BF75:BK77"/>
    <mergeCell ref="BL75:BQ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S28:CF29"/>
    <mergeCell ref="BS30:CF31"/>
    <mergeCell ref="B31:E33"/>
    <mergeCell ref="F31:H33"/>
    <mergeCell ref="I31:L33"/>
    <mergeCell ref="M31:O33"/>
    <mergeCell ref="P31:S33"/>
    <mergeCell ref="T31:V33"/>
    <mergeCell ref="W31:AC33"/>
    <mergeCell ref="AD31:AG33"/>
    <mergeCell ref="AD28:AG30"/>
    <mergeCell ref="AH28:AT30"/>
    <mergeCell ref="AH31:AT33"/>
    <mergeCell ref="BS32:CE33"/>
    <mergeCell ref="AU28:BB33"/>
    <mergeCell ref="BC28:BJ33"/>
    <mergeCell ref="BK28:BQ33"/>
    <mergeCell ref="B36:BQ38"/>
    <mergeCell ref="B39:D41"/>
    <mergeCell ref="E39:X41"/>
    <mergeCell ref="Y39:BE41"/>
    <mergeCell ref="BF39:BK41"/>
    <mergeCell ref="BL39:BQ41"/>
    <mergeCell ref="B28:E30"/>
    <mergeCell ref="F28:H30"/>
    <mergeCell ref="I28:L30"/>
    <mergeCell ref="M28:O30"/>
    <mergeCell ref="P28:S30"/>
    <mergeCell ref="T28:V30"/>
    <mergeCell ref="W28:Z30"/>
    <mergeCell ref="AA28:AC30"/>
    <mergeCell ref="P24:V27"/>
    <mergeCell ref="W24:AC27"/>
    <mergeCell ref="B17:I18"/>
    <mergeCell ref="J17:AI18"/>
    <mergeCell ref="BS18:CF21"/>
    <mergeCell ref="CG18:CK20"/>
    <mergeCell ref="B21:BQ23"/>
    <mergeCell ref="BS22:CF25"/>
    <mergeCell ref="B24:H27"/>
    <mergeCell ref="I24:O27"/>
    <mergeCell ref="AU24:BB27"/>
    <mergeCell ref="BC24:BJ27"/>
    <mergeCell ref="BK24:BQ27"/>
    <mergeCell ref="BS26:CF27"/>
    <mergeCell ref="AD24:AT27"/>
    <mergeCell ref="B13:I14"/>
    <mergeCell ref="J13:AI14"/>
    <mergeCell ref="BC3:BI3"/>
    <mergeCell ref="BJ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5"/>
  <conditionalFormatting sqref="AH28:AT30">
    <cfRule type="expression" dxfId="43" priority="8">
      <formula>AND($I$28&gt;0,$AH$28="")</formula>
    </cfRule>
  </conditionalFormatting>
  <conditionalFormatting sqref="AH31:AT33">
    <cfRule type="expression" dxfId="42" priority="7">
      <formula>AND($I$28&gt;0,$AH$31="")</formula>
    </cfRule>
  </conditionalFormatting>
  <conditionalFormatting sqref="BC28:BG33">
    <cfRule type="expression" dxfId="41" priority="2">
      <formula>$BC$28="該当する"</formula>
    </cfRule>
  </conditionalFormatting>
  <conditionalFormatting sqref="BK28:BO33">
    <cfRule type="expression" dxfId="40" priority="3">
      <formula>$BK$28="該当する"</formula>
    </cfRule>
  </conditionalFormatting>
  <conditionalFormatting sqref="AU28:AY33">
    <cfRule type="expression" dxfId="39" priority="1">
      <formula>$AU$28="有"</formula>
    </cfRule>
  </conditionalFormatting>
  <dataValidations count="4">
    <dataValidation type="list" allowBlank="1" showInputMessage="1" showErrorMessage="1" sqref="BC28:BQ33" xr:uid="{3B521A12-6216-4936-B243-CBF50287A627}">
      <formula1>"該当しない,該当する"</formula1>
    </dataValidation>
    <dataValidation type="list" allowBlank="1" showInputMessage="1" showErrorMessage="1" sqref="AU28:BB33" xr:uid="{FA23BB01-77A7-4A13-80C0-8A7C06618436}">
      <formula1>"有,無"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70EE0847-547F-4E6D-86C6-EABC5AC75EF0}"/>
    <dataValidation type="whole" operator="greaterThan" allowBlank="1" showInputMessage="1" showErrorMessage="1" error="不正な契約期間が入力されています。_x000a_入力間違いがないか確認してください。" sqref="B28:E30" xr:uid="{F534ACA8-33E1-4E2F-9E80-3C467DFC7705}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3EC1-D935-4785-82A9-652CB78D5CF7}">
  <sheetPr codeName="Sheet6">
    <tabColor theme="6" tint="0.39997558519241921"/>
    <pageSetUpPr fitToPage="1"/>
  </sheetPr>
  <dimension ref="B1:CD115"/>
  <sheetViews>
    <sheetView showGridLines="0" view="pageBreakPreview" zoomScale="55" zoomScaleNormal="55" zoomScaleSheetLayoutView="55" workbookViewId="0">
      <selection activeCell="T37" sqref="T37:AM39"/>
    </sheetView>
  </sheetViews>
  <sheetFormatPr defaultRowHeight="13.5" x14ac:dyDescent="0.15"/>
  <cols>
    <col min="1" max="69" width="2.625" style="30" customWidth="1"/>
    <col min="70" max="70" width="7.125" style="30" customWidth="1"/>
    <col min="71" max="16384" width="9" style="30"/>
  </cols>
  <sheetData>
    <row r="1" spans="2:70" ht="13.5" customHeight="1" x14ac:dyDescent="0.15">
      <c r="BJ1" s="136"/>
      <c r="BK1" s="136"/>
      <c r="BN1" s="24"/>
      <c r="BO1" s="24"/>
    </row>
    <row r="2" spans="2:70" ht="21.75" customHeight="1" x14ac:dyDescent="0.15">
      <c r="AV2" s="116"/>
      <c r="AW2" s="116"/>
      <c r="AX2" s="116"/>
      <c r="AY2" s="116"/>
      <c r="AZ2" s="116"/>
      <c r="BA2" s="116"/>
      <c r="BB2" s="117" t="s">
        <v>118</v>
      </c>
      <c r="BC2" s="118"/>
      <c r="BD2" s="799">
        <f>IF(【契約②】契約内容申告書!BD2="","",【契約②】契約内容申告書!BD2)</f>
        <v>2021</v>
      </c>
      <c r="BE2" s="799"/>
      <c r="BF2" s="799"/>
      <c r="BG2" s="799"/>
      <c r="BH2" s="693" t="s">
        <v>1</v>
      </c>
      <c r="BI2" s="693"/>
      <c r="BJ2" s="834" t="str">
        <f>IF(【契約②】契約内容申告書!BJ2="","",【契約②】契約内容申告書!BJ2)</f>
        <v/>
      </c>
      <c r="BK2" s="834"/>
      <c r="BL2" s="693" t="s">
        <v>3</v>
      </c>
      <c r="BM2" s="693"/>
      <c r="BN2" s="834" t="str">
        <f>IF(【契約②】契約内容申告書!BN2="","",【契約②】契約内容申告書!BN2)</f>
        <v/>
      </c>
      <c r="BO2" s="834"/>
      <c r="BP2" s="116" t="s">
        <v>4</v>
      </c>
      <c r="BQ2" s="24"/>
    </row>
    <row r="3" spans="2:70" s="45" customFormat="1" ht="21.75" customHeight="1" x14ac:dyDescent="0.1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706" t="s">
        <v>49</v>
      </c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137"/>
      <c r="AT3" s="137"/>
      <c r="AU3" s="137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IF(【契約②】契約内容申告書!BJ3="","",【契約②】契約内容申告書!BJ3)</f>
        <v/>
      </c>
      <c r="BK3" s="800"/>
      <c r="BL3" s="800"/>
      <c r="BM3" s="800"/>
      <c r="BN3" s="800"/>
      <c r="BO3" s="800"/>
      <c r="BP3" s="800"/>
      <c r="BQ3" s="800"/>
      <c r="BR3" s="137"/>
    </row>
    <row r="4" spans="2:70" ht="21.95" customHeight="1" x14ac:dyDescent="0.15"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V4" s="116"/>
      <c r="AW4" s="116"/>
      <c r="AX4" s="116"/>
      <c r="AY4" s="116"/>
      <c r="AZ4" s="116"/>
      <c r="BA4" s="116"/>
      <c r="BB4" s="116"/>
      <c r="BC4" s="116"/>
      <c r="BD4" s="24"/>
      <c r="BE4" s="24"/>
      <c r="BF4" s="24"/>
      <c r="BG4" s="24"/>
      <c r="BH4" s="117"/>
      <c r="BI4" s="23"/>
      <c r="BJ4" s="138"/>
      <c r="BK4" s="139" t="s">
        <v>6</v>
      </c>
      <c r="BL4" s="798">
        <f>【契約②】契約内容申告書!BL4</f>
        <v>2</v>
      </c>
      <c r="BM4" s="798"/>
      <c r="BN4" s="17" t="s">
        <v>7</v>
      </c>
      <c r="BO4" s="798" t="str">
        <f>IF(J15="","",J15)</f>
        <v/>
      </c>
      <c r="BP4" s="798"/>
      <c r="BQ4" s="139" t="s">
        <v>8</v>
      </c>
    </row>
    <row r="5" spans="2:70" s="52" customFormat="1" ht="24" x14ac:dyDescent="0.15">
      <c r="B5" s="707" t="s">
        <v>104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</row>
    <row r="6" spans="2:70" s="52" customFormat="1" ht="24" x14ac:dyDescent="0.15">
      <c r="B6" s="707" t="s">
        <v>53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</row>
    <row r="7" spans="2:70" s="24" customFormat="1" ht="24" x14ac:dyDescent="0.15">
      <c r="B7" s="707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2:70" s="55" customFormat="1" ht="12" customHeight="1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2:70" s="55" customFormat="1" ht="17.25" customHeight="1" x14ac:dyDescent="0.15">
      <c r="B9" s="221" t="s">
        <v>9</v>
      </c>
      <c r="C9" s="222"/>
      <c r="D9" s="222"/>
      <c r="E9" s="222"/>
      <c r="F9" s="222"/>
      <c r="G9" s="222"/>
      <c r="H9" s="222"/>
      <c r="I9" s="223"/>
      <c r="J9" s="833" t="str">
        <f>IF(【契約②】契約内容申告書!J9="","",【契約②】契約内容申告書!J9)</f>
        <v/>
      </c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BI9" s="140"/>
      <c r="BJ9" s="141"/>
      <c r="BK9" s="141"/>
      <c r="BQ9" s="141"/>
    </row>
    <row r="10" spans="2:70" s="55" customFormat="1" ht="17.25" customHeight="1" x14ac:dyDescent="0.15">
      <c r="B10" s="227"/>
      <c r="C10" s="228"/>
      <c r="D10" s="228"/>
      <c r="E10" s="228"/>
      <c r="F10" s="228"/>
      <c r="G10" s="228"/>
      <c r="H10" s="228"/>
      <c r="I10" s="229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BI10" s="140"/>
      <c r="BJ10" s="140"/>
      <c r="BK10" s="140"/>
      <c r="BQ10" s="140"/>
    </row>
    <row r="11" spans="2:70" ht="17.25" customHeight="1" x14ac:dyDescent="0.15">
      <c r="B11" s="221" t="s">
        <v>11</v>
      </c>
      <c r="C11" s="222"/>
      <c r="D11" s="222"/>
      <c r="E11" s="222"/>
      <c r="F11" s="222"/>
      <c r="G11" s="222"/>
      <c r="H11" s="222"/>
      <c r="I11" s="223"/>
      <c r="J11" s="833" t="str">
        <f>IF(【契約②】契約内容申告書!J11="","",【契約②】契約内容申告書!J11)</f>
        <v/>
      </c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H11" s="55"/>
      <c r="BI11" s="140"/>
      <c r="BJ11" s="140"/>
      <c r="BK11" s="140"/>
      <c r="BQ11" s="140"/>
    </row>
    <row r="12" spans="2:70" ht="17.25" customHeight="1" x14ac:dyDescent="0.15">
      <c r="B12" s="227"/>
      <c r="C12" s="228"/>
      <c r="D12" s="228"/>
      <c r="E12" s="228"/>
      <c r="F12" s="228"/>
      <c r="G12" s="228"/>
      <c r="H12" s="228"/>
      <c r="I12" s="229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H12" s="55"/>
      <c r="BI12" s="140"/>
      <c r="BJ12" s="140"/>
      <c r="BK12" s="140"/>
      <c r="BQ12" s="140"/>
    </row>
    <row r="13" spans="2:70" ht="17.25" customHeight="1" x14ac:dyDescent="0.15">
      <c r="B13" s="221" t="s">
        <v>13</v>
      </c>
      <c r="C13" s="222"/>
      <c r="D13" s="222"/>
      <c r="E13" s="222"/>
      <c r="F13" s="222"/>
      <c r="G13" s="222"/>
      <c r="H13" s="222"/>
      <c r="I13" s="223"/>
      <c r="J13" s="833" t="str">
        <f>IF(【契約②】契約内容申告書!J13="","",【契約②】契約内容申告書!J13)</f>
        <v/>
      </c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140"/>
      <c r="BJ13" s="140"/>
      <c r="BK13" s="140"/>
      <c r="BL13" s="140"/>
      <c r="BM13" s="140"/>
      <c r="BN13" s="140"/>
      <c r="BO13" s="140"/>
      <c r="BP13" s="140"/>
      <c r="BQ13" s="140"/>
    </row>
    <row r="14" spans="2:70" ht="17.25" customHeight="1" x14ac:dyDescent="0.15">
      <c r="B14" s="227"/>
      <c r="C14" s="228"/>
      <c r="D14" s="228"/>
      <c r="E14" s="228"/>
      <c r="F14" s="228"/>
      <c r="G14" s="228"/>
      <c r="H14" s="228"/>
      <c r="I14" s="229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140"/>
      <c r="BJ14" s="140"/>
      <c r="BK14" s="140"/>
      <c r="BL14" s="140"/>
      <c r="BM14" s="140"/>
      <c r="BN14" s="140"/>
      <c r="BO14" s="140"/>
      <c r="BP14" s="140"/>
      <c r="BQ14" s="140"/>
    </row>
    <row r="15" spans="2:70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33" t="str">
        <f>IF(【契約②】契約内容申告書!J15="","",【契約②】契約内容申告書!J15)</f>
        <v/>
      </c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30"/>
      <c r="AT15" s="140"/>
    </row>
    <row r="16" spans="2:70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30"/>
      <c r="AT16" s="140"/>
    </row>
    <row r="17" spans="2:69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833">
        <f>IF(【契約②】契約内容申告書!J17="","",【契約②】契約内容申告書!J17)</f>
        <v>2</v>
      </c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55"/>
      <c r="AN17" s="55"/>
      <c r="AO17" s="55"/>
      <c r="AP17" s="55"/>
      <c r="AQ17" s="55"/>
      <c r="AR17" s="55"/>
      <c r="AS17" s="55"/>
      <c r="AT17" s="140"/>
    </row>
    <row r="18" spans="2:69" ht="17.25" customHeight="1" x14ac:dyDescent="0.15">
      <c r="B18" s="227"/>
      <c r="C18" s="228"/>
      <c r="D18" s="228"/>
      <c r="E18" s="228"/>
      <c r="F18" s="228"/>
      <c r="G18" s="228"/>
      <c r="H18" s="228"/>
      <c r="I18" s="229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55"/>
      <c r="AN18" s="55"/>
      <c r="AO18" s="55"/>
      <c r="AP18" s="55"/>
      <c r="AQ18" s="55"/>
      <c r="AR18" s="55"/>
      <c r="AS18" s="55"/>
      <c r="AT18" s="141"/>
    </row>
    <row r="19" spans="2:69" ht="7.5" customHeight="1" x14ac:dyDescent="0.15"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129"/>
      <c r="BN19" s="55"/>
      <c r="BO19" s="129"/>
      <c r="BP19" s="55"/>
      <c r="BQ19" s="55"/>
    </row>
    <row r="20" spans="2:69" ht="7.5" customHeight="1" x14ac:dyDescent="0.1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</row>
    <row r="21" spans="2:69" ht="13.5" customHeight="1" x14ac:dyDescent="0.15">
      <c r="B21" s="221" t="s">
        <v>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</row>
    <row r="22" spans="2:69" ht="13.5" customHeight="1" x14ac:dyDescent="0.15">
      <c r="B22" s="224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826"/>
      <c r="AW22" s="826"/>
      <c r="AX22" s="826"/>
      <c r="AY22" s="826"/>
      <c r="AZ22" s="826"/>
      <c r="BA22" s="826"/>
      <c r="BB22" s="826"/>
      <c r="BC22" s="826"/>
      <c r="BD22" s="826"/>
      <c r="BE22" s="826"/>
      <c r="BF22" s="826"/>
      <c r="BG22" s="826"/>
      <c r="BH22" s="826"/>
      <c r="BI22" s="826"/>
      <c r="BJ22" s="826"/>
      <c r="BK22" s="826"/>
      <c r="BL22" s="826"/>
      <c r="BM22" s="826"/>
      <c r="BN22" s="826"/>
      <c r="BO22" s="826"/>
      <c r="BP22" s="826"/>
      <c r="BQ22" s="226"/>
    </row>
    <row r="23" spans="2:69" ht="13.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</row>
    <row r="25" spans="2:69" ht="13.5" customHeight="1" x14ac:dyDescent="0.15">
      <c r="B25" s="381" t="s">
        <v>57</v>
      </c>
      <c r="C25" s="382"/>
      <c r="D25" s="383"/>
      <c r="E25" s="553" t="s">
        <v>58</v>
      </c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  <c r="T25" s="392">
        <f>T28+T31</f>
        <v>0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583" t="s">
        <v>59</v>
      </c>
      <c r="AO25" s="584"/>
      <c r="AP25" s="585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2:69" ht="13.5" customHeight="1" x14ac:dyDescent="0.15">
      <c r="B26" s="384"/>
      <c r="C26" s="819"/>
      <c r="D26" s="386"/>
      <c r="E26" s="556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558"/>
      <c r="T26" s="395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397"/>
      <c r="AN26" s="574"/>
      <c r="AO26" s="832"/>
      <c r="AP26" s="576"/>
      <c r="AQ26" s="130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2:69" ht="13.5" customHeight="1" x14ac:dyDescent="0.15">
      <c r="B27" s="387"/>
      <c r="C27" s="388"/>
      <c r="D27" s="389"/>
      <c r="E27" s="559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1"/>
      <c r="T27" s="580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2"/>
      <c r="AN27" s="586"/>
      <c r="AO27" s="587"/>
      <c r="AP27" s="588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2:69" ht="13.5" customHeight="1" x14ac:dyDescent="0.15">
      <c r="E28" s="381" t="s">
        <v>60</v>
      </c>
      <c r="F28" s="382"/>
      <c r="G28" s="383"/>
      <c r="H28" s="553" t="s">
        <v>61</v>
      </c>
      <c r="I28" s="554"/>
      <c r="J28" s="554"/>
      <c r="K28" s="554"/>
      <c r="L28" s="554"/>
      <c r="M28" s="554"/>
      <c r="N28" s="554"/>
      <c r="O28" s="554"/>
      <c r="P28" s="554"/>
      <c r="Q28" s="555"/>
      <c r="T28" s="568">
        <f>【契約②】契約内容申告書!B28</f>
        <v>0</v>
      </c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70"/>
      <c r="AN28" s="571" t="s">
        <v>59</v>
      </c>
      <c r="AO28" s="572"/>
      <c r="AP28" s="573"/>
    </row>
    <row r="29" spans="2:69" ht="13.5" customHeight="1" x14ac:dyDescent="0.15">
      <c r="E29" s="384"/>
      <c r="F29" s="819"/>
      <c r="G29" s="386"/>
      <c r="H29" s="556"/>
      <c r="I29" s="831"/>
      <c r="J29" s="831"/>
      <c r="K29" s="831"/>
      <c r="L29" s="831"/>
      <c r="M29" s="831"/>
      <c r="N29" s="831"/>
      <c r="O29" s="831"/>
      <c r="P29" s="831"/>
      <c r="Q29" s="558"/>
      <c r="T29" s="395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397"/>
      <c r="AN29" s="574"/>
      <c r="AO29" s="832"/>
      <c r="AP29" s="576"/>
    </row>
    <row r="30" spans="2:69" ht="13.5" customHeight="1" x14ac:dyDescent="0.15">
      <c r="E30" s="387"/>
      <c r="F30" s="388"/>
      <c r="G30" s="389"/>
      <c r="H30" s="559"/>
      <c r="I30" s="560"/>
      <c r="J30" s="560"/>
      <c r="K30" s="560"/>
      <c r="L30" s="560"/>
      <c r="M30" s="560"/>
      <c r="N30" s="560"/>
      <c r="O30" s="560"/>
      <c r="P30" s="560"/>
      <c r="Q30" s="561"/>
      <c r="T30" s="580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2"/>
      <c r="AN30" s="586"/>
      <c r="AO30" s="587"/>
      <c r="AP30" s="588"/>
    </row>
    <row r="31" spans="2:69" ht="13.5" customHeight="1" x14ac:dyDescent="0.15">
      <c r="E31" s="381" t="s">
        <v>62</v>
      </c>
      <c r="F31" s="382"/>
      <c r="G31" s="383"/>
      <c r="H31" s="553" t="s">
        <v>63</v>
      </c>
      <c r="I31" s="554"/>
      <c r="J31" s="554"/>
      <c r="K31" s="554"/>
      <c r="L31" s="554"/>
      <c r="M31" s="554"/>
      <c r="N31" s="554"/>
      <c r="O31" s="554"/>
      <c r="P31" s="554"/>
      <c r="Q31" s="555"/>
      <c r="T31" s="568">
        <f>【契約②】契約内容申告書!I28</f>
        <v>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70"/>
      <c r="AN31" s="571" t="s">
        <v>59</v>
      </c>
      <c r="AO31" s="572"/>
      <c r="AP31" s="573"/>
    </row>
    <row r="32" spans="2:69" ht="13.5" customHeight="1" x14ac:dyDescent="0.15">
      <c r="E32" s="384"/>
      <c r="F32" s="819"/>
      <c r="G32" s="386"/>
      <c r="H32" s="556"/>
      <c r="I32" s="831"/>
      <c r="J32" s="831"/>
      <c r="K32" s="831"/>
      <c r="L32" s="831"/>
      <c r="M32" s="831"/>
      <c r="N32" s="831"/>
      <c r="O32" s="831"/>
      <c r="P32" s="831"/>
      <c r="Q32" s="558"/>
      <c r="T32" s="395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  <c r="AL32" s="820"/>
      <c r="AM32" s="397"/>
      <c r="AN32" s="574"/>
      <c r="AO32" s="832"/>
      <c r="AP32" s="576"/>
    </row>
    <row r="33" spans="2:69" ht="13.5" customHeight="1" x14ac:dyDescent="0.15">
      <c r="E33" s="387"/>
      <c r="F33" s="388"/>
      <c r="G33" s="389"/>
      <c r="H33" s="559"/>
      <c r="I33" s="560"/>
      <c r="J33" s="560"/>
      <c r="K33" s="560"/>
      <c r="L33" s="560"/>
      <c r="M33" s="560"/>
      <c r="N33" s="560"/>
      <c r="O33" s="560"/>
      <c r="P33" s="560"/>
      <c r="Q33" s="561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577"/>
      <c r="AO33" s="578"/>
      <c r="AP33" s="579"/>
    </row>
    <row r="34" spans="2:69" ht="13.5" customHeight="1" x14ac:dyDescent="0.15">
      <c r="B34" s="381" t="s">
        <v>64</v>
      </c>
      <c r="C34" s="382"/>
      <c r="D34" s="383"/>
      <c r="E34" s="420" t="s">
        <v>65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T34" s="392">
        <f>T37+T40</f>
        <v>0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4"/>
      <c r="AN34" s="451" t="s">
        <v>55</v>
      </c>
      <c r="AO34" s="452"/>
      <c r="AP34" s="453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2:69" ht="13.5" customHeight="1" x14ac:dyDescent="0.15">
      <c r="B35" s="384"/>
      <c r="C35" s="819"/>
      <c r="D35" s="386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T35" s="395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397"/>
      <c r="AN35" s="436"/>
      <c r="AO35" s="437"/>
      <c r="AP35" s="438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</row>
    <row r="36" spans="2:69" x14ac:dyDescent="0.15">
      <c r="B36" s="387"/>
      <c r="C36" s="388"/>
      <c r="D36" s="389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T36" s="580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2"/>
      <c r="AN36" s="436"/>
      <c r="AO36" s="437"/>
      <c r="AP36" s="438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</row>
    <row r="37" spans="2:69" ht="13.5" customHeight="1" x14ac:dyDescent="0.15">
      <c r="E37" s="381" t="s">
        <v>66</v>
      </c>
      <c r="F37" s="382"/>
      <c r="G37" s="383"/>
      <c r="H37" s="553" t="s">
        <v>67</v>
      </c>
      <c r="I37" s="554"/>
      <c r="J37" s="554"/>
      <c r="K37" s="554"/>
      <c r="L37" s="554"/>
      <c r="M37" s="554"/>
      <c r="N37" s="554"/>
      <c r="O37" s="554"/>
      <c r="P37" s="554"/>
      <c r="Q37" s="555"/>
      <c r="T37" s="775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7"/>
      <c r="AN37" s="436" t="s">
        <v>55</v>
      </c>
      <c r="AO37" s="437"/>
      <c r="AP37" s="438"/>
    </row>
    <row r="38" spans="2:69" ht="13.5" customHeight="1" x14ac:dyDescent="0.15">
      <c r="E38" s="384"/>
      <c r="F38" s="819"/>
      <c r="G38" s="386"/>
      <c r="H38" s="556"/>
      <c r="I38" s="831"/>
      <c r="J38" s="831"/>
      <c r="K38" s="831"/>
      <c r="L38" s="831"/>
      <c r="M38" s="831"/>
      <c r="N38" s="831"/>
      <c r="O38" s="831"/>
      <c r="P38" s="831"/>
      <c r="Q38" s="558"/>
      <c r="T38" s="769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2"/>
      <c r="AL38" s="822"/>
      <c r="AM38" s="771"/>
      <c r="AN38" s="436"/>
      <c r="AO38" s="437"/>
      <c r="AP38" s="438"/>
    </row>
    <row r="39" spans="2:69" ht="13.5" customHeight="1" x14ac:dyDescent="0.15">
      <c r="E39" s="387"/>
      <c r="F39" s="388"/>
      <c r="G39" s="389"/>
      <c r="H39" s="559"/>
      <c r="I39" s="560"/>
      <c r="J39" s="560"/>
      <c r="K39" s="560"/>
      <c r="L39" s="560"/>
      <c r="M39" s="560"/>
      <c r="N39" s="560"/>
      <c r="O39" s="560"/>
      <c r="P39" s="560"/>
      <c r="Q39" s="561"/>
      <c r="T39" s="781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  <c r="AL39" s="782"/>
      <c r="AM39" s="783"/>
      <c r="AN39" s="436"/>
      <c r="AO39" s="437"/>
      <c r="AP39" s="438"/>
    </row>
    <row r="40" spans="2:69" ht="13.5" customHeight="1" x14ac:dyDescent="0.15">
      <c r="E40" s="381" t="s">
        <v>68</v>
      </c>
      <c r="F40" s="382"/>
      <c r="G40" s="383"/>
      <c r="H40" s="553" t="s">
        <v>69</v>
      </c>
      <c r="I40" s="554"/>
      <c r="J40" s="554"/>
      <c r="K40" s="554"/>
      <c r="L40" s="554"/>
      <c r="M40" s="554"/>
      <c r="N40" s="554"/>
      <c r="O40" s="554"/>
      <c r="P40" s="554"/>
      <c r="Q40" s="555"/>
      <c r="T40" s="775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7"/>
      <c r="AN40" s="436" t="s">
        <v>55</v>
      </c>
      <c r="AO40" s="437"/>
      <c r="AP40" s="438"/>
    </row>
    <row r="41" spans="2:69" ht="13.5" customHeight="1" x14ac:dyDescent="0.15">
      <c r="E41" s="384"/>
      <c r="F41" s="819"/>
      <c r="G41" s="386"/>
      <c r="H41" s="556"/>
      <c r="I41" s="831"/>
      <c r="J41" s="831"/>
      <c r="K41" s="831"/>
      <c r="L41" s="831"/>
      <c r="M41" s="831"/>
      <c r="N41" s="831"/>
      <c r="O41" s="831"/>
      <c r="P41" s="831"/>
      <c r="Q41" s="558"/>
      <c r="T41" s="769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771"/>
      <c r="AN41" s="436"/>
      <c r="AO41" s="437"/>
      <c r="AP41" s="438"/>
    </row>
    <row r="42" spans="2:69" ht="13.5" customHeight="1" x14ac:dyDescent="0.15">
      <c r="E42" s="387"/>
      <c r="F42" s="388"/>
      <c r="G42" s="389"/>
      <c r="H42" s="559"/>
      <c r="I42" s="560"/>
      <c r="J42" s="560"/>
      <c r="K42" s="560"/>
      <c r="L42" s="560"/>
      <c r="M42" s="560"/>
      <c r="N42" s="560"/>
      <c r="O42" s="560"/>
      <c r="P42" s="560"/>
      <c r="Q42" s="561"/>
      <c r="T42" s="772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773"/>
      <c r="AL42" s="773"/>
      <c r="AM42" s="774"/>
      <c r="AN42" s="439"/>
      <c r="AO42" s="440"/>
      <c r="AP42" s="441"/>
    </row>
    <row r="43" spans="2:69" ht="13.5" customHeight="1" thickBot="1" x14ac:dyDescent="0.2">
      <c r="E43" s="145"/>
      <c r="F43" s="145"/>
      <c r="G43" s="145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3"/>
      <c r="AO43" s="33"/>
      <c r="AP43" s="33"/>
    </row>
    <row r="44" spans="2:69" ht="46.5" customHeight="1" x14ac:dyDescent="0.15">
      <c r="B44" s="55" t="s">
        <v>70</v>
      </c>
      <c r="E44" s="148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T44" s="793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5"/>
      <c r="AN44" s="149"/>
      <c r="AO44" s="149"/>
      <c r="AP44" s="149"/>
      <c r="AQ44" s="149"/>
      <c r="AR44" s="149"/>
      <c r="AS44" s="149"/>
      <c r="AT44" s="150" t="str">
        <f>IF(T44="積算","※①のフォームで入力してください。",IF(T44="料率","②のフォームに入力してください。",""))</f>
        <v/>
      </c>
      <c r="AU44" s="143"/>
      <c r="AV44" s="143"/>
      <c r="AW44" s="143"/>
      <c r="AX44" s="143"/>
      <c r="AY44" s="143"/>
      <c r="AZ44" s="143"/>
      <c r="BA44" s="151"/>
      <c r="BB44" s="151"/>
      <c r="BC44" s="151"/>
      <c r="BD44" s="151"/>
      <c r="BE44" s="151"/>
      <c r="BF44" s="151"/>
      <c r="BG44" s="33"/>
      <c r="BH44" s="33"/>
      <c r="BI44" s="33"/>
      <c r="BJ44" s="33"/>
    </row>
    <row r="45" spans="2:69" ht="13.5" customHeight="1" x14ac:dyDescent="0.15">
      <c r="B45" s="221" t="s">
        <v>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</row>
    <row r="46" spans="2:69" ht="13.5" customHeight="1" x14ac:dyDescent="0.15">
      <c r="B46" s="224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  <c r="BH46" s="826"/>
      <c r="BI46" s="826"/>
      <c r="BJ46" s="826"/>
      <c r="BK46" s="826"/>
      <c r="BL46" s="826"/>
      <c r="BM46" s="826"/>
      <c r="BN46" s="826"/>
      <c r="BO46" s="826"/>
      <c r="BP46" s="826"/>
      <c r="BQ46" s="226"/>
    </row>
    <row r="47" spans="2:69" ht="13.5" customHeight="1" x14ac:dyDescent="0.15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</row>
    <row r="48" spans="2:69" ht="13.5" customHeight="1" x14ac:dyDescent="0.1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</row>
    <row r="49" spans="2:82" ht="11.25" customHeight="1" x14ac:dyDescent="0.1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S49" s="826" t="s">
        <v>72</v>
      </c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S49" s="826" t="s">
        <v>73</v>
      </c>
      <c r="AT49" s="826"/>
      <c r="AU49" s="826"/>
      <c r="AV49" s="826"/>
      <c r="AW49" s="826"/>
      <c r="AX49" s="826"/>
      <c r="AY49" s="826"/>
      <c r="AZ49" s="826"/>
      <c r="BA49" s="826"/>
      <c r="BB49" s="826"/>
      <c r="BC49" s="826"/>
      <c r="BD49" s="826"/>
      <c r="BE49" s="826"/>
      <c r="BF49" s="826"/>
      <c r="BG49" s="826"/>
      <c r="BH49" s="826"/>
      <c r="BI49" s="826"/>
      <c r="BJ49" s="826"/>
      <c r="BK49" s="826"/>
      <c r="BL49" s="826"/>
      <c r="BM49" s="826"/>
      <c r="BN49" s="826"/>
      <c r="BO49" s="826"/>
      <c r="BP49" s="826"/>
      <c r="BQ49" s="826"/>
    </row>
    <row r="50" spans="2:82" ht="11.25" customHeight="1" x14ac:dyDescent="0.15"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826"/>
      <c r="AM50" s="826"/>
      <c r="AN50" s="826"/>
      <c r="AO50" s="826"/>
      <c r="AP50" s="826"/>
      <c r="AQ50" s="826"/>
      <c r="AS50" s="826"/>
      <c r="AT50" s="826"/>
      <c r="AU50" s="826"/>
      <c r="AV50" s="826"/>
      <c r="AW50" s="826"/>
      <c r="AX50" s="826"/>
      <c r="AY50" s="826"/>
      <c r="AZ50" s="826"/>
      <c r="BA50" s="826"/>
      <c r="BB50" s="826"/>
      <c r="BC50" s="826"/>
      <c r="BD50" s="826"/>
      <c r="BE50" s="826"/>
      <c r="BF50" s="826"/>
      <c r="BG50" s="826"/>
      <c r="BH50" s="826"/>
      <c r="BI50" s="826"/>
      <c r="BJ50" s="826"/>
      <c r="BK50" s="826"/>
      <c r="BL50" s="826"/>
      <c r="BM50" s="826"/>
      <c r="BN50" s="826"/>
      <c r="BO50" s="826"/>
      <c r="BP50" s="826"/>
      <c r="BQ50" s="826"/>
    </row>
    <row r="51" spans="2:82" ht="11.25" customHeight="1" x14ac:dyDescent="0.15"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</row>
    <row r="52" spans="2:82" x14ac:dyDescent="0.15">
      <c r="B52" s="381" t="s">
        <v>74</v>
      </c>
      <c r="C52" s="382"/>
      <c r="D52" s="383"/>
      <c r="E52" s="391" t="s">
        <v>75</v>
      </c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S52" s="152"/>
      <c r="T52" s="466">
        <v>0</v>
      </c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8"/>
      <c r="AN52" s="475" t="s">
        <v>55</v>
      </c>
      <c r="AO52" s="476"/>
      <c r="AP52" s="477"/>
      <c r="AQ52" s="152"/>
      <c r="AS52" s="152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2"/>
      <c r="BF52" s="752"/>
      <c r="BG52" s="752"/>
      <c r="BH52" s="752"/>
      <c r="BI52" s="752"/>
      <c r="BJ52" s="752"/>
      <c r="BK52" s="752"/>
      <c r="BL52" s="752"/>
      <c r="BM52" s="753"/>
      <c r="BN52" s="401" t="s">
        <v>55</v>
      </c>
      <c r="BO52" s="402"/>
      <c r="BP52" s="403"/>
      <c r="BQ52" s="152"/>
    </row>
    <row r="53" spans="2:82" x14ac:dyDescent="0.15">
      <c r="B53" s="384"/>
      <c r="C53" s="819"/>
      <c r="D53" s="386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S53" s="152"/>
      <c r="T53" s="469"/>
      <c r="U53" s="827"/>
      <c r="V53" s="827"/>
      <c r="W53" s="827"/>
      <c r="X53" s="827"/>
      <c r="Y53" s="827"/>
      <c r="Z53" s="827"/>
      <c r="AA53" s="827"/>
      <c r="AB53" s="827"/>
      <c r="AC53" s="827"/>
      <c r="AD53" s="827"/>
      <c r="AE53" s="827"/>
      <c r="AF53" s="827"/>
      <c r="AG53" s="827"/>
      <c r="AH53" s="827"/>
      <c r="AI53" s="827"/>
      <c r="AJ53" s="827"/>
      <c r="AK53" s="827"/>
      <c r="AL53" s="827"/>
      <c r="AM53" s="471"/>
      <c r="AN53" s="478"/>
      <c r="AO53" s="828"/>
      <c r="AP53" s="480"/>
      <c r="AQ53" s="152"/>
      <c r="AS53" s="152"/>
      <c r="AT53" s="754"/>
      <c r="AU53" s="829"/>
      <c r="AV53" s="829"/>
      <c r="AW53" s="829"/>
      <c r="AX53" s="829"/>
      <c r="AY53" s="829"/>
      <c r="AZ53" s="829"/>
      <c r="BA53" s="829"/>
      <c r="BB53" s="829"/>
      <c r="BC53" s="829"/>
      <c r="BD53" s="829"/>
      <c r="BE53" s="829"/>
      <c r="BF53" s="829"/>
      <c r="BG53" s="829"/>
      <c r="BH53" s="829"/>
      <c r="BI53" s="829"/>
      <c r="BJ53" s="829"/>
      <c r="BK53" s="829"/>
      <c r="BL53" s="829"/>
      <c r="BM53" s="756"/>
      <c r="BN53" s="404"/>
      <c r="BO53" s="796"/>
      <c r="BP53" s="406"/>
      <c r="BQ53" s="152"/>
    </row>
    <row r="54" spans="2:82" x14ac:dyDescent="0.15">
      <c r="B54" s="387"/>
      <c r="C54" s="388"/>
      <c r="D54" s="389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S54" s="152"/>
      <c r="T54" s="472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4"/>
      <c r="AN54" s="481"/>
      <c r="AO54" s="482"/>
      <c r="AP54" s="483"/>
      <c r="AQ54" s="152"/>
      <c r="AS54" s="152"/>
      <c r="AT54" s="757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9"/>
      <c r="BN54" s="407"/>
      <c r="BO54" s="408"/>
      <c r="BP54" s="409"/>
      <c r="BQ54" s="152"/>
    </row>
    <row r="55" spans="2:82" x14ac:dyDescent="0.15">
      <c r="B55" s="381" t="s">
        <v>76</v>
      </c>
      <c r="C55" s="382"/>
      <c r="D55" s="383"/>
      <c r="E55" s="390" t="s">
        <v>77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S55" s="152"/>
      <c r="T55" s="392" t="str">
        <f>IF(T44="積算",T34-T52,"")</f>
        <v/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4"/>
      <c r="AN55" s="401" t="s">
        <v>55</v>
      </c>
      <c r="AO55" s="402"/>
      <c r="AP55" s="403"/>
      <c r="AQ55" s="152"/>
      <c r="AS55" s="152"/>
      <c r="AT55" s="392" t="str">
        <f>IF(T44="積算",T34-AT52,"")</f>
        <v/>
      </c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4"/>
      <c r="BN55" s="401" t="s">
        <v>55</v>
      </c>
      <c r="BO55" s="402"/>
      <c r="BP55" s="403"/>
      <c r="BQ55" s="152"/>
    </row>
    <row r="56" spans="2:82" x14ac:dyDescent="0.15">
      <c r="B56" s="384"/>
      <c r="C56" s="819"/>
      <c r="D56" s="386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S56" s="152"/>
      <c r="T56" s="395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397"/>
      <c r="AN56" s="404"/>
      <c r="AO56" s="796"/>
      <c r="AP56" s="406"/>
      <c r="AQ56" s="152"/>
      <c r="AS56" s="152"/>
      <c r="AT56" s="395"/>
      <c r="AU56" s="820"/>
      <c r="AV56" s="820"/>
      <c r="AW56" s="820"/>
      <c r="AX56" s="820"/>
      <c r="AY56" s="820"/>
      <c r="AZ56" s="820"/>
      <c r="BA56" s="820"/>
      <c r="BB56" s="820"/>
      <c r="BC56" s="820"/>
      <c r="BD56" s="820"/>
      <c r="BE56" s="820"/>
      <c r="BF56" s="820"/>
      <c r="BG56" s="820"/>
      <c r="BH56" s="820"/>
      <c r="BI56" s="820"/>
      <c r="BJ56" s="820"/>
      <c r="BK56" s="820"/>
      <c r="BL56" s="820"/>
      <c r="BM56" s="397"/>
      <c r="BN56" s="404"/>
      <c r="BO56" s="796"/>
      <c r="BP56" s="406"/>
      <c r="BQ56" s="152"/>
    </row>
    <row r="57" spans="2:82" x14ac:dyDescent="0.15">
      <c r="B57" s="387"/>
      <c r="C57" s="388"/>
      <c r="D57" s="38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S57" s="152"/>
      <c r="T57" s="398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400"/>
      <c r="AN57" s="407"/>
      <c r="AO57" s="408"/>
      <c r="AP57" s="409"/>
      <c r="AQ57" s="152"/>
      <c r="AS57" s="152"/>
      <c r="AT57" s="398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400"/>
      <c r="BN57" s="407"/>
      <c r="BO57" s="408"/>
      <c r="BP57" s="409"/>
      <c r="BQ57" s="152"/>
    </row>
    <row r="58" spans="2:82" ht="13.5" customHeight="1" x14ac:dyDescent="0.15">
      <c r="B58" s="381" t="s">
        <v>78</v>
      </c>
      <c r="C58" s="382"/>
      <c r="D58" s="383"/>
      <c r="E58" s="420" t="s">
        <v>79</v>
      </c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S58" s="152"/>
      <c r="T58" s="778"/>
      <c r="U58" s="779"/>
      <c r="V58" s="779"/>
      <c r="W58" s="779"/>
      <c r="X58" s="779"/>
      <c r="Y58" s="779"/>
      <c r="Z58" s="779"/>
      <c r="AA58" s="779"/>
      <c r="AB58" s="779"/>
      <c r="AC58" s="779"/>
      <c r="AD58" s="779"/>
      <c r="AE58" s="779"/>
      <c r="AF58" s="779"/>
      <c r="AG58" s="779"/>
      <c r="AH58" s="779"/>
      <c r="AI58" s="779"/>
      <c r="AJ58" s="779"/>
      <c r="AK58" s="779"/>
      <c r="AL58" s="779"/>
      <c r="AM58" s="780"/>
      <c r="AN58" s="451" t="s">
        <v>55</v>
      </c>
      <c r="AO58" s="452"/>
      <c r="AP58" s="453"/>
      <c r="AQ58" s="152"/>
      <c r="AS58" s="152"/>
      <c r="AT58" s="778"/>
      <c r="AU58" s="779"/>
      <c r="AV58" s="779"/>
      <c r="AW58" s="779"/>
      <c r="AX58" s="779"/>
      <c r="AY58" s="779"/>
      <c r="AZ58" s="779"/>
      <c r="BA58" s="779"/>
      <c r="BB58" s="779"/>
      <c r="BC58" s="779"/>
      <c r="BD58" s="779"/>
      <c r="BE58" s="779"/>
      <c r="BF58" s="779"/>
      <c r="BG58" s="779"/>
      <c r="BH58" s="779"/>
      <c r="BI58" s="779"/>
      <c r="BJ58" s="779"/>
      <c r="BK58" s="779"/>
      <c r="BL58" s="779"/>
      <c r="BM58" s="780"/>
      <c r="BN58" s="451" t="s">
        <v>55</v>
      </c>
      <c r="BO58" s="452"/>
      <c r="BP58" s="453"/>
      <c r="BQ58" s="152"/>
    </row>
    <row r="59" spans="2:82" ht="13.5" customHeight="1" x14ac:dyDescent="0.15">
      <c r="B59" s="384"/>
      <c r="C59" s="819"/>
      <c r="D59" s="386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S59" s="152"/>
      <c r="T59" s="769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771"/>
      <c r="AN59" s="436"/>
      <c r="AO59" s="437"/>
      <c r="AP59" s="438"/>
      <c r="AQ59" s="152"/>
      <c r="AS59" s="152"/>
      <c r="AT59" s="769"/>
      <c r="AU59" s="822"/>
      <c r="AV59" s="822"/>
      <c r="AW59" s="822"/>
      <c r="AX59" s="822"/>
      <c r="AY59" s="822"/>
      <c r="AZ59" s="822"/>
      <c r="BA59" s="822"/>
      <c r="BB59" s="822"/>
      <c r="BC59" s="822"/>
      <c r="BD59" s="822"/>
      <c r="BE59" s="822"/>
      <c r="BF59" s="822"/>
      <c r="BG59" s="822"/>
      <c r="BH59" s="822"/>
      <c r="BI59" s="822"/>
      <c r="BJ59" s="822"/>
      <c r="BK59" s="822"/>
      <c r="BL59" s="822"/>
      <c r="BM59" s="771"/>
      <c r="BN59" s="436"/>
      <c r="BO59" s="437"/>
      <c r="BP59" s="438"/>
      <c r="BQ59" s="152"/>
    </row>
    <row r="60" spans="2:82" ht="13.5" customHeight="1" x14ac:dyDescent="0.15">
      <c r="B60" s="387"/>
      <c r="C60" s="388"/>
      <c r="D60" s="389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S60" s="152"/>
      <c r="T60" s="781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2"/>
      <c r="AL60" s="782"/>
      <c r="AM60" s="783"/>
      <c r="AN60" s="436"/>
      <c r="AO60" s="437"/>
      <c r="AP60" s="438"/>
      <c r="AQ60" s="152"/>
      <c r="AS60" s="152"/>
      <c r="AT60" s="781"/>
      <c r="AU60" s="782"/>
      <c r="AV60" s="782"/>
      <c r="AW60" s="782"/>
      <c r="AX60" s="782"/>
      <c r="AY60" s="782"/>
      <c r="AZ60" s="782"/>
      <c r="BA60" s="782"/>
      <c r="BB60" s="782"/>
      <c r="BC60" s="782"/>
      <c r="BD60" s="782"/>
      <c r="BE60" s="782"/>
      <c r="BF60" s="782"/>
      <c r="BG60" s="782"/>
      <c r="BH60" s="782"/>
      <c r="BI60" s="782"/>
      <c r="BJ60" s="782"/>
      <c r="BK60" s="782"/>
      <c r="BL60" s="782"/>
      <c r="BM60" s="783"/>
      <c r="BN60" s="436"/>
      <c r="BO60" s="437"/>
      <c r="BP60" s="438"/>
      <c r="BQ60" s="152"/>
    </row>
    <row r="61" spans="2:82" ht="13.5" customHeight="1" x14ac:dyDescent="0.15">
      <c r="B61" s="411" t="s">
        <v>80</v>
      </c>
      <c r="C61" s="412"/>
      <c r="D61" s="413"/>
      <c r="E61" s="420" t="s">
        <v>81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S61" s="152"/>
      <c r="T61" s="392" t="str">
        <f>IF(T44="積算",T55+T58,"")</f>
        <v/>
      </c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4"/>
      <c r="AN61" s="642" t="s">
        <v>55</v>
      </c>
      <c r="AO61" s="643"/>
      <c r="AP61" s="644"/>
      <c r="AQ61" s="153"/>
      <c r="AR61" s="93"/>
      <c r="AS61" s="153"/>
      <c r="AT61" s="392" t="str">
        <f>IF(T44="積算",AT55+AT58,"")</f>
        <v/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4"/>
      <c r="BN61" s="451" t="s">
        <v>55</v>
      </c>
      <c r="BO61" s="452"/>
      <c r="BP61" s="453"/>
      <c r="BQ61" s="152"/>
      <c r="BR61" s="815" t="str">
        <f>IF($AT$61&gt;=$AT$55,"","※1")</f>
        <v/>
      </c>
      <c r="BS61" s="821" t="str">
        <f>IF(BR61="※1","残価設定がないリース契約であることが確認できません。","")</f>
        <v/>
      </c>
      <c r="BT61" s="821"/>
      <c r="BU61" s="821"/>
      <c r="BV61" s="821"/>
      <c r="BW61" s="821"/>
      <c r="BX61" s="821"/>
      <c r="BY61" s="821"/>
      <c r="BZ61" s="821"/>
      <c r="CA61" s="821"/>
      <c r="CB61" s="821"/>
      <c r="CC61" s="821"/>
      <c r="CD61" s="821"/>
    </row>
    <row r="62" spans="2:82" ht="13.5" customHeight="1" x14ac:dyDescent="0.15">
      <c r="B62" s="414"/>
      <c r="C62" s="415"/>
      <c r="D62" s="416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S62" s="152"/>
      <c r="T62" s="395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0"/>
      <c r="AJ62" s="820"/>
      <c r="AK62" s="820"/>
      <c r="AL62" s="820"/>
      <c r="AM62" s="397"/>
      <c r="AN62" s="645"/>
      <c r="AO62" s="646"/>
      <c r="AP62" s="647"/>
      <c r="AQ62" s="153"/>
      <c r="AR62" s="93"/>
      <c r="AS62" s="153"/>
      <c r="AT62" s="395"/>
      <c r="AU62" s="820"/>
      <c r="AV62" s="820"/>
      <c r="AW62" s="820"/>
      <c r="AX62" s="820"/>
      <c r="AY62" s="820"/>
      <c r="AZ62" s="820"/>
      <c r="BA62" s="820"/>
      <c r="BB62" s="820"/>
      <c r="BC62" s="820"/>
      <c r="BD62" s="820"/>
      <c r="BE62" s="820"/>
      <c r="BF62" s="820"/>
      <c r="BG62" s="820"/>
      <c r="BH62" s="820"/>
      <c r="BI62" s="820"/>
      <c r="BJ62" s="820"/>
      <c r="BK62" s="820"/>
      <c r="BL62" s="820"/>
      <c r="BM62" s="397"/>
      <c r="BN62" s="436"/>
      <c r="BO62" s="437"/>
      <c r="BP62" s="438"/>
      <c r="BQ62" s="152"/>
      <c r="BR62" s="815"/>
      <c r="BS62" s="821"/>
      <c r="BT62" s="821"/>
      <c r="BU62" s="821"/>
      <c r="BV62" s="821"/>
      <c r="BW62" s="821"/>
      <c r="BX62" s="821"/>
      <c r="BY62" s="821"/>
      <c r="BZ62" s="821"/>
      <c r="CA62" s="821"/>
      <c r="CB62" s="821"/>
      <c r="CC62" s="821"/>
      <c r="CD62" s="821"/>
    </row>
    <row r="63" spans="2:82" ht="13.5" customHeight="1" x14ac:dyDescent="0.15">
      <c r="B63" s="417"/>
      <c r="C63" s="418"/>
      <c r="D63" s="41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S63" s="152"/>
      <c r="T63" s="580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2"/>
      <c r="AN63" s="645"/>
      <c r="AO63" s="646"/>
      <c r="AP63" s="647"/>
      <c r="AQ63" s="153"/>
      <c r="AR63" s="93"/>
      <c r="AS63" s="153"/>
      <c r="AT63" s="580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2"/>
      <c r="BN63" s="436"/>
      <c r="BO63" s="437"/>
      <c r="BP63" s="438"/>
      <c r="BQ63" s="152"/>
      <c r="BR63" s="815"/>
      <c r="BS63" s="821"/>
      <c r="BT63" s="821"/>
      <c r="BU63" s="821"/>
      <c r="BV63" s="821"/>
      <c r="BW63" s="821"/>
      <c r="BX63" s="821"/>
      <c r="BY63" s="821"/>
      <c r="BZ63" s="821"/>
      <c r="CA63" s="821"/>
      <c r="CB63" s="821"/>
      <c r="CC63" s="821"/>
      <c r="CD63" s="821"/>
    </row>
    <row r="64" spans="2:82" x14ac:dyDescent="0.15">
      <c r="B64" s="411" t="s">
        <v>82</v>
      </c>
      <c r="C64" s="412"/>
      <c r="D64" s="413"/>
      <c r="E64" s="420" t="s">
        <v>83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S64" s="152"/>
      <c r="T64" s="775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7"/>
      <c r="AN64" s="436" t="s">
        <v>55</v>
      </c>
      <c r="AO64" s="437"/>
      <c r="AP64" s="438"/>
      <c r="AQ64" s="152"/>
      <c r="AS64" s="152"/>
      <c r="AT64" s="775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  <c r="BK64" s="776"/>
      <c r="BL64" s="776"/>
      <c r="BM64" s="777"/>
      <c r="BN64" s="436" t="s">
        <v>55</v>
      </c>
      <c r="BO64" s="437"/>
      <c r="BP64" s="438"/>
      <c r="BQ64" s="152"/>
    </row>
    <row r="65" spans="2:82" ht="13.5" customHeight="1" x14ac:dyDescent="0.15">
      <c r="B65" s="414"/>
      <c r="C65" s="415"/>
      <c r="D65" s="416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S65" s="152"/>
      <c r="T65" s="769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822"/>
      <c r="AL65" s="822"/>
      <c r="AM65" s="771"/>
      <c r="AN65" s="436"/>
      <c r="AO65" s="437"/>
      <c r="AP65" s="438"/>
      <c r="AQ65" s="152"/>
      <c r="AS65" s="152"/>
      <c r="AT65" s="769"/>
      <c r="AU65" s="822"/>
      <c r="AV65" s="822"/>
      <c r="AW65" s="822"/>
      <c r="AX65" s="822"/>
      <c r="AY65" s="822"/>
      <c r="AZ65" s="822"/>
      <c r="BA65" s="822"/>
      <c r="BB65" s="822"/>
      <c r="BC65" s="822"/>
      <c r="BD65" s="822"/>
      <c r="BE65" s="822"/>
      <c r="BF65" s="822"/>
      <c r="BG65" s="822"/>
      <c r="BH65" s="822"/>
      <c r="BI65" s="822"/>
      <c r="BJ65" s="822"/>
      <c r="BK65" s="822"/>
      <c r="BL65" s="822"/>
      <c r="BM65" s="771"/>
      <c r="BN65" s="436"/>
      <c r="BO65" s="437"/>
      <c r="BP65" s="438"/>
      <c r="BQ65" s="152"/>
    </row>
    <row r="66" spans="2:82" ht="13.5" customHeight="1" x14ac:dyDescent="0.15">
      <c r="B66" s="417"/>
      <c r="C66" s="418"/>
      <c r="D66" s="419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S66" s="152"/>
      <c r="T66" s="772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4"/>
      <c r="AN66" s="439"/>
      <c r="AO66" s="440"/>
      <c r="AP66" s="441"/>
      <c r="AQ66" s="152"/>
      <c r="AS66" s="152"/>
      <c r="AT66" s="772"/>
      <c r="AU66" s="773"/>
      <c r="AV66" s="773"/>
      <c r="AW66" s="773"/>
      <c r="AX66" s="773"/>
      <c r="AY66" s="773"/>
      <c r="AZ66" s="773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4"/>
      <c r="BN66" s="439"/>
      <c r="BO66" s="440"/>
      <c r="BP66" s="441"/>
      <c r="BQ66" s="152"/>
    </row>
    <row r="67" spans="2:82" ht="13.5" customHeight="1" x14ac:dyDescent="0.15">
      <c r="B67" s="381" t="s">
        <v>84</v>
      </c>
      <c r="C67" s="382"/>
      <c r="D67" s="383"/>
      <c r="E67" s="390" t="s">
        <v>85</v>
      </c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S67" s="152"/>
      <c r="T67" s="392" t="str">
        <f>IF(T44="積算",T61+T64,"")</f>
        <v/>
      </c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  <c r="AN67" s="633" t="s">
        <v>55</v>
      </c>
      <c r="AO67" s="634"/>
      <c r="AP67" s="635"/>
      <c r="AQ67" s="153"/>
      <c r="AR67" s="93"/>
      <c r="AS67" s="153"/>
      <c r="AT67" s="392" t="str">
        <f>IF(T44="積算",AT61+AT64,"")</f>
        <v/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4"/>
      <c r="BN67" s="401" t="s">
        <v>55</v>
      </c>
      <c r="BO67" s="402"/>
      <c r="BP67" s="403"/>
      <c r="BQ67" s="152"/>
      <c r="BR67" s="815" t="str">
        <f>IF($T$44="積算",IF($AT$58="","",IF($T$67-$AT$67&gt;$AT$52,"","※2")),"")</f>
        <v/>
      </c>
      <c r="BS67" s="371" t="str">
        <f>IF(BR67="※2","補助金が有る場合の「リース料金支払額総合計」から、補助金相当分の減額がされていることが確認できません。","")</f>
        <v/>
      </c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</row>
    <row r="68" spans="2:82" ht="13.5" customHeight="1" x14ac:dyDescent="0.15">
      <c r="B68" s="384"/>
      <c r="C68" s="819"/>
      <c r="D68" s="386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S68" s="152"/>
      <c r="T68" s="395"/>
      <c r="U68" s="820"/>
      <c r="V68" s="820"/>
      <c r="W68" s="820"/>
      <c r="X68" s="820"/>
      <c r="Y68" s="820"/>
      <c r="Z68" s="820"/>
      <c r="AA68" s="820"/>
      <c r="AB68" s="820"/>
      <c r="AC68" s="820"/>
      <c r="AD68" s="820"/>
      <c r="AE68" s="820"/>
      <c r="AF68" s="820"/>
      <c r="AG68" s="820"/>
      <c r="AH68" s="820"/>
      <c r="AI68" s="820"/>
      <c r="AJ68" s="820"/>
      <c r="AK68" s="820"/>
      <c r="AL68" s="820"/>
      <c r="AM68" s="397"/>
      <c r="AN68" s="636"/>
      <c r="AO68" s="830"/>
      <c r="AP68" s="638"/>
      <c r="AQ68" s="153"/>
      <c r="AR68" s="93"/>
      <c r="AS68" s="153"/>
      <c r="AT68" s="395"/>
      <c r="AU68" s="820"/>
      <c r="AV68" s="820"/>
      <c r="AW68" s="820"/>
      <c r="AX68" s="820"/>
      <c r="AY68" s="820"/>
      <c r="AZ68" s="820"/>
      <c r="BA68" s="820"/>
      <c r="BB68" s="820"/>
      <c r="BC68" s="820"/>
      <c r="BD68" s="820"/>
      <c r="BE68" s="820"/>
      <c r="BF68" s="820"/>
      <c r="BG68" s="820"/>
      <c r="BH68" s="820"/>
      <c r="BI68" s="820"/>
      <c r="BJ68" s="820"/>
      <c r="BK68" s="820"/>
      <c r="BL68" s="820"/>
      <c r="BM68" s="397"/>
      <c r="BN68" s="404"/>
      <c r="BO68" s="796"/>
      <c r="BP68" s="406"/>
      <c r="BQ68" s="152"/>
      <c r="BR68" s="815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</row>
    <row r="69" spans="2:82" ht="13.5" customHeight="1" x14ac:dyDescent="0.15">
      <c r="B69" s="387"/>
      <c r="C69" s="388"/>
      <c r="D69" s="389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S69" s="152"/>
      <c r="T69" s="398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400"/>
      <c r="AN69" s="639"/>
      <c r="AO69" s="640"/>
      <c r="AP69" s="641"/>
      <c r="AQ69" s="153"/>
      <c r="AR69" s="93"/>
      <c r="AS69" s="153"/>
      <c r="AT69" s="398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400"/>
      <c r="BN69" s="407"/>
      <c r="BO69" s="408"/>
      <c r="BP69" s="409"/>
      <c r="BQ69" s="152"/>
      <c r="BR69" s="815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</row>
    <row r="70" spans="2:82" x14ac:dyDescent="0.15"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</row>
    <row r="71" spans="2:82" ht="13.5" customHeight="1" x14ac:dyDescent="0.15"/>
    <row r="72" spans="2:82" ht="13.5" customHeight="1" x14ac:dyDescent="0.15"/>
    <row r="73" spans="2:82" ht="13.5" customHeight="1" x14ac:dyDescent="0.15">
      <c r="B73" s="221" t="s">
        <v>86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3"/>
    </row>
    <row r="74" spans="2:82" ht="13.5" customHeight="1" x14ac:dyDescent="0.15">
      <c r="B74" s="224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826"/>
      <c r="AY74" s="826"/>
      <c r="AZ74" s="826"/>
      <c r="BA74" s="826"/>
      <c r="BB74" s="826"/>
      <c r="BC74" s="826"/>
      <c r="BD74" s="826"/>
      <c r="BE74" s="826"/>
      <c r="BF74" s="826"/>
      <c r="BG74" s="826"/>
      <c r="BH74" s="826"/>
      <c r="BI74" s="826"/>
      <c r="BJ74" s="826"/>
      <c r="BK74" s="826"/>
      <c r="BL74" s="826"/>
      <c r="BM74" s="826"/>
      <c r="BN74" s="826"/>
      <c r="BO74" s="826"/>
      <c r="BP74" s="826"/>
      <c r="BQ74" s="226"/>
    </row>
    <row r="75" spans="2:82" ht="13.5" customHeight="1" x14ac:dyDescent="0.15"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9"/>
    </row>
    <row r="76" spans="2:82" ht="13.5" customHeight="1" x14ac:dyDescent="0.15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82" x14ac:dyDescent="0.15"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S77" s="826" t="s">
        <v>72</v>
      </c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6"/>
      <c r="AK77" s="826"/>
      <c r="AL77" s="826"/>
      <c r="AM77" s="826"/>
      <c r="AN77" s="826"/>
      <c r="AO77" s="826"/>
      <c r="AP77" s="826"/>
      <c r="AQ77" s="826"/>
      <c r="AS77" s="826" t="s">
        <v>73</v>
      </c>
      <c r="AT77" s="826"/>
      <c r="AU77" s="826"/>
      <c r="AV77" s="826"/>
      <c r="AW77" s="826"/>
      <c r="AX77" s="826"/>
      <c r="AY77" s="826"/>
      <c r="AZ77" s="826"/>
      <c r="BA77" s="826"/>
      <c r="BB77" s="826"/>
      <c r="BC77" s="826"/>
      <c r="BD77" s="826"/>
      <c r="BE77" s="826"/>
      <c r="BF77" s="826"/>
      <c r="BG77" s="826"/>
      <c r="BH77" s="826"/>
      <c r="BI77" s="826"/>
      <c r="BJ77" s="826"/>
      <c r="BK77" s="826"/>
      <c r="BL77" s="826"/>
      <c r="BM77" s="826"/>
      <c r="BN77" s="826"/>
      <c r="BO77" s="826"/>
      <c r="BP77" s="826"/>
      <c r="BQ77" s="826"/>
    </row>
    <row r="78" spans="2:82" x14ac:dyDescent="0.1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826"/>
      <c r="AL78" s="826"/>
      <c r="AM78" s="826"/>
      <c r="AN78" s="826"/>
      <c r="AO78" s="826"/>
      <c r="AP78" s="826"/>
      <c r="AQ78" s="826"/>
      <c r="AS78" s="826"/>
      <c r="AT78" s="826"/>
      <c r="AU78" s="826"/>
      <c r="AV78" s="826"/>
      <c r="AW78" s="826"/>
      <c r="AX78" s="826"/>
      <c r="AY78" s="826"/>
      <c r="AZ78" s="826"/>
      <c r="BA78" s="826"/>
      <c r="BB78" s="826"/>
      <c r="BC78" s="826"/>
      <c r="BD78" s="826"/>
      <c r="BE78" s="826"/>
      <c r="BF78" s="826"/>
      <c r="BG78" s="826"/>
      <c r="BH78" s="826"/>
      <c r="BI78" s="826"/>
      <c r="BJ78" s="826"/>
      <c r="BK78" s="826"/>
      <c r="BL78" s="826"/>
      <c r="BM78" s="826"/>
      <c r="BN78" s="826"/>
      <c r="BO78" s="826"/>
      <c r="BP78" s="826"/>
      <c r="BQ78" s="826"/>
    </row>
    <row r="79" spans="2:82" ht="11.25" customHeight="1" x14ac:dyDescent="0.1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</row>
    <row r="80" spans="2:82" ht="13.5" customHeight="1" x14ac:dyDescent="0.15">
      <c r="B80" s="381" t="s">
        <v>74</v>
      </c>
      <c r="C80" s="382"/>
      <c r="D80" s="383"/>
      <c r="E80" s="391" t="s">
        <v>75</v>
      </c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S80" s="152"/>
      <c r="T80" s="466">
        <v>0</v>
      </c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8"/>
      <c r="AN80" s="475" t="s">
        <v>55</v>
      </c>
      <c r="AO80" s="476"/>
      <c r="AP80" s="477"/>
      <c r="AQ80" s="152"/>
      <c r="AS80" s="152"/>
      <c r="AT80" s="751"/>
      <c r="AU80" s="752"/>
      <c r="AV80" s="752"/>
      <c r="AW80" s="752"/>
      <c r="AX80" s="752"/>
      <c r="AY80" s="752"/>
      <c r="AZ80" s="752"/>
      <c r="BA80" s="752"/>
      <c r="BB80" s="752"/>
      <c r="BC80" s="752"/>
      <c r="BD80" s="752"/>
      <c r="BE80" s="752"/>
      <c r="BF80" s="752"/>
      <c r="BG80" s="752"/>
      <c r="BH80" s="752"/>
      <c r="BI80" s="752"/>
      <c r="BJ80" s="752"/>
      <c r="BK80" s="752"/>
      <c r="BL80" s="752"/>
      <c r="BM80" s="753"/>
      <c r="BN80" s="401" t="s">
        <v>55</v>
      </c>
      <c r="BO80" s="402"/>
      <c r="BP80" s="403"/>
      <c r="BQ80" s="152"/>
    </row>
    <row r="81" spans="2:82" ht="13.5" customHeight="1" x14ac:dyDescent="0.15">
      <c r="B81" s="384"/>
      <c r="C81" s="819"/>
      <c r="D81" s="386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S81" s="152"/>
      <c r="T81" s="469"/>
      <c r="U81" s="827"/>
      <c r="V81" s="827"/>
      <c r="W81" s="827"/>
      <c r="X81" s="827"/>
      <c r="Y81" s="827"/>
      <c r="Z81" s="827"/>
      <c r="AA81" s="827"/>
      <c r="AB81" s="827"/>
      <c r="AC81" s="827"/>
      <c r="AD81" s="827"/>
      <c r="AE81" s="827"/>
      <c r="AF81" s="827"/>
      <c r="AG81" s="827"/>
      <c r="AH81" s="827"/>
      <c r="AI81" s="827"/>
      <c r="AJ81" s="827"/>
      <c r="AK81" s="827"/>
      <c r="AL81" s="827"/>
      <c r="AM81" s="471"/>
      <c r="AN81" s="478"/>
      <c r="AO81" s="828"/>
      <c r="AP81" s="480"/>
      <c r="AQ81" s="152"/>
      <c r="AS81" s="152"/>
      <c r="AT81" s="754"/>
      <c r="AU81" s="829"/>
      <c r="AV81" s="829"/>
      <c r="AW81" s="829"/>
      <c r="AX81" s="829"/>
      <c r="AY81" s="829"/>
      <c r="AZ81" s="829"/>
      <c r="BA81" s="829"/>
      <c r="BB81" s="829"/>
      <c r="BC81" s="829"/>
      <c r="BD81" s="829"/>
      <c r="BE81" s="829"/>
      <c r="BF81" s="829"/>
      <c r="BG81" s="829"/>
      <c r="BH81" s="829"/>
      <c r="BI81" s="829"/>
      <c r="BJ81" s="829"/>
      <c r="BK81" s="829"/>
      <c r="BL81" s="829"/>
      <c r="BM81" s="756"/>
      <c r="BN81" s="404"/>
      <c r="BO81" s="796"/>
      <c r="BP81" s="406"/>
      <c r="BQ81" s="152"/>
    </row>
    <row r="82" spans="2:82" ht="13.5" customHeight="1" x14ac:dyDescent="0.15">
      <c r="B82" s="387"/>
      <c r="C82" s="388"/>
      <c r="D82" s="389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S82" s="152"/>
      <c r="T82" s="472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4"/>
      <c r="AN82" s="481"/>
      <c r="AO82" s="482"/>
      <c r="AP82" s="483"/>
      <c r="AQ82" s="152"/>
      <c r="AS82" s="152"/>
      <c r="AT82" s="757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9"/>
      <c r="BN82" s="407"/>
      <c r="BO82" s="408"/>
      <c r="BP82" s="409"/>
      <c r="BQ82" s="152"/>
    </row>
    <row r="83" spans="2:82" ht="13.5" customHeight="1" x14ac:dyDescent="0.15">
      <c r="B83" s="381" t="s">
        <v>76</v>
      </c>
      <c r="C83" s="382"/>
      <c r="D83" s="383"/>
      <c r="E83" s="390" t="s">
        <v>77</v>
      </c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S83" s="152"/>
      <c r="T83" s="392" t="str">
        <f>IF($T$44="料率",T34-T52,"")</f>
        <v/>
      </c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4"/>
      <c r="AN83" s="401" t="s">
        <v>55</v>
      </c>
      <c r="AO83" s="402"/>
      <c r="AP83" s="403"/>
      <c r="AQ83" s="152"/>
      <c r="AS83" s="152"/>
      <c r="AT83" s="392" t="str">
        <f>IF($T$44="料率",T34-AT80,"")</f>
        <v/>
      </c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401" t="s">
        <v>55</v>
      </c>
      <c r="BO83" s="402"/>
      <c r="BP83" s="403"/>
      <c r="BQ83" s="152"/>
    </row>
    <row r="84" spans="2:82" ht="13.5" customHeight="1" x14ac:dyDescent="0.15">
      <c r="B84" s="384"/>
      <c r="C84" s="819"/>
      <c r="D84" s="386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S84" s="152"/>
      <c r="T84" s="395"/>
      <c r="U84" s="820"/>
      <c r="V84" s="820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0"/>
      <c r="AJ84" s="820"/>
      <c r="AK84" s="820"/>
      <c r="AL84" s="820"/>
      <c r="AM84" s="397"/>
      <c r="AN84" s="404"/>
      <c r="AO84" s="796"/>
      <c r="AP84" s="406"/>
      <c r="AQ84" s="152"/>
      <c r="AS84" s="152"/>
      <c r="AT84" s="395"/>
      <c r="AU84" s="820"/>
      <c r="AV84" s="820"/>
      <c r="AW84" s="820"/>
      <c r="AX84" s="820"/>
      <c r="AY84" s="820"/>
      <c r="AZ84" s="820"/>
      <c r="BA84" s="820"/>
      <c r="BB84" s="820"/>
      <c r="BC84" s="820"/>
      <c r="BD84" s="820"/>
      <c r="BE84" s="820"/>
      <c r="BF84" s="820"/>
      <c r="BG84" s="820"/>
      <c r="BH84" s="820"/>
      <c r="BI84" s="820"/>
      <c r="BJ84" s="820"/>
      <c r="BK84" s="820"/>
      <c r="BL84" s="820"/>
      <c r="BM84" s="397"/>
      <c r="BN84" s="404"/>
      <c r="BO84" s="796"/>
      <c r="BP84" s="406"/>
      <c r="BQ84" s="152"/>
    </row>
    <row r="85" spans="2:82" ht="13.5" customHeight="1" x14ac:dyDescent="0.15">
      <c r="B85" s="387"/>
      <c r="C85" s="388"/>
      <c r="D85" s="389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S85" s="152"/>
      <c r="T85" s="398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400"/>
      <c r="AN85" s="407"/>
      <c r="AO85" s="408"/>
      <c r="AP85" s="409"/>
      <c r="AQ85" s="152"/>
      <c r="AS85" s="152"/>
      <c r="AT85" s="398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400"/>
      <c r="BN85" s="407"/>
      <c r="BO85" s="408"/>
      <c r="BP85" s="409"/>
      <c r="BQ85" s="152"/>
    </row>
    <row r="86" spans="2:82" x14ac:dyDescent="0.15"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S86" s="152"/>
      <c r="T86" s="458" t="s">
        <v>88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83"/>
      <c r="AO86" s="83"/>
      <c r="AP86" s="83"/>
      <c r="AQ86" s="152"/>
      <c r="AS86" s="152"/>
      <c r="AT86" s="459" t="s">
        <v>88</v>
      </c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83"/>
      <c r="BO86" s="83"/>
      <c r="BP86" s="83"/>
      <c r="BQ86" s="152"/>
    </row>
    <row r="87" spans="2:82" ht="13.5" customHeight="1" x14ac:dyDescent="0.15">
      <c r="B87" s="411" t="s">
        <v>89</v>
      </c>
      <c r="C87" s="412"/>
      <c r="D87" s="413"/>
      <c r="E87" s="420" t="s">
        <v>90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S87" s="152"/>
      <c r="T87" s="784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6"/>
      <c r="AN87" s="451" t="s">
        <v>91</v>
      </c>
      <c r="AO87" s="452"/>
      <c r="AP87" s="453"/>
      <c r="AQ87" s="152"/>
      <c r="AS87" s="152"/>
      <c r="AT87" s="784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6"/>
      <c r="BN87" s="451" t="s">
        <v>91</v>
      </c>
      <c r="BO87" s="452"/>
      <c r="BP87" s="453"/>
      <c r="BQ87" s="152"/>
    </row>
    <row r="88" spans="2:82" ht="13.5" customHeight="1" x14ac:dyDescent="0.15">
      <c r="B88" s="414"/>
      <c r="C88" s="415"/>
      <c r="D88" s="416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S88" s="152"/>
      <c r="T88" s="787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9"/>
      <c r="AN88" s="436"/>
      <c r="AO88" s="437"/>
      <c r="AP88" s="438"/>
      <c r="AQ88" s="152"/>
      <c r="AS88" s="152"/>
      <c r="AT88" s="787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9"/>
      <c r="BN88" s="436"/>
      <c r="BO88" s="437"/>
      <c r="BP88" s="438"/>
      <c r="BQ88" s="152"/>
    </row>
    <row r="89" spans="2:82" ht="13.5" customHeight="1" x14ac:dyDescent="0.15">
      <c r="B89" s="414"/>
      <c r="C89" s="415"/>
      <c r="D89" s="416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S89" s="152"/>
      <c r="T89" s="787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9"/>
      <c r="AN89" s="436"/>
      <c r="AO89" s="437"/>
      <c r="AP89" s="438"/>
      <c r="AQ89" s="152"/>
      <c r="AS89" s="152"/>
      <c r="AT89" s="787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9"/>
      <c r="BN89" s="436"/>
      <c r="BO89" s="437"/>
      <c r="BP89" s="438"/>
      <c r="BQ89" s="152"/>
    </row>
    <row r="90" spans="2:82" ht="20.25" customHeight="1" x14ac:dyDescent="0.15">
      <c r="B90" s="414" t="s">
        <v>92</v>
      </c>
      <c r="C90" s="415"/>
      <c r="D90" s="416"/>
      <c r="E90" s="454" t="s">
        <v>93</v>
      </c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S90" s="152"/>
      <c r="T90" s="823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4"/>
      <c r="AF90" s="824"/>
      <c r="AG90" s="824"/>
      <c r="AH90" s="824"/>
      <c r="AI90" s="824"/>
      <c r="AJ90" s="824"/>
      <c r="AK90" s="824"/>
      <c r="AL90" s="824"/>
      <c r="AM90" s="825"/>
      <c r="AN90" s="436" t="s">
        <v>55</v>
      </c>
      <c r="AO90" s="437"/>
      <c r="AP90" s="438"/>
      <c r="AQ90" s="152"/>
      <c r="AS90" s="152"/>
      <c r="AT90" s="823"/>
      <c r="AU90" s="824"/>
      <c r="AV90" s="824"/>
      <c r="AW90" s="824"/>
      <c r="AX90" s="824"/>
      <c r="AY90" s="824"/>
      <c r="AZ90" s="824"/>
      <c r="BA90" s="824"/>
      <c r="BB90" s="824"/>
      <c r="BC90" s="824"/>
      <c r="BD90" s="824"/>
      <c r="BE90" s="824"/>
      <c r="BF90" s="824"/>
      <c r="BG90" s="824"/>
      <c r="BH90" s="824"/>
      <c r="BI90" s="824"/>
      <c r="BJ90" s="824"/>
      <c r="BK90" s="824"/>
      <c r="BL90" s="824"/>
      <c r="BM90" s="825"/>
      <c r="BN90" s="436" t="s">
        <v>55</v>
      </c>
      <c r="BO90" s="437"/>
      <c r="BP90" s="438"/>
      <c r="BQ90" s="152"/>
    </row>
    <row r="91" spans="2:82" ht="13.5" customHeight="1" x14ac:dyDescent="0.15">
      <c r="B91" s="414"/>
      <c r="C91" s="415"/>
      <c r="D91" s="41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S91" s="152"/>
      <c r="T91" s="823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5"/>
      <c r="AN91" s="436"/>
      <c r="AO91" s="437"/>
      <c r="AP91" s="438"/>
      <c r="AQ91" s="152"/>
      <c r="AS91" s="152"/>
      <c r="AT91" s="823"/>
      <c r="AU91" s="824"/>
      <c r="AV91" s="824"/>
      <c r="AW91" s="824"/>
      <c r="AX91" s="824"/>
      <c r="AY91" s="824"/>
      <c r="AZ91" s="824"/>
      <c r="BA91" s="824"/>
      <c r="BB91" s="824"/>
      <c r="BC91" s="824"/>
      <c r="BD91" s="824"/>
      <c r="BE91" s="824"/>
      <c r="BF91" s="824"/>
      <c r="BG91" s="824"/>
      <c r="BH91" s="824"/>
      <c r="BI91" s="824"/>
      <c r="BJ91" s="824"/>
      <c r="BK91" s="824"/>
      <c r="BL91" s="824"/>
      <c r="BM91" s="825"/>
      <c r="BN91" s="436"/>
      <c r="BO91" s="437"/>
      <c r="BP91" s="438"/>
      <c r="BQ91" s="152"/>
    </row>
    <row r="92" spans="2:82" ht="13.5" customHeight="1" x14ac:dyDescent="0.15">
      <c r="B92" s="417"/>
      <c r="C92" s="418"/>
      <c r="D92" s="419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S92" s="152"/>
      <c r="T92" s="823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4"/>
      <c r="AK92" s="824"/>
      <c r="AL92" s="824"/>
      <c r="AM92" s="825"/>
      <c r="AN92" s="436"/>
      <c r="AO92" s="437"/>
      <c r="AP92" s="438"/>
      <c r="AQ92" s="152"/>
      <c r="AS92" s="152"/>
      <c r="AT92" s="823"/>
      <c r="AU92" s="824"/>
      <c r="AV92" s="824"/>
      <c r="AW92" s="824"/>
      <c r="AX92" s="824"/>
      <c r="AY92" s="824"/>
      <c r="AZ92" s="824"/>
      <c r="BA92" s="824"/>
      <c r="BB92" s="824"/>
      <c r="BC92" s="824"/>
      <c r="BD92" s="824"/>
      <c r="BE92" s="824"/>
      <c r="BF92" s="824"/>
      <c r="BG92" s="824"/>
      <c r="BH92" s="824"/>
      <c r="BI92" s="824"/>
      <c r="BJ92" s="824"/>
      <c r="BK92" s="824"/>
      <c r="BL92" s="824"/>
      <c r="BM92" s="825"/>
      <c r="BN92" s="436"/>
      <c r="BO92" s="437"/>
      <c r="BP92" s="438"/>
      <c r="BQ92" s="152"/>
    </row>
    <row r="93" spans="2:82" ht="13.5" customHeight="1" x14ac:dyDescent="0.15">
      <c r="B93" s="411" t="s">
        <v>80</v>
      </c>
      <c r="C93" s="412"/>
      <c r="D93" s="413"/>
      <c r="E93" s="420" t="s">
        <v>95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S93" s="152"/>
      <c r="T93" s="778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80"/>
      <c r="AN93" s="451" t="s">
        <v>55</v>
      </c>
      <c r="AO93" s="452"/>
      <c r="AP93" s="453"/>
      <c r="AQ93" s="152"/>
      <c r="AS93" s="152"/>
      <c r="AT93" s="778"/>
      <c r="AU93" s="779"/>
      <c r="AV93" s="779"/>
      <c r="AW93" s="779"/>
      <c r="AX93" s="779"/>
      <c r="AY93" s="779"/>
      <c r="AZ93" s="779"/>
      <c r="BA93" s="779"/>
      <c r="BB93" s="779"/>
      <c r="BC93" s="779"/>
      <c r="BD93" s="779"/>
      <c r="BE93" s="779"/>
      <c r="BF93" s="779"/>
      <c r="BG93" s="779"/>
      <c r="BH93" s="779"/>
      <c r="BI93" s="779"/>
      <c r="BJ93" s="779"/>
      <c r="BK93" s="779"/>
      <c r="BL93" s="779"/>
      <c r="BM93" s="780"/>
      <c r="BN93" s="451" t="s">
        <v>55</v>
      </c>
      <c r="BO93" s="452"/>
      <c r="BP93" s="453"/>
      <c r="BQ93" s="152"/>
      <c r="BR93" s="815" t="str">
        <f>IF($T$44="料率",IF($AT$93="","",IF($AT$93&gt;=$AT$83,"","※1")),"")</f>
        <v/>
      </c>
      <c r="BS93" s="821" t="str">
        <f>IF(BR93="※1","残価設定がないリース契約であることが確認できません。","")</f>
        <v/>
      </c>
      <c r="BT93" s="821"/>
      <c r="BU93" s="821"/>
      <c r="BV93" s="821"/>
      <c r="BW93" s="821"/>
      <c r="BX93" s="821"/>
      <c r="BY93" s="821"/>
      <c r="BZ93" s="821"/>
      <c r="CA93" s="821"/>
      <c r="CB93" s="821"/>
      <c r="CC93" s="821"/>
      <c r="CD93" s="821"/>
    </row>
    <row r="94" spans="2:82" ht="13.5" customHeight="1" x14ac:dyDescent="0.15">
      <c r="B94" s="414"/>
      <c r="C94" s="415"/>
      <c r="D94" s="416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S94" s="152"/>
      <c r="T94" s="769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822"/>
      <c r="AL94" s="822"/>
      <c r="AM94" s="771"/>
      <c r="AN94" s="436"/>
      <c r="AO94" s="437"/>
      <c r="AP94" s="438"/>
      <c r="AQ94" s="152"/>
      <c r="AS94" s="152"/>
      <c r="AT94" s="769"/>
      <c r="AU94" s="822"/>
      <c r="AV94" s="822"/>
      <c r="AW94" s="822"/>
      <c r="AX94" s="822"/>
      <c r="AY94" s="822"/>
      <c r="AZ94" s="822"/>
      <c r="BA94" s="822"/>
      <c r="BB94" s="822"/>
      <c r="BC94" s="822"/>
      <c r="BD94" s="822"/>
      <c r="BE94" s="822"/>
      <c r="BF94" s="822"/>
      <c r="BG94" s="822"/>
      <c r="BH94" s="822"/>
      <c r="BI94" s="822"/>
      <c r="BJ94" s="822"/>
      <c r="BK94" s="822"/>
      <c r="BL94" s="822"/>
      <c r="BM94" s="771"/>
      <c r="BN94" s="436"/>
      <c r="BO94" s="437"/>
      <c r="BP94" s="438"/>
      <c r="BQ94" s="152"/>
      <c r="BR94" s="815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</row>
    <row r="95" spans="2:82" ht="13.5" customHeight="1" x14ac:dyDescent="0.15">
      <c r="B95" s="417"/>
      <c r="C95" s="418"/>
      <c r="D95" s="419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S95" s="152"/>
      <c r="T95" s="781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  <c r="AL95" s="782"/>
      <c r="AM95" s="783"/>
      <c r="AN95" s="436"/>
      <c r="AO95" s="437"/>
      <c r="AP95" s="438"/>
      <c r="AQ95" s="152"/>
      <c r="AS95" s="152"/>
      <c r="AT95" s="781"/>
      <c r="AU95" s="782"/>
      <c r="AV95" s="782"/>
      <c r="AW95" s="782"/>
      <c r="AX95" s="782"/>
      <c r="AY95" s="782"/>
      <c r="AZ95" s="782"/>
      <c r="BA95" s="782"/>
      <c r="BB95" s="782"/>
      <c r="BC95" s="782"/>
      <c r="BD95" s="782"/>
      <c r="BE95" s="782"/>
      <c r="BF95" s="782"/>
      <c r="BG95" s="782"/>
      <c r="BH95" s="782"/>
      <c r="BI95" s="782"/>
      <c r="BJ95" s="782"/>
      <c r="BK95" s="782"/>
      <c r="BL95" s="782"/>
      <c r="BM95" s="783"/>
      <c r="BN95" s="436"/>
      <c r="BO95" s="437"/>
      <c r="BP95" s="438"/>
      <c r="BQ95" s="152"/>
      <c r="BR95" s="815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</row>
    <row r="96" spans="2:82" ht="13.5" customHeight="1" x14ac:dyDescent="0.15">
      <c r="B96" s="411" t="s">
        <v>82</v>
      </c>
      <c r="C96" s="412"/>
      <c r="D96" s="413"/>
      <c r="E96" s="420" t="s">
        <v>83</v>
      </c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S96" s="152"/>
      <c r="T96" s="766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8"/>
      <c r="AN96" s="433" t="s">
        <v>55</v>
      </c>
      <c r="AO96" s="434"/>
      <c r="AP96" s="435"/>
      <c r="AQ96" s="152"/>
      <c r="AS96" s="152"/>
      <c r="AT96" s="775"/>
      <c r="AU96" s="776"/>
      <c r="AV96" s="776"/>
      <c r="AW96" s="776"/>
      <c r="AX96" s="776"/>
      <c r="AY96" s="776"/>
      <c r="AZ96" s="776"/>
      <c r="BA96" s="776"/>
      <c r="BB96" s="776"/>
      <c r="BC96" s="776"/>
      <c r="BD96" s="776"/>
      <c r="BE96" s="776"/>
      <c r="BF96" s="776"/>
      <c r="BG96" s="776"/>
      <c r="BH96" s="776"/>
      <c r="BI96" s="776"/>
      <c r="BJ96" s="776"/>
      <c r="BK96" s="776"/>
      <c r="BL96" s="776"/>
      <c r="BM96" s="777"/>
      <c r="BN96" s="433" t="s">
        <v>55</v>
      </c>
      <c r="BO96" s="434"/>
      <c r="BP96" s="435"/>
      <c r="BQ96" s="152"/>
    </row>
    <row r="97" spans="2:82" ht="13.5" customHeight="1" x14ac:dyDescent="0.15">
      <c r="B97" s="414"/>
      <c r="C97" s="415"/>
      <c r="D97" s="416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S97" s="152"/>
      <c r="T97" s="769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2"/>
      <c r="AJ97" s="822"/>
      <c r="AK97" s="822"/>
      <c r="AL97" s="822"/>
      <c r="AM97" s="771"/>
      <c r="AN97" s="436"/>
      <c r="AO97" s="437"/>
      <c r="AP97" s="438"/>
      <c r="AQ97" s="152"/>
      <c r="AS97" s="152"/>
      <c r="AT97" s="769"/>
      <c r="AU97" s="822"/>
      <c r="AV97" s="822"/>
      <c r="AW97" s="822"/>
      <c r="AX97" s="822"/>
      <c r="AY97" s="822"/>
      <c r="AZ97" s="822"/>
      <c r="BA97" s="822"/>
      <c r="BB97" s="822"/>
      <c r="BC97" s="822"/>
      <c r="BD97" s="822"/>
      <c r="BE97" s="822"/>
      <c r="BF97" s="822"/>
      <c r="BG97" s="822"/>
      <c r="BH97" s="822"/>
      <c r="BI97" s="822"/>
      <c r="BJ97" s="822"/>
      <c r="BK97" s="822"/>
      <c r="BL97" s="822"/>
      <c r="BM97" s="771"/>
      <c r="BN97" s="436"/>
      <c r="BO97" s="437"/>
      <c r="BP97" s="438"/>
      <c r="BQ97" s="152"/>
    </row>
    <row r="98" spans="2:82" ht="13.5" customHeight="1" x14ac:dyDescent="0.15">
      <c r="B98" s="417"/>
      <c r="C98" s="418"/>
      <c r="D98" s="419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S98" s="152"/>
      <c r="T98" s="772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4"/>
      <c r="AN98" s="439"/>
      <c r="AO98" s="440"/>
      <c r="AP98" s="441"/>
      <c r="AQ98" s="152"/>
      <c r="AS98" s="152"/>
      <c r="AT98" s="772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4"/>
      <c r="BN98" s="439"/>
      <c r="BO98" s="440"/>
      <c r="BP98" s="441"/>
      <c r="BQ98" s="152"/>
    </row>
    <row r="99" spans="2:82" ht="13.5" customHeight="1" x14ac:dyDescent="0.15">
      <c r="B99" s="381" t="s">
        <v>84</v>
      </c>
      <c r="C99" s="382"/>
      <c r="D99" s="383"/>
      <c r="E99" s="390" t="s">
        <v>96</v>
      </c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S99" s="152"/>
      <c r="T99" s="392" t="str">
        <f>IF($T$44="料率",T93+T96,"")</f>
        <v/>
      </c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4"/>
      <c r="AN99" s="401" t="s">
        <v>55</v>
      </c>
      <c r="AO99" s="402"/>
      <c r="AP99" s="403"/>
      <c r="AQ99" s="152"/>
      <c r="AS99" s="152"/>
      <c r="AT99" s="392" t="str">
        <f>IF($T$44="料率",AT93+AT96,"")</f>
        <v/>
      </c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401" t="s">
        <v>55</v>
      </c>
      <c r="BO99" s="402"/>
      <c r="BP99" s="403"/>
      <c r="BQ99" s="152"/>
      <c r="BR99" s="815" t="str">
        <f>IF($T$44="料率",IF($AT$93="","",IF($T$99-$AT$99&gt;$AT$80,"","※2")),"")</f>
        <v/>
      </c>
      <c r="BS99" s="371" t="str">
        <f>IF(BR99="※2","補助金が有る場合の「リース料金支払額総合計」から、補助金相当分の減額がされていることが確認できません。","")</f>
        <v/>
      </c>
      <c r="BT99" s="371"/>
      <c r="BU99" s="371"/>
      <c r="BV99" s="371"/>
      <c r="BW99" s="371"/>
      <c r="BX99" s="371"/>
      <c r="BY99" s="371"/>
      <c r="BZ99" s="371"/>
      <c r="CA99" s="371"/>
      <c r="CB99" s="371"/>
      <c r="CC99" s="371"/>
      <c r="CD99" s="371"/>
    </row>
    <row r="100" spans="2:82" ht="13.5" customHeight="1" x14ac:dyDescent="0.15">
      <c r="B100" s="384"/>
      <c r="C100" s="819"/>
      <c r="D100" s="386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S100" s="152"/>
      <c r="T100" s="395"/>
      <c r="U100" s="820"/>
      <c r="V100" s="820"/>
      <c r="W100" s="820"/>
      <c r="X100" s="820"/>
      <c r="Y100" s="820"/>
      <c r="Z100" s="820"/>
      <c r="AA100" s="820"/>
      <c r="AB100" s="820"/>
      <c r="AC100" s="820"/>
      <c r="AD100" s="820"/>
      <c r="AE100" s="820"/>
      <c r="AF100" s="820"/>
      <c r="AG100" s="820"/>
      <c r="AH100" s="820"/>
      <c r="AI100" s="820"/>
      <c r="AJ100" s="820"/>
      <c r="AK100" s="820"/>
      <c r="AL100" s="820"/>
      <c r="AM100" s="397"/>
      <c r="AN100" s="404"/>
      <c r="AO100" s="796"/>
      <c r="AP100" s="406"/>
      <c r="AQ100" s="152"/>
      <c r="AS100" s="152"/>
      <c r="AT100" s="395"/>
      <c r="AU100" s="820"/>
      <c r="AV100" s="820"/>
      <c r="AW100" s="820"/>
      <c r="AX100" s="820"/>
      <c r="AY100" s="820"/>
      <c r="AZ100" s="820"/>
      <c r="BA100" s="820"/>
      <c r="BB100" s="820"/>
      <c r="BC100" s="820"/>
      <c r="BD100" s="820"/>
      <c r="BE100" s="820"/>
      <c r="BF100" s="820"/>
      <c r="BG100" s="820"/>
      <c r="BH100" s="820"/>
      <c r="BI100" s="820"/>
      <c r="BJ100" s="820"/>
      <c r="BK100" s="820"/>
      <c r="BL100" s="820"/>
      <c r="BM100" s="397"/>
      <c r="BN100" s="404"/>
      <c r="BO100" s="796"/>
      <c r="BP100" s="406"/>
      <c r="BQ100" s="152"/>
      <c r="BR100" s="815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</row>
    <row r="101" spans="2:82" ht="13.5" customHeight="1" x14ac:dyDescent="0.15">
      <c r="B101" s="387"/>
      <c r="C101" s="388"/>
      <c r="D101" s="389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S101" s="152"/>
      <c r="T101" s="398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400"/>
      <c r="AN101" s="407"/>
      <c r="AO101" s="408"/>
      <c r="AP101" s="409"/>
      <c r="AQ101" s="152"/>
      <c r="AS101" s="152"/>
      <c r="AT101" s="398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400"/>
      <c r="BN101" s="407"/>
      <c r="BO101" s="408"/>
      <c r="BP101" s="409"/>
      <c r="BQ101" s="152"/>
      <c r="BR101" s="815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</row>
    <row r="102" spans="2:82" ht="13.5" customHeight="1" x14ac:dyDescent="0.15"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30"/>
    </row>
    <row r="103" spans="2:82" ht="34.5" customHeight="1" x14ac:dyDescent="0.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S103" s="152"/>
      <c r="T103" s="372" t="str">
        <f>IF(T44="料率",IF(T93="","",T93-T83),"")</f>
        <v/>
      </c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4"/>
      <c r="AN103" s="816" t="s">
        <v>55</v>
      </c>
      <c r="AO103" s="817"/>
      <c r="AP103" s="818"/>
      <c r="AQ103" s="152"/>
      <c r="AS103" s="154"/>
      <c r="AT103" s="372" t="str">
        <f>IF(T44="料率",IF(AT93="","",AT93-AT83),"")</f>
        <v/>
      </c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4"/>
      <c r="BN103" s="816" t="s">
        <v>55</v>
      </c>
      <c r="BO103" s="817"/>
      <c r="BP103" s="818"/>
      <c r="BQ103" s="152"/>
      <c r="BR103" s="130"/>
    </row>
    <row r="104" spans="2:82" ht="13.5" customHeight="1" x14ac:dyDescent="0.15"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30"/>
    </row>
    <row r="105" spans="2:82" ht="0.75" customHeight="1" x14ac:dyDescent="0.15">
      <c r="S105" s="152"/>
      <c r="T105" s="814"/>
      <c r="U105" s="814"/>
      <c r="V105" s="814"/>
      <c r="W105" s="814"/>
      <c r="X105" s="814"/>
      <c r="Y105" s="814"/>
      <c r="Z105" s="814"/>
      <c r="AA105" s="814"/>
      <c r="AB105" s="814"/>
      <c r="AC105" s="814"/>
      <c r="AD105" s="814"/>
      <c r="AE105" s="814"/>
      <c r="AF105" s="814"/>
      <c r="AG105" s="814"/>
      <c r="AH105" s="814"/>
      <c r="AI105" s="814"/>
      <c r="AJ105" s="814"/>
      <c r="AK105" s="814"/>
      <c r="AL105" s="814"/>
      <c r="AM105" s="814"/>
      <c r="AN105" s="152"/>
      <c r="AO105" s="152"/>
      <c r="AP105" s="152"/>
      <c r="AQ105" s="152"/>
      <c r="AS105" s="154"/>
      <c r="AT105" s="814"/>
      <c r="AU105" s="814"/>
      <c r="AV105" s="814"/>
      <c r="AW105" s="814"/>
      <c r="AX105" s="814"/>
      <c r="AY105" s="814"/>
      <c r="AZ105" s="814"/>
      <c r="BA105" s="814"/>
      <c r="BB105" s="814"/>
      <c r="BC105" s="814"/>
      <c r="BD105" s="814"/>
      <c r="BE105" s="814"/>
      <c r="BF105" s="814"/>
      <c r="BG105" s="814"/>
      <c r="BH105" s="814"/>
      <c r="BI105" s="814"/>
      <c r="BJ105" s="814"/>
      <c r="BK105" s="814"/>
      <c r="BL105" s="814"/>
      <c r="BM105" s="814"/>
      <c r="BN105" s="152"/>
      <c r="BO105" s="152"/>
      <c r="BP105" s="152"/>
      <c r="BQ105" s="152"/>
    </row>
    <row r="106" spans="2:82" ht="13.5" customHeight="1" x14ac:dyDescent="0.15"/>
    <row r="108" spans="2:82" ht="21" x14ac:dyDescent="0.15">
      <c r="AH108" s="24" t="s">
        <v>106</v>
      </c>
    </row>
    <row r="109" spans="2:82" x14ac:dyDescent="0.15">
      <c r="BL109" s="363"/>
      <c r="BM109" s="363"/>
      <c r="BN109" s="363"/>
      <c r="BO109" s="363"/>
      <c r="BP109" s="363"/>
    </row>
    <row r="110" spans="2:82" ht="13.5" customHeight="1" x14ac:dyDescent="0.15">
      <c r="BL110" s="363"/>
      <c r="BM110" s="363"/>
      <c r="BN110" s="363"/>
      <c r="BO110" s="363"/>
      <c r="BP110" s="363"/>
    </row>
    <row r="111" spans="2:82" ht="13.5" customHeight="1" x14ac:dyDescent="0.15">
      <c r="BL111" s="363"/>
      <c r="BM111" s="363"/>
      <c r="BN111" s="363"/>
      <c r="BO111" s="363"/>
      <c r="BP111" s="363"/>
    </row>
    <row r="112" spans="2:82" ht="13.5" customHeight="1" x14ac:dyDescent="0.15">
      <c r="AX112" s="364" t="str">
        <f>IF(【契約②】契約内容申告書!N107="","",【契約②】契約内容申告書!N107)</f>
        <v/>
      </c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6"/>
      <c r="BL112" s="363"/>
      <c r="BM112" s="363"/>
      <c r="BN112" s="363"/>
      <c r="BO112" s="363"/>
      <c r="BP112" s="363"/>
    </row>
    <row r="113" spans="43:68" ht="21" customHeight="1" x14ac:dyDescent="0.15">
      <c r="AQ113" s="20" t="s">
        <v>97</v>
      </c>
      <c r="AR113" s="86"/>
      <c r="AS113" s="86"/>
      <c r="AT113" s="86"/>
      <c r="AU113" s="86"/>
      <c r="AV113" s="86"/>
      <c r="AW113" s="20"/>
      <c r="AX113" s="367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9"/>
      <c r="BK113" s="40"/>
      <c r="BL113" s="363"/>
      <c r="BM113" s="363"/>
      <c r="BN113" s="363"/>
      <c r="BO113" s="363"/>
      <c r="BP113" s="363"/>
    </row>
    <row r="115" spans="43:68" ht="21.75" customHeight="1" x14ac:dyDescent="0.15"/>
  </sheetData>
  <sheetProtection algorithmName="SHA-512" hashValue="c+dsPpIDK0ugE0B29JNUj4+oN2vC1YPdgYGYGbg/BQ73Da9M6wpizGFSuNQDKZ7ZmCwN5XF59Nx+FRC0MeoQeQ==" saltValue="ybitNBDcLRMj2w9K9U/mAA==" spinCount="100000" sheet="1" objects="1" scenarios="1" selectLockedCells="1"/>
  <protectedRanges>
    <protectedRange password="B6C9" sqref="BF2:BG2" name="範囲1"/>
  </protectedRanges>
  <mergeCells count="151">
    <mergeCell ref="BD2:BG2"/>
    <mergeCell ref="BH2:BI2"/>
    <mergeCell ref="BJ2:BK2"/>
    <mergeCell ref="BL2:BM2"/>
    <mergeCell ref="BN2:BO2"/>
    <mergeCell ref="B9:I10"/>
    <mergeCell ref="J9:AL10"/>
    <mergeCell ref="B11:I12"/>
    <mergeCell ref="J11:AL12"/>
    <mergeCell ref="AA3:AR4"/>
    <mergeCell ref="BC3:BI3"/>
    <mergeCell ref="BJ3:BQ3"/>
    <mergeCell ref="B13:I14"/>
    <mergeCell ref="J13:AL14"/>
    <mergeCell ref="BL4:BM4"/>
    <mergeCell ref="BO4:BP4"/>
    <mergeCell ref="B5:BR5"/>
    <mergeCell ref="B6:BR6"/>
    <mergeCell ref="B7:BR7"/>
    <mergeCell ref="B15:I16"/>
    <mergeCell ref="J15:AL16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5"/>
  <conditionalFormatting sqref="A45:BQ70">
    <cfRule type="expression" dxfId="38" priority="6">
      <formula>$T$44="料率"</formula>
    </cfRule>
  </conditionalFormatting>
  <conditionalFormatting sqref="B73:BQ85 B86:T86 BN86:BQ86 AN86:AT86 B104:BQ104 B103:S103 BQ103 B87:BQ102">
    <cfRule type="expression" dxfId="37" priority="5">
      <formula>$T$44="積算"</formula>
    </cfRule>
  </conditionalFormatting>
  <conditionalFormatting sqref="BN103">
    <cfRule type="expression" dxfId="36" priority="4">
      <formula>$T$44="積算"</formula>
    </cfRule>
  </conditionalFormatting>
  <conditionalFormatting sqref="AQ103:AS103 AN103">
    <cfRule type="expression" dxfId="35" priority="3">
      <formula>$T$44="積算"</formula>
    </cfRule>
  </conditionalFormatting>
  <conditionalFormatting sqref="T103:AM103">
    <cfRule type="expression" dxfId="34" priority="2">
      <formula>$T$44="積算"</formula>
    </cfRule>
  </conditionalFormatting>
  <conditionalFormatting sqref="AT103:BM103">
    <cfRule type="expression" dxfId="33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543ED02A-5052-45F3-B63E-94C6CBC4F85B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135FDE74-5B83-48A5-943F-4CC4E037AD75}">
      <formula1>T68="料率"</formula1>
    </dataValidation>
    <dataValidation type="custom" showInputMessage="1" showErrorMessage="1" errorTitle="計算方法" error="計算方法で「積算」が選択されていません。" sqref="T52:BM69" xr:uid="{95D88250-3226-45D1-9B31-71C996AC94F2}">
      <formula1>$T$44="積算"</formula1>
    </dataValidation>
    <dataValidation type="custom" allowBlank="1" showInputMessage="1" showErrorMessage="1" sqref="AP44" xr:uid="{16E933B8-4983-49FE-AE4D-0E3B84156DE4}">
      <formula1>"if(R43=""料率"","""")"</formula1>
    </dataValidation>
    <dataValidation type="list" showInputMessage="1" showErrorMessage="1" sqref="T44" xr:uid="{D3C4AF24-E983-4EE7-B3A5-E51D99A3DA42}">
      <formula1>"積算,料率,"</formula1>
    </dataValidation>
    <dataValidation type="whole" allowBlank="1" showInputMessage="1" showErrorMessage="1" sqref="T28:AM33 T37:AM42" xr:uid="{D3A18D03-F070-4E44-A44C-CE6E02543E6A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3DB5-53BA-440D-A458-E44C3840CDA8}">
  <sheetPr codeName="Sheet7">
    <tabColor theme="8" tint="0.39997558519241921"/>
  </sheetPr>
  <dimension ref="A1:DB107"/>
  <sheetViews>
    <sheetView showGridLines="0" view="pageBreakPreview" zoomScale="55" zoomScaleNormal="55" zoomScaleSheetLayoutView="55" workbookViewId="0">
      <selection activeCell="B28" sqref="B28:E30"/>
    </sheetView>
  </sheetViews>
  <sheetFormatPr defaultRowHeight="13.5" x14ac:dyDescent="0.15"/>
  <cols>
    <col min="1" max="69" width="2.625" style="30" customWidth="1"/>
    <col min="70" max="70" width="7.125" style="30" bestFit="1" customWidth="1"/>
    <col min="71" max="71" width="2.5" style="30" customWidth="1"/>
    <col min="72" max="76" width="9" style="30"/>
    <col min="77" max="77" width="9" style="30" customWidth="1"/>
    <col min="78" max="16384" width="9" style="30"/>
  </cols>
  <sheetData>
    <row r="1" spans="1:75" x14ac:dyDescent="0.15">
      <c r="BP1" s="114"/>
      <c r="BT1" s="40"/>
      <c r="BU1" s="40"/>
      <c r="BV1" s="801"/>
      <c r="BW1" s="801"/>
    </row>
    <row r="2" spans="1:75" s="24" customFormat="1" ht="21" x14ac:dyDescent="0.15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7" t="s">
        <v>118</v>
      </c>
      <c r="BC2" s="118"/>
      <c r="BD2" s="802">
        <f>IF(【契約①】契約内容申告書!BD2="","",【契約①】契約内容申告書!BD2)</f>
        <v>2021</v>
      </c>
      <c r="BE2" s="802"/>
      <c r="BF2" s="802"/>
      <c r="BG2" s="802"/>
      <c r="BH2" s="693" t="s">
        <v>1</v>
      </c>
      <c r="BI2" s="693"/>
      <c r="BJ2" s="705" t="str">
        <f>IF(【契約①】契約内容申告書!$BJ$2="","",【契約①】契約内容申告書!$BJ$2)</f>
        <v/>
      </c>
      <c r="BK2" s="705"/>
      <c r="BL2" s="693" t="s">
        <v>3</v>
      </c>
      <c r="BM2" s="693"/>
      <c r="BN2" s="705" t="str">
        <f>IF(【契約①】契約内容申告書!$BN$2="","",【契約①】契約内容申告書!$BN$2)</f>
        <v/>
      </c>
      <c r="BO2" s="705"/>
      <c r="BP2" s="116" t="s">
        <v>4</v>
      </c>
      <c r="BR2" s="116"/>
    </row>
    <row r="3" spans="1:75" s="24" customFormat="1" ht="21" x14ac:dyDescent="0.1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IF(【契約①】契約内容申告書!BJ3="","",【契約①】契約内容申告書!BJ3)</f>
        <v/>
      </c>
      <c r="BK3" s="800"/>
      <c r="BL3" s="800"/>
      <c r="BM3" s="800"/>
      <c r="BN3" s="800"/>
      <c r="BO3" s="800"/>
      <c r="BP3" s="800"/>
      <c r="BQ3" s="800"/>
      <c r="BR3" s="116"/>
    </row>
    <row r="4" spans="1:75" s="24" customFormat="1" ht="21" x14ac:dyDescent="0.1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H4" s="117"/>
      <c r="BI4" s="23"/>
      <c r="BJ4" s="23"/>
      <c r="BK4" s="24" t="s">
        <v>6</v>
      </c>
      <c r="BL4" s="705">
        <v>3</v>
      </c>
      <c r="BM4" s="705"/>
      <c r="BN4" s="110" t="s">
        <v>7</v>
      </c>
      <c r="BO4" s="705" t="str">
        <f>IF(J15="","",J15)</f>
        <v/>
      </c>
      <c r="BP4" s="705"/>
      <c r="BQ4" s="24" t="s">
        <v>8</v>
      </c>
      <c r="BR4" s="116"/>
    </row>
    <row r="5" spans="1:75" s="45" customFormat="1" ht="66.75" customHeight="1" x14ac:dyDescent="0.15">
      <c r="B5" s="706" t="s">
        <v>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706"/>
      <c r="BM5" s="706"/>
      <c r="BN5" s="706"/>
      <c r="BO5" s="706"/>
      <c r="BP5" s="706"/>
      <c r="BQ5" s="706"/>
      <c r="BR5" s="706"/>
    </row>
    <row r="7" spans="1:75" s="52" customFormat="1" ht="24" x14ac:dyDescent="0.15">
      <c r="B7" s="707" t="s">
        <v>104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5" s="55" customFormat="1" ht="17.25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1:75" s="55" customFormat="1" ht="17.25" x14ac:dyDescent="0.15">
      <c r="A9" s="30"/>
      <c r="B9" s="296" t="s">
        <v>9</v>
      </c>
      <c r="C9" s="296"/>
      <c r="D9" s="296"/>
      <c r="E9" s="296"/>
      <c r="F9" s="296"/>
      <c r="G9" s="296"/>
      <c r="H9" s="296"/>
      <c r="I9" s="296"/>
      <c r="J9" s="803" t="str">
        <f>IF(【契約①】契約内容申告書!$J$9="","",【契約①】契約内容申告書!$J$9)</f>
        <v/>
      </c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5"/>
    </row>
    <row r="10" spans="1:75" s="55" customFormat="1" ht="17.25" x14ac:dyDescent="0.15">
      <c r="B10" s="296"/>
      <c r="C10" s="296"/>
      <c r="D10" s="296"/>
      <c r="E10" s="296"/>
      <c r="F10" s="296"/>
      <c r="G10" s="296"/>
      <c r="H10" s="296"/>
      <c r="I10" s="296"/>
      <c r="J10" s="806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8"/>
    </row>
    <row r="11" spans="1:75" ht="17.25" x14ac:dyDescent="0.15">
      <c r="B11" s="296" t="s">
        <v>11</v>
      </c>
      <c r="C11" s="296"/>
      <c r="D11" s="296"/>
      <c r="E11" s="296"/>
      <c r="F11" s="296"/>
      <c r="G11" s="296"/>
      <c r="H11" s="296"/>
      <c r="I11" s="296"/>
      <c r="J11" s="803" t="str">
        <f>IF(【契約①】契約内容申告書!$J$11="","",【契約①】契約内容申告書!$J$11)</f>
        <v/>
      </c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4"/>
      <c r="AB11" s="804"/>
      <c r="AC11" s="804"/>
      <c r="AD11" s="804"/>
      <c r="AE11" s="804"/>
      <c r="AF11" s="804"/>
      <c r="AG11" s="804"/>
      <c r="AH11" s="804"/>
      <c r="AI11" s="80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20"/>
    </row>
    <row r="12" spans="1:75" ht="17.25" x14ac:dyDescent="0.15">
      <c r="B12" s="296"/>
      <c r="C12" s="296"/>
      <c r="D12" s="296"/>
      <c r="E12" s="296"/>
      <c r="F12" s="296"/>
      <c r="G12" s="296"/>
      <c r="H12" s="296"/>
      <c r="I12" s="296"/>
      <c r="J12" s="806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8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20"/>
    </row>
    <row r="13" spans="1:75" ht="17.25" x14ac:dyDescent="0.15">
      <c r="B13" s="296" t="s">
        <v>13</v>
      </c>
      <c r="C13" s="296"/>
      <c r="D13" s="296"/>
      <c r="E13" s="296"/>
      <c r="F13" s="296"/>
      <c r="G13" s="296"/>
      <c r="H13" s="296"/>
      <c r="I13" s="296"/>
      <c r="J13" s="803" t="str">
        <f>IF(【契約①】契約内容申告書!$J$13="","",【契約①】契約内容申告書!$J$13)</f>
        <v/>
      </c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5"/>
      <c r="AJ13" s="55"/>
      <c r="AK13" s="55"/>
      <c r="AL13" s="55"/>
      <c r="AM13" s="55"/>
      <c r="AN13" s="55"/>
      <c r="AO13" s="55"/>
      <c r="AP13" s="55"/>
    </row>
    <row r="14" spans="1:75" ht="17.25" x14ac:dyDescent="0.15">
      <c r="B14" s="296"/>
      <c r="C14" s="296"/>
      <c r="D14" s="296"/>
      <c r="E14" s="296"/>
      <c r="F14" s="296"/>
      <c r="G14" s="296"/>
      <c r="H14" s="296"/>
      <c r="I14" s="296"/>
      <c r="J14" s="806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8"/>
      <c r="AJ14" s="55"/>
      <c r="AK14" s="55"/>
      <c r="AL14" s="55"/>
      <c r="AM14" s="55"/>
      <c r="AN14" s="55"/>
      <c r="AO14" s="55"/>
      <c r="AP14" s="55"/>
    </row>
    <row r="15" spans="1:75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03" t="str">
        <f>IF(【契約①】契約内容申告書!$J$15="","",【契約①】契約内容申告書!$J$15)</f>
        <v/>
      </c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5"/>
      <c r="AM15" s="30"/>
      <c r="AN15" s="30"/>
      <c r="AO15" s="30"/>
      <c r="AP15" s="30"/>
    </row>
    <row r="16" spans="1:75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06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8"/>
      <c r="AM16" s="30"/>
      <c r="AN16" s="30"/>
      <c r="AO16" s="30"/>
      <c r="AP16" s="30"/>
      <c r="BR16" s="30"/>
    </row>
    <row r="17" spans="1:106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721">
        <v>3</v>
      </c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55"/>
      <c r="AK17" s="55"/>
      <c r="AL17" s="55"/>
      <c r="AM17" s="55"/>
      <c r="AN17" s="55"/>
      <c r="AO17" s="55"/>
      <c r="AP17" s="55"/>
    </row>
    <row r="18" spans="1:106" ht="18.2" customHeight="1" x14ac:dyDescent="0.15">
      <c r="B18" s="227"/>
      <c r="C18" s="228"/>
      <c r="D18" s="228"/>
      <c r="E18" s="228"/>
      <c r="F18" s="228"/>
      <c r="G18" s="228"/>
      <c r="H18" s="228"/>
      <c r="I18" s="229"/>
      <c r="J18" s="724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55"/>
      <c r="AK18" s="55"/>
      <c r="AL18" s="55"/>
      <c r="AM18" s="55"/>
      <c r="AN18" s="55"/>
      <c r="AO18" s="55"/>
      <c r="AP18" s="55"/>
      <c r="BS18" s="809" t="str">
        <f>IF(P31&lt;W28,"※1 リース契約期間が最長処分制限期間より短い年数となっています。入力内容に誤りがないか確認願います。","")</f>
        <v/>
      </c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371"/>
      <c r="CH18" s="371"/>
      <c r="CI18" s="371"/>
      <c r="CJ18" s="371"/>
      <c r="CK18" s="371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</row>
    <row r="19" spans="1:106" s="18" customFormat="1" ht="18.2" customHeight="1" x14ac:dyDescent="0.15"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21"/>
      <c r="AN19" s="121"/>
      <c r="AO19" s="121"/>
      <c r="AP19" s="121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09"/>
      <c r="CD19" s="809"/>
      <c r="CE19" s="809"/>
      <c r="CF19" s="809"/>
      <c r="CG19" s="371"/>
      <c r="CH19" s="371"/>
      <c r="CI19" s="371"/>
      <c r="CJ19" s="371"/>
      <c r="CK19" s="371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</row>
    <row r="20" spans="1:106" ht="13.5" customHeight="1" x14ac:dyDescent="0.15"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371"/>
      <c r="CH20" s="371"/>
      <c r="CI20" s="371"/>
      <c r="CJ20" s="371"/>
      <c r="CK20" s="371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</row>
    <row r="21" spans="1:106" ht="11.25" customHeight="1" x14ac:dyDescent="0.15">
      <c r="B21" s="221" t="s">
        <v>17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S21" s="809"/>
      <c r="BT21" s="809"/>
      <c r="BU21" s="809"/>
      <c r="BV21" s="809"/>
      <c r="BW21" s="809"/>
      <c r="BX21" s="809"/>
      <c r="BY21" s="809"/>
      <c r="BZ21" s="809"/>
      <c r="CA21" s="809"/>
      <c r="CB21" s="809"/>
      <c r="CC21" s="809"/>
      <c r="CD21" s="809"/>
      <c r="CE21" s="809"/>
      <c r="CF21" s="809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</row>
    <row r="22" spans="1:106" ht="11.25" customHeight="1" x14ac:dyDescent="0.15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S22" s="810" t="str">
        <f>IF(AND(I28&gt;0,OR(AH28="",AH31="")),"※2 再リース契約を行う旨の記載がある場合は、その内容が確認できる証憑書類名と記載箇所を申告してください。","")</f>
        <v/>
      </c>
      <c r="BT22" s="810"/>
      <c r="BU22" s="810"/>
      <c r="BV22" s="810"/>
      <c r="BW22" s="810"/>
      <c r="BX22" s="810"/>
      <c r="BY22" s="810"/>
      <c r="BZ22" s="810"/>
      <c r="CA22" s="810"/>
      <c r="CB22" s="810"/>
      <c r="CC22" s="810"/>
      <c r="CD22" s="810"/>
      <c r="CE22" s="810"/>
      <c r="CF22" s="810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</row>
    <row r="23" spans="1:106" ht="11.2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</row>
    <row r="24" spans="1:106" ht="15" customHeight="1" x14ac:dyDescent="0.15">
      <c r="A24" s="18"/>
      <c r="B24" s="301" t="s">
        <v>98</v>
      </c>
      <c r="C24" s="301"/>
      <c r="D24" s="301"/>
      <c r="E24" s="301"/>
      <c r="F24" s="301"/>
      <c r="G24" s="301"/>
      <c r="H24" s="301"/>
      <c r="I24" s="303" t="s">
        <v>99</v>
      </c>
      <c r="J24" s="303"/>
      <c r="K24" s="303"/>
      <c r="L24" s="303"/>
      <c r="M24" s="303"/>
      <c r="N24" s="303"/>
      <c r="O24" s="303"/>
      <c r="P24" s="303" t="s">
        <v>20</v>
      </c>
      <c r="Q24" s="303"/>
      <c r="R24" s="303"/>
      <c r="S24" s="303"/>
      <c r="T24" s="303"/>
      <c r="U24" s="303"/>
      <c r="V24" s="303"/>
      <c r="W24" s="305" t="s">
        <v>100</v>
      </c>
      <c r="X24" s="306"/>
      <c r="Y24" s="306"/>
      <c r="Z24" s="306"/>
      <c r="AA24" s="306"/>
      <c r="AB24" s="306"/>
      <c r="AC24" s="307"/>
      <c r="AD24" s="314" t="s">
        <v>21</v>
      </c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6"/>
      <c r="AU24" s="305" t="s">
        <v>125</v>
      </c>
      <c r="AV24" s="306"/>
      <c r="AW24" s="306"/>
      <c r="AX24" s="306"/>
      <c r="AY24" s="306"/>
      <c r="AZ24" s="699"/>
      <c r="BA24" s="699"/>
      <c r="BB24" s="700"/>
      <c r="BC24" s="305" t="s">
        <v>22</v>
      </c>
      <c r="BD24" s="306"/>
      <c r="BE24" s="306"/>
      <c r="BF24" s="306"/>
      <c r="BG24" s="306"/>
      <c r="BH24" s="699"/>
      <c r="BI24" s="699"/>
      <c r="BJ24" s="700"/>
      <c r="BK24" s="305" t="s">
        <v>23</v>
      </c>
      <c r="BL24" s="306"/>
      <c r="BM24" s="306"/>
      <c r="BN24" s="306"/>
      <c r="BO24" s="306"/>
      <c r="BP24" s="699"/>
      <c r="BQ24" s="700"/>
      <c r="BS24" s="810"/>
      <c r="BT24" s="810"/>
      <c r="BU24" s="810"/>
      <c r="BV24" s="810"/>
      <c r="BW24" s="810"/>
      <c r="BX24" s="810"/>
      <c r="BY24" s="810"/>
      <c r="BZ24" s="810"/>
      <c r="CA24" s="810"/>
      <c r="CB24" s="810"/>
      <c r="CC24" s="810"/>
      <c r="CD24" s="810"/>
      <c r="CE24" s="810"/>
      <c r="CF24" s="810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</row>
    <row r="25" spans="1:106" ht="15" customHeight="1" x14ac:dyDescent="0.15">
      <c r="B25" s="301"/>
      <c r="C25" s="301"/>
      <c r="D25" s="301"/>
      <c r="E25" s="301"/>
      <c r="F25" s="301"/>
      <c r="G25" s="301"/>
      <c r="H25" s="301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8"/>
      <c r="X25" s="309"/>
      <c r="Y25" s="309"/>
      <c r="Z25" s="309"/>
      <c r="AA25" s="309"/>
      <c r="AB25" s="309"/>
      <c r="AC25" s="310"/>
      <c r="AD25" s="317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9"/>
      <c r="AU25" s="308"/>
      <c r="AV25" s="309"/>
      <c r="AW25" s="309"/>
      <c r="AX25" s="309"/>
      <c r="AY25" s="309"/>
      <c r="AZ25" s="701"/>
      <c r="BA25" s="701"/>
      <c r="BB25" s="702"/>
      <c r="BC25" s="308"/>
      <c r="BD25" s="309"/>
      <c r="BE25" s="309"/>
      <c r="BF25" s="309"/>
      <c r="BG25" s="309"/>
      <c r="BH25" s="701"/>
      <c r="BI25" s="701"/>
      <c r="BJ25" s="702"/>
      <c r="BK25" s="308"/>
      <c r="BL25" s="309"/>
      <c r="BM25" s="309"/>
      <c r="BN25" s="309"/>
      <c r="BO25" s="309"/>
      <c r="BP25" s="701"/>
      <c r="BQ25" s="702"/>
      <c r="BR25" s="12"/>
      <c r="BS25" s="810"/>
      <c r="BT25" s="810"/>
      <c r="BU25" s="810"/>
      <c r="BV25" s="810"/>
      <c r="BW25" s="810"/>
      <c r="BX25" s="810"/>
      <c r="BY25" s="810"/>
      <c r="BZ25" s="810"/>
      <c r="CA25" s="810"/>
      <c r="CB25" s="810"/>
      <c r="CC25" s="810"/>
      <c r="CD25" s="810"/>
      <c r="CE25" s="810"/>
      <c r="CF25" s="810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DB25" s="12"/>
    </row>
    <row r="26" spans="1:106" ht="15" customHeight="1" x14ac:dyDescent="0.15">
      <c r="B26" s="301"/>
      <c r="C26" s="301"/>
      <c r="D26" s="301"/>
      <c r="E26" s="301"/>
      <c r="F26" s="301"/>
      <c r="G26" s="301"/>
      <c r="H26" s="301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8"/>
      <c r="X26" s="309"/>
      <c r="Y26" s="309"/>
      <c r="Z26" s="309"/>
      <c r="AA26" s="309"/>
      <c r="AB26" s="309"/>
      <c r="AC26" s="310"/>
      <c r="AD26" s="317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9"/>
      <c r="AU26" s="308"/>
      <c r="AV26" s="309"/>
      <c r="AW26" s="309"/>
      <c r="AX26" s="309"/>
      <c r="AY26" s="309"/>
      <c r="AZ26" s="701"/>
      <c r="BA26" s="701"/>
      <c r="BB26" s="702"/>
      <c r="BC26" s="308"/>
      <c r="BD26" s="309"/>
      <c r="BE26" s="309"/>
      <c r="BF26" s="309"/>
      <c r="BG26" s="309"/>
      <c r="BH26" s="701"/>
      <c r="BI26" s="701"/>
      <c r="BJ26" s="702"/>
      <c r="BK26" s="308"/>
      <c r="BL26" s="309"/>
      <c r="BM26" s="309"/>
      <c r="BN26" s="309"/>
      <c r="BO26" s="309"/>
      <c r="BP26" s="701"/>
      <c r="BQ26" s="702"/>
      <c r="BS26" s="811" t="str">
        <f>IF(AU28="有","※初回リース終了時に残価が【有】契約は申請できません。","")</f>
        <v/>
      </c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DB26" s="12"/>
    </row>
    <row r="27" spans="1:106" ht="15" customHeight="1" x14ac:dyDescent="0.15">
      <c r="B27" s="302"/>
      <c r="C27" s="302"/>
      <c r="D27" s="302"/>
      <c r="E27" s="302"/>
      <c r="F27" s="302"/>
      <c r="G27" s="302"/>
      <c r="H27" s="302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11"/>
      <c r="X27" s="312"/>
      <c r="Y27" s="312"/>
      <c r="Z27" s="312"/>
      <c r="AA27" s="312"/>
      <c r="AB27" s="312"/>
      <c r="AC27" s="313"/>
      <c r="AD27" s="32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2"/>
      <c r="AU27" s="311"/>
      <c r="AV27" s="312"/>
      <c r="AW27" s="312"/>
      <c r="AX27" s="312"/>
      <c r="AY27" s="312"/>
      <c r="AZ27" s="703"/>
      <c r="BA27" s="703"/>
      <c r="BB27" s="704"/>
      <c r="BC27" s="311"/>
      <c r="BD27" s="312"/>
      <c r="BE27" s="312"/>
      <c r="BF27" s="312"/>
      <c r="BG27" s="312"/>
      <c r="BH27" s="703"/>
      <c r="BI27" s="703"/>
      <c r="BJ27" s="704"/>
      <c r="BK27" s="311"/>
      <c r="BL27" s="312"/>
      <c r="BM27" s="312"/>
      <c r="BN27" s="312"/>
      <c r="BO27" s="312"/>
      <c r="BP27" s="703"/>
      <c r="BQ27" s="704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DB27" s="13"/>
    </row>
    <row r="28" spans="1:106" ht="15.75" customHeight="1" x14ac:dyDescent="0.15">
      <c r="B28" s="671"/>
      <c r="C28" s="671"/>
      <c r="D28" s="671"/>
      <c r="E28" s="672"/>
      <c r="F28" s="339" t="s">
        <v>24</v>
      </c>
      <c r="G28" s="339"/>
      <c r="H28" s="340"/>
      <c r="I28" s="671"/>
      <c r="J28" s="671"/>
      <c r="K28" s="671"/>
      <c r="L28" s="672"/>
      <c r="M28" s="339" t="s">
        <v>24</v>
      </c>
      <c r="N28" s="339"/>
      <c r="O28" s="340"/>
      <c r="P28" s="673" t="str">
        <f>IF(B28="","",B28+I28)</f>
        <v/>
      </c>
      <c r="Q28" s="673"/>
      <c r="R28" s="673"/>
      <c r="S28" s="674"/>
      <c r="T28" s="241" t="s">
        <v>24</v>
      </c>
      <c r="U28" s="241"/>
      <c r="V28" s="242"/>
      <c r="W28" s="715"/>
      <c r="X28" s="716"/>
      <c r="Y28" s="716"/>
      <c r="Z28" s="716"/>
      <c r="AA28" s="331" t="s">
        <v>1</v>
      </c>
      <c r="AB28" s="331"/>
      <c r="AC28" s="332"/>
      <c r="AD28" s="245" t="s">
        <v>25</v>
      </c>
      <c r="AE28" s="246"/>
      <c r="AF28" s="246"/>
      <c r="AG28" s="247"/>
      <c r="AH28" s="676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743"/>
      <c r="AV28" s="744"/>
      <c r="AW28" s="744"/>
      <c r="AX28" s="744"/>
      <c r="AY28" s="744"/>
      <c r="AZ28" s="736"/>
      <c r="BA28" s="736"/>
      <c r="BB28" s="737"/>
      <c r="BC28" s="730"/>
      <c r="BD28" s="731"/>
      <c r="BE28" s="731"/>
      <c r="BF28" s="731"/>
      <c r="BG28" s="731"/>
      <c r="BH28" s="736"/>
      <c r="BI28" s="736"/>
      <c r="BJ28" s="737"/>
      <c r="BK28" s="730"/>
      <c r="BL28" s="731"/>
      <c r="BM28" s="731"/>
      <c r="BN28" s="731"/>
      <c r="BO28" s="731"/>
      <c r="BP28" s="736"/>
      <c r="BQ28" s="737"/>
      <c r="BR28" s="23" t="str">
        <f>IF(BS18="","","※1")</f>
        <v/>
      </c>
      <c r="BS28" s="812" t="str">
        <f>IF(BC28="該当する","※割賦契約に【該当する】契約は申請できません。","")</f>
        <v/>
      </c>
      <c r="BT28" s="812"/>
      <c r="BU28" s="812"/>
      <c r="BV28" s="812"/>
      <c r="BW28" s="812"/>
      <c r="BX28" s="812"/>
      <c r="BY28" s="812"/>
      <c r="BZ28" s="812"/>
      <c r="CA28" s="812"/>
      <c r="CB28" s="812"/>
      <c r="CC28" s="812"/>
      <c r="CD28" s="812"/>
      <c r="CE28" s="812"/>
      <c r="CF28" s="812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DB28" s="13"/>
    </row>
    <row r="29" spans="1:106" ht="15.75" customHeight="1" x14ac:dyDescent="0.15">
      <c r="B29" s="671"/>
      <c r="C29" s="671"/>
      <c r="D29" s="671"/>
      <c r="E29" s="672"/>
      <c r="F29" s="169"/>
      <c r="G29" s="169"/>
      <c r="H29" s="341"/>
      <c r="I29" s="671"/>
      <c r="J29" s="671"/>
      <c r="K29" s="671"/>
      <c r="L29" s="672"/>
      <c r="M29" s="169"/>
      <c r="N29" s="169"/>
      <c r="O29" s="341"/>
      <c r="P29" s="673"/>
      <c r="Q29" s="673"/>
      <c r="R29" s="673"/>
      <c r="S29" s="674"/>
      <c r="T29" s="243"/>
      <c r="U29" s="243"/>
      <c r="V29" s="244"/>
      <c r="W29" s="717"/>
      <c r="X29" s="718"/>
      <c r="Y29" s="718"/>
      <c r="Z29" s="718"/>
      <c r="AA29" s="333"/>
      <c r="AB29" s="333"/>
      <c r="AC29" s="334"/>
      <c r="AD29" s="248"/>
      <c r="AE29" s="249"/>
      <c r="AF29" s="249"/>
      <c r="AG29" s="250"/>
      <c r="AH29" s="679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1"/>
      <c r="AU29" s="743"/>
      <c r="AV29" s="744"/>
      <c r="AW29" s="744"/>
      <c r="AX29" s="744"/>
      <c r="AY29" s="744"/>
      <c r="AZ29" s="736"/>
      <c r="BA29" s="736"/>
      <c r="BB29" s="737"/>
      <c r="BC29" s="730"/>
      <c r="BD29" s="731"/>
      <c r="BE29" s="731"/>
      <c r="BF29" s="731"/>
      <c r="BG29" s="731"/>
      <c r="BH29" s="736"/>
      <c r="BI29" s="736"/>
      <c r="BJ29" s="737"/>
      <c r="BK29" s="730"/>
      <c r="BL29" s="731"/>
      <c r="BM29" s="731"/>
      <c r="BN29" s="731"/>
      <c r="BO29" s="731"/>
      <c r="BP29" s="736"/>
      <c r="BQ29" s="737"/>
      <c r="BS29" s="812"/>
      <c r="BT29" s="812"/>
      <c r="BU29" s="812"/>
      <c r="BV29" s="812"/>
      <c r="BW29" s="812"/>
      <c r="BX29" s="812"/>
      <c r="BY29" s="812"/>
      <c r="BZ29" s="812"/>
      <c r="CA29" s="812"/>
      <c r="CB29" s="812"/>
      <c r="CC29" s="812"/>
      <c r="CD29" s="812"/>
      <c r="CE29" s="812"/>
      <c r="CF29" s="812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DB29" s="13"/>
    </row>
    <row r="30" spans="1:106" ht="15.75" customHeight="1" x14ac:dyDescent="0.15">
      <c r="B30" s="671"/>
      <c r="C30" s="671"/>
      <c r="D30" s="671"/>
      <c r="E30" s="672"/>
      <c r="F30" s="342"/>
      <c r="G30" s="342"/>
      <c r="H30" s="343"/>
      <c r="I30" s="671"/>
      <c r="J30" s="671"/>
      <c r="K30" s="671"/>
      <c r="L30" s="672"/>
      <c r="M30" s="342"/>
      <c r="N30" s="342"/>
      <c r="O30" s="343"/>
      <c r="P30" s="675"/>
      <c r="Q30" s="675"/>
      <c r="R30" s="675"/>
      <c r="S30" s="278"/>
      <c r="T30" s="243"/>
      <c r="U30" s="243"/>
      <c r="V30" s="244"/>
      <c r="W30" s="719"/>
      <c r="X30" s="720"/>
      <c r="Y30" s="720"/>
      <c r="Z30" s="720"/>
      <c r="AA30" s="335"/>
      <c r="AB30" s="335"/>
      <c r="AC30" s="336"/>
      <c r="AD30" s="251"/>
      <c r="AE30" s="252"/>
      <c r="AF30" s="252"/>
      <c r="AG30" s="253"/>
      <c r="AH30" s="682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4"/>
      <c r="AU30" s="743"/>
      <c r="AV30" s="744"/>
      <c r="AW30" s="744"/>
      <c r="AX30" s="744"/>
      <c r="AY30" s="744"/>
      <c r="AZ30" s="736"/>
      <c r="BA30" s="736"/>
      <c r="BB30" s="737"/>
      <c r="BC30" s="730"/>
      <c r="BD30" s="731"/>
      <c r="BE30" s="731"/>
      <c r="BF30" s="731"/>
      <c r="BG30" s="731"/>
      <c r="BH30" s="736"/>
      <c r="BI30" s="736"/>
      <c r="BJ30" s="737"/>
      <c r="BK30" s="730"/>
      <c r="BL30" s="731"/>
      <c r="BM30" s="731"/>
      <c r="BN30" s="731"/>
      <c r="BO30" s="731"/>
      <c r="BP30" s="736"/>
      <c r="BQ30" s="737"/>
      <c r="BR30" s="23" t="str">
        <f>IF(BS22="","","※2")</f>
        <v/>
      </c>
      <c r="BS30" s="813" t="str">
        <f>IF(BK28="該当する","※所有権移転付リースに【該当する】契約は申請できません。","")</f>
        <v/>
      </c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DB30" s="13"/>
    </row>
    <row r="31" spans="1:106" ht="15.75" customHeight="1" x14ac:dyDescent="0.15">
      <c r="B31" s="278" t="str">
        <f>IF(B28="","",ROUNDDOWN(B28/12,0))</f>
        <v/>
      </c>
      <c r="C31" s="279"/>
      <c r="D31" s="279"/>
      <c r="E31" s="279"/>
      <c r="F31" s="241" t="s">
        <v>1</v>
      </c>
      <c r="G31" s="241"/>
      <c r="H31" s="242"/>
      <c r="I31" s="279" t="str">
        <f>IF(I28="","",ROUNDDOWN(I28/12,0))</f>
        <v/>
      </c>
      <c r="J31" s="279"/>
      <c r="K31" s="279"/>
      <c r="L31" s="279"/>
      <c r="M31" s="241" t="s">
        <v>1</v>
      </c>
      <c r="N31" s="241"/>
      <c r="O31" s="241"/>
      <c r="P31" s="278" t="str">
        <f>IF(P28="","",ROUNDDOWN(P28/12,0))</f>
        <v/>
      </c>
      <c r="Q31" s="279"/>
      <c r="R31" s="279"/>
      <c r="S31" s="279"/>
      <c r="T31" s="241" t="s">
        <v>1</v>
      </c>
      <c r="U31" s="241"/>
      <c r="V31" s="242"/>
      <c r="W31" s="254"/>
      <c r="X31" s="255"/>
      <c r="Y31" s="255"/>
      <c r="Z31" s="255"/>
      <c r="AA31" s="255"/>
      <c r="AB31" s="255"/>
      <c r="AC31" s="256"/>
      <c r="AD31" s="263" t="s">
        <v>27</v>
      </c>
      <c r="AE31" s="264"/>
      <c r="AF31" s="264"/>
      <c r="AG31" s="265"/>
      <c r="AH31" s="685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43"/>
      <c r="AV31" s="744"/>
      <c r="AW31" s="744"/>
      <c r="AX31" s="744"/>
      <c r="AY31" s="744"/>
      <c r="AZ31" s="736"/>
      <c r="BA31" s="736"/>
      <c r="BB31" s="737"/>
      <c r="BC31" s="730"/>
      <c r="BD31" s="731"/>
      <c r="BE31" s="731"/>
      <c r="BF31" s="731"/>
      <c r="BG31" s="731"/>
      <c r="BH31" s="736"/>
      <c r="BI31" s="736"/>
      <c r="BJ31" s="737"/>
      <c r="BK31" s="730"/>
      <c r="BL31" s="731"/>
      <c r="BM31" s="731"/>
      <c r="BN31" s="731"/>
      <c r="BO31" s="731"/>
      <c r="BP31" s="736"/>
      <c r="BQ31" s="737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DB31" s="14"/>
    </row>
    <row r="32" spans="1:106" ht="15.75" customHeight="1" x14ac:dyDescent="0.15">
      <c r="B32" s="280"/>
      <c r="C32" s="281"/>
      <c r="D32" s="281"/>
      <c r="E32" s="281"/>
      <c r="F32" s="243"/>
      <c r="G32" s="243"/>
      <c r="H32" s="244"/>
      <c r="I32" s="281"/>
      <c r="J32" s="281"/>
      <c r="K32" s="281"/>
      <c r="L32" s="281"/>
      <c r="M32" s="243"/>
      <c r="N32" s="243"/>
      <c r="O32" s="243"/>
      <c r="P32" s="280"/>
      <c r="Q32" s="281"/>
      <c r="R32" s="281"/>
      <c r="S32" s="281"/>
      <c r="T32" s="243"/>
      <c r="U32" s="243"/>
      <c r="V32" s="244"/>
      <c r="W32" s="257"/>
      <c r="X32" s="258"/>
      <c r="Y32" s="258"/>
      <c r="Z32" s="258"/>
      <c r="AA32" s="258"/>
      <c r="AB32" s="258"/>
      <c r="AC32" s="259"/>
      <c r="AD32" s="248"/>
      <c r="AE32" s="249"/>
      <c r="AF32" s="249"/>
      <c r="AG32" s="250"/>
      <c r="AH32" s="679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1"/>
      <c r="AU32" s="743"/>
      <c r="AV32" s="744"/>
      <c r="AW32" s="744"/>
      <c r="AX32" s="744"/>
      <c r="AY32" s="744"/>
      <c r="AZ32" s="736"/>
      <c r="BA32" s="736"/>
      <c r="BB32" s="737"/>
      <c r="BC32" s="730"/>
      <c r="BD32" s="731"/>
      <c r="BE32" s="731"/>
      <c r="BF32" s="731"/>
      <c r="BG32" s="731"/>
      <c r="BH32" s="736"/>
      <c r="BI32" s="736"/>
      <c r="BJ32" s="737"/>
      <c r="BK32" s="730"/>
      <c r="BL32" s="731"/>
      <c r="BM32" s="731"/>
      <c r="BN32" s="731"/>
      <c r="BO32" s="731"/>
      <c r="BP32" s="736"/>
      <c r="BQ32" s="737"/>
      <c r="BS32" s="812"/>
      <c r="BT32" s="812"/>
      <c r="BU32" s="812"/>
      <c r="BV32" s="812"/>
      <c r="BW32" s="812"/>
      <c r="BX32" s="812"/>
      <c r="BY32" s="812"/>
      <c r="BZ32" s="812"/>
      <c r="CA32" s="812"/>
      <c r="CB32" s="812"/>
      <c r="CC32" s="812"/>
      <c r="CD32" s="812"/>
      <c r="CE32" s="812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B32" s="14"/>
    </row>
    <row r="33" spans="1:106" ht="33.75" customHeight="1" x14ac:dyDescent="0.15">
      <c r="B33" s="282"/>
      <c r="C33" s="283"/>
      <c r="D33" s="283"/>
      <c r="E33" s="283"/>
      <c r="F33" s="284"/>
      <c r="G33" s="284"/>
      <c r="H33" s="285"/>
      <c r="I33" s="283"/>
      <c r="J33" s="283"/>
      <c r="K33" s="283"/>
      <c r="L33" s="283"/>
      <c r="M33" s="284"/>
      <c r="N33" s="284"/>
      <c r="O33" s="284"/>
      <c r="P33" s="282"/>
      <c r="Q33" s="283"/>
      <c r="R33" s="283"/>
      <c r="S33" s="283"/>
      <c r="T33" s="284"/>
      <c r="U33" s="284"/>
      <c r="V33" s="285"/>
      <c r="W33" s="260"/>
      <c r="X33" s="261"/>
      <c r="Y33" s="261"/>
      <c r="Z33" s="261"/>
      <c r="AA33" s="261"/>
      <c r="AB33" s="261"/>
      <c r="AC33" s="262"/>
      <c r="AD33" s="266"/>
      <c r="AE33" s="267"/>
      <c r="AF33" s="267"/>
      <c r="AG33" s="268"/>
      <c r="AH33" s="688"/>
      <c r="AI33" s="689"/>
      <c r="AJ33" s="689"/>
      <c r="AK33" s="689"/>
      <c r="AL33" s="689"/>
      <c r="AM33" s="689"/>
      <c r="AN33" s="689"/>
      <c r="AO33" s="689"/>
      <c r="AP33" s="689"/>
      <c r="AQ33" s="689"/>
      <c r="AR33" s="689"/>
      <c r="AS33" s="689"/>
      <c r="AT33" s="690"/>
      <c r="AU33" s="746"/>
      <c r="AV33" s="747"/>
      <c r="AW33" s="747"/>
      <c r="AX33" s="747"/>
      <c r="AY33" s="747"/>
      <c r="AZ33" s="738"/>
      <c r="BA33" s="738"/>
      <c r="BB33" s="739"/>
      <c r="BC33" s="733"/>
      <c r="BD33" s="734"/>
      <c r="BE33" s="734"/>
      <c r="BF33" s="734"/>
      <c r="BG33" s="734"/>
      <c r="BH33" s="738"/>
      <c r="BI33" s="738"/>
      <c r="BJ33" s="739"/>
      <c r="BK33" s="733"/>
      <c r="BL33" s="734"/>
      <c r="BM33" s="734"/>
      <c r="BN33" s="734"/>
      <c r="BO33" s="734"/>
      <c r="BP33" s="738"/>
      <c r="BQ33" s="739"/>
      <c r="BS33" s="812"/>
      <c r="BT33" s="812"/>
      <c r="BU33" s="812"/>
      <c r="BV33" s="812"/>
      <c r="BW33" s="812"/>
      <c r="BX33" s="812"/>
      <c r="BY33" s="812"/>
      <c r="BZ33" s="812"/>
      <c r="CA33" s="812"/>
      <c r="CB33" s="812"/>
      <c r="CC33" s="812"/>
      <c r="CD33" s="812"/>
      <c r="CE33" s="812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DB33" s="14"/>
    </row>
    <row r="34" spans="1:106" ht="72" customHeight="1" x14ac:dyDescent="0.1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6"/>
      <c r="X34" s="156"/>
      <c r="Y34" s="156"/>
      <c r="Z34" s="156"/>
      <c r="AA34" s="156"/>
      <c r="AB34" s="156"/>
      <c r="AC34" s="156"/>
      <c r="AD34" s="155"/>
      <c r="AE34" s="155"/>
      <c r="AF34" s="155"/>
      <c r="AG34" s="155"/>
      <c r="AH34" s="155"/>
      <c r="AI34" s="155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106" ht="13.5" customHeight="1" x14ac:dyDescent="0.15">
      <c r="A35" s="68"/>
      <c r="B35" s="68"/>
      <c r="C35" s="68"/>
      <c r="D35" s="68"/>
      <c r="E35" s="68"/>
      <c r="F35" s="68"/>
      <c r="G35" s="68"/>
      <c r="H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8"/>
      <c r="AE35" s="78"/>
      <c r="AF35" s="78"/>
      <c r="AG35" s="78"/>
      <c r="AH35" s="78"/>
      <c r="AI35" s="78"/>
      <c r="AJ35" s="78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Y35" s="40"/>
    </row>
    <row r="36" spans="1:106" ht="11.25" customHeight="1" x14ac:dyDescent="0.15">
      <c r="B36" s="22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</row>
    <row r="37" spans="1:106" ht="11.25" customHeight="1" x14ac:dyDescent="0.15"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</row>
    <row r="38" spans="1:106" ht="11.25" customHeight="1" x14ac:dyDescent="0.15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</row>
    <row r="39" spans="1:106" ht="27" customHeight="1" x14ac:dyDescent="0.15">
      <c r="B39" s="172" t="s">
        <v>30</v>
      </c>
      <c r="C39" s="173"/>
      <c r="D39" s="174"/>
      <c r="E39" s="172" t="s">
        <v>31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4"/>
      <c r="Y39" s="172" t="s">
        <v>32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4"/>
      <c r="BF39" s="172" t="s">
        <v>33</v>
      </c>
      <c r="BG39" s="173"/>
      <c r="BH39" s="173"/>
      <c r="BI39" s="173"/>
      <c r="BJ39" s="173"/>
      <c r="BK39" s="174"/>
      <c r="BL39" s="172" t="s">
        <v>101</v>
      </c>
      <c r="BM39" s="173"/>
      <c r="BN39" s="173"/>
      <c r="BO39" s="173"/>
      <c r="BP39" s="173"/>
      <c r="BQ39" s="174"/>
    </row>
    <row r="40" spans="1:106" ht="27" customHeight="1" x14ac:dyDescent="0.15">
      <c r="B40" s="175"/>
      <c r="C40" s="176"/>
      <c r="D40" s="17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17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7"/>
      <c r="BF40" s="175"/>
      <c r="BG40" s="176"/>
      <c r="BH40" s="176"/>
      <c r="BI40" s="176"/>
      <c r="BJ40" s="176"/>
      <c r="BK40" s="177"/>
      <c r="BL40" s="175"/>
      <c r="BM40" s="176"/>
      <c r="BN40" s="176"/>
      <c r="BO40" s="176"/>
      <c r="BP40" s="176"/>
      <c r="BQ40" s="177"/>
    </row>
    <row r="41" spans="1:106" ht="27" customHeight="1" thickBot="1" x14ac:dyDescent="0.2">
      <c r="B41" s="230"/>
      <c r="C41" s="231"/>
      <c r="D41" s="232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230"/>
      <c r="BG41" s="231"/>
      <c r="BH41" s="231"/>
      <c r="BI41" s="231"/>
      <c r="BJ41" s="231"/>
      <c r="BK41" s="232"/>
      <c r="BL41" s="230"/>
      <c r="BM41" s="231"/>
      <c r="BN41" s="231"/>
      <c r="BO41" s="231"/>
      <c r="BP41" s="231"/>
      <c r="BQ41" s="232"/>
    </row>
    <row r="42" spans="1:106" ht="12.95" customHeight="1" thickTop="1" x14ac:dyDescent="0.15">
      <c r="B42" s="233">
        <v>1</v>
      </c>
      <c r="C42" s="234"/>
      <c r="D42" s="235"/>
      <c r="E42" s="665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7"/>
      <c r="Y42" s="665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7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</row>
    <row r="43" spans="1:106" ht="12.95" customHeight="1" x14ac:dyDescent="0.15">
      <c r="B43" s="175"/>
      <c r="C43" s="176"/>
      <c r="D43" s="177"/>
      <c r="E43" s="653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5"/>
      <c r="Y43" s="653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</row>
    <row r="44" spans="1:106" ht="12.95" customHeight="1" x14ac:dyDescent="0.15">
      <c r="B44" s="178"/>
      <c r="C44" s="179"/>
      <c r="D44" s="180"/>
      <c r="E44" s="656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8"/>
      <c r="Y44" s="656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8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</row>
    <row r="45" spans="1:106" ht="12.95" customHeight="1" x14ac:dyDescent="0.15">
      <c r="B45" s="172">
        <v>2</v>
      </c>
      <c r="C45" s="173"/>
      <c r="D45" s="174"/>
      <c r="E45" s="650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2"/>
      <c r="Y45" s="650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2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</row>
    <row r="46" spans="1:106" ht="12.95" customHeight="1" x14ac:dyDescent="0.15">
      <c r="B46" s="175"/>
      <c r="C46" s="176"/>
      <c r="D46" s="177"/>
      <c r="E46" s="653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5"/>
      <c r="Y46" s="653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5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</row>
    <row r="47" spans="1:106" ht="12.95" customHeight="1" x14ac:dyDescent="0.15">
      <c r="B47" s="178"/>
      <c r="C47" s="179"/>
      <c r="D47" s="180"/>
      <c r="E47" s="656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8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8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</row>
    <row r="48" spans="1:106" ht="12.95" customHeight="1" x14ac:dyDescent="0.15">
      <c r="B48" s="172">
        <v>3</v>
      </c>
      <c r="C48" s="173"/>
      <c r="D48" s="174"/>
      <c r="E48" s="650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2"/>
      <c r="Y48" s="650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2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</row>
    <row r="49" spans="2:69" ht="12.95" customHeight="1" x14ac:dyDescent="0.15">
      <c r="B49" s="175"/>
      <c r="C49" s="176"/>
      <c r="D49" s="177"/>
      <c r="E49" s="653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5"/>
      <c r="Y49" s="653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</row>
    <row r="50" spans="2:69" ht="12.95" customHeight="1" x14ac:dyDescent="0.15">
      <c r="B50" s="178"/>
      <c r="C50" s="179"/>
      <c r="D50" s="180"/>
      <c r="E50" s="656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8"/>
      <c r="Y50" s="656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8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</row>
    <row r="51" spans="2:69" ht="12.95" customHeight="1" x14ac:dyDescent="0.15">
      <c r="B51" s="172">
        <v>4</v>
      </c>
      <c r="C51" s="173"/>
      <c r="D51" s="174"/>
      <c r="E51" s="650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2"/>
      <c r="Y51" s="650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2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</row>
    <row r="52" spans="2:69" ht="12.95" customHeight="1" x14ac:dyDescent="0.15">
      <c r="B52" s="175"/>
      <c r="C52" s="176"/>
      <c r="D52" s="177"/>
      <c r="E52" s="653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5"/>
      <c r="Y52" s="653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5"/>
      <c r="BF52" s="659"/>
      <c r="BG52" s="659"/>
      <c r="BH52" s="659"/>
      <c r="BI52" s="659"/>
      <c r="BJ52" s="659"/>
      <c r="BK52" s="659"/>
      <c r="BL52" s="659"/>
      <c r="BM52" s="659"/>
      <c r="BN52" s="659"/>
      <c r="BO52" s="659"/>
      <c r="BP52" s="659"/>
      <c r="BQ52" s="659"/>
    </row>
    <row r="53" spans="2:69" ht="12.95" customHeight="1" x14ac:dyDescent="0.15">
      <c r="B53" s="178"/>
      <c r="C53" s="179"/>
      <c r="D53" s="180"/>
      <c r="E53" s="656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8"/>
      <c r="Y53" s="656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8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59"/>
      <c r="BQ53" s="659"/>
    </row>
    <row r="54" spans="2:69" ht="12.95" customHeight="1" x14ac:dyDescent="0.15">
      <c r="B54" s="172">
        <v>5</v>
      </c>
      <c r="C54" s="173"/>
      <c r="D54" s="174"/>
      <c r="E54" s="650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2"/>
      <c r="Y54" s="650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2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59"/>
      <c r="BQ54" s="659"/>
    </row>
    <row r="55" spans="2:69" ht="12.95" customHeight="1" x14ac:dyDescent="0.15">
      <c r="B55" s="175"/>
      <c r="C55" s="176"/>
      <c r="D55" s="177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5"/>
      <c r="Y55" s="653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59"/>
      <c r="BG55" s="659"/>
      <c r="BH55" s="659"/>
      <c r="BI55" s="659"/>
      <c r="BJ55" s="659"/>
      <c r="BK55" s="659"/>
      <c r="BL55" s="659"/>
      <c r="BM55" s="659"/>
      <c r="BN55" s="659"/>
      <c r="BO55" s="659"/>
      <c r="BP55" s="659"/>
      <c r="BQ55" s="659"/>
    </row>
    <row r="56" spans="2:69" ht="12.95" customHeight="1" x14ac:dyDescent="0.15">
      <c r="B56" s="178"/>
      <c r="C56" s="179"/>
      <c r="D56" s="180"/>
      <c r="E56" s="656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8"/>
      <c r="Y56" s="656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57"/>
      <c r="BE56" s="658"/>
      <c r="BF56" s="659"/>
      <c r="BG56" s="659"/>
      <c r="BH56" s="659"/>
      <c r="BI56" s="659"/>
      <c r="BJ56" s="659"/>
      <c r="BK56" s="659"/>
      <c r="BL56" s="659"/>
      <c r="BM56" s="659"/>
      <c r="BN56" s="659"/>
      <c r="BO56" s="659"/>
      <c r="BP56" s="659"/>
      <c r="BQ56" s="659"/>
    </row>
    <row r="57" spans="2:69" ht="12.95" customHeight="1" x14ac:dyDescent="0.15">
      <c r="B57" s="172">
        <v>6</v>
      </c>
      <c r="C57" s="173"/>
      <c r="D57" s="174"/>
      <c r="E57" s="650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2"/>
      <c r="Y57" s="650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2"/>
      <c r="BF57" s="659"/>
      <c r="BG57" s="659"/>
      <c r="BH57" s="659"/>
      <c r="BI57" s="659"/>
      <c r="BJ57" s="659"/>
      <c r="BK57" s="659"/>
      <c r="BL57" s="659"/>
      <c r="BM57" s="659"/>
      <c r="BN57" s="659"/>
      <c r="BO57" s="659"/>
      <c r="BP57" s="659"/>
      <c r="BQ57" s="659"/>
    </row>
    <row r="58" spans="2:69" ht="12.95" customHeight="1" x14ac:dyDescent="0.15">
      <c r="B58" s="175"/>
      <c r="C58" s="176"/>
      <c r="D58" s="177"/>
      <c r="E58" s="65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5"/>
      <c r="Y58" s="653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5"/>
      <c r="BF58" s="659"/>
      <c r="BG58" s="659"/>
      <c r="BH58" s="659"/>
      <c r="BI58" s="659"/>
      <c r="BJ58" s="659"/>
      <c r="BK58" s="659"/>
      <c r="BL58" s="659"/>
      <c r="BM58" s="659"/>
      <c r="BN58" s="659"/>
      <c r="BO58" s="659"/>
      <c r="BP58" s="659"/>
      <c r="BQ58" s="659"/>
    </row>
    <row r="59" spans="2:69" ht="12.95" customHeight="1" x14ac:dyDescent="0.15">
      <c r="B59" s="178"/>
      <c r="C59" s="179"/>
      <c r="D59" s="180"/>
      <c r="E59" s="656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8"/>
      <c r="Y59" s="656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8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</row>
    <row r="60" spans="2:69" ht="12.95" customHeight="1" x14ac:dyDescent="0.15">
      <c r="B60" s="172">
        <v>7</v>
      </c>
      <c r="C60" s="173"/>
      <c r="D60" s="174"/>
      <c r="E60" s="650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2"/>
      <c r="Y60" s="650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2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</row>
    <row r="61" spans="2:69" ht="12.95" customHeight="1" x14ac:dyDescent="0.15">
      <c r="B61" s="175"/>
      <c r="C61" s="176"/>
      <c r="D61" s="177"/>
      <c r="E61" s="653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5"/>
      <c r="Y61" s="653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5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</row>
    <row r="62" spans="2:69" ht="12.95" customHeight="1" x14ac:dyDescent="0.15">
      <c r="B62" s="178"/>
      <c r="C62" s="179"/>
      <c r="D62" s="180"/>
      <c r="E62" s="656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8"/>
      <c r="Y62" s="656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8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</row>
    <row r="63" spans="2:69" ht="12.95" customHeight="1" x14ac:dyDescent="0.15">
      <c r="B63" s="172">
        <v>8</v>
      </c>
      <c r="C63" s="173"/>
      <c r="D63" s="174"/>
      <c r="E63" s="650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2"/>
      <c r="Y63" s="650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2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</row>
    <row r="64" spans="2:69" ht="12.95" customHeight="1" x14ac:dyDescent="0.15">
      <c r="B64" s="175"/>
      <c r="C64" s="176"/>
      <c r="D64" s="177"/>
      <c r="E64" s="653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5"/>
      <c r="Y64" s="653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5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</row>
    <row r="65" spans="2:69" ht="12.95" customHeight="1" x14ac:dyDescent="0.15">
      <c r="B65" s="178"/>
      <c r="C65" s="179"/>
      <c r="D65" s="180"/>
      <c r="E65" s="656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8"/>
      <c r="Y65" s="656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8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</row>
    <row r="66" spans="2:69" ht="12.95" customHeight="1" x14ac:dyDescent="0.15">
      <c r="B66" s="172">
        <v>9</v>
      </c>
      <c r="C66" s="173"/>
      <c r="D66" s="174"/>
      <c r="E66" s="650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2"/>
      <c r="Y66" s="650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2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</row>
    <row r="67" spans="2:69" ht="12.95" customHeight="1" x14ac:dyDescent="0.15">
      <c r="B67" s="175"/>
      <c r="C67" s="176"/>
      <c r="D67" s="177"/>
      <c r="E67" s="653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653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5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</row>
    <row r="68" spans="2:69" ht="12.95" customHeight="1" x14ac:dyDescent="0.15">
      <c r="B68" s="178"/>
      <c r="C68" s="179"/>
      <c r="D68" s="180"/>
      <c r="E68" s="656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8"/>
      <c r="Y68" s="656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8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</row>
    <row r="69" spans="2:69" ht="12.95" customHeight="1" x14ac:dyDescent="0.15">
      <c r="B69" s="172">
        <v>10</v>
      </c>
      <c r="C69" s="173"/>
      <c r="D69" s="174"/>
      <c r="E69" s="650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2"/>
      <c r="Y69" s="650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2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</row>
    <row r="70" spans="2:69" ht="12.95" customHeight="1" x14ac:dyDescent="0.15">
      <c r="B70" s="175"/>
      <c r="C70" s="176"/>
      <c r="D70" s="177"/>
      <c r="E70" s="653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5"/>
      <c r="Y70" s="653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5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</row>
    <row r="71" spans="2:69" ht="12.95" customHeight="1" x14ac:dyDescent="0.15">
      <c r="B71" s="178"/>
      <c r="C71" s="179"/>
      <c r="D71" s="180"/>
      <c r="E71" s="653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5"/>
      <c r="Y71" s="653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5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</row>
    <row r="72" spans="2:69" ht="12.95" customHeight="1" x14ac:dyDescent="0.15">
      <c r="B72" s="172">
        <v>11</v>
      </c>
      <c r="C72" s="173"/>
      <c r="D72" s="174"/>
      <c r="E72" s="650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2"/>
      <c r="Y72" s="650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</row>
    <row r="73" spans="2:69" ht="12.95" customHeight="1" x14ac:dyDescent="0.15">
      <c r="B73" s="175"/>
      <c r="C73" s="176"/>
      <c r="D73" s="177"/>
      <c r="E73" s="653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5"/>
      <c r="Y73" s="653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5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</row>
    <row r="74" spans="2:69" ht="12.95" customHeight="1" x14ac:dyDescent="0.15">
      <c r="B74" s="178"/>
      <c r="C74" s="179"/>
      <c r="D74" s="180"/>
      <c r="E74" s="656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6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  <c r="AP74" s="657"/>
      <c r="AQ74" s="657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8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</row>
    <row r="75" spans="2:69" ht="12.95" customHeight="1" x14ac:dyDescent="0.15">
      <c r="B75" s="172">
        <v>12</v>
      </c>
      <c r="C75" s="173"/>
      <c r="D75" s="174"/>
      <c r="E75" s="650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2"/>
      <c r="Y75" s="650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2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</row>
    <row r="76" spans="2:69" ht="12.95" customHeight="1" x14ac:dyDescent="0.15">
      <c r="B76" s="175"/>
      <c r="C76" s="176"/>
      <c r="D76" s="177"/>
      <c r="E76" s="653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3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5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</row>
    <row r="77" spans="2:69" ht="12.95" customHeight="1" x14ac:dyDescent="0.15">
      <c r="B77" s="178"/>
      <c r="C77" s="179"/>
      <c r="D77" s="180"/>
      <c r="E77" s="656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8"/>
      <c r="Y77" s="656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8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</row>
    <row r="78" spans="2:69" ht="12.95" customHeight="1" x14ac:dyDescent="0.15">
      <c r="B78" s="172">
        <v>13</v>
      </c>
      <c r="C78" s="173"/>
      <c r="D78" s="174"/>
      <c r="E78" s="650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2"/>
      <c r="Y78" s="650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2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</row>
    <row r="79" spans="2:69" ht="12.95" customHeight="1" x14ac:dyDescent="0.15">
      <c r="B79" s="175"/>
      <c r="C79" s="176"/>
      <c r="D79" s="177"/>
      <c r="E79" s="653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5"/>
      <c r="Y79" s="653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5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</row>
    <row r="80" spans="2:69" ht="12.95" customHeight="1" x14ac:dyDescent="0.15">
      <c r="B80" s="178"/>
      <c r="C80" s="179"/>
      <c r="D80" s="18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8"/>
      <c r="Y80" s="656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7"/>
      <c r="BE80" s="658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</row>
    <row r="81" spans="2:69" ht="12.95" customHeight="1" x14ac:dyDescent="0.15">
      <c r="B81" s="172">
        <v>14</v>
      </c>
      <c r="C81" s="173"/>
      <c r="D81" s="174"/>
      <c r="E81" s="650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2"/>
      <c r="Y81" s="650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2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</row>
    <row r="82" spans="2:69" ht="12.95" customHeight="1" x14ac:dyDescent="0.15">
      <c r="B82" s="175"/>
      <c r="C82" s="176"/>
      <c r="D82" s="177"/>
      <c r="E82" s="653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5"/>
      <c r="Y82" s="653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5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</row>
    <row r="83" spans="2:69" ht="12.95" customHeight="1" x14ac:dyDescent="0.15">
      <c r="B83" s="178"/>
      <c r="C83" s="179"/>
      <c r="D83" s="180"/>
      <c r="E83" s="656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8"/>
      <c r="Y83" s="656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8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</row>
    <row r="84" spans="2:69" ht="12.95" customHeight="1" x14ac:dyDescent="0.15">
      <c r="B84" s="172">
        <v>15</v>
      </c>
      <c r="C84" s="173"/>
      <c r="D84" s="174"/>
      <c r="E84" s="650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2"/>
      <c r="Y84" s="650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2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</row>
    <row r="85" spans="2:69" ht="12.95" customHeight="1" x14ac:dyDescent="0.15">
      <c r="B85" s="175"/>
      <c r="C85" s="176"/>
      <c r="D85" s="177"/>
      <c r="E85" s="653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5"/>
      <c r="Y85" s="653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5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</row>
    <row r="86" spans="2:69" ht="12.95" customHeight="1" x14ac:dyDescent="0.15">
      <c r="B86" s="178"/>
      <c r="C86" s="179"/>
      <c r="D86" s="180"/>
      <c r="E86" s="656"/>
      <c r="F86" s="657"/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8"/>
      <c r="Y86" s="656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  <c r="AO86" s="657"/>
      <c r="AP86" s="657"/>
      <c r="AQ86" s="657"/>
      <c r="AR86" s="657"/>
      <c r="AS86" s="657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57"/>
      <c r="BE86" s="658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</row>
    <row r="87" spans="2:69" ht="12.95" customHeight="1" x14ac:dyDescent="0.15">
      <c r="B87" s="172">
        <v>16</v>
      </c>
      <c r="C87" s="173"/>
      <c r="D87" s="174"/>
      <c r="E87" s="650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2"/>
      <c r="Y87" s="650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2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</row>
    <row r="88" spans="2:69" ht="12.95" customHeight="1" x14ac:dyDescent="0.15">
      <c r="B88" s="175"/>
      <c r="C88" s="176"/>
      <c r="D88" s="177"/>
      <c r="E88" s="653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5"/>
      <c r="Y88" s="653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5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</row>
    <row r="89" spans="2:69" ht="12.95" customHeight="1" x14ac:dyDescent="0.15">
      <c r="B89" s="178"/>
      <c r="C89" s="179"/>
      <c r="D89" s="180"/>
      <c r="E89" s="656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8"/>
      <c r="Y89" s="656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8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</row>
    <row r="90" spans="2:69" ht="12.95" customHeight="1" x14ac:dyDescent="0.15">
      <c r="B90" s="172">
        <v>17</v>
      </c>
      <c r="C90" s="173"/>
      <c r="D90" s="174"/>
      <c r="E90" s="650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2"/>
      <c r="Y90" s="650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2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</row>
    <row r="91" spans="2:69" ht="12.95" customHeight="1" x14ac:dyDescent="0.15">
      <c r="B91" s="175"/>
      <c r="C91" s="176"/>
      <c r="D91" s="177"/>
      <c r="E91" s="653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5"/>
      <c r="Y91" s="653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5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</row>
    <row r="92" spans="2:69" ht="12.95" customHeight="1" x14ac:dyDescent="0.15">
      <c r="B92" s="178"/>
      <c r="C92" s="179"/>
      <c r="D92" s="180"/>
      <c r="E92" s="656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8"/>
      <c r="Y92" s="656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8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</row>
    <row r="93" spans="2:69" ht="12.95" customHeight="1" x14ac:dyDescent="0.15">
      <c r="B93" s="172">
        <v>18</v>
      </c>
      <c r="C93" s="173"/>
      <c r="D93" s="174"/>
      <c r="E93" s="650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2"/>
      <c r="Y93" s="650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2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</row>
    <row r="94" spans="2:69" ht="12.95" customHeight="1" x14ac:dyDescent="0.15">
      <c r="B94" s="175"/>
      <c r="C94" s="176"/>
      <c r="D94" s="177"/>
      <c r="E94" s="653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5"/>
      <c r="Y94" s="653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5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</row>
    <row r="95" spans="2:69" ht="12.95" customHeight="1" x14ac:dyDescent="0.15">
      <c r="B95" s="178"/>
      <c r="C95" s="179"/>
      <c r="D95" s="180"/>
      <c r="E95" s="656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8"/>
      <c r="Y95" s="656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8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</row>
    <row r="96" spans="2:69" ht="12.95" customHeight="1" x14ac:dyDescent="0.15">
      <c r="B96" s="172">
        <v>19</v>
      </c>
      <c r="C96" s="173"/>
      <c r="D96" s="174"/>
      <c r="E96" s="650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2"/>
      <c r="Y96" s="650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2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</row>
    <row r="97" spans="2:69" ht="12.95" customHeight="1" x14ac:dyDescent="0.15">
      <c r="B97" s="175"/>
      <c r="C97" s="176"/>
      <c r="D97" s="177"/>
      <c r="E97" s="653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5"/>
      <c r="Y97" s="653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5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</row>
    <row r="98" spans="2:69" ht="12.95" customHeight="1" x14ac:dyDescent="0.15">
      <c r="B98" s="178"/>
      <c r="C98" s="179"/>
      <c r="D98" s="180"/>
      <c r="E98" s="656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8"/>
      <c r="Y98" s="656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8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</row>
    <row r="99" spans="2:69" ht="12.95" customHeight="1" x14ac:dyDescent="0.15">
      <c r="B99" s="172">
        <v>20</v>
      </c>
      <c r="C99" s="173"/>
      <c r="D99" s="174"/>
      <c r="E99" s="650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2"/>
      <c r="Y99" s="650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2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</row>
    <row r="100" spans="2:69" ht="12.95" customHeight="1" x14ac:dyDescent="0.15">
      <c r="B100" s="175"/>
      <c r="C100" s="176"/>
      <c r="D100" s="177"/>
      <c r="E100" s="653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5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5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</row>
    <row r="101" spans="2:69" ht="12.95" customHeight="1" x14ac:dyDescent="0.15">
      <c r="B101" s="178"/>
      <c r="C101" s="179"/>
      <c r="D101" s="180"/>
      <c r="E101" s="656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56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8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</row>
    <row r="104" spans="2:69" ht="27" customHeight="1" x14ac:dyDescent="0.15">
      <c r="B104" s="52" t="s">
        <v>105</v>
      </c>
    </row>
    <row r="105" spans="2:69" ht="38.25" customHeight="1" x14ac:dyDescent="0.15">
      <c r="B105" s="192" t="s">
        <v>11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660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95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</row>
    <row r="106" spans="2:69" ht="38.25" customHeight="1" x14ac:dyDescent="0.15">
      <c r="B106" s="192" t="s">
        <v>36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660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8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200"/>
    </row>
    <row r="107" spans="2:69" ht="38.25" customHeight="1" x14ac:dyDescent="0.15">
      <c r="B107" s="192" t="s">
        <v>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660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3"/>
    </row>
  </sheetData>
  <sheetProtection algorithmName="SHA-512" hashValue="q8nmKkqzRIXVAGrow8CA0dGmERLFsx/rKotEK1+ya0QcG2KPQX5jpOcS3z7YfD5+3LSJbZtI//dU4GzqBuYiJw==" saltValue="7E5maEcafmoRXWfDmvMgNA==" spinCount="100000" sheet="1" objects="1" scenarios="1" selectLockedCells="1"/>
  <protectedRanges>
    <protectedRange password="B6C9" sqref="BF2:BG2" name="範囲1"/>
  </protectedRanges>
  <mergeCells count="173"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72:D74"/>
    <mergeCell ref="E72:X74"/>
    <mergeCell ref="Y72:BE74"/>
    <mergeCell ref="BF72:BK74"/>
    <mergeCell ref="BL72:BQ74"/>
    <mergeCell ref="B75:D77"/>
    <mergeCell ref="E75:X77"/>
    <mergeCell ref="Y75:BE77"/>
    <mergeCell ref="BF75:BK77"/>
    <mergeCell ref="BL75:BQ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S28:CF29"/>
    <mergeCell ref="BS30:CF31"/>
    <mergeCell ref="B31:E33"/>
    <mergeCell ref="F31:H33"/>
    <mergeCell ref="I31:L33"/>
    <mergeCell ref="M31:O33"/>
    <mergeCell ref="P31:S33"/>
    <mergeCell ref="T31:V33"/>
    <mergeCell ref="W31:AC33"/>
    <mergeCell ref="AD31:AG33"/>
    <mergeCell ref="AD28:AG30"/>
    <mergeCell ref="AH28:AT30"/>
    <mergeCell ref="AH31:AT33"/>
    <mergeCell ref="BS32:CE33"/>
    <mergeCell ref="AU28:BB33"/>
    <mergeCell ref="BC28:BJ33"/>
    <mergeCell ref="BK28:BQ33"/>
    <mergeCell ref="B36:BQ38"/>
    <mergeCell ref="B39:D41"/>
    <mergeCell ref="E39:X41"/>
    <mergeCell ref="Y39:BE41"/>
    <mergeCell ref="BF39:BK41"/>
    <mergeCell ref="BL39:BQ41"/>
    <mergeCell ref="B28:E30"/>
    <mergeCell ref="F28:H30"/>
    <mergeCell ref="I28:L30"/>
    <mergeCell ref="M28:O30"/>
    <mergeCell ref="P28:S30"/>
    <mergeCell ref="T28:V30"/>
    <mergeCell ref="W28:Z30"/>
    <mergeCell ref="AA28:AC30"/>
    <mergeCell ref="P24:V27"/>
    <mergeCell ref="W24:AC27"/>
    <mergeCell ref="B17:I18"/>
    <mergeCell ref="J17:AI18"/>
    <mergeCell ref="BS18:CF21"/>
    <mergeCell ref="CG18:CK20"/>
    <mergeCell ref="B21:BQ23"/>
    <mergeCell ref="BS22:CF25"/>
    <mergeCell ref="B24:H27"/>
    <mergeCell ref="I24:O27"/>
    <mergeCell ref="AU24:BB27"/>
    <mergeCell ref="BC24:BJ27"/>
    <mergeCell ref="BK24:BQ27"/>
    <mergeCell ref="BS26:CF27"/>
    <mergeCell ref="AD24:AT27"/>
    <mergeCell ref="B13:I14"/>
    <mergeCell ref="J13:AI14"/>
    <mergeCell ref="BC3:BI3"/>
    <mergeCell ref="BJ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5"/>
  <conditionalFormatting sqref="AH28:AT30">
    <cfRule type="expression" dxfId="32" priority="8">
      <formula>AND($I$28&gt;0,$AH$28="")</formula>
    </cfRule>
  </conditionalFormatting>
  <conditionalFormatting sqref="AH31:AT33">
    <cfRule type="expression" dxfId="31" priority="7">
      <formula>AND($I$28&gt;0,$AH$31="")</formula>
    </cfRule>
  </conditionalFormatting>
  <conditionalFormatting sqref="BC28:BG33">
    <cfRule type="expression" dxfId="30" priority="2">
      <formula>$BC$28="該当する"</formula>
    </cfRule>
  </conditionalFormatting>
  <conditionalFormatting sqref="BK28:BO33">
    <cfRule type="expression" dxfId="29" priority="3">
      <formula>$BK$28="該当する"</formula>
    </cfRule>
  </conditionalFormatting>
  <conditionalFormatting sqref="AU28:AY33">
    <cfRule type="expression" dxfId="28" priority="1">
      <formula>$AU$28="有"</formula>
    </cfRule>
  </conditionalFormatting>
  <dataValidations count="4">
    <dataValidation type="whole" operator="greaterThan" allowBlank="1" showInputMessage="1" showErrorMessage="1" error="不正な契約期間が入力されています。_x000a_入力間違いがないか確認してください。" sqref="B28:E30" xr:uid="{44C486BE-2CF2-4125-B327-71D900ECD2DE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8E78A08F-F49C-4492-BA21-47CE6D5F2694}"/>
    <dataValidation type="list" allowBlank="1" showInputMessage="1" showErrorMessage="1" sqref="AU28:BB33" xr:uid="{580E706B-01FD-4059-8AC7-5B17D2FD4ADC}">
      <formula1>"有,無"</formula1>
    </dataValidation>
    <dataValidation type="list" allowBlank="1" showInputMessage="1" showErrorMessage="1" sqref="BC28:BQ33" xr:uid="{85AE1C32-CED2-4B57-89A2-B388BCE780ED}">
      <formula1>"該当しない,該当する"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09A1-6B4A-448E-9A53-775E27F11F8D}">
  <sheetPr codeName="Sheet8">
    <tabColor theme="8" tint="0.39997558519241921"/>
    <pageSetUpPr fitToPage="1"/>
  </sheetPr>
  <dimension ref="B1:CD115"/>
  <sheetViews>
    <sheetView showGridLines="0" view="pageBreakPreview" zoomScale="55" zoomScaleNormal="55" zoomScaleSheetLayoutView="55" workbookViewId="0">
      <selection activeCell="T37" sqref="T37:AM39"/>
    </sheetView>
  </sheetViews>
  <sheetFormatPr defaultRowHeight="13.5" x14ac:dyDescent="0.15"/>
  <cols>
    <col min="1" max="69" width="2.625" style="30" customWidth="1"/>
    <col min="70" max="70" width="7.125" style="30" customWidth="1"/>
    <col min="71" max="16384" width="9" style="30"/>
  </cols>
  <sheetData>
    <row r="1" spans="2:70" ht="13.5" customHeight="1" x14ac:dyDescent="0.15">
      <c r="BJ1" s="136"/>
      <c r="BK1" s="136"/>
      <c r="BN1" s="24"/>
      <c r="BO1" s="24"/>
    </row>
    <row r="2" spans="2:70" ht="21.75" customHeight="1" x14ac:dyDescent="0.15">
      <c r="AV2" s="116"/>
      <c r="AW2" s="116"/>
      <c r="AX2" s="116"/>
      <c r="AY2" s="116"/>
      <c r="AZ2" s="116"/>
      <c r="BA2" s="116"/>
      <c r="BB2" s="117" t="s">
        <v>118</v>
      </c>
      <c r="BC2" s="118"/>
      <c r="BD2" s="799">
        <f>IF(【契約③】契約内容申告書!BD2="","",【契約③】契約内容申告書!BD2)</f>
        <v>2021</v>
      </c>
      <c r="BE2" s="799"/>
      <c r="BF2" s="799"/>
      <c r="BG2" s="799"/>
      <c r="BH2" s="693" t="s">
        <v>1</v>
      </c>
      <c r="BI2" s="693"/>
      <c r="BJ2" s="834" t="str">
        <f>IF(【契約③】契約内容申告書!BJ2="","",【契約③】契約内容申告書!BJ2)</f>
        <v/>
      </c>
      <c r="BK2" s="834"/>
      <c r="BL2" s="693" t="s">
        <v>3</v>
      </c>
      <c r="BM2" s="693"/>
      <c r="BN2" s="834" t="str">
        <f>IF(【契約③】契約内容申告書!BN2="","",【契約③】契約内容申告書!BN2)</f>
        <v/>
      </c>
      <c r="BO2" s="834"/>
      <c r="BP2" s="116" t="s">
        <v>4</v>
      </c>
      <c r="BQ2" s="24"/>
    </row>
    <row r="3" spans="2:70" s="45" customFormat="1" ht="21.75" customHeight="1" x14ac:dyDescent="0.1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706" t="s">
        <v>49</v>
      </c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137"/>
      <c r="AT3" s="137"/>
      <c r="AU3" s="137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IF(【契約②】契約内容申告書!BJ3="","",【契約②】契約内容申告書!BJ3)</f>
        <v/>
      </c>
      <c r="BK3" s="800"/>
      <c r="BL3" s="800"/>
      <c r="BM3" s="800"/>
      <c r="BN3" s="800"/>
      <c r="BO3" s="800"/>
      <c r="BP3" s="800"/>
      <c r="BQ3" s="800"/>
      <c r="BR3" s="137"/>
    </row>
    <row r="4" spans="2:70" ht="21.95" customHeight="1" x14ac:dyDescent="0.15"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V4" s="116"/>
      <c r="AW4" s="116"/>
      <c r="AX4" s="116"/>
      <c r="AY4" s="116"/>
      <c r="AZ4" s="116"/>
      <c r="BA4" s="116"/>
      <c r="BB4" s="116"/>
      <c r="BC4" s="116"/>
      <c r="BD4" s="24"/>
      <c r="BE4" s="24"/>
      <c r="BF4" s="24"/>
      <c r="BG4" s="24"/>
      <c r="BH4" s="117"/>
      <c r="BI4" s="23"/>
      <c r="BJ4" s="138"/>
      <c r="BK4" s="139" t="s">
        <v>6</v>
      </c>
      <c r="BL4" s="798">
        <f>【契約③】契約内容申告書!BL4</f>
        <v>3</v>
      </c>
      <c r="BM4" s="798"/>
      <c r="BN4" s="17" t="s">
        <v>7</v>
      </c>
      <c r="BO4" s="798" t="str">
        <f>IF(J15="","",J15)</f>
        <v/>
      </c>
      <c r="BP4" s="798"/>
      <c r="BQ4" s="139" t="s">
        <v>8</v>
      </c>
    </row>
    <row r="5" spans="2:70" s="52" customFormat="1" ht="24" x14ac:dyDescent="0.15">
      <c r="B5" s="707" t="s">
        <v>104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</row>
    <row r="6" spans="2:70" s="52" customFormat="1" ht="24" x14ac:dyDescent="0.15">
      <c r="B6" s="707" t="s">
        <v>53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</row>
    <row r="7" spans="2:70" s="24" customFormat="1" ht="24" x14ac:dyDescent="0.15">
      <c r="B7" s="707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2:70" s="55" customFormat="1" ht="12" customHeight="1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2:70" s="55" customFormat="1" ht="17.25" customHeight="1" x14ac:dyDescent="0.15">
      <c r="B9" s="221" t="s">
        <v>9</v>
      </c>
      <c r="C9" s="222"/>
      <c r="D9" s="222"/>
      <c r="E9" s="222"/>
      <c r="F9" s="222"/>
      <c r="G9" s="222"/>
      <c r="H9" s="222"/>
      <c r="I9" s="223"/>
      <c r="J9" s="833" t="str">
        <f>IF(【契約③】契約内容申告書!J9="","",【契約③】契約内容申告書!J9)</f>
        <v/>
      </c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BI9" s="140"/>
      <c r="BJ9" s="141"/>
      <c r="BK9" s="141"/>
      <c r="BQ9" s="141"/>
    </row>
    <row r="10" spans="2:70" s="55" customFormat="1" ht="17.25" customHeight="1" x14ac:dyDescent="0.15">
      <c r="B10" s="227"/>
      <c r="C10" s="228"/>
      <c r="D10" s="228"/>
      <c r="E10" s="228"/>
      <c r="F10" s="228"/>
      <c r="G10" s="228"/>
      <c r="H10" s="228"/>
      <c r="I10" s="229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BI10" s="140"/>
      <c r="BJ10" s="140"/>
      <c r="BK10" s="140"/>
      <c r="BQ10" s="140"/>
    </row>
    <row r="11" spans="2:70" ht="17.25" customHeight="1" x14ac:dyDescent="0.15">
      <c r="B11" s="221" t="s">
        <v>11</v>
      </c>
      <c r="C11" s="222"/>
      <c r="D11" s="222"/>
      <c r="E11" s="222"/>
      <c r="F11" s="222"/>
      <c r="G11" s="222"/>
      <c r="H11" s="222"/>
      <c r="I11" s="223"/>
      <c r="J11" s="833" t="str">
        <f>IF(【契約③】契約内容申告書!J11="","",【契約③】契約内容申告書!J11)</f>
        <v/>
      </c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H11" s="55"/>
      <c r="BI11" s="140"/>
      <c r="BJ11" s="140"/>
      <c r="BK11" s="140"/>
      <c r="BQ11" s="140"/>
    </row>
    <row r="12" spans="2:70" ht="17.25" customHeight="1" x14ac:dyDescent="0.15">
      <c r="B12" s="227"/>
      <c r="C12" s="228"/>
      <c r="D12" s="228"/>
      <c r="E12" s="228"/>
      <c r="F12" s="228"/>
      <c r="G12" s="228"/>
      <c r="H12" s="228"/>
      <c r="I12" s="229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H12" s="55"/>
      <c r="BI12" s="140"/>
      <c r="BJ12" s="140"/>
      <c r="BK12" s="140"/>
      <c r="BQ12" s="140"/>
    </row>
    <row r="13" spans="2:70" ht="17.25" customHeight="1" x14ac:dyDescent="0.15">
      <c r="B13" s="221" t="s">
        <v>13</v>
      </c>
      <c r="C13" s="222"/>
      <c r="D13" s="222"/>
      <c r="E13" s="222"/>
      <c r="F13" s="222"/>
      <c r="G13" s="222"/>
      <c r="H13" s="222"/>
      <c r="I13" s="223"/>
      <c r="J13" s="833" t="str">
        <f>IF(【契約③】契約内容申告書!J13="","",【契約③】契約内容申告書!J13)</f>
        <v/>
      </c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140"/>
      <c r="BJ13" s="140"/>
      <c r="BK13" s="140"/>
      <c r="BL13" s="140"/>
      <c r="BM13" s="140"/>
      <c r="BN13" s="140"/>
      <c r="BO13" s="140"/>
      <c r="BP13" s="140"/>
      <c r="BQ13" s="140"/>
    </row>
    <row r="14" spans="2:70" ht="17.25" customHeight="1" x14ac:dyDescent="0.15">
      <c r="B14" s="227"/>
      <c r="C14" s="228"/>
      <c r="D14" s="228"/>
      <c r="E14" s="228"/>
      <c r="F14" s="228"/>
      <c r="G14" s="228"/>
      <c r="H14" s="228"/>
      <c r="I14" s="229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140"/>
      <c r="BJ14" s="140"/>
      <c r="BK14" s="140"/>
      <c r="BL14" s="140"/>
      <c r="BM14" s="140"/>
      <c r="BN14" s="140"/>
      <c r="BO14" s="140"/>
      <c r="BP14" s="140"/>
      <c r="BQ14" s="140"/>
    </row>
    <row r="15" spans="2:70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33" t="str">
        <f>IF(【契約③】契約内容申告書!J15="","",【契約③】契約内容申告書!J15)</f>
        <v/>
      </c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30"/>
      <c r="AT15" s="140"/>
    </row>
    <row r="16" spans="2:70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30"/>
      <c r="AT16" s="140"/>
    </row>
    <row r="17" spans="2:69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833">
        <f>IF(【契約③】契約内容申告書!J17="","",【契約③】契約内容申告書!J17)</f>
        <v>3</v>
      </c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55"/>
      <c r="AN17" s="55"/>
      <c r="AO17" s="55"/>
      <c r="AP17" s="55"/>
      <c r="AQ17" s="55"/>
      <c r="AR17" s="55"/>
      <c r="AS17" s="55"/>
      <c r="AT17" s="140"/>
    </row>
    <row r="18" spans="2:69" ht="17.25" customHeight="1" x14ac:dyDescent="0.15">
      <c r="B18" s="227"/>
      <c r="C18" s="228"/>
      <c r="D18" s="228"/>
      <c r="E18" s="228"/>
      <c r="F18" s="228"/>
      <c r="G18" s="228"/>
      <c r="H18" s="228"/>
      <c r="I18" s="229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55"/>
      <c r="AN18" s="55"/>
      <c r="AO18" s="55"/>
      <c r="AP18" s="55"/>
      <c r="AQ18" s="55"/>
      <c r="AR18" s="55"/>
      <c r="AS18" s="55"/>
      <c r="AT18" s="141"/>
    </row>
    <row r="19" spans="2:69" ht="7.5" customHeight="1" x14ac:dyDescent="0.15"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129"/>
      <c r="BN19" s="55"/>
      <c r="BO19" s="129"/>
      <c r="BP19" s="55"/>
      <c r="BQ19" s="55"/>
    </row>
    <row r="20" spans="2:69" ht="7.5" customHeight="1" x14ac:dyDescent="0.1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</row>
    <row r="21" spans="2:69" ht="13.5" customHeight="1" x14ac:dyDescent="0.15">
      <c r="B21" s="221" t="s">
        <v>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</row>
    <row r="22" spans="2:69" ht="13.5" customHeight="1" x14ac:dyDescent="0.15">
      <c r="B22" s="224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826"/>
      <c r="AW22" s="826"/>
      <c r="AX22" s="826"/>
      <c r="AY22" s="826"/>
      <c r="AZ22" s="826"/>
      <c r="BA22" s="826"/>
      <c r="BB22" s="826"/>
      <c r="BC22" s="826"/>
      <c r="BD22" s="826"/>
      <c r="BE22" s="826"/>
      <c r="BF22" s="826"/>
      <c r="BG22" s="826"/>
      <c r="BH22" s="826"/>
      <c r="BI22" s="826"/>
      <c r="BJ22" s="826"/>
      <c r="BK22" s="826"/>
      <c r="BL22" s="826"/>
      <c r="BM22" s="826"/>
      <c r="BN22" s="826"/>
      <c r="BO22" s="826"/>
      <c r="BP22" s="826"/>
      <c r="BQ22" s="226"/>
    </row>
    <row r="23" spans="2:69" ht="13.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</row>
    <row r="25" spans="2:69" ht="13.5" customHeight="1" x14ac:dyDescent="0.15">
      <c r="B25" s="381" t="s">
        <v>57</v>
      </c>
      <c r="C25" s="382"/>
      <c r="D25" s="383"/>
      <c r="E25" s="553" t="s">
        <v>58</v>
      </c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5"/>
      <c r="T25" s="392">
        <f>T28+T31</f>
        <v>0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583" t="s">
        <v>59</v>
      </c>
      <c r="AO25" s="584"/>
      <c r="AP25" s="585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2:69" ht="13.5" customHeight="1" x14ac:dyDescent="0.15">
      <c r="B26" s="384"/>
      <c r="C26" s="819"/>
      <c r="D26" s="386"/>
      <c r="E26" s="556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558"/>
      <c r="T26" s="395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397"/>
      <c r="AN26" s="574"/>
      <c r="AO26" s="832"/>
      <c r="AP26" s="576"/>
      <c r="AQ26" s="130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2:69" ht="13.5" customHeight="1" x14ac:dyDescent="0.15">
      <c r="B27" s="387"/>
      <c r="C27" s="388"/>
      <c r="D27" s="389"/>
      <c r="E27" s="559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1"/>
      <c r="T27" s="580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2"/>
      <c r="AN27" s="586"/>
      <c r="AO27" s="587"/>
      <c r="AP27" s="588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2:69" ht="13.5" customHeight="1" x14ac:dyDescent="0.15">
      <c r="E28" s="381" t="s">
        <v>60</v>
      </c>
      <c r="F28" s="382"/>
      <c r="G28" s="383"/>
      <c r="H28" s="553" t="s">
        <v>61</v>
      </c>
      <c r="I28" s="554"/>
      <c r="J28" s="554"/>
      <c r="K28" s="554"/>
      <c r="L28" s="554"/>
      <c r="M28" s="554"/>
      <c r="N28" s="554"/>
      <c r="O28" s="554"/>
      <c r="P28" s="554"/>
      <c r="Q28" s="555"/>
      <c r="T28" s="568">
        <f>【契約③】契約内容申告書!B28</f>
        <v>0</v>
      </c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70"/>
      <c r="AN28" s="571" t="s">
        <v>59</v>
      </c>
      <c r="AO28" s="572"/>
      <c r="AP28" s="573"/>
    </row>
    <row r="29" spans="2:69" ht="13.5" customHeight="1" x14ac:dyDescent="0.15">
      <c r="E29" s="384"/>
      <c r="F29" s="819"/>
      <c r="G29" s="386"/>
      <c r="H29" s="556"/>
      <c r="I29" s="831"/>
      <c r="J29" s="831"/>
      <c r="K29" s="831"/>
      <c r="L29" s="831"/>
      <c r="M29" s="831"/>
      <c r="N29" s="831"/>
      <c r="O29" s="831"/>
      <c r="P29" s="831"/>
      <c r="Q29" s="558"/>
      <c r="T29" s="395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397"/>
      <c r="AN29" s="574"/>
      <c r="AO29" s="832"/>
      <c r="AP29" s="576"/>
    </row>
    <row r="30" spans="2:69" ht="13.5" customHeight="1" x14ac:dyDescent="0.15">
      <c r="E30" s="387"/>
      <c r="F30" s="388"/>
      <c r="G30" s="389"/>
      <c r="H30" s="559"/>
      <c r="I30" s="560"/>
      <c r="J30" s="560"/>
      <c r="K30" s="560"/>
      <c r="L30" s="560"/>
      <c r="M30" s="560"/>
      <c r="N30" s="560"/>
      <c r="O30" s="560"/>
      <c r="P30" s="560"/>
      <c r="Q30" s="561"/>
      <c r="T30" s="580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2"/>
      <c r="AN30" s="586"/>
      <c r="AO30" s="587"/>
      <c r="AP30" s="588"/>
    </row>
    <row r="31" spans="2:69" ht="13.5" customHeight="1" x14ac:dyDescent="0.15">
      <c r="E31" s="381" t="s">
        <v>62</v>
      </c>
      <c r="F31" s="382"/>
      <c r="G31" s="383"/>
      <c r="H31" s="553" t="s">
        <v>63</v>
      </c>
      <c r="I31" s="554"/>
      <c r="J31" s="554"/>
      <c r="K31" s="554"/>
      <c r="L31" s="554"/>
      <c r="M31" s="554"/>
      <c r="N31" s="554"/>
      <c r="O31" s="554"/>
      <c r="P31" s="554"/>
      <c r="Q31" s="555"/>
      <c r="T31" s="568">
        <f>【契約③】契約内容申告書!I28</f>
        <v>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70"/>
      <c r="AN31" s="571" t="s">
        <v>59</v>
      </c>
      <c r="AO31" s="572"/>
      <c r="AP31" s="573"/>
    </row>
    <row r="32" spans="2:69" ht="13.5" customHeight="1" x14ac:dyDescent="0.15">
      <c r="E32" s="384"/>
      <c r="F32" s="819"/>
      <c r="G32" s="386"/>
      <c r="H32" s="556"/>
      <c r="I32" s="831"/>
      <c r="J32" s="831"/>
      <c r="K32" s="831"/>
      <c r="L32" s="831"/>
      <c r="M32" s="831"/>
      <c r="N32" s="831"/>
      <c r="O32" s="831"/>
      <c r="P32" s="831"/>
      <c r="Q32" s="558"/>
      <c r="T32" s="395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  <c r="AL32" s="820"/>
      <c r="AM32" s="397"/>
      <c r="AN32" s="574"/>
      <c r="AO32" s="832"/>
      <c r="AP32" s="576"/>
    </row>
    <row r="33" spans="2:69" ht="13.5" customHeight="1" x14ac:dyDescent="0.15">
      <c r="E33" s="387"/>
      <c r="F33" s="388"/>
      <c r="G33" s="389"/>
      <c r="H33" s="559"/>
      <c r="I33" s="560"/>
      <c r="J33" s="560"/>
      <c r="K33" s="560"/>
      <c r="L33" s="560"/>
      <c r="M33" s="560"/>
      <c r="N33" s="560"/>
      <c r="O33" s="560"/>
      <c r="P33" s="560"/>
      <c r="Q33" s="561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577"/>
      <c r="AO33" s="578"/>
      <c r="AP33" s="579"/>
    </row>
    <row r="34" spans="2:69" ht="13.5" customHeight="1" x14ac:dyDescent="0.15">
      <c r="B34" s="381" t="s">
        <v>64</v>
      </c>
      <c r="C34" s="382"/>
      <c r="D34" s="383"/>
      <c r="E34" s="420" t="s">
        <v>65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T34" s="392">
        <f>T37+T40</f>
        <v>0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4"/>
      <c r="AN34" s="451" t="s">
        <v>55</v>
      </c>
      <c r="AO34" s="452"/>
      <c r="AP34" s="453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2:69" ht="13.5" customHeight="1" x14ac:dyDescent="0.15">
      <c r="B35" s="384"/>
      <c r="C35" s="819"/>
      <c r="D35" s="386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T35" s="395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397"/>
      <c r="AN35" s="436"/>
      <c r="AO35" s="437"/>
      <c r="AP35" s="438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</row>
    <row r="36" spans="2:69" x14ac:dyDescent="0.15">
      <c r="B36" s="387"/>
      <c r="C36" s="388"/>
      <c r="D36" s="389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T36" s="580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2"/>
      <c r="AN36" s="436"/>
      <c r="AO36" s="437"/>
      <c r="AP36" s="438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</row>
    <row r="37" spans="2:69" ht="13.5" customHeight="1" x14ac:dyDescent="0.15">
      <c r="E37" s="381" t="s">
        <v>66</v>
      </c>
      <c r="F37" s="382"/>
      <c r="G37" s="383"/>
      <c r="H37" s="553" t="s">
        <v>67</v>
      </c>
      <c r="I37" s="554"/>
      <c r="J37" s="554"/>
      <c r="K37" s="554"/>
      <c r="L37" s="554"/>
      <c r="M37" s="554"/>
      <c r="N37" s="554"/>
      <c r="O37" s="554"/>
      <c r="P37" s="554"/>
      <c r="Q37" s="555"/>
      <c r="T37" s="775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6"/>
      <c r="AH37" s="776"/>
      <c r="AI37" s="776"/>
      <c r="AJ37" s="776"/>
      <c r="AK37" s="776"/>
      <c r="AL37" s="776"/>
      <c r="AM37" s="777"/>
      <c r="AN37" s="436" t="s">
        <v>55</v>
      </c>
      <c r="AO37" s="437"/>
      <c r="AP37" s="438"/>
    </row>
    <row r="38" spans="2:69" ht="13.5" customHeight="1" x14ac:dyDescent="0.15">
      <c r="E38" s="384"/>
      <c r="F38" s="819"/>
      <c r="G38" s="386"/>
      <c r="H38" s="556"/>
      <c r="I38" s="831"/>
      <c r="J38" s="831"/>
      <c r="K38" s="831"/>
      <c r="L38" s="831"/>
      <c r="M38" s="831"/>
      <c r="N38" s="831"/>
      <c r="O38" s="831"/>
      <c r="P38" s="831"/>
      <c r="Q38" s="558"/>
      <c r="T38" s="769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2"/>
      <c r="AL38" s="822"/>
      <c r="AM38" s="771"/>
      <c r="AN38" s="436"/>
      <c r="AO38" s="437"/>
      <c r="AP38" s="438"/>
    </row>
    <row r="39" spans="2:69" ht="13.5" customHeight="1" x14ac:dyDescent="0.15">
      <c r="E39" s="387"/>
      <c r="F39" s="388"/>
      <c r="G39" s="389"/>
      <c r="H39" s="559"/>
      <c r="I39" s="560"/>
      <c r="J39" s="560"/>
      <c r="K39" s="560"/>
      <c r="L39" s="560"/>
      <c r="M39" s="560"/>
      <c r="N39" s="560"/>
      <c r="O39" s="560"/>
      <c r="P39" s="560"/>
      <c r="Q39" s="561"/>
      <c r="T39" s="781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  <c r="AL39" s="782"/>
      <c r="AM39" s="783"/>
      <c r="AN39" s="436"/>
      <c r="AO39" s="437"/>
      <c r="AP39" s="438"/>
    </row>
    <row r="40" spans="2:69" ht="13.5" customHeight="1" x14ac:dyDescent="0.15">
      <c r="E40" s="381" t="s">
        <v>68</v>
      </c>
      <c r="F40" s="382"/>
      <c r="G40" s="383"/>
      <c r="H40" s="553" t="s">
        <v>69</v>
      </c>
      <c r="I40" s="554"/>
      <c r="J40" s="554"/>
      <c r="K40" s="554"/>
      <c r="L40" s="554"/>
      <c r="M40" s="554"/>
      <c r="N40" s="554"/>
      <c r="O40" s="554"/>
      <c r="P40" s="554"/>
      <c r="Q40" s="555"/>
      <c r="T40" s="775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776"/>
      <c r="AL40" s="776"/>
      <c r="AM40" s="777"/>
      <c r="AN40" s="436" t="s">
        <v>55</v>
      </c>
      <c r="AO40" s="437"/>
      <c r="AP40" s="438"/>
    </row>
    <row r="41" spans="2:69" ht="13.5" customHeight="1" x14ac:dyDescent="0.15">
      <c r="E41" s="384"/>
      <c r="F41" s="819"/>
      <c r="G41" s="386"/>
      <c r="H41" s="556"/>
      <c r="I41" s="831"/>
      <c r="J41" s="831"/>
      <c r="K41" s="831"/>
      <c r="L41" s="831"/>
      <c r="M41" s="831"/>
      <c r="N41" s="831"/>
      <c r="O41" s="831"/>
      <c r="P41" s="831"/>
      <c r="Q41" s="558"/>
      <c r="T41" s="769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771"/>
      <c r="AN41" s="436"/>
      <c r="AO41" s="437"/>
      <c r="AP41" s="438"/>
    </row>
    <row r="42" spans="2:69" ht="13.5" customHeight="1" x14ac:dyDescent="0.15">
      <c r="E42" s="387"/>
      <c r="F42" s="388"/>
      <c r="G42" s="389"/>
      <c r="H42" s="559"/>
      <c r="I42" s="560"/>
      <c r="J42" s="560"/>
      <c r="K42" s="560"/>
      <c r="L42" s="560"/>
      <c r="M42" s="560"/>
      <c r="N42" s="560"/>
      <c r="O42" s="560"/>
      <c r="P42" s="560"/>
      <c r="Q42" s="561"/>
      <c r="T42" s="772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773"/>
      <c r="AL42" s="773"/>
      <c r="AM42" s="774"/>
      <c r="AN42" s="439"/>
      <c r="AO42" s="440"/>
      <c r="AP42" s="441"/>
    </row>
    <row r="43" spans="2:69" ht="13.5" customHeight="1" thickBot="1" x14ac:dyDescent="0.2">
      <c r="E43" s="145"/>
      <c r="F43" s="145"/>
      <c r="G43" s="145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3"/>
      <c r="AO43" s="33"/>
      <c r="AP43" s="33"/>
    </row>
    <row r="44" spans="2:69" ht="46.5" customHeight="1" x14ac:dyDescent="0.15">
      <c r="B44" s="55" t="s">
        <v>70</v>
      </c>
      <c r="E44" s="148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T44" s="793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5"/>
      <c r="AN44" s="149"/>
      <c r="AO44" s="149"/>
      <c r="AP44" s="149"/>
      <c r="AQ44" s="149"/>
      <c r="AR44" s="149"/>
      <c r="AS44" s="149"/>
      <c r="AT44" s="150" t="str">
        <f>IF(T44="積算","※①のフォームで入力してください。",IF(T44="料率","②のフォームに入力してください。",""))</f>
        <v/>
      </c>
      <c r="AU44" s="143"/>
      <c r="AV44" s="143"/>
      <c r="AW44" s="143"/>
      <c r="AX44" s="143"/>
      <c r="AY44" s="143"/>
      <c r="AZ44" s="143"/>
      <c r="BA44" s="151"/>
      <c r="BB44" s="151"/>
      <c r="BC44" s="151"/>
      <c r="BD44" s="151"/>
      <c r="BE44" s="151"/>
      <c r="BF44" s="151"/>
      <c r="BG44" s="33"/>
      <c r="BH44" s="33"/>
      <c r="BI44" s="33"/>
      <c r="BJ44" s="33"/>
    </row>
    <row r="45" spans="2:69" ht="13.5" customHeight="1" x14ac:dyDescent="0.15">
      <c r="B45" s="221" t="s">
        <v>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</row>
    <row r="46" spans="2:69" ht="13.5" customHeight="1" x14ac:dyDescent="0.15">
      <c r="B46" s="224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  <c r="BH46" s="826"/>
      <c r="BI46" s="826"/>
      <c r="BJ46" s="826"/>
      <c r="BK46" s="826"/>
      <c r="BL46" s="826"/>
      <c r="BM46" s="826"/>
      <c r="BN46" s="826"/>
      <c r="BO46" s="826"/>
      <c r="BP46" s="826"/>
      <c r="BQ46" s="226"/>
    </row>
    <row r="47" spans="2:69" ht="13.5" customHeight="1" x14ac:dyDescent="0.15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</row>
    <row r="48" spans="2:69" ht="13.5" customHeight="1" x14ac:dyDescent="0.1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</row>
    <row r="49" spans="2:82" ht="11.25" customHeight="1" x14ac:dyDescent="0.1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S49" s="826" t="s">
        <v>72</v>
      </c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S49" s="826" t="s">
        <v>73</v>
      </c>
      <c r="AT49" s="826"/>
      <c r="AU49" s="826"/>
      <c r="AV49" s="826"/>
      <c r="AW49" s="826"/>
      <c r="AX49" s="826"/>
      <c r="AY49" s="826"/>
      <c r="AZ49" s="826"/>
      <c r="BA49" s="826"/>
      <c r="BB49" s="826"/>
      <c r="BC49" s="826"/>
      <c r="BD49" s="826"/>
      <c r="BE49" s="826"/>
      <c r="BF49" s="826"/>
      <c r="BG49" s="826"/>
      <c r="BH49" s="826"/>
      <c r="BI49" s="826"/>
      <c r="BJ49" s="826"/>
      <c r="BK49" s="826"/>
      <c r="BL49" s="826"/>
      <c r="BM49" s="826"/>
      <c r="BN49" s="826"/>
      <c r="BO49" s="826"/>
      <c r="BP49" s="826"/>
      <c r="BQ49" s="826"/>
    </row>
    <row r="50" spans="2:82" ht="11.25" customHeight="1" x14ac:dyDescent="0.15"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826"/>
      <c r="AM50" s="826"/>
      <c r="AN50" s="826"/>
      <c r="AO50" s="826"/>
      <c r="AP50" s="826"/>
      <c r="AQ50" s="826"/>
      <c r="AS50" s="826"/>
      <c r="AT50" s="826"/>
      <c r="AU50" s="826"/>
      <c r="AV50" s="826"/>
      <c r="AW50" s="826"/>
      <c r="AX50" s="826"/>
      <c r="AY50" s="826"/>
      <c r="AZ50" s="826"/>
      <c r="BA50" s="826"/>
      <c r="BB50" s="826"/>
      <c r="BC50" s="826"/>
      <c r="BD50" s="826"/>
      <c r="BE50" s="826"/>
      <c r="BF50" s="826"/>
      <c r="BG50" s="826"/>
      <c r="BH50" s="826"/>
      <c r="BI50" s="826"/>
      <c r="BJ50" s="826"/>
      <c r="BK50" s="826"/>
      <c r="BL50" s="826"/>
      <c r="BM50" s="826"/>
      <c r="BN50" s="826"/>
      <c r="BO50" s="826"/>
      <c r="BP50" s="826"/>
      <c r="BQ50" s="826"/>
    </row>
    <row r="51" spans="2:82" ht="11.25" customHeight="1" x14ac:dyDescent="0.15"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</row>
    <row r="52" spans="2:82" x14ac:dyDescent="0.15">
      <c r="B52" s="381" t="s">
        <v>74</v>
      </c>
      <c r="C52" s="382"/>
      <c r="D52" s="383"/>
      <c r="E52" s="391" t="s">
        <v>75</v>
      </c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S52" s="152"/>
      <c r="T52" s="466">
        <v>0</v>
      </c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8"/>
      <c r="AN52" s="475" t="s">
        <v>55</v>
      </c>
      <c r="AO52" s="476"/>
      <c r="AP52" s="477"/>
      <c r="AQ52" s="152"/>
      <c r="AS52" s="152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2"/>
      <c r="BF52" s="752"/>
      <c r="BG52" s="752"/>
      <c r="BH52" s="752"/>
      <c r="BI52" s="752"/>
      <c r="BJ52" s="752"/>
      <c r="BK52" s="752"/>
      <c r="BL52" s="752"/>
      <c r="BM52" s="753"/>
      <c r="BN52" s="401" t="s">
        <v>55</v>
      </c>
      <c r="BO52" s="402"/>
      <c r="BP52" s="403"/>
      <c r="BQ52" s="152"/>
    </row>
    <row r="53" spans="2:82" x14ac:dyDescent="0.15">
      <c r="B53" s="384"/>
      <c r="C53" s="819"/>
      <c r="D53" s="386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S53" s="152"/>
      <c r="T53" s="469"/>
      <c r="U53" s="827"/>
      <c r="V53" s="827"/>
      <c r="W53" s="827"/>
      <c r="X53" s="827"/>
      <c r="Y53" s="827"/>
      <c r="Z53" s="827"/>
      <c r="AA53" s="827"/>
      <c r="AB53" s="827"/>
      <c r="AC53" s="827"/>
      <c r="AD53" s="827"/>
      <c r="AE53" s="827"/>
      <c r="AF53" s="827"/>
      <c r="AG53" s="827"/>
      <c r="AH53" s="827"/>
      <c r="AI53" s="827"/>
      <c r="AJ53" s="827"/>
      <c r="AK53" s="827"/>
      <c r="AL53" s="827"/>
      <c r="AM53" s="471"/>
      <c r="AN53" s="478"/>
      <c r="AO53" s="828"/>
      <c r="AP53" s="480"/>
      <c r="AQ53" s="152"/>
      <c r="AS53" s="152"/>
      <c r="AT53" s="754"/>
      <c r="AU53" s="829"/>
      <c r="AV53" s="829"/>
      <c r="AW53" s="829"/>
      <c r="AX53" s="829"/>
      <c r="AY53" s="829"/>
      <c r="AZ53" s="829"/>
      <c r="BA53" s="829"/>
      <c r="BB53" s="829"/>
      <c r="BC53" s="829"/>
      <c r="BD53" s="829"/>
      <c r="BE53" s="829"/>
      <c r="BF53" s="829"/>
      <c r="BG53" s="829"/>
      <c r="BH53" s="829"/>
      <c r="BI53" s="829"/>
      <c r="BJ53" s="829"/>
      <c r="BK53" s="829"/>
      <c r="BL53" s="829"/>
      <c r="BM53" s="756"/>
      <c r="BN53" s="404"/>
      <c r="BO53" s="796"/>
      <c r="BP53" s="406"/>
      <c r="BQ53" s="152"/>
    </row>
    <row r="54" spans="2:82" x14ac:dyDescent="0.15">
      <c r="B54" s="387"/>
      <c r="C54" s="388"/>
      <c r="D54" s="389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S54" s="152"/>
      <c r="T54" s="472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4"/>
      <c r="AN54" s="481"/>
      <c r="AO54" s="482"/>
      <c r="AP54" s="483"/>
      <c r="AQ54" s="152"/>
      <c r="AS54" s="152"/>
      <c r="AT54" s="757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9"/>
      <c r="BN54" s="407"/>
      <c r="BO54" s="408"/>
      <c r="BP54" s="409"/>
      <c r="BQ54" s="152"/>
    </row>
    <row r="55" spans="2:82" x14ac:dyDescent="0.15">
      <c r="B55" s="381" t="s">
        <v>76</v>
      </c>
      <c r="C55" s="382"/>
      <c r="D55" s="383"/>
      <c r="E55" s="390" t="s">
        <v>77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S55" s="152"/>
      <c r="T55" s="392" t="str">
        <f>IF(T44="積算",T34-T52,"")</f>
        <v/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4"/>
      <c r="AN55" s="401" t="s">
        <v>55</v>
      </c>
      <c r="AO55" s="402"/>
      <c r="AP55" s="403"/>
      <c r="AQ55" s="152"/>
      <c r="AS55" s="152"/>
      <c r="AT55" s="392" t="str">
        <f>IF(T44="積算",T34-AT52,"")</f>
        <v/>
      </c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4"/>
      <c r="BN55" s="401" t="s">
        <v>55</v>
      </c>
      <c r="BO55" s="402"/>
      <c r="BP55" s="403"/>
      <c r="BQ55" s="152"/>
    </row>
    <row r="56" spans="2:82" x14ac:dyDescent="0.15">
      <c r="B56" s="384"/>
      <c r="C56" s="819"/>
      <c r="D56" s="386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S56" s="152"/>
      <c r="T56" s="395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397"/>
      <c r="AN56" s="404"/>
      <c r="AO56" s="796"/>
      <c r="AP56" s="406"/>
      <c r="AQ56" s="152"/>
      <c r="AS56" s="152"/>
      <c r="AT56" s="395"/>
      <c r="AU56" s="820"/>
      <c r="AV56" s="820"/>
      <c r="AW56" s="820"/>
      <c r="AX56" s="820"/>
      <c r="AY56" s="820"/>
      <c r="AZ56" s="820"/>
      <c r="BA56" s="820"/>
      <c r="BB56" s="820"/>
      <c r="BC56" s="820"/>
      <c r="BD56" s="820"/>
      <c r="BE56" s="820"/>
      <c r="BF56" s="820"/>
      <c r="BG56" s="820"/>
      <c r="BH56" s="820"/>
      <c r="BI56" s="820"/>
      <c r="BJ56" s="820"/>
      <c r="BK56" s="820"/>
      <c r="BL56" s="820"/>
      <c r="BM56" s="397"/>
      <c r="BN56" s="404"/>
      <c r="BO56" s="796"/>
      <c r="BP56" s="406"/>
      <c r="BQ56" s="152"/>
    </row>
    <row r="57" spans="2:82" x14ac:dyDescent="0.15">
      <c r="B57" s="387"/>
      <c r="C57" s="388"/>
      <c r="D57" s="38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S57" s="152"/>
      <c r="T57" s="398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400"/>
      <c r="AN57" s="407"/>
      <c r="AO57" s="408"/>
      <c r="AP57" s="409"/>
      <c r="AQ57" s="152"/>
      <c r="AS57" s="152"/>
      <c r="AT57" s="398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400"/>
      <c r="BN57" s="407"/>
      <c r="BO57" s="408"/>
      <c r="BP57" s="409"/>
      <c r="BQ57" s="152"/>
    </row>
    <row r="58" spans="2:82" ht="13.5" customHeight="1" x14ac:dyDescent="0.15">
      <c r="B58" s="381" t="s">
        <v>78</v>
      </c>
      <c r="C58" s="382"/>
      <c r="D58" s="383"/>
      <c r="E58" s="420" t="s">
        <v>79</v>
      </c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S58" s="152"/>
      <c r="T58" s="778"/>
      <c r="U58" s="779"/>
      <c r="V58" s="779"/>
      <c r="W58" s="779"/>
      <c r="X58" s="779"/>
      <c r="Y58" s="779"/>
      <c r="Z58" s="779"/>
      <c r="AA58" s="779"/>
      <c r="AB58" s="779"/>
      <c r="AC58" s="779"/>
      <c r="AD58" s="779"/>
      <c r="AE58" s="779"/>
      <c r="AF58" s="779"/>
      <c r="AG58" s="779"/>
      <c r="AH58" s="779"/>
      <c r="AI58" s="779"/>
      <c r="AJ58" s="779"/>
      <c r="AK58" s="779"/>
      <c r="AL58" s="779"/>
      <c r="AM58" s="780"/>
      <c r="AN58" s="451" t="s">
        <v>55</v>
      </c>
      <c r="AO58" s="452"/>
      <c r="AP58" s="453"/>
      <c r="AQ58" s="152"/>
      <c r="AS58" s="152"/>
      <c r="AT58" s="778"/>
      <c r="AU58" s="779"/>
      <c r="AV58" s="779"/>
      <c r="AW58" s="779"/>
      <c r="AX58" s="779"/>
      <c r="AY58" s="779"/>
      <c r="AZ58" s="779"/>
      <c r="BA58" s="779"/>
      <c r="BB58" s="779"/>
      <c r="BC58" s="779"/>
      <c r="BD58" s="779"/>
      <c r="BE58" s="779"/>
      <c r="BF58" s="779"/>
      <c r="BG58" s="779"/>
      <c r="BH58" s="779"/>
      <c r="BI58" s="779"/>
      <c r="BJ58" s="779"/>
      <c r="BK58" s="779"/>
      <c r="BL58" s="779"/>
      <c r="BM58" s="780"/>
      <c r="BN58" s="451" t="s">
        <v>55</v>
      </c>
      <c r="BO58" s="452"/>
      <c r="BP58" s="453"/>
      <c r="BQ58" s="152"/>
    </row>
    <row r="59" spans="2:82" ht="13.5" customHeight="1" x14ac:dyDescent="0.15">
      <c r="B59" s="384"/>
      <c r="C59" s="819"/>
      <c r="D59" s="386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S59" s="152"/>
      <c r="T59" s="769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771"/>
      <c r="AN59" s="436"/>
      <c r="AO59" s="437"/>
      <c r="AP59" s="438"/>
      <c r="AQ59" s="152"/>
      <c r="AS59" s="152"/>
      <c r="AT59" s="769"/>
      <c r="AU59" s="822"/>
      <c r="AV59" s="822"/>
      <c r="AW59" s="822"/>
      <c r="AX59" s="822"/>
      <c r="AY59" s="822"/>
      <c r="AZ59" s="822"/>
      <c r="BA59" s="822"/>
      <c r="BB59" s="822"/>
      <c r="BC59" s="822"/>
      <c r="BD59" s="822"/>
      <c r="BE59" s="822"/>
      <c r="BF59" s="822"/>
      <c r="BG59" s="822"/>
      <c r="BH59" s="822"/>
      <c r="BI59" s="822"/>
      <c r="BJ59" s="822"/>
      <c r="BK59" s="822"/>
      <c r="BL59" s="822"/>
      <c r="BM59" s="771"/>
      <c r="BN59" s="436"/>
      <c r="BO59" s="437"/>
      <c r="BP59" s="438"/>
      <c r="BQ59" s="152"/>
    </row>
    <row r="60" spans="2:82" ht="13.5" customHeight="1" x14ac:dyDescent="0.15">
      <c r="B60" s="387"/>
      <c r="C60" s="388"/>
      <c r="D60" s="389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S60" s="152"/>
      <c r="T60" s="781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2"/>
      <c r="AL60" s="782"/>
      <c r="AM60" s="783"/>
      <c r="AN60" s="436"/>
      <c r="AO60" s="437"/>
      <c r="AP60" s="438"/>
      <c r="AQ60" s="152"/>
      <c r="AS60" s="152"/>
      <c r="AT60" s="781"/>
      <c r="AU60" s="782"/>
      <c r="AV60" s="782"/>
      <c r="AW60" s="782"/>
      <c r="AX60" s="782"/>
      <c r="AY60" s="782"/>
      <c r="AZ60" s="782"/>
      <c r="BA60" s="782"/>
      <c r="BB60" s="782"/>
      <c r="BC60" s="782"/>
      <c r="BD60" s="782"/>
      <c r="BE60" s="782"/>
      <c r="BF60" s="782"/>
      <c r="BG60" s="782"/>
      <c r="BH60" s="782"/>
      <c r="BI60" s="782"/>
      <c r="BJ60" s="782"/>
      <c r="BK60" s="782"/>
      <c r="BL60" s="782"/>
      <c r="BM60" s="783"/>
      <c r="BN60" s="436"/>
      <c r="BO60" s="437"/>
      <c r="BP60" s="438"/>
      <c r="BQ60" s="152"/>
    </row>
    <row r="61" spans="2:82" ht="13.5" customHeight="1" x14ac:dyDescent="0.15">
      <c r="B61" s="411" t="s">
        <v>80</v>
      </c>
      <c r="C61" s="412"/>
      <c r="D61" s="413"/>
      <c r="E61" s="420" t="s">
        <v>81</v>
      </c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S61" s="152"/>
      <c r="T61" s="392" t="str">
        <f>IF(T44="積算",T55+T58,"")</f>
        <v/>
      </c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4"/>
      <c r="AN61" s="642" t="s">
        <v>55</v>
      </c>
      <c r="AO61" s="643"/>
      <c r="AP61" s="644"/>
      <c r="AQ61" s="153"/>
      <c r="AR61" s="93"/>
      <c r="AS61" s="153"/>
      <c r="AT61" s="392" t="str">
        <f>IF(T44="積算",AT55+AT58,"")</f>
        <v/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4"/>
      <c r="BN61" s="451" t="s">
        <v>55</v>
      </c>
      <c r="BO61" s="452"/>
      <c r="BP61" s="453"/>
      <c r="BQ61" s="152"/>
      <c r="BR61" s="815" t="str">
        <f>IF($AT$61&gt;=$AT$55,"","※1")</f>
        <v/>
      </c>
      <c r="BS61" s="821" t="str">
        <f>IF(BR61="※1","残価設定がないリース契約であることが確認できません。","")</f>
        <v/>
      </c>
      <c r="BT61" s="821"/>
      <c r="BU61" s="821"/>
      <c r="BV61" s="821"/>
      <c r="BW61" s="821"/>
      <c r="BX61" s="821"/>
      <c r="BY61" s="821"/>
      <c r="BZ61" s="821"/>
      <c r="CA61" s="821"/>
      <c r="CB61" s="821"/>
      <c r="CC61" s="821"/>
      <c r="CD61" s="821"/>
    </row>
    <row r="62" spans="2:82" ht="13.5" customHeight="1" x14ac:dyDescent="0.15">
      <c r="B62" s="414"/>
      <c r="C62" s="415"/>
      <c r="D62" s="416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S62" s="152"/>
      <c r="T62" s="395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0"/>
      <c r="AJ62" s="820"/>
      <c r="AK62" s="820"/>
      <c r="AL62" s="820"/>
      <c r="AM62" s="397"/>
      <c r="AN62" s="645"/>
      <c r="AO62" s="646"/>
      <c r="AP62" s="647"/>
      <c r="AQ62" s="153"/>
      <c r="AR62" s="93"/>
      <c r="AS62" s="153"/>
      <c r="AT62" s="395"/>
      <c r="AU62" s="820"/>
      <c r="AV62" s="820"/>
      <c r="AW62" s="820"/>
      <c r="AX62" s="820"/>
      <c r="AY62" s="820"/>
      <c r="AZ62" s="820"/>
      <c r="BA62" s="820"/>
      <c r="BB62" s="820"/>
      <c r="BC62" s="820"/>
      <c r="BD62" s="820"/>
      <c r="BE62" s="820"/>
      <c r="BF62" s="820"/>
      <c r="BG62" s="820"/>
      <c r="BH62" s="820"/>
      <c r="BI62" s="820"/>
      <c r="BJ62" s="820"/>
      <c r="BK62" s="820"/>
      <c r="BL62" s="820"/>
      <c r="BM62" s="397"/>
      <c r="BN62" s="436"/>
      <c r="BO62" s="437"/>
      <c r="BP62" s="438"/>
      <c r="BQ62" s="152"/>
      <c r="BR62" s="815"/>
      <c r="BS62" s="821"/>
      <c r="BT62" s="821"/>
      <c r="BU62" s="821"/>
      <c r="BV62" s="821"/>
      <c r="BW62" s="821"/>
      <c r="BX62" s="821"/>
      <c r="BY62" s="821"/>
      <c r="BZ62" s="821"/>
      <c r="CA62" s="821"/>
      <c r="CB62" s="821"/>
      <c r="CC62" s="821"/>
      <c r="CD62" s="821"/>
    </row>
    <row r="63" spans="2:82" ht="13.5" customHeight="1" x14ac:dyDescent="0.15">
      <c r="B63" s="417"/>
      <c r="C63" s="418"/>
      <c r="D63" s="41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S63" s="152"/>
      <c r="T63" s="580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2"/>
      <c r="AN63" s="645"/>
      <c r="AO63" s="646"/>
      <c r="AP63" s="647"/>
      <c r="AQ63" s="153"/>
      <c r="AR63" s="93"/>
      <c r="AS63" s="153"/>
      <c r="AT63" s="580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2"/>
      <c r="BN63" s="436"/>
      <c r="BO63" s="437"/>
      <c r="BP63" s="438"/>
      <c r="BQ63" s="152"/>
      <c r="BR63" s="815"/>
      <c r="BS63" s="821"/>
      <c r="BT63" s="821"/>
      <c r="BU63" s="821"/>
      <c r="BV63" s="821"/>
      <c r="BW63" s="821"/>
      <c r="BX63" s="821"/>
      <c r="BY63" s="821"/>
      <c r="BZ63" s="821"/>
      <c r="CA63" s="821"/>
      <c r="CB63" s="821"/>
      <c r="CC63" s="821"/>
      <c r="CD63" s="821"/>
    </row>
    <row r="64" spans="2:82" x14ac:dyDescent="0.15">
      <c r="B64" s="411" t="s">
        <v>82</v>
      </c>
      <c r="C64" s="412"/>
      <c r="D64" s="413"/>
      <c r="E64" s="420" t="s">
        <v>83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S64" s="152"/>
      <c r="T64" s="775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7"/>
      <c r="AN64" s="436" t="s">
        <v>55</v>
      </c>
      <c r="AO64" s="437"/>
      <c r="AP64" s="438"/>
      <c r="AQ64" s="152"/>
      <c r="AS64" s="152"/>
      <c r="AT64" s="775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  <c r="BK64" s="776"/>
      <c r="BL64" s="776"/>
      <c r="BM64" s="777"/>
      <c r="BN64" s="436" t="s">
        <v>55</v>
      </c>
      <c r="BO64" s="437"/>
      <c r="BP64" s="438"/>
      <c r="BQ64" s="152"/>
    </row>
    <row r="65" spans="2:82" ht="13.5" customHeight="1" x14ac:dyDescent="0.15">
      <c r="B65" s="414"/>
      <c r="C65" s="415"/>
      <c r="D65" s="416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S65" s="152"/>
      <c r="T65" s="769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822"/>
      <c r="AL65" s="822"/>
      <c r="AM65" s="771"/>
      <c r="AN65" s="436"/>
      <c r="AO65" s="437"/>
      <c r="AP65" s="438"/>
      <c r="AQ65" s="152"/>
      <c r="AS65" s="152"/>
      <c r="AT65" s="769"/>
      <c r="AU65" s="822"/>
      <c r="AV65" s="822"/>
      <c r="AW65" s="822"/>
      <c r="AX65" s="822"/>
      <c r="AY65" s="822"/>
      <c r="AZ65" s="822"/>
      <c r="BA65" s="822"/>
      <c r="BB65" s="822"/>
      <c r="BC65" s="822"/>
      <c r="BD65" s="822"/>
      <c r="BE65" s="822"/>
      <c r="BF65" s="822"/>
      <c r="BG65" s="822"/>
      <c r="BH65" s="822"/>
      <c r="BI65" s="822"/>
      <c r="BJ65" s="822"/>
      <c r="BK65" s="822"/>
      <c r="BL65" s="822"/>
      <c r="BM65" s="771"/>
      <c r="BN65" s="436"/>
      <c r="BO65" s="437"/>
      <c r="BP65" s="438"/>
      <c r="BQ65" s="152"/>
    </row>
    <row r="66" spans="2:82" ht="13.5" customHeight="1" x14ac:dyDescent="0.15">
      <c r="B66" s="417"/>
      <c r="C66" s="418"/>
      <c r="D66" s="419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S66" s="152"/>
      <c r="T66" s="772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4"/>
      <c r="AN66" s="439"/>
      <c r="AO66" s="440"/>
      <c r="AP66" s="441"/>
      <c r="AQ66" s="152"/>
      <c r="AS66" s="152"/>
      <c r="AT66" s="772"/>
      <c r="AU66" s="773"/>
      <c r="AV66" s="773"/>
      <c r="AW66" s="773"/>
      <c r="AX66" s="773"/>
      <c r="AY66" s="773"/>
      <c r="AZ66" s="773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4"/>
      <c r="BN66" s="439"/>
      <c r="BO66" s="440"/>
      <c r="BP66" s="441"/>
      <c r="BQ66" s="152"/>
    </row>
    <row r="67" spans="2:82" ht="13.5" customHeight="1" x14ac:dyDescent="0.15">
      <c r="B67" s="381" t="s">
        <v>84</v>
      </c>
      <c r="C67" s="382"/>
      <c r="D67" s="383"/>
      <c r="E67" s="390" t="s">
        <v>85</v>
      </c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S67" s="152"/>
      <c r="T67" s="392" t="str">
        <f>IF(T44="積算",T61+T64,"")</f>
        <v/>
      </c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  <c r="AN67" s="633" t="s">
        <v>55</v>
      </c>
      <c r="AO67" s="634"/>
      <c r="AP67" s="635"/>
      <c r="AQ67" s="153"/>
      <c r="AR67" s="93"/>
      <c r="AS67" s="153"/>
      <c r="AT67" s="392" t="str">
        <f>IF(T44="積算",AT61+AT64,"")</f>
        <v/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4"/>
      <c r="BN67" s="401" t="s">
        <v>55</v>
      </c>
      <c r="BO67" s="402"/>
      <c r="BP67" s="403"/>
      <c r="BQ67" s="152"/>
      <c r="BR67" s="815" t="str">
        <f>IF($T$44="積算",IF($AT$58="","",IF($T$67-$AT$67&gt;$AT$52,"","※2")),"")</f>
        <v/>
      </c>
      <c r="BS67" s="371" t="str">
        <f>IF(BR67="※2","補助金が有る場合の「リース料金支払額総合計」から、補助金相当分の減額がされていることが確認できません。","")</f>
        <v/>
      </c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</row>
    <row r="68" spans="2:82" ht="13.5" customHeight="1" x14ac:dyDescent="0.15">
      <c r="B68" s="384"/>
      <c r="C68" s="819"/>
      <c r="D68" s="386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S68" s="152"/>
      <c r="T68" s="395"/>
      <c r="U68" s="820"/>
      <c r="V68" s="820"/>
      <c r="W68" s="820"/>
      <c r="X68" s="820"/>
      <c r="Y68" s="820"/>
      <c r="Z68" s="820"/>
      <c r="AA68" s="820"/>
      <c r="AB68" s="820"/>
      <c r="AC68" s="820"/>
      <c r="AD68" s="820"/>
      <c r="AE68" s="820"/>
      <c r="AF68" s="820"/>
      <c r="AG68" s="820"/>
      <c r="AH68" s="820"/>
      <c r="AI68" s="820"/>
      <c r="AJ68" s="820"/>
      <c r="AK68" s="820"/>
      <c r="AL68" s="820"/>
      <c r="AM68" s="397"/>
      <c r="AN68" s="636"/>
      <c r="AO68" s="830"/>
      <c r="AP68" s="638"/>
      <c r="AQ68" s="153"/>
      <c r="AR68" s="93"/>
      <c r="AS68" s="153"/>
      <c r="AT68" s="395"/>
      <c r="AU68" s="820"/>
      <c r="AV68" s="820"/>
      <c r="AW68" s="820"/>
      <c r="AX68" s="820"/>
      <c r="AY68" s="820"/>
      <c r="AZ68" s="820"/>
      <c r="BA68" s="820"/>
      <c r="BB68" s="820"/>
      <c r="BC68" s="820"/>
      <c r="BD68" s="820"/>
      <c r="BE68" s="820"/>
      <c r="BF68" s="820"/>
      <c r="BG68" s="820"/>
      <c r="BH68" s="820"/>
      <c r="BI68" s="820"/>
      <c r="BJ68" s="820"/>
      <c r="BK68" s="820"/>
      <c r="BL68" s="820"/>
      <c r="BM68" s="397"/>
      <c r="BN68" s="404"/>
      <c r="BO68" s="796"/>
      <c r="BP68" s="406"/>
      <c r="BQ68" s="152"/>
      <c r="BR68" s="815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</row>
    <row r="69" spans="2:82" ht="13.5" customHeight="1" x14ac:dyDescent="0.15">
      <c r="B69" s="387"/>
      <c r="C69" s="388"/>
      <c r="D69" s="389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S69" s="152"/>
      <c r="T69" s="398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400"/>
      <c r="AN69" s="639"/>
      <c r="AO69" s="640"/>
      <c r="AP69" s="641"/>
      <c r="AQ69" s="153"/>
      <c r="AR69" s="93"/>
      <c r="AS69" s="153"/>
      <c r="AT69" s="398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400"/>
      <c r="BN69" s="407"/>
      <c r="BO69" s="408"/>
      <c r="BP69" s="409"/>
      <c r="BQ69" s="152"/>
      <c r="BR69" s="815"/>
      <c r="BS69" s="371"/>
      <c r="BT69" s="371"/>
      <c r="BU69" s="371"/>
      <c r="BV69" s="371"/>
      <c r="BW69" s="371"/>
      <c r="BX69" s="371"/>
      <c r="BY69" s="371"/>
      <c r="BZ69" s="371"/>
      <c r="CA69" s="371"/>
      <c r="CB69" s="371"/>
      <c r="CC69" s="371"/>
      <c r="CD69" s="371"/>
    </row>
    <row r="70" spans="2:82" x14ac:dyDescent="0.15"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</row>
    <row r="71" spans="2:82" ht="13.5" customHeight="1" x14ac:dyDescent="0.15"/>
    <row r="72" spans="2:82" ht="13.5" customHeight="1" x14ac:dyDescent="0.15"/>
    <row r="73" spans="2:82" ht="13.5" customHeight="1" x14ac:dyDescent="0.15">
      <c r="B73" s="221" t="s">
        <v>86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3"/>
    </row>
    <row r="74" spans="2:82" ht="13.5" customHeight="1" x14ac:dyDescent="0.15">
      <c r="B74" s="224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826"/>
      <c r="AY74" s="826"/>
      <c r="AZ74" s="826"/>
      <c r="BA74" s="826"/>
      <c r="BB74" s="826"/>
      <c r="BC74" s="826"/>
      <c r="BD74" s="826"/>
      <c r="BE74" s="826"/>
      <c r="BF74" s="826"/>
      <c r="BG74" s="826"/>
      <c r="BH74" s="826"/>
      <c r="BI74" s="826"/>
      <c r="BJ74" s="826"/>
      <c r="BK74" s="826"/>
      <c r="BL74" s="826"/>
      <c r="BM74" s="826"/>
      <c r="BN74" s="826"/>
      <c r="BO74" s="826"/>
      <c r="BP74" s="826"/>
      <c r="BQ74" s="226"/>
    </row>
    <row r="75" spans="2:82" ht="13.5" customHeight="1" x14ac:dyDescent="0.15"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9"/>
    </row>
    <row r="76" spans="2:82" ht="13.5" customHeight="1" x14ac:dyDescent="0.15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82" x14ac:dyDescent="0.15"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S77" s="826" t="s">
        <v>72</v>
      </c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6"/>
      <c r="AK77" s="826"/>
      <c r="AL77" s="826"/>
      <c r="AM77" s="826"/>
      <c r="AN77" s="826"/>
      <c r="AO77" s="826"/>
      <c r="AP77" s="826"/>
      <c r="AQ77" s="826"/>
      <c r="AS77" s="826" t="s">
        <v>73</v>
      </c>
      <c r="AT77" s="826"/>
      <c r="AU77" s="826"/>
      <c r="AV77" s="826"/>
      <c r="AW77" s="826"/>
      <c r="AX77" s="826"/>
      <c r="AY77" s="826"/>
      <c r="AZ77" s="826"/>
      <c r="BA77" s="826"/>
      <c r="BB77" s="826"/>
      <c r="BC77" s="826"/>
      <c r="BD77" s="826"/>
      <c r="BE77" s="826"/>
      <c r="BF77" s="826"/>
      <c r="BG77" s="826"/>
      <c r="BH77" s="826"/>
      <c r="BI77" s="826"/>
      <c r="BJ77" s="826"/>
      <c r="BK77" s="826"/>
      <c r="BL77" s="826"/>
      <c r="BM77" s="826"/>
      <c r="BN77" s="826"/>
      <c r="BO77" s="826"/>
      <c r="BP77" s="826"/>
      <c r="BQ77" s="826"/>
    </row>
    <row r="78" spans="2:82" x14ac:dyDescent="0.1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826"/>
      <c r="AL78" s="826"/>
      <c r="AM78" s="826"/>
      <c r="AN78" s="826"/>
      <c r="AO78" s="826"/>
      <c r="AP78" s="826"/>
      <c r="AQ78" s="826"/>
      <c r="AS78" s="826"/>
      <c r="AT78" s="826"/>
      <c r="AU78" s="826"/>
      <c r="AV78" s="826"/>
      <c r="AW78" s="826"/>
      <c r="AX78" s="826"/>
      <c r="AY78" s="826"/>
      <c r="AZ78" s="826"/>
      <c r="BA78" s="826"/>
      <c r="BB78" s="826"/>
      <c r="BC78" s="826"/>
      <c r="BD78" s="826"/>
      <c r="BE78" s="826"/>
      <c r="BF78" s="826"/>
      <c r="BG78" s="826"/>
      <c r="BH78" s="826"/>
      <c r="BI78" s="826"/>
      <c r="BJ78" s="826"/>
      <c r="BK78" s="826"/>
      <c r="BL78" s="826"/>
      <c r="BM78" s="826"/>
      <c r="BN78" s="826"/>
      <c r="BO78" s="826"/>
      <c r="BP78" s="826"/>
      <c r="BQ78" s="826"/>
    </row>
    <row r="79" spans="2:82" ht="11.25" customHeight="1" x14ac:dyDescent="0.1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</row>
    <row r="80" spans="2:82" ht="13.5" customHeight="1" x14ac:dyDescent="0.15">
      <c r="B80" s="381" t="s">
        <v>74</v>
      </c>
      <c r="C80" s="382"/>
      <c r="D80" s="383"/>
      <c r="E80" s="391" t="s">
        <v>75</v>
      </c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S80" s="152"/>
      <c r="T80" s="466">
        <v>0</v>
      </c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8"/>
      <c r="AN80" s="475" t="s">
        <v>55</v>
      </c>
      <c r="AO80" s="476"/>
      <c r="AP80" s="477"/>
      <c r="AQ80" s="152"/>
      <c r="AS80" s="152"/>
      <c r="AT80" s="751"/>
      <c r="AU80" s="752"/>
      <c r="AV80" s="752"/>
      <c r="AW80" s="752"/>
      <c r="AX80" s="752"/>
      <c r="AY80" s="752"/>
      <c r="AZ80" s="752"/>
      <c r="BA80" s="752"/>
      <c r="BB80" s="752"/>
      <c r="BC80" s="752"/>
      <c r="BD80" s="752"/>
      <c r="BE80" s="752"/>
      <c r="BF80" s="752"/>
      <c r="BG80" s="752"/>
      <c r="BH80" s="752"/>
      <c r="BI80" s="752"/>
      <c r="BJ80" s="752"/>
      <c r="BK80" s="752"/>
      <c r="BL80" s="752"/>
      <c r="BM80" s="753"/>
      <c r="BN80" s="401" t="s">
        <v>55</v>
      </c>
      <c r="BO80" s="402"/>
      <c r="BP80" s="403"/>
      <c r="BQ80" s="152"/>
    </row>
    <row r="81" spans="2:82" ht="13.5" customHeight="1" x14ac:dyDescent="0.15">
      <c r="B81" s="384"/>
      <c r="C81" s="819"/>
      <c r="D81" s="386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S81" s="152"/>
      <c r="T81" s="469"/>
      <c r="U81" s="827"/>
      <c r="V81" s="827"/>
      <c r="W81" s="827"/>
      <c r="X81" s="827"/>
      <c r="Y81" s="827"/>
      <c r="Z81" s="827"/>
      <c r="AA81" s="827"/>
      <c r="AB81" s="827"/>
      <c r="AC81" s="827"/>
      <c r="AD81" s="827"/>
      <c r="AE81" s="827"/>
      <c r="AF81" s="827"/>
      <c r="AG81" s="827"/>
      <c r="AH81" s="827"/>
      <c r="AI81" s="827"/>
      <c r="AJ81" s="827"/>
      <c r="AK81" s="827"/>
      <c r="AL81" s="827"/>
      <c r="AM81" s="471"/>
      <c r="AN81" s="478"/>
      <c r="AO81" s="828"/>
      <c r="AP81" s="480"/>
      <c r="AQ81" s="152"/>
      <c r="AS81" s="152"/>
      <c r="AT81" s="754"/>
      <c r="AU81" s="829"/>
      <c r="AV81" s="829"/>
      <c r="AW81" s="829"/>
      <c r="AX81" s="829"/>
      <c r="AY81" s="829"/>
      <c r="AZ81" s="829"/>
      <c r="BA81" s="829"/>
      <c r="BB81" s="829"/>
      <c r="BC81" s="829"/>
      <c r="BD81" s="829"/>
      <c r="BE81" s="829"/>
      <c r="BF81" s="829"/>
      <c r="BG81" s="829"/>
      <c r="BH81" s="829"/>
      <c r="BI81" s="829"/>
      <c r="BJ81" s="829"/>
      <c r="BK81" s="829"/>
      <c r="BL81" s="829"/>
      <c r="BM81" s="756"/>
      <c r="BN81" s="404"/>
      <c r="BO81" s="796"/>
      <c r="BP81" s="406"/>
      <c r="BQ81" s="152"/>
    </row>
    <row r="82" spans="2:82" ht="13.5" customHeight="1" x14ac:dyDescent="0.15">
      <c r="B82" s="387"/>
      <c r="C82" s="388"/>
      <c r="D82" s="389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S82" s="152"/>
      <c r="T82" s="472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4"/>
      <c r="AN82" s="481"/>
      <c r="AO82" s="482"/>
      <c r="AP82" s="483"/>
      <c r="AQ82" s="152"/>
      <c r="AS82" s="152"/>
      <c r="AT82" s="757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9"/>
      <c r="BN82" s="407"/>
      <c r="BO82" s="408"/>
      <c r="BP82" s="409"/>
      <c r="BQ82" s="152"/>
    </row>
    <row r="83" spans="2:82" ht="13.5" customHeight="1" x14ac:dyDescent="0.15">
      <c r="B83" s="381" t="s">
        <v>76</v>
      </c>
      <c r="C83" s="382"/>
      <c r="D83" s="383"/>
      <c r="E83" s="390" t="s">
        <v>77</v>
      </c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S83" s="152"/>
      <c r="T83" s="392" t="str">
        <f>IF($T$44="料率",T34-T52,"")</f>
        <v/>
      </c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4"/>
      <c r="AN83" s="401" t="s">
        <v>55</v>
      </c>
      <c r="AO83" s="402"/>
      <c r="AP83" s="403"/>
      <c r="AQ83" s="152"/>
      <c r="AS83" s="152"/>
      <c r="AT83" s="392" t="str">
        <f>IF($T$44="料率",T34-AT80,"")</f>
        <v/>
      </c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401" t="s">
        <v>55</v>
      </c>
      <c r="BO83" s="402"/>
      <c r="BP83" s="403"/>
      <c r="BQ83" s="152"/>
    </row>
    <row r="84" spans="2:82" ht="13.5" customHeight="1" x14ac:dyDescent="0.15">
      <c r="B84" s="384"/>
      <c r="C84" s="819"/>
      <c r="D84" s="386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S84" s="152"/>
      <c r="T84" s="395"/>
      <c r="U84" s="820"/>
      <c r="V84" s="820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0"/>
      <c r="AJ84" s="820"/>
      <c r="AK84" s="820"/>
      <c r="AL84" s="820"/>
      <c r="AM84" s="397"/>
      <c r="AN84" s="404"/>
      <c r="AO84" s="796"/>
      <c r="AP84" s="406"/>
      <c r="AQ84" s="152"/>
      <c r="AS84" s="152"/>
      <c r="AT84" s="395"/>
      <c r="AU84" s="820"/>
      <c r="AV84" s="820"/>
      <c r="AW84" s="820"/>
      <c r="AX84" s="820"/>
      <c r="AY84" s="820"/>
      <c r="AZ84" s="820"/>
      <c r="BA84" s="820"/>
      <c r="BB84" s="820"/>
      <c r="BC84" s="820"/>
      <c r="BD84" s="820"/>
      <c r="BE84" s="820"/>
      <c r="BF84" s="820"/>
      <c r="BG84" s="820"/>
      <c r="BH84" s="820"/>
      <c r="BI84" s="820"/>
      <c r="BJ84" s="820"/>
      <c r="BK84" s="820"/>
      <c r="BL84" s="820"/>
      <c r="BM84" s="397"/>
      <c r="BN84" s="404"/>
      <c r="BO84" s="796"/>
      <c r="BP84" s="406"/>
      <c r="BQ84" s="152"/>
    </row>
    <row r="85" spans="2:82" ht="13.5" customHeight="1" x14ac:dyDescent="0.15">
      <c r="B85" s="387"/>
      <c r="C85" s="388"/>
      <c r="D85" s="389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S85" s="152"/>
      <c r="T85" s="398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400"/>
      <c r="AN85" s="407"/>
      <c r="AO85" s="408"/>
      <c r="AP85" s="409"/>
      <c r="AQ85" s="152"/>
      <c r="AS85" s="152"/>
      <c r="AT85" s="398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400"/>
      <c r="BN85" s="407"/>
      <c r="BO85" s="408"/>
      <c r="BP85" s="409"/>
      <c r="BQ85" s="152"/>
    </row>
    <row r="86" spans="2:82" x14ac:dyDescent="0.15"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S86" s="152"/>
      <c r="T86" s="458" t="s">
        <v>88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83"/>
      <c r="AO86" s="83"/>
      <c r="AP86" s="83"/>
      <c r="AQ86" s="152"/>
      <c r="AS86" s="152"/>
      <c r="AT86" s="459" t="s">
        <v>88</v>
      </c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83"/>
      <c r="BO86" s="83"/>
      <c r="BP86" s="83"/>
      <c r="BQ86" s="152"/>
    </row>
    <row r="87" spans="2:82" ht="13.5" customHeight="1" x14ac:dyDescent="0.15">
      <c r="B87" s="411" t="s">
        <v>89</v>
      </c>
      <c r="C87" s="412"/>
      <c r="D87" s="413"/>
      <c r="E87" s="420" t="s">
        <v>90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S87" s="152"/>
      <c r="T87" s="784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6"/>
      <c r="AN87" s="451" t="s">
        <v>91</v>
      </c>
      <c r="AO87" s="452"/>
      <c r="AP87" s="453"/>
      <c r="AQ87" s="152"/>
      <c r="AS87" s="152"/>
      <c r="AT87" s="784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6"/>
      <c r="BN87" s="451" t="s">
        <v>91</v>
      </c>
      <c r="BO87" s="452"/>
      <c r="BP87" s="453"/>
      <c r="BQ87" s="152"/>
    </row>
    <row r="88" spans="2:82" ht="13.5" customHeight="1" x14ac:dyDescent="0.15">
      <c r="B88" s="414"/>
      <c r="C88" s="415"/>
      <c r="D88" s="416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S88" s="152"/>
      <c r="T88" s="787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9"/>
      <c r="AN88" s="436"/>
      <c r="AO88" s="437"/>
      <c r="AP88" s="438"/>
      <c r="AQ88" s="152"/>
      <c r="AS88" s="152"/>
      <c r="AT88" s="787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9"/>
      <c r="BN88" s="436"/>
      <c r="BO88" s="437"/>
      <c r="BP88" s="438"/>
      <c r="BQ88" s="152"/>
    </row>
    <row r="89" spans="2:82" ht="13.5" customHeight="1" x14ac:dyDescent="0.15">
      <c r="B89" s="414"/>
      <c r="C89" s="415"/>
      <c r="D89" s="416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S89" s="152"/>
      <c r="T89" s="787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9"/>
      <c r="AN89" s="436"/>
      <c r="AO89" s="437"/>
      <c r="AP89" s="438"/>
      <c r="AQ89" s="152"/>
      <c r="AS89" s="152"/>
      <c r="AT89" s="787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9"/>
      <c r="BN89" s="436"/>
      <c r="BO89" s="437"/>
      <c r="BP89" s="438"/>
      <c r="BQ89" s="152"/>
    </row>
    <row r="90" spans="2:82" ht="20.25" customHeight="1" x14ac:dyDescent="0.15">
      <c r="B90" s="414" t="s">
        <v>92</v>
      </c>
      <c r="C90" s="415"/>
      <c r="D90" s="416"/>
      <c r="E90" s="454" t="s">
        <v>93</v>
      </c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S90" s="152"/>
      <c r="T90" s="823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4"/>
      <c r="AF90" s="824"/>
      <c r="AG90" s="824"/>
      <c r="AH90" s="824"/>
      <c r="AI90" s="824"/>
      <c r="AJ90" s="824"/>
      <c r="AK90" s="824"/>
      <c r="AL90" s="824"/>
      <c r="AM90" s="825"/>
      <c r="AN90" s="436" t="s">
        <v>55</v>
      </c>
      <c r="AO90" s="437"/>
      <c r="AP90" s="438"/>
      <c r="AQ90" s="152"/>
      <c r="AS90" s="152"/>
      <c r="AT90" s="823"/>
      <c r="AU90" s="824"/>
      <c r="AV90" s="824"/>
      <c r="AW90" s="824"/>
      <c r="AX90" s="824"/>
      <c r="AY90" s="824"/>
      <c r="AZ90" s="824"/>
      <c r="BA90" s="824"/>
      <c r="BB90" s="824"/>
      <c r="BC90" s="824"/>
      <c r="BD90" s="824"/>
      <c r="BE90" s="824"/>
      <c r="BF90" s="824"/>
      <c r="BG90" s="824"/>
      <c r="BH90" s="824"/>
      <c r="BI90" s="824"/>
      <c r="BJ90" s="824"/>
      <c r="BK90" s="824"/>
      <c r="BL90" s="824"/>
      <c r="BM90" s="825"/>
      <c r="BN90" s="436" t="s">
        <v>55</v>
      </c>
      <c r="BO90" s="437"/>
      <c r="BP90" s="438"/>
      <c r="BQ90" s="152"/>
    </row>
    <row r="91" spans="2:82" ht="13.5" customHeight="1" x14ac:dyDescent="0.15">
      <c r="B91" s="414"/>
      <c r="C91" s="415"/>
      <c r="D91" s="41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S91" s="152"/>
      <c r="T91" s="823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5"/>
      <c r="AN91" s="436"/>
      <c r="AO91" s="437"/>
      <c r="AP91" s="438"/>
      <c r="AQ91" s="152"/>
      <c r="AS91" s="152"/>
      <c r="AT91" s="823"/>
      <c r="AU91" s="824"/>
      <c r="AV91" s="824"/>
      <c r="AW91" s="824"/>
      <c r="AX91" s="824"/>
      <c r="AY91" s="824"/>
      <c r="AZ91" s="824"/>
      <c r="BA91" s="824"/>
      <c r="BB91" s="824"/>
      <c r="BC91" s="824"/>
      <c r="BD91" s="824"/>
      <c r="BE91" s="824"/>
      <c r="BF91" s="824"/>
      <c r="BG91" s="824"/>
      <c r="BH91" s="824"/>
      <c r="BI91" s="824"/>
      <c r="BJ91" s="824"/>
      <c r="BK91" s="824"/>
      <c r="BL91" s="824"/>
      <c r="BM91" s="825"/>
      <c r="BN91" s="436"/>
      <c r="BO91" s="437"/>
      <c r="BP91" s="438"/>
      <c r="BQ91" s="152"/>
    </row>
    <row r="92" spans="2:82" ht="13.5" customHeight="1" x14ac:dyDescent="0.15">
      <c r="B92" s="417"/>
      <c r="C92" s="418"/>
      <c r="D92" s="419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S92" s="152"/>
      <c r="T92" s="823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4"/>
      <c r="AK92" s="824"/>
      <c r="AL92" s="824"/>
      <c r="AM92" s="825"/>
      <c r="AN92" s="436"/>
      <c r="AO92" s="437"/>
      <c r="AP92" s="438"/>
      <c r="AQ92" s="152"/>
      <c r="AS92" s="152"/>
      <c r="AT92" s="823"/>
      <c r="AU92" s="824"/>
      <c r="AV92" s="824"/>
      <c r="AW92" s="824"/>
      <c r="AX92" s="824"/>
      <c r="AY92" s="824"/>
      <c r="AZ92" s="824"/>
      <c r="BA92" s="824"/>
      <c r="BB92" s="824"/>
      <c r="BC92" s="824"/>
      <c r="BD92" s="824"/>
      <c r="BE92" s="824"/>
      <c r="BF92" s="824"/>
      <c r="BG92" s="824"/>
      <c r="BH92" s="824"/>
      <c r="BI92" s="824"/>
      <c r="BJ92" s="824"/>
      <c r="BK92" s="824"/>
      <c r="BL92" s="824"/>
      <c r="BM92" s="825"/>
      <c r="BN92" s="436"/>
      <c r="BO92" s="437"/>
      <c r="BP92" s="438"/>
      <c r="BQ92" s="152"/>
    </row>
    <row r="93" spans="2:82" ht="13.5" customHeight="1" x14ac:dyDescent="0.15">
      <c r="B93" s="411" t="s">
        <v>80</v>
      </c>
      <c r="C93" s="412"/>
      <c r="D93" s="413"/>
      <c r="E93" s="420" t="s">
        <v>95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S93" s="152"/>
      <c r="T93" s="778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80"/>
      <c r="AN93" s="451" t="s">
        <v>55</v>
      </c>
      <c r="AO93" s="452"/>
      <c r="AP93" s="453"/>
      <c r="AQ93" s="152"/>
      <c r="AS93" s="152"/>
      <c r="AT93" s="778"/>
      <c r="AU93" s="779"/>
      <c r="AV93" s="779"/>
      <c r="AW93" s="779"/>
      <c r="AX93" s="779"/>
      <c r="AY93" s="779"/>
      <c r="AZ93" s="779"/>
      <c r="BA93" s="779"/>
      <c r="BB93" s="779"/>
      <c r="BC93" s="779"/>
      <c r="BD93" s="779"/>
      <c r="BE93" s="779"/>
      <c r="BF93" s="779"/>
      <c r="BG93" s="779"/>
      <c r="BH93" s="779"/>
      <c r="BI93" s="779"/>
      <c r="BJ93" s="779"/>
      <c r="BK93" s="779"/>
      <c r="BL93" s="779"/>
      <c r="BM93" s="780"/>
      <c r="BN93" s="451" t="s">
        <v>55</v>
      </c>
      <c r="BO93" s="452"/>
      <c r="BP93" s="453"/>
      <c r="BQ93" s="152"/>
      <c r="BR93" s="815" t="str">
        <f>IF($T$44="料率",IF($AT$93="","",IF($AT$93&gt;=$AT$83,"","※1")),"")</f>
        <v/>
      </c>
      <c r="BS93" s="821" t="str">
        <f>IF(BR93="※1","残価設定がないリース契約であることが確認できません。","")</f>
        <v/>
      </c>
      <c r="BT93" s="821"/>
      <c r="BU93" s="821"/>
      <c r="BV93" s="821"/>
      <c r="BW93" s="821"/>
      <c r="BX93" s="821"/>
      <c r="BY93" s="821"/>
      <c r="BZ93" s="821"/>
      <c r="CA93" s="821"/>
      <c r="CB93" s="821"/>
      <c r="CC93" s="821"/>
      <c r="CD93" s="821"/>
    </row>
    <row r="94" spans="2:82" ht="13.5" customHeight="1" x14ac:dyDescent="0.15">
      <c r="B94" s="414"/>
      <c r="C94" s="415"/>
      <c r="D94" s="416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S94" s="152"/>
      <c r="T94" s="769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822"/>
      <c r="AL94" s="822"/>
      <c r="AM94" s="771"/>
      <c r="AN94" s="436"/>
      <c r="AO94" s="437"/>
      <c r="AP94" s="438"/>
      <c r="AQ94" s="152"/>
      <c r="AS94" s="152"/>
      <c r="AT94" s="769"/>
      <c r="AU94" s="822"/>
      <c r="AV94" s="822"/>
      <c r="AW94" s="822"/>
      <c r="AX94" s="822"/>
      <c r="AY94" s="822"/>
      <c r="AZ94" s="822"/>
      <c r="BA94" s="822"/>
      <c r="BB94" s="822"/>
      <c r="BC94" s="822"/>
      <c r="BD94" s="822"/>
      <c r="BE94" s="822"/>
      <c r="BF94" s="822"/>
      <c r="BG94" s="822"/>
      <c r="BH94" s="822"/>
      <c r="BI94" s="822"/>
      <c r="BJ94" s="822"/>
      <c r="BK94" s="822"/>
      <c r="BL94" s="822"/>
      <c r="BM94" s="771"/>
      <c r="BN94" s="436"/>
      <c r="BO94" s="437"/>
      <c r="BP94" s="438"/>
      <c r="BQ94" s="152"/>
      <c r="BR94" s="815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</row>
    <row r="95" spans="2:82" ht="13.5" customHeight="1" x14ac:dyDescent="0.15">
      <c r="B95" s="417"/>
      <c r="C95" s="418"/>
      <c r="D95" s="419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S95" s="152"/>
      <c r="T95" s="781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  <c r="AL95" s="782"/>
      <c r="AM95" s="783"/>
      <c r="AN95" s="436"/>
      <c r="AO95" s="437"/>
      <c r="AP95" s="438"/>
      <c r="AQ95" s="152"/>
      <c r="AS95" s="152"/>
      <c r="AT95" s="781"/>
      <c r="AU95" s="782"/>
      <c r="AV95" s="782"/>
      <c r="AW95" s="782"/>
      <c r="AX95" s="782"/>
      <c r="AY95" s="782"/>
      <c r="AZ95" s="782"/>
      <c r="BA95" s="782"/>
      <c r="BB95" s="782"/>
      <c r="BC95" s="782"/>
      <c r="BD95" s="782"/>
      <c r="BE95" s="782"/>
      <c r="BF95" s="782"/>
      <c r="BG95" s="782"/>
      <c r="BH95" s="782"/>
      <c r="BI95" s="782"/>
      <c r="BJ95" s="782"/>
      <c r="BK95" s="782"/>
      <c r="BL95" s="782"/>
      <c r="BM95" s="783"/>
      <c r="BN95" s="436"/>
      <c r="BO95" s="437"/>
      <c r="BP95" s="438"/>
      <c r="BQ95" s="152"/>
      <c r="BR95" s="815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</row>
    <row r="96" spans="2:82" ht="13.5" customHeight="1" x14ac:dyDescent="0.15">
      <c r="B96" s="411" t="s">
        <v>82</v>
      </c>
      <c r="C96" s="412"/>
      <c r="D96" s="413"/>
      <c r="E96" s="420" t="s">
        <v>83</v>
      </c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S96" s="152"/>
      <c r="T96" s="766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8"/>
      <c r="AN96" s="433" t="s">
        <v>55</v>
      </c>
      <c r="AO96" s="434"/>
      <c r="AP96" s="435"/>
      <c r="AQ96" s="152"/>
      <c r="AS96" s="152"/>
      <c r="AT96" s="775"/>
      <c r="AU96" s="776"/>
      <c r="AV96" s="776"/>
      <c r="AW96" s="776"/>
      <c r="AX96" s="776"/>
      <c r="AY96" s="776"/>
      <c r="AZ96" s="776"/>
      <c r="BA96" s="776"/>
      <c r="BB96" s="776"/>
      <c r="BC96" s="776"/>
      <c r="BD96" s="776"/>
      <c r="BE96" s="776"/>
      <c r="BF96" s="776"/>
      <c r="BG96" s="776"/>
      <c r="BH96" s="776"/>
      <c r="BI96" s="776"/>
      <c r="BJ96" s="776"/>
      <c r="BK96" s="776"/>
      <c r="BL96" s="776"/>
      <c r="BM96" s="777"/>
      <c r="BN96" s="433" t="s">
        <v>55</v>
      </c>
      <c r="BO96" s="434"/>
      <c r="BP96" s="435"/>
      <c r="BQ96" s="152"/>
    </row>
    <row r="97" spans="2:82" ht="13.5" customHeight="1" x14ac:dyDescent="0.15">
      <c r="B97" s="414"/>
      <c r="C97" s="415"/>
      <c r="D97" s="416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S97" s="152"/>
      <c r="T97" s="769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2"/>
      <c r="AJ97" s="822"/>
      <c r="AK97" s="822"/>
      <c r="AL97" s="822"/>
      <c r="AM97" s="771"/>
      <c r="AN97" s="436"/>
      <c r="AO97" s="437"/>
      <c r="AP97" s="438"/>
      <c r="AQ97" s="152"/>
      <c r="AS97" s="152"/>
      <c r="AT97" s="769"/>
      <c r="AU97" s="822"/>
      <c r="AV97" s="822"/>
      <c r="AW97" s="822"/>
      <c r="AX97" s="822"/>
      <c r="AY97" s="822"/>
      <c r="AZ97" s="822"/>
      <c r="BA97" s="822"/>
      <c r="BB97" s="822"/>
      <c r="BC97" s="822"/>
      <c r="BD97" s="822"/>
      <c r="BE97" s="822"/>
      <c r="BF97" s="822"/>
      <c r="BG97" s="822"/>
      <c r="BH97" s="822"/>
      <c r="BI97" s="822"/>
      <c r="BJ97" s="822"/>
      <c r="BK97" s="822"/>
      <c r="BL97" s="822"/>
      <c r="BM97" s="771"/>
      <c r="BN97" s="436"/>
      <c r="BO97" s="437"/>
      <c r="BP97" s="438"/>
      <c r="BQ97" s="152"/>
    </row>
    <row r="98" spans="2:82" ht="13.5" customHeight="1" x14ac:dyDescent="0.15">
      <c r="B98" s="417"/>
      <c r="C98" s="418"/>
      <c r="D98" s="419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S98" s="152"/>
      <c r="T98" s="772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4"/>
      <c r="AN98" s="439"/>
      <c r="AO98" s="440"/>
      <c r="AP98" s="441"/>
      <c r="AQ98" s="152"/>
      <c r="AS98" s="152"/>
      <c r="AT98" s="772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4"/>
      <c r="BN98" s="439"/>
      <c r="BO98" s="440"/>
      <c r="BP98" s="441"/>
      <c r="BQ98" s="152"/>
    </row>
    <row r="99" spans="2:82" ht="13.5" customHeight="1" x14ac:dyDescent="0.15">
      <c r="B99" s="381" t="s">
        <v>84</v>
      </c>
      <c r="C99" s="382"/>
      <c r="D99" s="383"/>
      <c r="E99" s="390" t="s">
        <v>96</v>
      </c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S99" s="152"/>
      <c r="T99" s="392" t="str">
        <f>IF($T$44="料率",T93+T96,"")</f>
        <v/>
      </c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4"/>
      <c r="AN99" s="401" t="s">
        <v>55</v>
      </c>
      <c r="AO99" s="402"/>
      <c r="AP99" s="403"/>
      <c r="AQ99" s="152"/>
      <c r="AS99" s="152"/>
      <c r="AT99" s="392" t="str">
        <f>IF($T$44="料率",AT93+AT96,"")</f>
        <v/>
      </c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401" t="s">
        <v>55</v>
      </c>
      <c r="BO99" s="402"/>
      <c r="BP99" s="403"/>
      <c r="BQ99" s="152"/>
      <c r="BR99" s="815" t="str">
        <f>IF($T$44="料率",IF($AT$93="","",IF($T$99-$AT$99&gt;$AT$80,"","※2")),"")</f>
        <v/>
      </c>
      <c r="BS99" s="371" t="str">
        <f>IF(BR99="※2","補助金が有る場合の「リース料金支払額総合計」から、補助金相当分の減額がされていることが確認できません。","")</f>
        <v/>
      </c>
      <c r="BT99" s="371"/>
      <c r="BU99" s="371"/>
      <c r="BV99" s="371"/>
      <c r="BW99" s="371"/>
      <c r="BX99" s="371"/>
      <c r="BY99" s="371"/>
      <c r="BZ99" s="371"/>
      <c r="CA99" s="371"/>
      <c r="CB99" s="371"/>
      <c r="CC99" s="371"/>
      <c r="CD99" s="371"/>
    </row>
    <row r="100" spans="2:82" ht="13.5" customHeight="1" x14ac:dyDescent="0.15">
      <c r="B100" s="384"/>
      <c r="C100" s="819"/>
      <c r="D100" s="386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S100" s="152"/>
      <c r="T100" s="395"/>
      <c r="U100" s="820"/>
      <c r="V100" s="820"/>
      <c r="W100" s="820"/>
      <c r="X100" s="820"/>
      <c r="Y100" s="820"/>
      <c r="Z100" s="820"/>
      <c r="AA100" s="820"/>
      <c r="AB100" s="820"/>
      <c r="AC100" s="820"/>
      <c r="AD100" s="820"/>
      <c r="AE100" s="820"/>
      <c r="AF100" s="820"/>
      <c r="AG100" s="820"/>
      <c r="AH100" s="820"/>
      <c r="AI100" s="820"/>
      <c r="AJ100" s="820"/>
      <c r="AK100" s="820"/>
      <c r="AL100" s="820"/>
      <c r="AM100" s="397"/>
      <c r="AN100" s="404"/>
      <c r="AO100" s="796"/>
      <c r="AP100" s="406"/>
      <c r="AQ100" s="152"/>
      <c r="AS100" s="152"/>
      <c r="AT100" s="395"/>
      <c r="AU100" s="820"/>
      <c r="AV100" s="820"/>
      <c r="AW100" s="820"/>
      <c r="AX100" s="820"/>
      <c r="AY100" s="820"/>
      <c r="AZ100" s="820"/>
      <c r="BA100" s="820"/>
      <c r="BB100" s="820"/>
      <c r="BC100" s="820"/>
      <c r="BD100" s="820"/>
      <c r="BE100" s="820"/>
      <c r="BF100" s="820"/>
      <c r="BG100" s="820"/>
      <c r="BH100" s="820"/>
      <c r="BI100" s="820"/>
      <c r="BJ100" s="820"/>
      <c r="BK100" s="820"/>
      <c r="BL100" s="820"/>
      <c r="BM100" s="397"/>
      <c r="BN100" s="404"/>
      <c r="BO100" s="796"/>
      <c r="BP100" s="406"/>
      <c r="BQ100" s="152"/>
      <c r="BR100" s="815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</row>
    <row r="101" spans="2:82" ht="13.5" customHeight="1" x14ac:dyDescent="0.15">
      <c r="B101" s="387"/>
      <c r="C101" s="388"/>
      <c r="D101" s="389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S101" s="152"/>
      <c r="T101" s="398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400"/>
      <c r="AN101" s="407"/>
      <c r="AO101" s="408"/>
      <c r="AP101" s="409"/>
      <c r="AQ101" s="152"/>
      <c r="AS101" s="152"/>
      <c r="AT101" s="398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400"/>
      <c r="BN101" s="407"/>
      <c r="BO101" s="408"/>
      <c r="BP101" s="409"/>
      <c r="BQ101" s="152"/>
      <c r="BR101" s="815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</row>
    <row r="102" spans="2:82" ht="13.5" customHeight="1" x14ac:dyDescent="0.15"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30"/>
    </row>
    <row r="103" spans="2:82" ht="34.5" customHeight="1" x14ac:dyDescent="0.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S103" s="152"/>
      <c r="T103" s="372" t="str">
        <f>IF(T44="料率",IF(T93="","",T93-T83),"")</f>
        <v/>
      </c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4"/>
      <c r="AN103" s="816" t="s">
        <v>55</v>
      </c>
      <c r="AO103" s="817"/>
      <c r="AP103" s="818"/>
      <c r="AQ103" s="152"/>
      <c r="AS103" s="154"/>
      <c r="AT103" s="372" t="str">
        <f>IF(T44="料率",IF(AT93="","",AT93-AT83),"")</f>
        <v/>
      </c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4"/>
      <c r="BN103" s="816" t="s">
        <v>55</v>
      </c>
      <c r="BO103" s="817"/>
      <c r="BP103" s="818"/>
      <c r="BQ103" s="152"/>
      <c r="BR103" s="130"/>
    </row>
    <row r="104" spans="2:82" ht="13.5" customHeight="1" x14ac:dyDescent="0.15"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30"/>
    </row>
    <row r="105" spans="2:82" ht="0.75" customHeight="1" x14ac:dyDescent="0.15">
      <c r="S105" s="152"/>
      <c r="T105" s="814"/>
      <c r="U105" s="814"/>
      <c r="V105" s="814"/>
      <c r="W105" s="814"/>
      <c r="X105" s="814"/>
      <c r="Y105" s="814"/>
      <c r="Z105" s="814"/>
      <c r="AA105" s="814"/>
      <c r="AB105" s="814"/>
      <c r="AC105" s="814"/>
      <c r="AD105" s="814"/>
      <c r="AE105" s="814"/>
      <c r="AF105" s="814"/>
      <c r="AG105" s="814"/>
      <c r="AH105" s="814"/>
      <c r="AI105" s="814"/>
      <c r="AJ105" s="814"/>
      <c r="AK105" s="814"/>
      <c r="AL105" s="814"/>
      <c r="AM105" s="814"/>
      <c r="AN105" s="152"/>
      <c r="AO105" s="152"/>
      <c r="AP105" s="152"/>
      <c r="AQ105" s="152"/>
      <c r="AS105" s="154"/>
      <c r="AT105" s="814"/>
      <c r="AU105" s="814"/>
      <c r="AV105" s="814"/>
      <c r="AW105" s="814"/>
      <c r="AX105" s="814"/>
      <c r="AY105" s="814"/>
      <c r="AZ105" s="814"/>
      <c r="BA105" s="814"/>
      <c r="BB105" s="814"/>
      <c r="BC105" s="814"/>
      <c r="BD105" s="814"/>
      <c r="BE105" s="814"/>
      <c r="BF105" s="814"/>
      <c r="BG105" s="814"/>
      <c r="BH105" s="814"/>
      <c r="BI105" s="814"/>
      <c r="BJ105" s="814"/>
      <c r="BK105" s="814"/>
      <c r="BL105" s="814"/>
      <c r="BM105" s="814"/>
      <c r="BN105" s="152"/>
      <c r="BO105" s="152"/>
      <c r="BP105" s="152"/>
      <c r="BQ105" s="152"/>
    </row>
    <row r="106" spans="2:82" ht="13.5" customHeight="1" x14ac:dyDescent="0.15"/>
    <row r="108" spans="2:82" ht="21" x14ac:dyDescent="0.15">
      <c r="AH108" s="24" t="s">
        <v>106</v>
      </c>
    </row>
    <row r="109" spans="2:82" x14ac:dyDescent="0.15">
      <c r="BL109" s="363"/>
      <c r="BM109" s="363"/>
      <c r="BN109" s="363"/>
      <c r="BO109" s="363"/>
      <c r="BP109" s="363"/>
    </row>
    <row r="110" spans="2:82" ht="13.5" customHeight="1" x14ac:dyDescent="0.15">
      <c r="BL110" s="363"/>
      <c r="BM110" s="363"/>
      <c r="BN110" s="363"/>
      <c r="BO110" s="363"/>
      <c r="BP110" s="363"/>
    </row>
    <row r="111" spans="2:82" ht="13.5" customHeight="1" x14ac:dyDescent="0.15">
      <c r="BL111" s="363"/>
      <c r="BM111" s="363"/>
      <c r="BN111" s="363"/>
      <c r="BO111" s="363"/>
      <c r="BP111" s="363"/>
    </row>
    <row r="112" spans="2:82" ht="13.5" customHeight="1" x14ac:dyDescent="0.15">
      <c r="AX112" s="364" t="str">
        <f>IF(【契約③】契約内容申告書!N107="","",【契約③】契約内容申告書!N107)</f>
        <v/>
      </c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6"/>
      <c r="BL112" s="363"/>
      <c r="BM112" s="363"/>
      <c r="BN112" s="363"/>
      <c r="BO112" s="363"/>
      <c r="BP112" s="363"/>
    </row>
    <row r="113" spans="43:68" ht="21" customHeight="1" x14ac:dyDescent="0.15">
      <c r="AQ113" s="20" t="s">
        <v>97</v>
      </c>
      <c r="AR113" s="86"/>
      <c r="AS113" s="86"/>
      <c r="AT113" s="86"/>
      <c r="AU113" s="86"/>
      <c r="AV113" s="86"/>
      <c r="AW113" s="20"/>
      <c r="AX113" s="367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9"/>
      <c r="BK113" s="40"/>
      <c r="BL113" s="363"/>
      <c r="BM113" s="363"/>
      <c r="BN113" s="363"/>
      <c r="BO113" s="363"/>
      <c r="BP113" s="363"/>
    </row>
    <row r="115" spans="43:68" ht="21.75" customHeight="1" x14ac:dyDescent="0.15"/>
  </sheetData>
  <sheetProtection algorithmName="SHA-512" hashValue="pZ1Wl6/FaJHsCVvoSn49Oi40xn+Fe072Vsa0gwkgnbCbzFQBb8chGKvwUJZYoZJyFGLVqABKNGYaMR+bglFPSQ==" saltValue="r2TZEXm7k5jYbChZqZmv0g==" spinCount="100000" sheet="1" objects="1" scenarios="1" selectLockedCells="1"/>
  <protectedRanges>
    <protectedRange password="B6C9" sqref="BF2:BG2" name="範囲1"/>
  </protectedRanges>
  <mergeCells count="151">
    <mergeCell ref="BD2:BG2"/>
    <mergeCell ref="BH2:BI2"/>
    <mergeCell ref="BJ2:BK2"/>
    <mergeCell ref="BL2:BM2"/>
    <mergeCell ref="BN2:BO2"/>
    <mergeCell ref="B9:I10"/>
    <mergeCell ref="J9:AL10"/>
    <mergeCell ref="B11:I12"/>
    <mergeCell ref="J11:AL12"/>
    <mergeCell ref="AA3:AR4"/>
    <mergeCell ref="BC3:BI3"/>
    <mergeCell ref="BJ3:BQ3"/>
    <mergeCell ref="B13:I14"/>
    <mergeCell ref="J13:AL14"/>
    <mergeCell ref="BL4:BM4"/>
    <mergeCell ref="BO4:BP4"/>
    <mergeCell ref="B5:BR5"/>
    <mergeCell ref="B6:BR6"/>
    <mergeCell ref="B7:BR7"/>
    <mergeCell ref="B15:I16"/>
    <mergeCell ref="J15:AL16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5"/>
  <conditionalFormatting sqref="A45:BQ70">
    <cfRule type="expression" dxfId="27" priority="6">
      <formula>$T$44="料率"</formula>
    </cfRule>
  </conditionalFormatting>
  <conditionalFormatting sqref="B73:BQ85 B86:T86 BN86:BQ86 AN86:AT86 B104:BQ104 B103:S103 BQ103 B87:BQ102">
    <cfRule type="expression" dxfId="26" priority="5">
      <formula>$T$44="積算"</formula>
    </cfRule>
  </conditionalFormatting>
  <conditionalFormatting sqref="BN103">
    <cfRule type="expression" dxfId="25" priority="4">
      <formula>$T$44="積算"</formula>
    </cfRule>
  </conditionalFormatting>
  <conditionalFormatting sqref="AQ103:AS103 AN103">
    <cfRule type="expression" dxfId="24" priority="3">
      <formula>$T$44="積算"</formula>
    </cfRule>
  </conditionalFormatting>
  <conditionalFormatting sqref="T103:AM103">
    <cfRule type="expression" dxfId="23" priority="2">
      <formula>$T$44="積算"</formula>
    </cfRule>
  </conditionalFormatting>
  <conditionalFormatting sqref="AT103:BM103">
    <cfRule type="expression" dxfId="22" priority="1">
      <formula>$T$44="積算"</formula>
    </cfRule>
  </conditionalFormatting>
  <dataValidations count="6">
    <dataValidation type="whole" allowBlank="1" showInputMessage="1" showErrorMessage="1" sqref="T28:AM33 T37:AM42" xr:uid="{12E54ECC-9AF8-45B7-8775-17287542E056}">
      <formula1>0</formula1>
      <formula2>9999999999</formula2>
    </dataValidation>
    <dataValidation type="list" showInputMessage="1" showErrorMessage="1" sqref="T44" xr:uid="{4EC340BF-F105-4A4F-ABE4-9C0A931583FF}">
      <formula1>"積算,料率,"</formula1>
    </dataValidation>
    <dataValidation type="custom" allowBlank="1" showInputMessage="1" showErrorMessage="1" sqref="AP44" xr:uid="{B86CA3E3-7D93-46B5-9960-0BCD6FA1C160}">
      <formula1>"if(R43=""料率"","""")"</formula1>
    </dataValidation>
    <dataValidation type="custom" showInputMessage="1" showErrorMessage="1" errorTitle="計算方法" error="計算方法で「積算」が選択されていません。" sqref="T52:BM69" xr:uid="{A5AF4B36-56D9-4B7E-9EEC-4940D7764ED3}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 xr:uid="{E9C78B8C-904B-4C77-8921-C5E14BF23066}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 xr:uid="{A053C0A3-9026-450C-948C-4A71FBC63E91}">
      <formula1>$T$44="料率"</formula1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48F3-61B5-4E16-86F2-794F385A9EDC}">
  <sheetPr codeName="Sheet9">
    <tabColor theme="6" tint="0.39997558519241921"/>
  </sheetPr>
  <dimension ref="A1:DB107"/>
  <sheetViews>
    <sheetView showGridLines="0" view="pageBreakPreview" zoomScale="55" zoomScaleNormal="55" zoomScaleSheetLayoutView="55" workbookViewId="0">
      <selection activeCell="B28" sqref="B28:E30"/>
    </sheetView>
  </sheetViews>
  <sheetFormatPr defaultRowHeight="13.5" x14ac:dyDescent="0.15"/>
  <cols>
    <col min="1" max="69" width="2.625" style="30" customWidth="1"/>
    <col min="70" max="70" width="7.125" style="30" bestFit="1" customWidth="1"/>
    <col min="71" max="71" width="2.5" style="30" customWidth="1"/>
    <col min="72" max="76" width="9" style="30"/>
    <col min="77" max="77" width="9" style="30" customWidth="1"/>
    <col min="78" max="16384" width="9" style="30"/>
  </cols>
  <sheetData>
    <row r="1" spans="1:75" x14ac:dyDescent="0.15">
      <c r="BP1" s="114"/>
      <c r="BT1" s="40"/>
      <c r="BU1" s="40"/>
      <c r="BV1" s="801"/>
      <c r="BW1" s="801"/>
    </row>
    <row r="2" spans="1:75" s="24" customFormat="1" ht="21" x14ac:dyDescent="0.15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7" t="s">
        <v>118</v>
      </c>
      <c r="BC2" s="118"/>
      <c r="BD2" s="802">
        <f>IF(【契約①】契約内容申告書!BD2="","",【契約①】契約内容申告書!BD2)</f>
        <v>2021</v>
      </c>
      <c r="BE2" s="802"/>
      <c r="BF2" s="802"/>
      <c r="BG2" s="802"/>
      <c r="BH2" s="693" t="s">
        <v>1</v>
      </c>
      <c r="BI2" s="693"/>
      <c r="BJ2" s="705" t="str">
        <f>IF(【契約①】契約内容申告書!$BJ$2="","",【契約①】契約内容申告書!$BJ$2)</f>
        <v/>
      </c>
      <c r="BK2" s="705"/>
      <c r="BL2" s="693" t="s">
        <v>3</v>
      </c>
      <c r="BM2" s="693"/>
      <c r="BN2" s="705" t="str">
        <f>IF(【契約①】契約内容申告書!$BN$2="","",【契約①】契約内容申告書!$BN$2)</f>
        <v/>
      </c>
      <c r="BO2" s="705"/>
      <c r="BP2" s="116" t="s">
        <v>4</v>
      </c>
      <c r="BR2" s="116"/>
    </row>
    <row r="3" spans="1:75" s="24" customFormat="1" ht="21" x14ac:dyDescent="0.1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7" t="s">
        <v>5</v>
      </c>
      <c r="BC3" s="165" t="s">
        <v>119</v>
      </c>
      <c r="BD3" s="165"/>
      <c r="BE3" s="165"/>
      <c r="BF3" s="165"/>
      <c r="BG3" s="165"/>
      <c r="BH3" s="165"/>
      <c r="BI3" s="165"/>
      <c r="BJ3" s="800" t="str">
        <f>IF(【契約①】契約内容申告書!BJ3="","",【契約①】契約内容申告書!BJ3)</f>
        <v/>
      </c>
      <c r="BK3" s="800"/>
      <c r="BL3" s="800"/>
      <c r="BM3" s="800"/>
      <c r="BN3" s="800"/>
      <c r="BO3" s="800"/>
      <c r="BP3" s="800"/>
      <c r="BQ3" s="800"/>
      <c r="BR3" s="116"/>
    </row>
    <row r="4" spans="1:75" s="24" customFormat="1" ht="21" x14ac:dyDescent="0.1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H4" s="117"/>
      <c r="BI4" s="23"/>
      <c r="BJ4" s="23"/>
      <c r="BK4" s="24" t="s">
        <v>6</v>
      </c>
      <c r="BL4" s="705">
        <v>4</v>
      </c>
      <c r="BM4" s="705"/>
      <c r="BN4" s="110" t="s">
        <v>7</v>
      </c>
      <c r="BO4" s="705" t="str">
        <f>IF(J15="","",J15)</f>
        <v/>
      </c>
      <c r="BP4" s="705"/>
      <c r="BQ4" s="24" t="s">
        <v>8</v>
      </c>
      <c r="BR4" s="116"/>
    </row>
    <row r="5" spans="1:75" s="45" customFormat="1" ht="66.75" customHeight="1" x14ac:dyDescent="0.15">
      <c r="B5" s="706" t="s">
        <v>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706"/>
      <c r="BM5" s="706"/>
      <c r="BN5" s="706"/>
      <c r="BO5" s="706"/>
      <c r="BP5" s="706"/>
      <c r="BQ5" s="706"/>
      <c r="BR5" s="706"/>
    </row>
    <row r="7" spans="1:75" s="52" customFormat="1" ht="24" x14ac:dyDescent="0.15">
      <c r="B7" s="707" t="s">
        <v>104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</row>
    <row r="8" spans="1:75" s="55" customFormat="1" ht="17.25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1:75" s="55" customFormat="1" ht="17.25" x14ac:dyDescent="0.15">
      <c r="A9" s="30"/>
      <c r="B9" s="296" t="s">
        <v>9</v>
      </c>
      <c r="C9" s="296"/>
      <c r="D9" s="296"/>
      <c r="E9" s="296"/>
      <c r="F9" s="296"/>
      <c r="G9" s="296"/>
      <c r="H9" s="296"/>
      <c r="I9" s="296"/>
      <c r="J9" s="803" t="str">
        <f>IF(【契約①】契約内容申告書!$J$9="","",【契約①】契約内容申告書!$J$9)</f>
        <v/>
      </c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5"/>
    </row>
    <row r="10" spans="1:75" s="55" customFormat="1" ht="17.25" x14ac:dyDescent="0.15">
      <c r="B10" s="296"/>
      <c r="C10" s="296"/>
      <c r="D10" s="296"/>
      <c r="E10" s="296"/>
      <c r="F10" s="296"/>
      <c r="G10" s="296"/>
      <c r="H10" s="296"/>
      <c r="I10" s="296"/>
      <c r="J10" s="806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8"/>
    </row>
    <row r="11" spans="1:75" ht="17.25" x14ac:dyDescent="0.15">
      <c r="B11" s="296" t="s">
        <v>11</v>
      </c>
      <c r="C11" s="296"/>
      <c r="D11" s="296"/>
      <c r="E11" s="296"/>
      <c r="F11" s="296"/>
      <c r="G11" s="296"/>
      <c r="H11" s="296"/>
      <c r="I11" s="296"/>
      <c r="J11" s="803" t="str">
        <f>IF(【契約①】契約内容申告書!$J$11="","",【契約①】契約内容申告書!$J$11)</f>
        <v/>
      </c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4"/>
      <c r="AB11" s="804"/>
      <c r="AC11" s="804"/>
      <c r="AD11" s="804"/>
      <c r="AE11" s="804"/>
      <c r="AF11" s="804"/>
      <c r="AG11" s="804"/>
      <c r="AH11" s="804"/>
      <c r="AI11" s="80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20"/>
    </row>
    <row r="12" spans="1:75" ht="17.25" x14ac:dyDescent="0.15">
      <c r="B12" s="296"/>
      <c r="C12" s="296"/>
      <c r="D12" s="296"/>
      <c r="E12" s="296"/>
      <c r="F12" s="296"/>
      <c r="G12" s="296"/>
      <c r="H12" s="296"/>
      <c r="I12" s="296"/>
      <c r="J12" s="806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8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20"/>
    </row>
    <row r="13" spans="1:75" ht="17.25" x14ac:dyDescent="0.15">
      <c r="B13" s="296" t="s">
        <v>13</v>
      </c>
      <c r="C13" s="296"/>
      <c r="D13" s="296"/>
      <c r="E13" s="296"/>
      <c r="F13" s="296"/>
      <c r="G13" s="296"/>
      <c r="H13" s="296"/>
      <c r="I13" s="296"/>
      <c r="J13" s="803" t="str">
        <f>IF(【契約①】契約内容申告書!$J$13="","",【契約①】契約内容申告書!$J$13)</f>
        <v/>
      </c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5"/>
      <c r="AJ13" s="55"/>
      <c r="AK13" s="55"/>
      <c r="AL13" s="55"/>
      <c r="AM13" s="55"/>
      <c r="AN13" s="55"/>
      <c r="AO13" s="55"/>
      <c r="AP13" s="55"/>
    </row>
    <row r="14" spans="1:75" ht="17.25" x14ac:dyDescent="0.15">
      <c r="B14" s="296"/>
      <c r="C14" s="296"/>
      <c r="D14" s="296"/>
      <c r="E14" s="296"/>
      <c r="F14" s="296"/>
      <c r="G14" s="296"/>
      <c r="H14" s="296"/>
      <c r="I14" s="296"/>
      <c r="J14" s="806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8"/>
      <c r="AJ14" s="55"/>
      <c r="AK14" s="55"/>
      <c r="AL14" s="55"/>
      <c r="AM14" s="55"/>
      <c r="AN14" s="55"/>
      <c r="AO14" s="55"/>
      <c r="AP14" s="55"/>
    </row>
    <row r="15" spans="1:75" s="55" customFormat="1" ht="17.25" customHeight="1" x14ac:dyDescent="0.15">
      <c r="B15" s="296" t="s">
        <v>15</v>
      </c>
      <c r="C15" s="296"/>
      <c r="D15" s="296"/>
      <c r="E15" s="296"/>
      <c r="F15" s="296"/>
      <c r="G15" s="296"/>
      <c r="H15" s="296"/>
      <c r="I15" s="296"/>
      <c r="J15" s="803" t="str">
        <f>IF(【契約①】契約内容申告書!$J$15="","",【契約①】契約内容申告書!$J$15)</f>
        <v/>
      </c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5"/>
      <c r="AM15" s="30"/>
      <c r="AN15" s="30"/>
      <c r="AO15" s="30"/>
      <c r="AP15" s="30"/>
    </row>
    <row r="16" spans="1:75" s="55" customFormat="1" ht="17.25" customHeight="1" x14ac:dyDescent="0.15">
      <c r="B16" s="296"/>
      <c r="C16" s="296"/>
      <c r="D16" s="296"/>
      <c r="E16" s="296"/>
      <c r="F16" s="296"/>
      <c r="G16" s="296"/>
      <c r="H16" s="296"/>
      <c r="I16" s="296"/>
      <c r="J16" s="806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8"/>
      <c r="AM16" s="30"/>
      <c r="AN16" s="30"/>
      <c r="AO16" s="30"/>
      <c r="AP16" s="30"/>
      <c r="BR16" s="30"/>
    </row>
    <row r="17" spans="1:106" ht="17.25" customHeight="1" x14ac:dyDescent="0.15">
      <c r="B17" s="221" t="s">
        <v>16</v>
      </c>
      <c r="C17" s="222"/>
      <c r="D17" s="222"/>
      <c r="E17" s="222"/>
      <c r="F17" s="222"/>
      <c r="G17" s="222"/>
      <c r="H17" s="222"/>
      <c r="I17" s="223"/>
      <c r="J17" s="721">
        <v>4</v>
      </c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3"/>
      <c r="AJ17" s="55"/>
      <c r="AK17" s="55"/>
      <c r="AL17" s="55"/>
      <c r="AM17" s="55"/>
      <c r="AN17" s="55"/>
      <c r="AO17" s="55"/>
      <c r="AP17" s="55"/>
    </row>
    <row r="18" spans="1:106" ht="18.2" customHeight="1" x14ac:dyDescent="0.15">
      <c r="B18" s="227"/>
      <c r="C18" s="228"/>
      <c r="D18" s="228"/>
      <c r="E18" s="228"/>
      <c r="F18" s="228"/>
      <c r="G18" s="228"/>
      <c r="H18" s="228"/>
      <c r="I18" s="229"/>
      <c r="J18" s="724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6"/>
      <c r="AJ18" s="55"/>
      <c r="AK18" s="55"/>
      <c r="AL18" s="55"/>
      <c r="AM18" s="55"/>
      <c r="AN18" s="55"/>
      <c r="AO18" s="55"/>
      <c r="AP18" s="55"/>
      <c r="BS18" s="809" t="str">
        <f>IF(P31&lt;W28,"※1 リース契約期間が最長処分制限期間より短い年数となっています。入力内容に誤りがないか確認願います。","")</f>
        <v/>
      </c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371"/>
      <c r="CH18" s="371"/>
      <c r="CI18" s="371"/>
      <c r="CJ18" s="371"/>
      <c r="CK18" s="371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</row>
    <row r="19" spans="1:106" s="18" customFormat="1" ht="18.2" customHeight="1" x14ac:dyDescent="0.15"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121"/>
      <c r="AN19" s="121"/>
      <c r="AO19" s="121"/>
      <c r="AP19" s="121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09"/>
      <c r="CD19" s="809"/>
      <c r="CE19" s="809"/>
      <c r="CF19" s="809"/>
      <c r="CG19" s="371"/>
      <c r="CH19" s="371"/>
      <c r="CI19" s="371"/>
      <c r="CJ19" s="371"/>
      <c r="CK19" s="371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</row>
    <row r="20" spans="1:106" ht="13.5" customHeight="1" x14ac:dyDescent="0.15"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371"/>
      <c r="CH20" s="371"/>
      <c r="CI20" s="371"/>
      <c r="CJ20" s="371"/>
      <c r="CK20" s="371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</row>
    <row r="21" spans="1:106" ht="11.25" customHeight="1" x14ac:dyDescent="0.15">
      <c r="B21" s="221" t="s">
        <v>17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S21" s="809"/>
      <c r="BT21" s="809"/>
      <c r="BU21" s="809"/>
      <c r="BV21" s="809"/>
      <c r="BW21" s="809"/>
      <c r="BX21" s="809"/>
      <c r="BY21" s="809"/>
      <c r="BZ21" s="809"/>
      <c r="CA21" s="809"/>
      <c r="CB21" s="809"/>
      <c r="CC21" s="809"/>
      <c r="CD21" s="809"/>
      <c r="CE21" s="809"/>
      <c r="CF21" s="809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</row>
    <row r="22" spans="1:106" ht="11.25" customHeight="1" x14ac:dyDescent="0.15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S22" s="810" t="str">
        <f>IF(AND(I28&gt;0,OR(AH28="",AH31="")),"※2 再リース契約を行う旨の記載がある場合は、その内容が確認できる証憑書類名と記載箇所を申告してください。","")</f>
        <v/>
      </c>
      <c r="BT22" s="810"/>
      <c r="BU22" s="810"/>
      <c r="BV22" s="810"/>
      <c r="BW22" s="810"/>
      <c r="BX22" s="810"/>
      <c r="BY22" s="810"/>
      <c r="BZ22" s="810"/>
      <c r="CA22" s="810"/>
      <c r="CB22" s="810"/>
      <c r="CC22" s="810"/>
      <c r="CD22" s="810"/>
      <c r="CE22" s="810"/>
      <c r="CF22" s="810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</row>
    <row r="23" spans="1:106" ht="11.2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9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</row>
    <row r="24" spans="1:106" ht="15" customHeight="1" x14ac:dyDescent="0.15">
      <c r="A24" s="18"/>
      <c r="B24" s="301" t="s">
        <v>98</v>
      </c>
      <c r="C24" s="301"/>
      <c r="D24" s="301"/>
      <c r="E24" s="301"/>
      <c r="F24" s="301"/>
      <c r="G24" s="301"/>
      <c r="H24" s="301"/>
      <c r="I24" s="303" t="s">
        <v>99</v>
      </c>
      <c r="J24" s="303"/>
      <c r="K24" s="303"/>
      <c r="L24" s="303"/>
      <c r="M24" s="303"/>
      <c r="N24" s="303"/>
      <c r="O24" s="303"/>
      <c r="P24" s="303" t="s">
        <v>20</v>
      </c>
      <c r="Q24" s="303"/>
      <c r="R24" s="303"/>
      <c r="S24" s="303"/>
      <c r="T24" s="303"/>
      <c r="U24" s="303"/>
      <c r="V24" s="303"/>
      <c r="W24" s="305" t="s">
        <v>100</v>
      </c>
      <c r="X24" s="306"/>
      <c r="Y24" s="306"/>
      <c r="Z24" s="306"/>
      <c r="AA24" s="306"/>
      <c r="AB24" s="306"/>
      <c r="AC24" s="307"/>
      <c r="AD24" s="314" t="s">
        <v>21</v>
      </c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6"/>
      <c r="AU24" s="305" t="s">
        <v>125</v>
      </c>
      <c r="AV24" s="306"/>
      <c r="AW24" s="306"/>
      <c r="AX24" s="306"/>
      <c r="AY24" s="306"/>
      <c r="AZ24" s="699"/>
      <c r="BA24" s="699"/>
      <c r="BB24" s="700"/>
      <c r="BC24" s="305" t="s">
        <v>22</v>
      </c>
      <c r="BD24" s="306"/>
      <c r="BE24" s="306"/>
      <c r="BF24" s="306"/>
      <c r="BG24" s="306"/>
      <c r="BH24" s="699"/>
      <c r="BI24" s="699"/>
      <c r="BJ24" s="700"/>
      <c r="BK24" s="305" t="s">
        <v>23</v>
      </c>
      <c r="BL24" s="306"/>
      <c r="BM24" s="306"/>
      <c r="BN24" s="306"/>
      <c r="BO24" s="306"/>
      <c r="BP24" s="699"/>
      <c r="BQ24" s="700"/>
      <c r="BS24" s="810"/>
      <c r="BT24" s="810"/>
      <c r="BU24" s="810"/>
      <c r="BV24" s="810"/>
      <c r="BW24" s="810"/>
      <c r="BX24" s="810"/>
      <c r="BY24" s="810"/>
      <c r="BZ24" s="810"/>
      <c r="CA24" s="810"/>
      <c r="CB24" s="810"/>
      <c r="CC24" s="810"/>
      <c r="CD24" s="810"/>
      <c r="CE24" s="810"/>
      <c r="CF24" s="810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</row>
    <row r="25" spans="1:106" ht="15" customHeight="1" x14ac:dyDescent="0.15">
      <c r="B25" s="301"/>
      <c r="C25" s="301"/>
      <c r="D25" s="301"/>
      <c r="E25" s="301"/>
      <c r="F25" s="301"/>
      <c r="G25" s="301"/>
      <c r="H25" s="301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8"/>
      <c r="X25" s="309"/>
      <c r="Y25" s="309"/>
      <c r="Z25" s="309"/>
      <c r="AA25" s="309"/>
      <c r="AB25" s="309"/>
      <c r="AC25" s="310"/>
      <c r="AD25" s="317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9"/>
      <c r="AU25" s="308"/>
      <c r="AV25" s="309"/>
      <c r="AW25" s="309"/>
      <c r="AX25" s="309"/>
      <c r="AY25" s="309"/>
      <c r="AZ25" s="701"/>
      <c r="BA25" s="701"/>
      <c r="BB25" s="702"/>
      <c r="BC25" s="308"/>
      <c r="BD25" s="309"/>
      <c r="BE25" s="309"/>
      <c r="BF25" s="309"/>
      <c r="BG25" s="309"/>
      <c r="BH25" s="701"/>
      <c r="BI25" s="701"/>
      <c r="BJ25" s="702"/>
      <c r="BK25" s="308"/>
      <c r="BL25" s="309"/>
      <c r="BM25" s="309"/>
      <c r="BN25" s="309"/>
      <c r="BO25" s="309"/>
      <c r="BP25" s="701"/>
      <c r="BQ25" s="702"/>
      <c r="BR25" s="12"/>
      <c r="BS25" s="810"/>
      <c r="BT25" s="810"/>
      <c r="BU25" s="810"/>
      <c r="BV25" s="810"/>
      <c r="BW25" s="810"/>
      <c r="BX25" s="810"/>
      <c r="BY25" s="810"/>
      <c r="BZ25" s="810"/>
      <c r="CA25" s="810"/>
      <c r="CB25" s="810"/>
      <c r="CC25" s="810"/>
      <c r="CD25" s="810"/>
      <c r="CE25" s="810"/>
      <c r="CF25" s="810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DB25" s="12"/>
    </row>
    <row r="26" spans="1:106" ht="15" customHeight="1" x14ac:dyDescent="0.15">
      <c r="B26" s="301"/>
      <c r="C26" s="301"/>
      <c r="D26" s="301"/>
      <c r="E26" s="301"/>
      <c r="F26" s="301"/>
      <c r="G26" s="301"/>
      <c r="H26" s="301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8"/>
      <c r="X26" s="309"/>
      <c r="Y26" s="309"/>
      <c r="Z26" s="309"/>
      <c r="AA26" s="309"/>
      <c r="AB26" s="309"/>
      <c r="AC26" s="310"/>
      <c r="AD26" s="317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9"/>
      <c r="AU26" s="308"/>
      <c r="AV26" s="309"/>
      <c r="AW26" s="309"/>
      <c r="AX26" s="309"/>
      <c r="AY26" s="309"/>
      <c r="AZ26" s="701"/>
      <c r="BA26" s="701"/>
      <c r="BB26" s="702"/>
      <c r="BC26" s="308"/>
      <c r="BD26" s="309"/>
      <c r="BE26" s="309"/>
      <c r="BF26" s="309"/>
      <c r="BG26" s="309"/>
      <c r="BH26" s="701"/>
      <c r="BI26" s="701"/>
      <c r="BJ26" s="702"/>
      <c r="BK26" s="308"/>
      <c r="BL26" s="309"/>
      <c r="BM26" s="309"/>
      <c r="BN26" s="309"/>
      <c r="BO26" s="309"/>
      <c r="BP26" s="701"/>
      <c r="BQ26" s="702"/>
      <c r="BS26" s="811" t="str">
        <f>IF(AU28="有","※初回リース終了時に残価が【有】契約は申請できません。","")</f>
        <v/>
      </c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DB26" s="12"/>
    </row>
    <row r="27" spans="1:106" ht="15" customHeight="1" x14ac:dyDescent="0.15">
      <c r="B27" s="302"/>
      <c r="C27" s="302"/>
      <c r="D27" s="302"/>
      <c r="E27" s="302"/>
      <c r="F27" s="302"/>
      <c r="G27" s="302"/>
      <c r="H27" s="302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11"/>
      <c r="X27" s="312"/>
      <c r="Y27" s="312"/>
      <c r="Z27" s="312"/>
      <c r="AA27" s="312"/>
      <c r="AB27" s="312"/>
      <c r="AC27" s="313"/>
      <c r="AD27" s="32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2"/>
      <c r="AU27" s="311"/>
      <c r="AV27" s="312"/>
      <c r="AW27" s="312"/>
      <c r="AX27" s="312"/>
      <c r="AY27" s="312"/>
      <c r="AZ27" s="703"/>
      <c r="BA27" s="703"/>
      <c r="BB27" s="704"/>
      <c r="BC27" s="311"/>
      <c r="BD27" s="312"/>
      <c r="BE27" s="312"/>
      <c r="BF27" s="312"/>
      <c r="BG27" s="312"/>
      <c r="BH27" s="703"/>
      <c r="BI27" s="703"/>
      <c r="BJ27" s="704"/>
      <c r="BK27" s="311"/>
      <c r="BL27" s="312"/>
      <c r="BM27" s="312"/>
      <c r="BN27" s="312"/>
      <c r="BO27" s="312"/>
      <c r="BP27" s="703"/>
      <c r="BQ27" s="704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DB27" s="13"/>
    </row>
    <row r="28" spans="1:106" ht="15.75" customHeight="1" x14ac:dyDescent="0.15">
      <c r="B28" s="671"/>
      <c r="C28" s="671"/>
      <c r="D28" s="671"/>
      <c r="E28" s="672"/>
      <c r="F28" s="339" t="s">
        <v>24</v>
      </c>
      <c r="G28" s="339"/>
      <c r="H28" s="340"/>
      <c r="I28" s="671"/>
      <c r="J28" s="671"/>
      <c r="K28" s="671"/>
      <c r="L28" s="672"/>
      <c r="M28" s="339" t="s">
        <v>24</v>
      </c>
      <c r="N28" s="339"/>
      <c r="O28" s="340"/>
      <c r="P28" s="673" t="str">
        <f>IF(B28="","",B28+I28)</f>
        <v/>
      </c>
      <c r="Q28" s="673"/>
      <c r="R28" s="673"/>
      <c r="S28" s="674"/>
      <c r="T28" s="241" t="s">
        <v>24</v>
      </c>
      <c r="U28" s="241"/>
      <c r="V28" s="242"/>
      <c r="W28" s="715"/>
      <c r="X28" s="716"/>
      <c r="Y28" s="716"/>
      <c r="Z28" s="716"/>
      <c r="AA28" s="331" t="s">
        <v>1</v>
      </c>
      <c r="AB28" s="331"/>
      <c r="AC28" s="332"/>
      <c r="AD28" s="245" t="s">
        <v>25</v>
      </c>
      <c r="AE28" s="246"/>
      <c r="AF28" s="246"/>
      <c r="AG28" s="247"/>
      <c r="AH28" s="676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743"/>
      <c r="AV28" s="744"/>
      <c r="AW28" s="744"/>
      <c r="AX28" s="744"/>
      <c r="AY28" s="744"/>
      <c r="AZ28" s="736"/>
      <c r="BA28" s="736"/>
      <c r="BB28" s="737"/>
      <c r="BC28" s="730"/>
      <c r="BD28" s="731"/>
      <c r="BE28" s="731"/>
      <c r="BF28" s="731"/>
      <c r="BG28" s="731"/>
      <c r="BH28" s="736"/>
      <c r="BI28" s="736"/>
      <c r="BJ28" s="737"/>
      <c r="BK28" s="730"/>
      <c r="BL28" s="731"/>
      <c r="BM28" s="731"/>
      <c r="BN28" s="731"/>
      <c r="BO28" s="731"/>
      <c r="BP28" s="736"/>
      <c r="BQ28" s="737"/>
      <c r="BR28" s="23" t="str">
        <f>IF(BS18="","","※1")</f>
        <v/>
      </c>
      <c r="BS28" s="812" t="str">
        <f>IF(BC28="該当する","※割賦契約に【該当する】契約は申請できません。","")</f>
        <v/>
      </c>
      <c r="BT28" s="812"/>
      <c r="BU28" s="812"/>
      <c r="BV28" s="812"/>
      <c r="BW28" s="812"/>
      <c r="BX28" s="812"/>
      <c r="BY28" s="812"/>
      <c r="BZ28" s="812"/>
      <c r="CA28" s="812"/>
      <c r="CB28" s="812"/>
      <c r="CC28" s="812"/>
      <c r="CD28" s="812"/>
      <c r="CE28" s="812"/>
      <c r="CF28" s="812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DB28" s="13"/>
    </row>
    <row r="29" spans="1:106" ht="15.75" customHeight="1" x14ac:dyDescent="0.15">
      <c r="B29" s="671"/>
      <c r="C29" s="671"/>
      <c r="D29" s="671"/>
      <c r="E29" s="672"/>
      <c r="F29" s="169"/>
      <c r="G29" s="169"/>
      <c r="H29" s="341"/>
      <c r="I29" s="671"/>
      <c r="J29" s="671"/>
      <c r="K29" s="671"/>
      <c r="L29" s="672"/>
      <c r="M29" s="169"/>
      <c r="N29" s="169"/>
      <c r="O29" s="341"/>
      <c r="P29" s="673"/>
      <c r="Q29" s="673"/>
      <c r="R29" s="673"/>
      <c r="S29" s="674"/>
      <c r="T29" s="243"/>
      <c r="U29" s="243"/>
      <c r="V29" s="244"/>
      <c r="W29" s="717"/>
      <c r="X29" s="718"/>
      <c r="Y29" s="718"/>
      <c r="Z29" s="718"/>
      <c r="AA29" s="333"/>
      <c r="AB29" s="333"/>
      <c r="AC29" s="334"/>
      <c r="AD29" s="248"/>
      <c r="AE29" s="249"/>
      <c r="AF29" s="249"/>
      <c r="AG29" s="250"/>
      <c r="AH29" s="679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1"/>
      <c r="AU29" s="743"/>
      <c r="AV29" s="744"/>
      <c r="AW29" s="744"/>
      <c r="AX29" s="744"/>
      <c r="AY29" s="744"/>
      <c r="AZ29" s="736"/>
      <c r="BA29" s="736"/>
      <c r="BB29" s="737"/>
      <c r="BC29" s="730"/>
      <c r="BD29" s="731"/>
      <c r="BE29" s="731"/>
      <c r="BF29" s="731"/>
      <c r="BG29" s="731"/>
      <c r="BH29" s="736"/>
      <c r="BI29" s="736"/>
      <c r="BJ29" s="737"/>
      <c r="BK29" s="730"/>
      <c r="BL29" s="731"/>
      <c r="BM29" s="731"/>
      <c r="BN29" s="731"/>
      <c r="BO29" s="731"/>
      <c r="BP29" s="736"/>
      <c r="BQ29" s="737"/>
      <c r="BS29" s="812"/>
      <c r="BT29" s="812"/>
      <c r="BU29" s="812"/>
      <c r="BV29" s="812"/>
      <c r="BW29" s="812"/>
      <c r="BX29" s="812"/>
      <c r="BY29" s="812"/>
      <c r="BZ29" s="812"/>
      <c r="CA29" s="812"/>
      <c r="CB29" s="812"/>
      <c r="CC29" s="812"/>
      <c r="CD29" s="812"/>
      <c r="CE29" s="812"/>
      <c r="CF29" s="812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DB29" s="13"/>
    </row>
    <row r="30" spans="1:106" ht="15.75" customHeight="1" x14ac:dyDescent="0.15">
      <c r="B30" s="671"/>
      <c r="C30" s="671"/>
      <c r="D30" s="671"/>
      <c r="E30" s="672"/>
      <c r="F30" s="342"/>
      <c r="G30" s="342"/>
      <c r="H30" s="343"/>
      <c r="I30" s="671"/>
      <c r="J30" s="671"/>
      <c r="K30" s="671"/>
      <c r="L30" s="672"/>
      <c r="M30" s="342"/>
      <c r="N30" s="342"/>
      <c r="O30" s="343"/>
      <c r="P30" s="675"/>
      <c r="Q30" s="675"/>
      <c r="R30" s="675"/>
      <c r="S30" s="278"/>
      <c r="T30" s="243"/>
      <c r="U30" s="243"/>
      <c r="V30" s="244"/>
      <c r="W30" s="719"/>
      <c r="X30" s="720"/>
      <c r="Y30" s="720"/>
      <c r="Z30" s="720"/>
      <c r="AA30" s="335"/>
      <c r="AB30" s="335"/>
      <c r="AC30" s="336"/>
      <c r="AD30" s="251"/>
      <c r="AE30" s="252"/>
      <c r="AF30" s="252"/>
      <c r="AG30" s="253"/>
      <c r="AH30" s="682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4"/>
      <c r="AU30" s="743"/>
      <c r="AV30" s="744"/>
      <c r="AW30" s="744"/>
      <c r="AX30" s="744"/>
      <c r="AY30" s="744"/>
      <c r="AZ30" s="736"/>
      <c r="BA30" s="736"/>
      <c r="BB30" s="737"/>
      <c r="BC30" s="730"/>
      <c r="BD30" s="731"/>
      <c r="BE30" s="731"/>
      <c r="BF30" s="731"/>
      <c r="BG30" s="731"/>
      <c r="BH30" s="736"/>
      <c r="BI30" s="736"/>
      <c r="BJ30" s="737"/>
      <c r="BK30" s="730"/>
      <c r="BL30" s="731"/>
      <c r="BM30" s="731"/>
      <c r="BN30" s="731"/>
      <c r="BO30" s="731"/>
      <c r="BP30" s="736"/>
      <c r="BQ30" s="737"/>
      <c r="BR30" s="23" t="str">
        <f>IF(BS22="","","※2")</f>
        <v/>
      </c>
      <c r="BS30" s="813" t="str">
        <f>IF(BK28="該当する","※所有権移転付リースに【該当する】契約は申請できません。","")</f>
        <v/>
      </c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DB30" s="13"/>
    </row>
    <row r="31" spans="1:106" ht="15.75" customHeight="1" x14ac:dyDescent="0.15">
      <c r="B31" s="278" t="str">
        <f>IF(B28="","",ROUNDDOWN(B28/12,0))</f>
        <v/>
      </c>
      <c r="C31" s="279"/>
      <c r="D31" s="279"/>
      <c r="E31" s="279"/>
      <c r="F31" s="241" t="s">
        <v>1</v>
      </c>
      <c r="G31" s="241"/>
      <c r="H31" s="242"/>
      <c r="I31" s="279" t="str">
        <f>IF(I28="","",ROUNDDOWN(I28/12,0))</f>
        <v/>
      </c>
      <c r="J31" s="279"/>
      <c r="K31" s="279"/>
      <c r="L31" s="279"/>
      <c r="M31" s="241" t="s">
        <v>1</v>
      </c>
      <c r="N31" s="241"/>
      <c r="O31" s="241"/>
      <c r="P31" s="278" t="str">
        <f>IF(P28="","",ROUNDDOWN(P28/12,0))</f>
        <v/>
      </c>
      <c r="Q31" s="279"/>
      <c r="R31" s="279"/>
      <c r="S31" s="279"/>
      <c r="T31" s="241" t="s">
        <v>1</v>
      </c>
      <c r="U31" s="241"/>
      <c r="V31" s="242"/>
      <c r="W31" s="254"/>
      <c r="X31" s="255"/>
      <c r="Y31" s="255"/>
      <c r="Z31" s="255"/>
      <c r="AA31" s="255"/>
      <c r="AB31" s="255"/>
      <c r="AC31" s="256"/>
      <c r="AD31" s="263" t="s">
        <v>27</v>
      </c>
      <c r="AE31" s="264"/>
      <c r="AF31" s="264"/>
      <c r="AG31" s="265"/>
      <c r="AH31" s="685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43"/>
      <c r="AV31" s="744"/>
      <c r="AW31" s="744"/>
      <c r="AX31" s="744"/>
      <c r="AY31" s="744"/>
      <c r="AZ31" s="736"/>
      <c r="BA31" s="736"/>
      <c r="BB31" s="737"/>
      <c r="BC31" s="730"/>
      <c r="BD31" s="731"/>
      <c r="BE31" s="731"/>
      <c r="BF31" s="731"/>
      <c r="BG31" s="731"/>
      <c r="BH31" s="736"/>
      <c r="BI31" s="736"/>
      <c r="BJ31" s="737"/>
      <c r="BK31" s="730"/>
      <c r="BL31" s="731"/>
      <c r="BM31" s="731"/>
      <c r="BN31" s="731"/>
      <c r="BO31" s="731"/>
      <c r="BP31" s="736"/>
      <c r="BQ31" s="737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DB31" s="14"/>
    </row>
    <row r="32" spans="1:106" ht="15.75" customHeight="1" x14ac:dyDescent="0.15">
      <c r="B32" s="280"/>
      <c r="C32" s="281"/>
      <c r="D32" s="281"/>
      <c r="E32" s="281"/>
      <c r="F32" s="243"/>
      <c r="G32" s="243"/>
      <c r="H32" s="244"/>
      <c r="I32" s="281"/>
      <c r="J32" s="281"/>
      <c r="K32" s="281"/>
      <c r="L32" s="281"/>
      <c r="M32" s="243"/>
      <c r="N32" s="243"/>
      <c r="O32" s="243"/>
      <c r="P32" s="280"/>
      <c r="Q32" s="281"/>
      <c r="R32" s="281"/>
      <c r="S32" s="281"/>
      <c r="T32" s="243"/>
      <c r="U32" s="243"/>
      <c r="V32" s="244"/>
      <c r="W32" s="257"/>
      <c r="X32" s="258"/>
      <c r="Y32" s="258"/>
      <c r="Z32" s="258"/>
      <c r="AA32" s="258"/>
      <c r="AB32" s="258"/>
      <c r="AC32" s="259"/>
      <c r="AD32" s="248"/>
      <c r="AE32" s="249"/>
      <c r="AF32" s="249"/>
      <c r="AG32" s="250"/>
      <c r="AH32" s="679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1"/>
      <c r="AU32" s="743"/>
      <c r="AV32" s="744"/>
      <c r="AW32" s="744"/>
      <c r="AX32" s="744"/>
      <c r="AY32" s="744"/>
      <c r="AZ32" s="736"/>
      <c r="BA32" s="736"/>
      <c r="BB32" s="737"/>
      <c r="BC32" s="730"/>
      <c r="BD32" s="731"/>
      <c r="BE32" s="731"/>
      <c r="BF32" s="731"/>
      <c r="BG32" s="731"/>
      <c r="BH32" s="736"/>
      <c r="BI32" s="736"/>
      <c r="BJ32" s="737"/>
      <c r="BK32" s="730"/>
      <c r="BL32" s="731"/>
      <c r="BM32" s="731"/>
      <c r="BN32" s="731"/>
      <c r="BO32" s="731"/>
      <c r="BP32" s="736"/>
      <c r="BQ32" s="737"/>
      <c r="BS32" s="812"/>
      <c r="BT32" s="812"/>
      <c r="BU32" s="812"/>
      <c r="BV32" s="812"/>
      <c r="BW32" s="812"/>
      <c r="BX32" s="812"/>
      <c r="BY32" s="812"/>
      <c r="BZ32" s="812"/>
      <c r="CA32" s="812"/>
      <c r="CB32" s="812"/>
      <c r="CC32" s="812"/>
      <c r="CD32" s="812"/>
      <c r="CE32" s="812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B32" s="14"/>
    </row>
    <row r="33" spans="1:106" ht="33.75" customHeight="1" x14ac:dyDescent="0.15">
      <c r="B33" s="282"/>
      <c r="C33" s="283"/>
      <c r="D33" s="283"/>
      <c r="E33" s="283"/>
      <c r="F33" s="284"/>
      <c r="G33" s="284"/>
      <c r="H33" s="285"/>
      <c r="I33" s="283"/>
      <c r="J33" s="283"/>
      <c r="K33" s="283"/>
      <c r="L33" s="283"/>
      <c r="M33" s="284"/>
      <c r="N33" s="284"/>
      <c r="O33" s="284"/>
      <c r="P33" s="282"/>
      <c r="Q33" s="283"/>
      <c r="R33" s="283"/>
      <c r="S33" s="283"/>
      <c r="T33" s="284"/>
      <c r="U33" s="284"/>
      <c r="V33" s="285"/>
      <c r="W33" s="260"/>
      <c r="X33" s="261"/>
      <c r="Y33" s="261"/>
      <c r="Z33" s="261"/>
      <c r="AA33" s="261"/>
      <c r="AB33" s="261"/>
      <c r="AC33" s="262"/>
      <c r="AD33" s="266"/>
      <c r="AE33" s="267"/>
      <c r="AF33" s="267"/>
      <c r="AG33" s="268"/>
      <c r="AH33" s="688"/>
      <c r="AI33" s="689"/>
      <c r="AJ33" s="689"/>
      <c r="AK33" s="689"/>
      <c r="AL33" s="689"/>
      <c r="AM33" s="689"/>
      <c r="AN33" s="689"/>
      <c r="AO33" s="689"/>
      <c r="AP33" s="689"/>
      <c r="AQ33" s="689"/>
      <c r="AR33" s="689"/>
      <c r="AS33" s="689"/>
      <c r="AT33" s="690"/>
      <c r="AU33" s="746"/>
      <c r="AV33" s="747"/>
      <c r="AW33" s="747"/>
      <c r="AX33" s="747"/>
      <c r="AY33" s="747"/>
      <c r="AZ33" s="738"/>
      <c r="BA33" s="738"/>
      <c r="BB33" s="739"/>
      <c r="BC33" s="733"/>
      <c r="BD33" s="734"/>
      <c r="BE33" s="734"/>
      <c r="BF33" s="734"/>
      <c r="BG33" s="734"/>
      <c r="BH33" s="738"/>
      <c r="BI33" s="738"/>
      <c r="BJ33" s="739"/>
      <c r="BK33" s="733"/>
      <c r="BL33" s="734"/>
      <c r="BM33" s="734"/>
      <c r="BN33" s="734"/>
      <c r="BO33" s="734"/>
      <c r="BP33" s="738"/>
      <c r="BQ33" s="739"/>
      <c r="BS33" s="812"/>
      <c r="BT33" s="812"/>
      <c r="BU33" s="812"/>
      <c r="BV33" s="812"/>
      <c r="BW33" s="812"/>
      <c r="BX33" s="812"/>
      <c r="BY33" s="812"/>
      <c r="BZ33" s="812"/>
      <c r="CA33" s="812"/>
      <c r="CB33" s="812"/>
      <c r="CC33" s="812"/>
      <c r="CD33" s="812"/>
      <c r="CE33" s="812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DB33" s="14"/>
    </row>
    <row r="34" spans="1:106" ht="72" customHeight="1" x14ac:dyDescent="0.1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6"/>
      <c r="X34" s="156"/>
      <c r="Y34" s="156"/>
      <c r="Z34" s="156"/>
      <c r="AA34" s="156"/>
      <c r="AB34" s="156"/>
      <c r="AC34" s="156"/>
      <c r="AD34" s="155"/>
      <c r="AE34" s="155"/>
      <c r="AF34" s="155"/>
      <c r="AG34" s="155"/>
      <c r="AH34" s="155"/>
      <c r="AI34" s="155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106" ht="13.5" customHeight="1" x14ac:dyDescent="0.15">
      <c r="A35" s="68"/>
      <c r="B35" s="68"/>
      <c r="C35" s="68"/>
      <c r="D35" s="68"/>
      <c r="E35" s="68"/>
      <c r="F35" s="68"/>
      <c r="G35" s="68"/>
      <c r="H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8"/>
      <c r="AE35" s="78"/>
      <c r="AF35" s="78"/>
      <c r="AG35" s="78"/>
      <c r="AH35" s="78"/>
      <c r="AI35" s="78"/>
      <c r="AJ35" s="78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Y35" s="40"/>
    </row>
    <row r="36" spans="1:106" ht="11.25" customHeight="1" x14ac:dyDescent="0.15">
      <c r="B36" s="22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</row>
    <row r="37" spans="1:106" ht="11.25" customHeight="1" x14ac:dyDescent="0.15"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</row>
    <row r="38" spans="1:106" ht="11.25" customHeight="1" x14ac:dyDescent="0.15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</row>
    <row r="39" spans="1:106" ht="27" customHeight="1" x14ac:dyDescent="0.15">
      <c r="B39" s="172" t="s">
        <v>30</v>
      </c>
      <c r="C39" s="173"/>
      <c r="D39" s="174"/>
      <c r="E39" s="172" t="s">
        <v>31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4"/>
      <c r="Y39" s="172" t="s">
        <v>32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4"/>
      <c r="BF39" s="172" t="s">
        <v>33</v>
      </c>
      <c r="BG39" s="173"/>
      <c r="BH39" s="173"/>
      <c r="BI39" s="173"/>
      <c r="BJ39" s="173"/>
      <c r="BK39" s="174"/>
      <c r="BL39" s="172" t="s">
        <v>101</v>
      </c>
      <c r="BM39" s="173"/>
      <c r="BN39" s="173"/>
      <c r="BO39" s="173"/>
      <c r="BP39" s="173"/>
      <c r="BQ39" s="174"/>
    </row>
    <row r="40" spans="1:106" ht="27" customHeight="1" x14ac:dyDescent="0.15">
      <c r="B40" s="175"/>
      <c r="C40" s="176"/>
      <c r="D40" s="17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17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7"/>
      <c r="BF40" s="175"/>
      <c r="BG40" s="176"/>
      <c r="BH40" s="176"/>
      <c r="BI40" s="176"/>
      <c r="BJ40" s="176"/>
      <c r="BK40" s="177"/>
      <c r="BL40" s="175"/>
      <c r="BM40" s="176"/>
      <c r="BN40" s="176"/>
      <c r="BO40" s="176"/>
      <c r="BP40" s="176"/>
      <c r="BQ40" s="177"/>
    </row>
    <row r="41" spans="1:106" ht="27" customHeight="1" thickBot="1" x14ac:dyDescent="0.2">
      <c r="B41" s="230"/>
      <c r="C41" s="231"/>
      <c r="D41" s="232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230"/>
      <c r="BG41" s="231"/>
      <c r="BH41" s="231"/>
      <c r="BI41" s="231"/>
      <c r="BJ41" s="231"/>
      <c r="BK41" s="232"/>
      <c r="BL41" s="230"/>
      <c r="BM41" s="231"/>
      <c r="BN41" s="231"/>
      <c r="BO41" s="231"/>
      <c r="BP41" s="231"/>
      <c r="BQ41" s="232"/>
    </row>
    <row r="42" spans="1:106" ht="12.95" customHeight="1" thickTop="1" x14ac:dyDescent="0.15">
      <c r="B42" s="233">
        <v>1</v>
      </c>
      <c r="C42" s="234"/>
      <c r="D42" s="235"/>
      <c r="E42" s="665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7"/>
      <c r="Y42" s="665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7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</row>
    <row r="43" spans="1:106" ht="12.95" customHeight="1" x14ac:dyDescent="0.15">
      <c r="B43" s="175"/>
      <c r="C43" s="176"/>
      <c r="D43" s="177"/>
      <c r="E43" s="653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5"/>
      <c r="Y43" s="653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</row>
    <row r="44" spans="1:106" ht="12.95" customHeight="1" x14ac:dyDescent="0.15">
      <c r="B44" s="178"/>
      <c r="C44" s="179"/>
      <c r="D44" s="180"/>
      <c r="E44" s="656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8"/>
      <c r="Y44" s="656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8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</row>
    <row r="45" spans="1:106" ht="12.95" customHeight="1" x14ac:dyDescent="0.15">
      <c r="B45" s="172">
        <v>2</v>
      </c>
      <c r="C45" s="173"/>
      <c r="D45" s="174"/>
      <c r="E45" s="650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2"/>
      <c r="Y45" s="650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2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</row>
    <row r="46" spans="1:106" ht="12.95" customHeight="1" x14ac:dyDescent="0.15">
      <c r="B46" s="175"/>
      <c r="C46" s="176"/>
      <c r="D46" s="177"/>
      <c r="E46" s="653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5"/>
      <c r="Y46" s="653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5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</row>
    <row r="47" spans="1:106" ht="12.95" customHeight="1" x14ac:dyDescent="0.15">
      <c r="B47" s="178"/>
      <c r="C47" s="179"/>
      <c r="D47" s="180"/>
      <c r="E47" s="656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8"/>
      <c r="Y47" s="656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8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</row>
    <row r="48" spans="1:106" ht="12.95" customHeight="1" x14ac:dyDescent="0.15">
      <c r="B48" s="172">
        <v>3</v>
      </c>
      <c r="C48" s="173"/>
      <c r="D48" s="174"/>
      <c r="E48" s="650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2"/>
      <c r="Y48" s="650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2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</row>
    <row r="49" spans="2:69" ht="12.95" customHeight="1" x14ac:dyDescent="0.15">
      <c r="B49" s="175"/>
      <c r="C49" s="176"/>
      <c r="D49" s="177"/>
      <c r="E49" s="653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5"/>
      <c r="Y49" s="653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</row>
    <row r="50" spans="2:69" ht="12.95" customHeight="1" x14ac:dyDescent="0.15">
      <c r="B50" s="178"/>
      <c r="C50" s="179"/>
      <c r="D50" s="180"/>
      <c r="E50" s="656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8"/>
      <c r="Y50" s="656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  <c r="AR50" s="657"/>
      <c r="AS50" s="657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57"/>
      <c r="BE50" s="658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</row>
    <row r="51" spans="2:69" ht="12.95" customHeight="1" x14ac:dyDescent="0.15">
      <c r="B51" s="172">
        <v>4</v>
      </c>
      <c r="C51" s="173"/>
      <c r="D51" s="174"/>
      <c r="E51" s="650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2"/>
      <c r="Y51" s="650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2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</row>
    <row r="52" spans="2:69" ht="12.95" customHeight="1" x14ac:dyDescent="0.15">
      <c r="B52" s="175"/>
      <c r="C52" s="176"/>
      <c r="D52" s="177"/>
      <c r="E52" s="653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5"/>
      <c r="Y52" s="653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5"/>
      <c r="BF52" s="659"/>
      <c r="BG52" s="659"/>
      <c r="BH52" s="659"/>
      <c r="BI52" s="659"/>
      <c r="BJ52" s="659"/>
      <c r="BK52" s="659"/>
      <c r="BL52" s="659"/>
      <c r="BM52" s="659"/>
      <c r="BN52" s="659"/>
      <c r="BO52" s="659"/>
      <c r="BP52" s="659"/>
      <c r="BQ52" s="659"/>
    </row>
    <row r="53" spans="2:69" ht="12.95" customHeight="1" x14ac:dyDescent="0.15">
      <c r="B53" s="178"/>
      <c r="C53" s="179"/>
      <c r="D53" s="180"/>
      <c r="E53" s="656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8"/>
      <c r="Y53" s="656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8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59"/>
      <c r="BQ53" s="659"/>
    </row>
    <row r="54" spans="2:69" ht="12.95" customHeight="1" x14ac:dyDescent="0.15">
      <c r="B54" s="172">
        <v>5</v>
      </c>
      <c r="C54" s="173"/>
      <c r="D54" s="174"/>
      <c r="E54" s="650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2"/>
      <c r="Y54" s="650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2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59"/>
      <c r="BQ54" s="659"/>
    </row>
    <row r="55" spans="2:69" ht="12.95" customHeight="1" x14ac:dyDescent="0.15">
      <c r="B55" s="175"/>
      <c r="C55" s="176"/>
      <c r="D55" s="177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5"/>
      <c r="Y55" s="653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59"/>
      <c r="BG55" s="659"/>
      <c r="BH55" s="659"/>
      <c r="BI55" s="659"/>
      <c r="BJ55" s="659"/>
      <c r="BK55" s="659"/>
      <c r="BL55" s="659"/>
      <c r="BM55" s="659"/>
      <c r="BN55" s="659"/>
      <c r="BO55" s="659"/>
      <c r="BP55" s="659"/>
      <c r="BQ55" s="659"/>
    </row>
    <row r="56" spans="2:69" ht="12.95" customHeight="1" x14ac:dyDescent="0.15">
      <c r="B56" s="178"/>
      <c r="C56" s="179"/>
      <c r="D56" s="180"/>
      <c r="E56" s="656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8"/>
      <c r="Y56" s="656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  <c r="AP56" s="657"/>
      <c r="AQ56" s="657"/>
      <c r="AR56" s="657"/>
      <c r="AS56" s="657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57"/>
      <c r="BE56" s="658"/>
      <c r="BF56" s="659"/>
      <c r="BG56" s="659"/>
      <c r="BH56" s="659"/>
      <c r="BI56" s="659"/>
      <c r="BJ56" s="659"/>
      <c r="BK56" s="659"/>
      <c r="BL56" s="659"/>
      <c r="BM56" s="659"/>
      <c r="BN56" s="659"/>
      <c r="BO56" s="659"/>
      <c r="BP56" s="659"/>
      <c r="BQ56" s="659"/>
    </row>
    <row r="57" spans="2:69" ht="12.95" customHeight="1" x14ac:dyDescent="0.15">
      <c r="B57" s="172">
        <v>6</v>
      </c>
      <c r="C57" s="173"/>
      <c r="D57" s="174"/>
      <c r="E57" s="650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2"/>
      <c r="Y57" s="650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2"/>
      <c r="BF57" s="659"/>
      <c r="BG57" s="659"/>
      <c r="BH57" s="659"/>
      <c r="BI57" s="659"/>
      <c r="BJ57" s="659"/>
      <c r="BK57" s="659"/>
      <c r="BL57" s="659"/>
      <c r="BM57" s="659"/>
      <c r="BN57" s="659"/>
      <c r="BO57" s="659"/>
      <c r="BP57" s="659"/>
      <c r="BQ57" s="659"/>
    </row>
    <row r="58" spans="2:69" ht="12.95" customHeight="1" x14ac:dyDescent="0.15">
      <c r="B58" s="175"/>
      <c r="C58" s="176"/>
      <c r="D58" s="177"/>
      <c r="E58" s="65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5"/>
      <c r="Y58" s="653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5"/>
      <c r="BF58" s="659"/>
      <c r="BG58" s="659"/>
      <c r="BH58" s="659"/>
      <c r="BI58" s="659"/>
      <c r="BJ58" s="659"/>
      <c r="BK58" s="659"/>
      <c r="BL58" s="659"/>
      <c r="BM58" s="659"/>
      <c r="BN58" s="659"/>
      <c r="BO58" s="659"/>
      <c r="BP58" s="659"/>
      <c r="BQ58" s="659"/>
    </row>
    <row r="59" spans="2:69" ht="12.95" customHeight="1" x14ac:dyDescent="0.15">
      <c r="B59" s="178"/>
      <c r="C59" s="179"/>
      <c r="D59" s="180"/>
      <c r="E59" s="656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8"/>
      <c r="Y59" s="656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8"/>
      <c r="BF59" s="659"/>
      <c r="BG59" s="659"/>
      <c r="BH59" s="659"/>
      <c r="BI59" s="659"/>
      <c r="BJ59" s="659"/>
      <c r="BK59" s="659"/>
      <c r="BL59" s="659"/>
      <c r="BM59" s="659"/>
      <c r="BN59" s="659"/>
      <c r="BO59" s="659"/>
      <c r="BP59" s="659"/>
      <c r="BQ59" s="659"/>
    </row>
    <row r="60" spans="2:69" ht="12.95" customHeight="1" x14ac:dyDescent="0.15">
      <c r="B60" s="172">
        <v>7</v>
      </c>
      <c r="C60" s="173"/>
      <c r="D60" s="174"/>
      <c r="E60" s="650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2"/>
      <c r="Y60" s="650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2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</row>
    <row r="61" spans="2:69" ht="12.95" customHeight="1" x14ac:dyDescent="0.15">
      <c r="B61" s="175"/>
      <c r="C61" s="176"/>
      <c r="D61" s="177"/>
      <c r="E61" s="653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5"/>
      <c r="Y61" s="653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5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</row>
    <row r="62" spans="2:69" ht="12.95" customHeight="1" x14ac:dyDescent="0.15">
      <c r="B62" s="178"/>
      <c r="C62" s="179"/>
      <c r="D62" s="180"/>
      <c r="E62" s="656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8"/>
      <c r="Y62" s="656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8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</row>
    <row r="63" spans="2:69" ht="12.95" customHeight="1" x14ac:dyDescent="0.15">
      <c r="B63" s="172">
        <v>8</v>
      </c>
      <c r="C63" s="173"/>
      <c r="D63" s="174"/>
      <c r="E63" s="650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2"/>
      <c r="Y63" s="650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2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</row>
    <row r="64" spans="2:69" ht="12.95" customHeight="1" x14ac:dyDescent="0.15">
      <c r="B64" s="175"/>
      <c r="C64" s="176"/>
      <c r="D64" s="177"/>
      <c r="E64" s="653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5"/>
      <c r="Y64" s="653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5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</row>
    <row r="65" spans="2:69" ht="12.95" customHeight="1" x14ac:dyDescent="0.15">
      <c r="B65" s="178"/>
      <c r="C65" s="179"/>
      <c r="D65" s="180"/>
      <c r="E65" s="656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8"/>
      <c r="Y65" s="656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8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</row>
    <row r="66" spans="2:69" ht="12.95" customHeight="1" x14ac:dyDescent="0.15">
      <c r="B66" s="172">
        <v>9</v>
      </c>
      <c r="C66" s="173"/>
      <c r="D66" s="174"/>
      <c r="E66" s="650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2"/>
      <c r="Y66" s="650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2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</row>
    <row r="67" spans="2:69" ht="12.95" customHeight="1" x14ac:dyDescent="0.15">
      <c r="B67" s="175"/>
      <c r="C67" s="176"/>
      <c r="D67" s="177"/>
      <c r="E67" s="653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653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5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</row>
    <row r="68" spans="2:69" ht="12.95" customHeight="1" x14ac:dyDescent="0.15">
      <c r="B68" s="178"/>
      <c r="C68" s="179"/>
      <c r="D68" s="180"/>
      <c r="E68" s="656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8"/>
      <c r="Y68" s="656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8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</row>
    <row r="69" spans="2:69" ht="12.95" customHeight="1" x14ac:dyDescent="0.15">
      <c r="B69" s="172">
        <v>10</v>
      </c>
      <c r="C69" s="173"/>
      <c r="D69" s="174"/>
      <c r="E69" s="650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2"/>
      <c r="Y69" s="650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2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</row>
    <row r="70" spans="2:69" ht="12.95" customHeight="1" x14ac:dyDescent="0.15">
      <c r="B70" s="175"/>
      <c r="C70" s="176"/>
      <c r="D70" s="177"/>
      <c r="E70" s="653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5"/>
      <c r="Y70" s="653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5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</row>
    <row r="71" spans="2:69" ht="12.95" customHeight="1" x14ac:dyDescent="0.15">
      <c r="B71" s="178"/>
      <c r="C71" s="179"/>
      <c r="D71" s="180"/>
      <c r="E71" s="653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5"/>
      <c r="Y71" s="653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5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</row>
    <row r="72" spans="2:69" ht="12.95" customHeight="1" x14ac:dyDescent="0.15">
      <c r="B72" s="172">
        <v>11</v>
      </c>
      <c r="C72" s="173"/>
      <c r="D72" s="174"/>
      <c r="E72" s="650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2"/>
      <c r="Y72" s="650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</row>
    <row r="73" spans="2:69" ht="12.95" customHeight="1" x14ac:dyDescent="0.15">
      <c r="B73" s="175"/>
      <c r="C73" s="176"/>
      <c r="D73" s="177"/>
      <c r="E73" s="653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5"/>
      <c r="Y73" s="653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5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</row>
    <row r="74" spans="2:69" ht="12.95" customHeight="1" x14ac:dyDescent="0.15">
      <c r="B74" s="178"/>
      <c r="C74" s="179"/>
      <c r="D74" s="180"/>
      <c r="E74" s="656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8"/>
      <c r="Y74" s="656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  <c r="AP74" s="657"/>
      <c r="AQ74" s="657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8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</row>
    <row r="75" spans="2:69" ht="12.95" customHeight="1" x14ac:dyDescent="0.15">
      <c r="B75" s="172">
        <v>12</v>
      </c>
      <c r="C75" s="173"/>
      <c r="D75" s="174"/>
      <c r="E75" s="650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2"/>
      <c r="Y75" s="650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2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</row>
    <row r="76" spans="2:69" ht="12.95" customHeight="1" x14ac:dyDescent="0.15">
      <c r="B76" s="175"/>
      <c r="C76" s="176"/>
      <c r="D76" s="177"/>
      <c r="E76" s="653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3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5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</row>
    <row r="77" spans="2:69" ht="12.95" customHeight="1" x14ac:dyDescent="0.15">
      <c r="B77" s="178"/>
      <c r="C77" s="179"/>
      <c r="D77" s="180"/>
      <c r="E77" s="656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8"/>
      <c r="Y77" s="656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8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</row>
    <row r="78" spans="2:69" ht="12.95" customHeight="1" x14ac:dyDescent="0.15">
      <c r="B78" s="172">
        <v>13</v>
      </c>
      <c r="C78" s="173"/>
      <c r="D78" s="174"/>
      <c r="E78" s="650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2"/>
      <c r="Y78" s="650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2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</row>
    <row r="79" spans="2:69" ht="12.95" customHeight="1" x14ac:dyDescent="0.15">
      <c r="B79" s="175"/>
      <c r="C79" s="176"/>
      <c r="D79" s="177"/>
      <c r="E79" s="653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5"/>
      <c r="Y79" s="653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5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</row>
    <row r="80" spans="2:69" ht="12.95" customHeight="1" x14ac:dyDescent="0.15">
      <c r="B80" s="178"/>
      <c r="C80" s="179"/>
      <c r="D80" s="18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8"/>
      <c r="Y80" s="656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7"/>
      <c r="BE80" s="658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</row>
    <row r="81" spans="2:69" ht="12.95" customHeight="1" x14ac:dyDescent="0.15">
      <c r="B81" s="172">
        <v>14</v>
      </c>
      <c r="C81" s="173"/>
      <c r="D81" s="174"/>
      <c r="E81" s="650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2"/>
      <c r="Y81" s="650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2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</row>
    <row r="82" spans="2:69" ht="12.95" customHeight="1" x14ac:dyDescent="0.15">
      <c r="B82" s="175"/>
      <c r="C82" s="176"/>
      <c r="D82" s="177"/>
      <c r="E82" s="653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5"/>
      <c r="Y82" s="653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5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</row>
    <row r="83" spans="2:69" ht="12.95" customHeight="1" x14ac:dyDescent="0.15">
      <c r="B83" s="178"/>
      <c r="C83" s="179"/>
      <c r="D83" s="180"/>
      <c r="E83" s="656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8"/>
      <c r="Y83" s="656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8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</row>
    <row r="84" spans="2:69" ht="12.95" customHeight="1" x14ac:dyDescent="0.15">
      <c r="B84" s="172">
        <v>15</v>
      </c>
      <c r="C84" s="173"/>
      <c r="D84" s="174"/>
      <c r="E84" s="650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2"/>
      <c r="Y84" s="650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2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</row>
    <row r="85" spans="2:69" ht="12.95" customHeight="1" x14ac:dyDescent="0.15">
      <c r="B85" s="175"/>
      <c r="C85" s="176"/>
      <c r="D85" s="177"/>
      <c r="E85" s="653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5"/>
      <c r="Y85" s="653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5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</row>
    <row r="86" spans="2:69" ht="12.95" customHeight="1" x14ac:dyDescent="0.15">
      <c r="B86" s="178"/>
      <c r="C86" s="179"/>
      <c r="D86" s="180"/>
      <c r="E86" s="656"/>
      <c r="F86" s="657"/>
      <c r="G86" s="657"/>
      <c r="H86" s="657"/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8"/>
      <c r="Y86" s="656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  <c r="AO86" s="657"/>
      <c r="AP86" s="657"/>
      <c r="AQ86" s="657"/>
      <c r="AR86" s="657"/>
      <c r="AS86" s="657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57"/>
      <c r="BE86" s="658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</row>
    <row r="87" spans="2:69" ht="12.95" customHeight="1" x14ac:dyDescent="0.15">
      <c r="B87" s="172">
        <v>16</v>
      </c>
      <c r="C87" s="173"/>
      <c r="D87" s="174"/>
      <c r="E87" s="650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2"/>
      <c r="Y87" s="650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2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</row>
    <row r="88" spans="2:69" ht="12.95" customHeight="1" x14ac:dyDescent="0.15">
      <c r="B88" s="175"/>
      <c r="C88" s="176"/>
      <c r="D88" s="177"/>
      <c r="E88" s="653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5"/>
      <c r="Y88" s="653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5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</row>
    <row r="89" spans="2:69" ht="12.95" customHeight="1" x14ac:dyDescent="0.15">
      <c r="B89" s="178"/>
      <c r="C89" s="179"/>
      <c r="D89" s="180"/>
      <c r="E89" s="656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8"/>
      <c r="Y89" s="656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8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</row>
    <row r="90" spans="2:69" ht="12.95" customHeight="1" x14ac:dyDescent="0.15">
      <c r="B90" s="172">
        <v>17</v>
      </c>
      <c r="C90" s="173"/>
      <c r="D90" s="174"/>
      <c r="E90" s="650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2"/>
      <c r="Y90" s="650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2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</row>
    <row r="91" spans="2:69" ht="12.95" customHeight="1" x14ac:dyDescent="0.15">
      <c r="B91" s="175"/>
      <c r="C91" s="176"/>
      <c r="D91" s="177"/>
      <c r="E91" s="653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5"/>
      <c r="Y91" s="653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5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</row>
    <row r="92" spans="2:69" ht="12.95" customHeight="1" x14ac:dyDescent="0.15">
      <c r="B92" s="178"/>
      <c r="C92" s="179"/>
      <c r="D92" s="180"/>
      <c r="E92" s="656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8"/>
      <c r="Y92" s="656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8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</row>
    <row r="93" spans="2:69" ht="12.95" customHeight="1" x14ac:dyDescent="0.15">
      <c r="B93" s="172">
        <v>18</v>
      </c>
      <c r="C93" s="173"/>
      <c r="D93" s="174"/>
      <c r="E93" s="650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2"/>
      <c r="Y93" s="650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2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</row>
    <row r="94" spans="2:69" ht="12.95" customHeight="1" x14ac:dyDescent="0.15">
      <c r="B94" s="175"/>
      <c r="C94" s="176"/>
      <c r="D94" s="177"/>
      <c r="E94" s="653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5"/>
      <c r="Y94" s="653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5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</row>
    <row r="95" spans="2:69" ht="12.95" customHeight="1" x14ac:dyDescent="0.15">
      <c r="B95" s="178"/>
      <c r="C95" s="179"/>
      <c r="D95" s="180"/>
      <c r="E95" s="656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8"/>
      <c r="Y95" s="656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8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</row>
    <row r="96" spans="2:69" ht="12.95" customHeight="1" x14ac:dyDescent="0.15">
      <c r="B96" s="172">
        <v>19</v>
      </c>
      <c r="C96" s="173"/>
      <c r="D96" s="174"/>
      <c r="E96" s="650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2"/>
      <c r="Y96" s="650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2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</row>
    <row r="97" spans="2:69" ht="12.95" customHeight="1" x14ac:dyDescent="0.15">
      <c r="B97" s="175"/>
      <c r="C97" s="176"/>
      <c r="D97" s="177"/>
      <c r="E97" s="653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5"/>
      <c r="Y97" s="653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5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</row>
    <row r="98" spans="2:69" ht="12.95" customHeight="1" x14ac:dyDescent="0.15">
      <c r="B98" s="178"/>
      <c r="C98" s="179"/>
      <c r="D98" s="180"/>
      <c r="E98" s="656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8"/>
      <c r="Y98" s="656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8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</row>
    <row r="99" spans="2:69" ht="12.95" customHeight="1" x14ac:dyDescent="0.15">
      <c r="B99" s="172">
        <v>20</v>
      </c>
      <c r="C99" s="173"/>
      <c r="D99" s="174"/>
      <c r="E99" s="650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2"/>
      <c r="Y99" s="650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2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</row>
    <row r="100" spans="2:69" ht="12.95" customHeight="1" x14ac:dyDescent="0.15">
      <c r="B100" s="175"/>
      <c r="C100" s="176"/>
      <c r="D100" s="177"/>
      <c r="E100" s="653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5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5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</row>
    <row r="101" spans="2:69" ht="12.95" customHeight="1" x14ac:dyDescent="0.15">
      <c r="B101" s="178"/>
      <c r="C101" s="179"/>
      <c r="D101" s="180"/>
      <c r="E101" s="656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56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8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</row>
    <row r="104" spans="2:69" ht="27" customHeight="1" x14ac:dyDescent="0.15">
      <c r="B104" s="52" t="s">
        <v>105</v>
      </c>
    </row>
    <row r="105" spans="2:69" ht="38.25" customHeight="1" x14ac:dyDescent="0.15">
      <c r="B105" s="192" t="s">
        <v>11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660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95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</row>
    <row r="106" spans="2:69" ht="38.25" customHeight="1" x14ac:dyDescent="0.15">
      <c r="B106" s="192" t="s">
        <v>36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660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8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200"/>
    </row>
    <row r="107" spans="2:69" ht="38.25" customHeight="1" x14ac:dyDescent="0.15">
      <c r="B107" s="192" t="s">
        <v>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660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01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3"/>
    </row>
  </sheetData>
  <sheetProtection algorithmName="SHA-512" hashValue="m0Z2onWwE17MUVRa93N3cV8G9I1kuNkGdv6qdJdkScA6Lr8ac8wi3zPOe0x1klAu067ugZc0TCg1u81DlSmwPw==" saltValue="YnWZZhe8BWhAD9LXkDS1rg==" spinCount="100000" sheet="1" objects="1" scenarios="1" selectLockedCells="1"/>
  <protectedRanges>
    <protectedRange password="B6C9" sqref="BF2:BG2" name="範囲1"/>
  </protectedRanges>
  <mergeCells count="173"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72:D74"/>
    <mergeCell ref="E72:X74"/>
    <mergeCell ref="Y72:BE74"/>
    <mergeCell ref="BF72:BK74"/>
    <mergeCell ref="BL72:BQ74"/>
    <mergeCell ref="B75:D77"/>
    <mergeCell ref="E75:X77"/>
    <mergeCell ref="Y75:BE77"/>
    <mergeCell ref="BF75:BK77"/>
    <mergeCell ref="BL75:BQ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S28:CF29"/>
    <mergeCell ref="BS30:CF31"/>
    <mergeCell ref="B31:E33"/>
    <mergeCell ref="F31:H33"/>
    <mergeCell ref="I31:L33"/>
    <mergeCell ref="M31:O33"/>
    <mergeCell ref="P31:S33"/>
    <mergeCell ref="T31:V33"/>
    <mergeCell ref="W31:AC33"/>
    <mergeCell ref="AD31:AG33"/>
    <mergeCell ref="AD28:AG30"/>
    <mergeCell ref="AH28:AT30"/>
    <mergeCell ref="AH31:AT33"/>
    <mergeCell ref="BS32:CE33"/>
    <mergeCell ref="AU28:BB33"/>
    <mergeCell ref="BC28:BJ33"/>
    <mergeCell ref="BK28:BQ33"/>
    <mergeCell ref="B36:BQ38"/>
    <mergeCell ref="B39:D41"/>
    <mergeCell ref="E39:X41"/>
    <mergeCell ref="Y39:BE41"/>
    <mergeCell ref="BF39:BK41"/>
    <mergeCell ref="BL39:BQ41"/>
    <mergeCell ref="B28:E30"/>
    <mergeCell ref="F28:H30"/>
    <mergeCell ref="I28:L30"/>
    <mergeCell ref="M28:O30"/>
    <mergeCell ref="P28:S30"/>
    <mergeCell ref="T28:V30"/>
    <mergeCell ref="W28:Z30"/>
    <mergeCell ref="AA28:AC30"/>
    <mergeCell ref="P24:V27"/>
    <mergeCell ref="W24:AC27"/>
    <mergeCell ref="B17:I18"/>
    <mergeCell ref="J17:AI18"/>
    <mergeCell ref="BS18:CF21"/>
    <mergeCell ref="CG18:CK20"/>
    <mergeCell ref="B21:BQ23"/>
    <mergeCell ref="BS22:CF25"/>
    <mergeCell ref="B24:H27"/>
    <mergeCell ref="I24:O27"/>
    <mergeCell ref="AU24:BB27"/>
    <mergeCell ref="BC24:BJ27"/>
    <mergeCell ref="BK24:BQ27"/>
    <mergeCell ref="BS26:CF27"/>
    <mergeCell ref="AD24:AT27"/>
    <mergeCell ref="B13:I14"/>
    <mergeCell ref="J13:AI14"/>
    <mergeCell ref="BC3:BI3"/>
    <mergeCell ref="BJ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5"/>
  <conditionalFormatting sqref="AH28:AT30">
    <cfRule type="expression" dxfId="21" priority="8">
      <formula>AND($I$28&gt;0,$AH$28="")</formula>
    </cfRule>
  </conditionalFormatting>
  <conditionalFormatting sqref="AH31:AT33">
    <cfRule type="expression" dxfId="20" priority="7">
      <formula>AND($I$28&gt;0,$AH$31="")</formula>
    </cfRule>
  </conditionalFormatting>
  <conditionalFormatting sqref="BC28:BG33">
    <cfRule type="expression" dxfId="19" priority="2">
      <formula>$BC$28="該当する"</formula>
    </cfRule>
  </conditionalFormatting>
  <conditionalFormatting sqref="BK28:BO33">
    <cfRule type="expression" dxfId="18" priority="3">
      <formula>$BK$28="該当する"</formula>
    </cfRule>
  </conditionalFormatting>
  <conditionalFormatting sqref="AU28:AY33">
    <cfRule type="expression" dxfId="17" priority="1">
      <formula>$AU$28="有"</formula>
    </cfRule>
  </conditionalFormatting>
  <dataValidations count="4">
    <dataValidation type="list" allowBlank="1" showInputMessage="1" showErrorMessage="1" sqref="BC28:BQ33" xr:uid="{0F9B1EEC-2A0A-430C-8809-2751AF6C9664}">
      <formula1>"該当しない,該当する"</formula1>
    </dataValidation>
    <dataValidation type="list" allowBlank="1" showInputMessage="1" showErrorMessage="1" sqref="AU28:BB33" xr:uid="{377A6682-486D-4395-A6CF-41DAC9FDC459}">
      <formula1>"有,無"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4BCB5551-1706-47FA-BA90-96013942C5CF}"/>
    <dataValidation type="whole" operator="greaterThan" allowBlank="1" showInputMessage="1" showErrorMessage="1" error="不正な契約期間が入力されています。_x000a_入力間違いがないか確認してください。" sqref="B28:E30" xr:uid="{EB8D691A-FC27-4503-9923-EF5EDCD05B6D}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【記入例】契約内容申告書</vt:lpstr>
      <vt:lpstr>【記入例】計算書</vt:lpstr>
      <vt:lpstr>【契約①】契約内容申告書</vt:lpstr>
      <vt:lpstr>【契約①】計算書</vt:lpstr>
      <vt:lpstr>【契約②】契約内容申告書</vt:lpstr>
      <vt:lpstr>【契約②】計算書</vt:lpstr>
      <vt:lpstr>【契約③】契約内容申告書</vt:lpstr>
      <vt:lpstr>【契約③】計算書</vt:lpstr>
      <vt:lpstr>【契約④】契約内容申告書</vt:lpstr>
      <vt:lpstr>【契約④】計算書</vt:lpstr>
      <vt:lpstr>【契約⑤】契約内容申告書</vt:lpstr>
      <vt:lpstr>【契約⑤】計算書</vt:lpstr>
      <vt:lpstr>【記入例】契約内容申告書!Print_Area</vt:lpstr>
      <vt:lpstr>【記入例】計算書!Print_Area</vt:lpstr>
      <vt:lpstr>【契約①】契約内容申告書!Print_Area</vt:lpstr>
      <vt:lpstr>【契約①】計算書!Print_Area</vt:lpstr>
      <vt:lpstr>【契約②】契約内容申告書!Print_Area</vt:lpstr>
      <vt:lpstr>【契約②】計算書!Print_Area</vt:lpstr>
      <vt:lpstr>【契約③】契約内容申告書!Print_Area</vt:lpstr>
      <vt:lpstr>【契約③】計算書!Print_Area</vt:lpstr>
      <vt:lpstr>【契約④】契約内容申告書!Print_Area</vt:lpstr>
      <vt:lpstr>【契約④】計算書!Print_Area</vt:lpstr>
      <vt:lpstr>【契約⑤】契約内容申告書!Print_Area</vt:lpstr>
      <vt:lpstr>【契約⑤】計算書!Print_Area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2018-03-16T08:14:35Z</dcterms:created>
  <dcterms:modified xsi:type="dcterms:W3CDTF">2021-05-26T00:25:21Z</dcterms:modified>
</cp:coreProperties>
</file>