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lockStructure="1"/>
  <bookViews>
    <workbookView xWindow="810" yWindow="-120" windowWidth="19800" windowHeight="11760" tabRatio="737"/>
  </bookViews>
  <sheets>
    <sheet name="Index" sheetId="79" r:id="rId1"/>
    <sheet name="①事業者概要一覧" sheetId="61" r:id="rId2"/>
    <sheet name="②担当者情報" sheetId="66" r:id="rId3"/>
    <sheet name="③事業計画書" sheetId="65" r:id="rId4"/>
    <sheet name="④機器登録" sheetId="71" r:id="rId5"/>
    <sheet name="⑤サービス登録" sheetId="68" r:id="rId6"/>
    <sheet name="⑥インセンティブ登録" sheetId="72" r:id="rId7"/>
    <sheet name="⑦支出計画書" sheetId="67" r:id="rId8"/>
    <sheet name="⑧（別添１）コンソーシアム登録申請書（押印）" sheetId="77" r:id="rId9"/>
    <sheet name="⑨（別添２）コンソーシアム参加確認書（押印）" sheetId="73" r:id="rId10"/>
    <sheet name="⑩認証等取得見込み" sheetId="74" r:id="rId11"/>
    <sheet name="プルダウンリスト" sheetId="75" state="hidden" r:id="rId12"/>
    <sheet name="別紙●● (インセンティブ登録)" sheetId="59" state="hidden" r:id="rId13"/>
    <sheet name="別紙●● サービス登録" sheetId="55" state="hidden" r:id="rId14"/>
    <sheet name="別紙●●機器登録申請書" sheetId="32" state="hidden" r:id="rId15"/>
    <sheet name="様式●●" sheetId="28" state="hidden" r:id="rId16"/>
    <sheet name="認証取得計画" sheetId="60" state="hidden" r:id="rId17"/>
    <sheet name="様式●●（事業期間）" sheetId="39" state="hidden" r:id="rId18"/>
    <sheet name="様式●●インセンティブ付与リスト " sheetId="41" state="hidden" r:id="rId19"/>
    <sheet name="非表示" sheetId="76" state="hidden" r:id="rId20"/>
    <sheet name="非表示(⑩用)" sheetId="78" state="hidden" r:id="rId21"/>
  </sheets>
  <definedNames>
    <definedName name="_xlnm._FilterDatabase" localSheetId="20" hidden="1">'非表示(⑩用)'!$A$1:$M$103</definedName>
    <definedName name="_xlnm.Print_Area" localSheetId="1">①事業者概要一覧!$B$1:$R$62</definedName>
    <definedName name="_xlnm.Print_Area" localSheetId="2">②担当者情報!$B$1:$T$62</definedName>
    <definedName name="_xlnm.Print_Area" localSheetId="3">③事業計画書!$B$1:$C$21</definedName>
    <definedName name="_xlnm.Print_Area" localSheetId="4">④機器登録!$B$1:$F$163</definedName>
    <definedName name="_xlnm.Print_Area" localSheetId="5">⑤サービス登録!$B$1:$F$213</definedName>
    <definedName name="_xlnm.Print_Area" localSheetId="6">⑥インセンティブ登録!$B$1:$F$258</definedName>
    <definedName name="_xlnm.Print_Area" localSheetId="7">⑦支出計画書!$B$1:$P$22</definedName>
    <definedName name="_xlnm.Print_Area" localSheetId="8">'⑧（別添１）コンソーシアム登録申請書（押印）'!$B$1:$E$84</definedName>
    <definedName name="_xlnm.Print_Area" localSheetId="9">'⑨（別添２）コンソーシアム参加確認書（押印）'!$B$1:$E$10</definedName>
    <definedName name="_xlnm.Print_Area" localSheetId="10">⑩認証等取得見込み!$C$1:$D$33</definedName>
    <definedName name="_xlnm.Print_Area" localSheetId="0">Index!$A$1:$E$27</definedName>
    <definedName name="_xlnm.Print_Area" localSheetId="12">'別紙●● (インセンティブ登録)'!$B$1:$AW$76</definedName>
    <definedName name="_xlnm.Print_Area" localSheetId="13">'別紙●● サービス登録'!$B$1:$AW$74</definedName>
    <definedName name="_xlnm.Print_Area" localSheetId="14">別紙●●機器登録申請書!$B$1:$BV$52</definedName>
    <definedName name="_xlnm.Print_Area" localSheetId="15">様式●●!$B$1:$AQ$79</definedName>
    <definedName name="_xlnm.Print_Area" localSheetId="17">'様式●●（事業期間）'!$B$1:$CC$65</definedName>
    <definedName name="_xlnm.Print_Area" localSheetId="18">'様式●●インセンティブ付与リスト '!$A$1:$AO$76</definedName>
    <definedName name="_xlnm.Print_Titles" localSheetId="6">⑥インセンティブ登録!$1:$1</definedName>
    <definedName name="_xlnm.Print_Titles" localSheetId="15">様式●●!$3:$7</definedName>
  </definedNames>
  <calcPr calcId="145621" concurrentManualCount="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68" l="1"/>
  <c r="C8" i="67"/>
  <c r="C9" i="67"/>
  <c r="C10" i="67"/>
  <c r="C11" i="67"/>
  <c r="C12" i="67"/>
  <c r="C13" i="67"/>
  <c r="C14" i="67"/>
  <c r="C15" i="67"/>
  <c r="C16" i="67"/>
  <c r="C17" i="67"/>
  <c r="C18" i="67"/>
  <c r="C19" i="67"/>
  <c r="C5" i="67"/>
  <c r="D21" i="72"/>
  <c r="C6" i="67"/>
  <c r="P19" i="67"/>
  <c r="P18" i="67"/>
  <c r="P17" i="67"/>
  <c r="P16" i="67"/>
  <c r="P15" i="67"/>
  <c r="P14" i="67"/>
  <c r="P13" i="67"/>
  <c r="P12" i="67"/>
  <c r="P11" i="67"/>
  <c r="P10" i="67"/>
  <c r="P9" i="67"/>
  <c r="P8" i="67"/>
  <c r="N19" i="67"/>
  <c r="N18" i="67"/>
  <c r="N17" i="67"/>
  <c r="N16" i="67"/>
  <c r="N15" i="67"/>
  <c r="N14" i="67"/>
  <c r="N13" i="67"/>
  <c r="N12" i="67"/>
  <c r="N11" i="67"/>
  <c r="N10" i="67"/>
  <c r="N9" i="67"/>
  <c r="N8" i="67"/>
  <c r="N7" i="67"/>
  <c r="N6" i="67"/>
  <c r="N5" i="67"/>
  <c r="L19" i="67"/>
  <c r="L18" i="67"/>
  <c r="L17" i="67"/>
  <c r="L16" i="67"/>
  <c r="L15" i="67"/>
  <c r="L14" i="67"/>
  <c r="L13" i="67"/>
  <c r="L12" i="67"/>
  <c r="L11" i="67"/>
  <c r="L10" i="67"/>
  <c r="L9" i="67"/>
  <c r="L8" i="67"/>
  <c r="L7" i="67"/>
  <c r="L6" i="67"/>
  <c r="L5" i="67"/>
  <c r="J19" i="67"/>
  <c r="J18" i="67"/>
  <c r="J17" i="67"/>
  <c r="J16" i="67"/>
  <c r="J15" i="67"/>
  <c r="J14" i="67"/>
  <c r="J13" i="67"/>
  <c r="J12" i="67"/>
  <c r="J11" i="67"/>
  <c r="J10" i="67"/>
  <c r="J9" i="67"/>
  <c r="J8" i="67"/>
  <c r="J7" i="67"/>
  <c r="J6" i="67"/>
  <c r="J5" i="67"/>
  <c r="H19" i="67"/>
  <c r="H18" i="67"/>
  <c r="H17" i="67"/>
  <c r="H16" i="67"/>
  <c r="H15" i="67"/>
  <c r="H14" i="67"/>
  <c r="H13" i="67"/>
  <c r="H12" i="67"/>
  <c r="H11" i="67"/>
  <c r="H10" i="67"/>
  <c r="H9" i="67"/>
  <c r="H8" i="67"/>
  <c r="H7" i="67"/>
  <c r="H6" i="67"/>
  <c r="H5" i="67"/>
  <c r="F19" i="67"/>
  <c r="F18" i="67"/>
  <c r="F17" i="67"/>
  <c r="F16" i="67"/>
  <c r="F15" i="67"/>
  <c r="F14" i="67"/>
  <c r="F13" i="67"/>
  <c r="F12" i="67"/>
  <c r="F11" i="67"/>
  <c r="F10" i="67"/>
  <c r="F9" i="67"/>
  <c r="F8" i="67"/>
  <c r="F7" i="67"/>
  <c r="F6" i="67"/>
  <c r="F5" i="67"/>
  <c r="D16" i="68"/>
  <c r="B9" i="73"/>
  <c r="C150" i="71"/>
  <c r="C135" i="71"/>
  <c r="C120" i="71"/>
  <c r="C105" i="71"/>
  <c r="C90" i="71"/>
  <c r="C75" i="71"/>
  <c r="C60" i="71"/>
  <c r="C45" i="71"/>
  <c r="B30" i="71"/>
  <c r="D32" i="71"/>
  <c r="C30" i="71"/>
  <c r="D33" i="71"/>
  <c r="B45" i="71"/>
  <c r="D35" i="71"/>
  <c r="D31" i="71"/>
  <c r="C244" i="72"/>
  <c r="C228" i="72"/>
  <c r="C212" i="72"/>
  <c r="C196" i="72"/>
  <c r="C180" i="72"/>
  <c r="C164" i="72"/>
  <c r="C148" i="72"/>
  <c r="C132" i="72"/>
  <c r="C116" i="72"/>
  <c r="C100" i="72"/>
  <c r="C84" i="72"/>
  <c r="C68" i="72"/>
  <c r="C52" i="72"/>
  <c r="C36" i="72"/>
  <c r="D48" i="71"/>
  <c r="B60" i="71"/>
  <c r="D47" i="71"/>
  <c r="D46" i="71"/>
  <c r="D50" i="71"/>
  <c r="C195" i="68"/>
  <c r="C175" i="68"/>
  <c r="C155" i="68"/>
  <c r="C135" i="68"/>
  <c r="C115" i="68"/>
  <c r="C95" i="68"/>
  <c r="C75" i="68"/>
  <c r="C55" i="68"/>
  <c r="C35" i="68"/>
  <c r="D65" i="71"/>
  <c r="D61" i="71"/>
  <c r="B75" i="71"/>
  <c r="D62" i="71"/>
  <c r="D63" i="71"/>
  <c r="C12" i="74"/>
  <c r="C20" i="74"/>
  <c r="C28" i="74"/>
  <c r="C36" i="74"/>
  <c r="C44" i="74"/>
  <c r="C52" i="74"/>
  <c r="C60" i="74"/>
  <c r="C68" i="74"/>
  <c r="C76" i="74"/>
  <c r="C84" i="74"/>
  <c r="C92" i="74"/>
  <c r="C100" i="74"/>
  <c r="C108" i="74"/>
  <c r="C116" i="74"/>
  <c r="C124" i="74"/>
  <c r="C132" i="74"/>
  <c r="C140" i="74"/>
  <c r="C148" i="74"/>
  <c r="C156" i="74"/>
  <c r="C164" i="74"/>
  <c r="C172" i="74"/>
  <c r="C180" i="74"/>
  <c r="C188" i="74"/>
  <c r="C196" i="74"/>
  <c r="C204" i="74"/>
  <c r="C212" i="74"/>
  <c r="C220" i="74"/>
  <c r="C228" i="74"/>
  <c r="C236" i="74"/>
  <c r="C244" i="74"/>
  <c r="C252" i="74"/>
  <c r="C260" i="74"/>
  <c r="C268" i="74"/>
  <c r="C276" i="74"/>
  <c r="C284" i="74"/>
  <c r="C292" i="74"/>
  <c r="C300" i="74"/>
  <c r="C308" i="74"/>
  <c r="C316" i="74"/>
  <c r="C324" i="74"/>
  <c r="C332" i="74"/>
  <c r="C340" i="74"/>
  <c r="C348" i="74"/>
  <c r="C356" i="74"/>
  <c r="C364" i="74"/>
  <c r="C372" i="74"/>
  <c r="C380" i="74"/>
  <c r="C388" i="74"/>
  <c r="C396" i="74"/>
  <c r="C404" i="74"/>
  <c r="C412" i="74"/>
  <c r="C420" i="74"/>
  <c r="C428" i="74"/>
  <c r="C436" i="74"/>
  <c r="C444" i="74"/>
  <c r="C452" i="74"/>
  <c r="C460" i="74"/>
  <c r="C468" i="74"/>
  <c r="C476" i="74"/>
  <c r="C484" i="74"/>
  <c r="C492" i="74"/>
  <c r="C500" i="74"/>
  <c r="C508" i="74"/>
  <c r="C516" i="74"/>
  <c r="C524" i="74"/>
  <c r="C532" i="74"/>
  <c r="C540" i="74"/>
  <c r="C548" i="74"/>
  <c r="C556" i="74"/>
  <c r="C564" i="74"/>
  <c r="C572" i="74"/>
  <c r="C580" i="74"/>
  <c r="C588" i="74"/>
  <c r="C596" i="74"/>
  <c r="C604" i="74"/>
  <c r="C612" i="74"/>
  <c r="C620" i="74"/>
  <c r="C628" i="74"/>
  <c r="C636" i="74"/>
  <c r="C644" i="74"/>
  <c r="C652" i="74"/>
  <c r="C660" i="74"/>
  <c r="C668" i="74"/>
  <c r="C676" i="74"/>
  <c r="C684" i="74"/>
  <c r="C692" i="74"/>
  <c r="C700" i="74"/>
  <c r="C708" i="74"/>
  <c r="C716" i="74"/>
  <c r="C724" i="74"/>
  <c r="C732" i="74"/>
  <c r="C740" i="74"/>
  <c r="C748" i="74"/>
  <c r="C756" i="74"/>
  <c r="C764" i="74"/>
  <c r="C772" i="74"/>
  <c r="C780" i="74"/>
  <c r="C788" i="74"/>
  <c r="C796" i="74"/>
  <c r="C804" i="74"/>
  <c r="C812" i="74"/>
  <c r="C13" i="74"/>
  <c r="C21" i="74"/>
  <c r="C29" i="74"/>
  <c r="C37" i="74"/>
  <c r="C45" i="74"/>
  <c r="C53" i="74"/>
  <c r="C61" i="74"/>
  <c r="C69" i="74"/>
  <c r="C77" i="74"/>
  <c r="C85" i="74"/>
  <c r="C93" i="74"/>
  <c r="C101" i="74"/>
  <c r="C109" i="74"/>
  <c r="C117" i="74"/>
  <c r="C125" i="74"/>
  <c r="C133" i="74"/>
  <c r="C141" i="74"/>
  <c r="C149" i="74"/>
  <c r="C157" i="74"/>
  <c r="C165" i="74"/>
  <c r="C173" i="74"/>
  <c r="C181" i="74"/>
  <c r="C189" i="74"/>
  <c r="C197" i="74"/>
  <c r="C205" i="74"/>
  <c r="C213" i="74"/>
  <c r="C221" i="74"/>
  <c r="C229" i="74"/>
  <c r="C237" i="74"/>
  <c r="C245" i="74"/>
  <c r="C253" i="74"/>
  <c r="C261" i="74"/>
  <c r="C269" i="74"/>
  <c r="C277" i="74"/>
  <c r="C285" i="74"/>
  <c r="C293" i="74"/>
  <c r="C301" i="74"/>
  <c r="C309" i="74"/>
  <c r="C317" i="74"/>
  <c r="C325" i="74"/>
  <c r="C333" i="74"/>
  <c r="C341" i="74"/>
  <c r="C349" i="74"/>
  <c r="C357" i="74"/>
  <c r="C365" i="74"/>
  <c r="C373" i="74"/>
  <c r="C381" i="74"/>
  <c r="C389" i="74"/>
  <c r="C397" i="74"/>
  <c r="C405" i="74"/>
  <c r="C413" i="74"/>
  <c r="C421" i="74"/>
  <c r="C429" i="74"/>
  <c r="C437" i="74"/>
  <c r="C445" i="74"/>
  <c r="C453" i="74"/>
  <c r="C461" i="74"/>
  <c r="C469" i="74"/>
  <c r="C477" i="74"/>
  <c r="C485" i="74"/>
  <c r="C493" i="74"/>
  <c r="C501" i="74"/>
  <c r="C509" i="74"/>
  <c r="C517" i="74"/>
  <c r="C525" i="74"/>
  <c r="C533" i="74"/>
  <c r="C541" i="74"/>
  <c r="C549" i="74"/>
  <c r="C557" i="74"/>
  <c r="C565" i="74"/>
  <c r="C573" i="74"/>
  <c r="C581" i="74"/>
  <c r="C589" i="74"/>
  <c r="C597" i="74"/>
  <c r="C605" i="74"/>
  <c r="C613" i="74"/>
  <c r="C621" i="74"/>
  <c r="C629" i="74"/>
  <c r="C637" i="74"/>
  <c r="C645" i="74"/>
  <c r="C653" i="74"/>
  <c r="C661" i="74"/>
  <c r="C669" i="74"/>
  <c r="C677" i="74"/>
  <c r="C685" i="74"/>
  <c r="C693" i="74"/>
  <c r="C701" i="74"/>
  <c r="C709" i="74"/>
  <c r="C717" i="74"/>
  <c r="C725" i="74"/>
  <c r="C733" i="74"/>
  <c r="C741" i="74"/>
  <c r="C749" i="74"/>
  <c r="C757" i="74"/>
  <c r="C765" i="74"/>
  <c r="C773" i="74"/>
  <c r="C781" i="74"/>
  <c r="C789" i="74"/>
  <c r="C797" i="74"/>
  <c r="C805" i="74"/>
  <c r="C813" i="74"/>
  <c r="C14" i="74"/>
  <c r="C22" i="74"/>
  <c r="C30" i="74"/>
  <c r="C38" i="74"/>
  <c r="C46" i="74"/>
  <c r="C54" i="74"/>
  <c r="C62" i="74"/>
  <c r="C70" i="74"/>
  <c r="C78" i="74"/>
  <c r="C86" i="74"/>
  <c r="C94" i="74"/>
  <c r="C102" i="74"/>
  <c r="C110" i="74"/>
  <c r="C118" i="74"/>
  <c r="C126" i="74"/>
  <c r="C134" i="74"/>
  <c r="C142" i="74"/>
  <c r="C150" i="74"/>
  <c r="C158" i="74"/>
  <c r="C166" i="74"/>
  <c r="C174" i="74"/>
  <c r="C182" i="74"/>
  <c r="C190" i="74"/>
  <c r="C198" i="74"/>
  <c r="C206" i="74"/>
  <c r="C214" i="74"/>
  <c r="C222" i="74"/>
  <c r="C230" i="74"/>
  <c r="C238" i="74"/>
  <c r="C246" i="74"/>
  <c r="C254" i="74"/>
  <c r="C262" i="74"/>
  <c r="C270" i="74"/>
  <c r="C278" i="74"/>
  <c r="C286" i="74"/>
  <c r="C294" i="74"/>
  <c r="C302" i="74"/>
  <c r="C310" i="74"/>
  <c r="C318" i="74"/>
  <c r="C326" i="74"/>
  <c r="C334" i="74"/>
  <c r="C342" i="74"/>
  <c r="C350" i="74"/>
  <c r="C358" i="74"/>
  <c r="C366" i="74"/>
  <c r="C374" i="74"/>
  <c r="C382" i="74"/>
  <c r="C390" i="74"/>
  <c r="C398" i="74"/>
  <c r="C406" i="74"/>
  <c r="C414" i="74"/>
  <c r="C422" i="74"/>
  <c r="C430" i="74"/>
  <c r="C438" i="74"/>
  <c r="C446" i="74"/>
  <c r="C454" i="74"/>
  <c r="C462" i="74"/>
  <c r="C470" i="74"/>
  <c r="C478" i="74"/>
  <c r="C486" i="74"/>
  <c r="C494" i="74"/>
  <c r="C502" i="74"/>
  <c r="C510" i="74"/>
  <c r="C518" i="74"/>
  <c r="C526" i="74"/>
  <c r="C534" i="74"/>
  <c r="C542" i="74"/>
  <c r="C550" i="74"/>
  <c r="C558" i="74"/>
  <c r="C566" i="74"/>
  <c r="C574" i="74"/>
  <c r="C582" i="74"/>
  <c r="C590" i="74"/>
  <c r="C598" i="74"/>
  <c r="C606" i="74"/>
  <c r="C614" i="74"/>
  <c r="C622" i="74"/>
  <c r="C630" i="74"/>
  <c r="C638" i="74"/>
  <c r="C646" i="74"/>
  <c r="C654" i="74"/>
  <c r="C662" i="74"/>
  <c r="C670" i="74"/>
  <c r="C678" i="74"/>
  <c r="C686" i="74"/>
  <c r="C694" i="74"/>
  <c r="C702" i="74"/>
  <c r="C710" i="74"/>
  <c r="C718" i="74"/>
  <c r="C726" i="74"/>
  <c r="C734" i="74"/>
  <c r="C742" i="74"/>
  <c r="C750" i="74"/>
  <c r="C758" i="74"/>
  <c r="C766" i="74"/>
  <c r="C774" i="74"/>
  <c r="C782" i="74"/>
  <c r="C790" i="74"/>
  <c r="C798" i="74"/>
  <c r="C806" i="74"/>
  <c r="C814" i="74"/>
  <c r="C15" i="74"/>
  <c r="C23" i="74"/>
  <c r="C31" i="74"/>
  <c r="C39" i="74"/>
  <c r="C47" i="74"/>
  <c r="C55" i="74"/>
  <c r="C63" i="74"/>
  <c r="C71" i="74"/>
  <c r="C79" i="74"/>
  <c r="C87" i="74"/>
  <c r="C95" i="74"/>
  <c r="C103" i="74"/>
  <c r="C111" i="74"/>
  <c r="C119" i="74"/>
  <c r="C127" i="74"/>
  <c r="C135" i="74"/>
  <c r="C143" i="74"/>
  <c r="C151" i="74"/>
  <c r="C159" i="74"/>
  <c r="C167" i="74"/>
  <c r="C175" i="74"/>
  <c r="C183" i="74"/>
  <c r="C191" i="74"/>
  <c r="C199" i="74"/>
  <c r="C207" i="74"/>
  <c r="C215" i="74"/>
  <c r="C223" i="74"/>
  <c r="C231" i="74"/>
  <c r="C239" i="74"/>
  <c r="C247" i="74"/>
  <c r="C255" i="74"/>
  <c r="C263" i="74"/>
  <c r="C271" i="74"/>
  <c r="C279" i="74"/>
  <c r="C287" i="74"/>
  <c r="C295" i="74"/>
  <c r="C303" i="74"/>
  <c r="C311" i="74"/>
  <c r="C319" i="74"/>
  <c r="C327" i="74"/>
  <c r="C335" i="74"/>
  <c r="C343" i="74"/>
  <c r="C351" i="74"/>
  <c r="C359" i="74"/>
  <c r="C367" i="74"/>
  <c r="C375" i="74"/>
  <c r="C383" i="74"/>
  <c r="C391" i="74"/>
  <c r="C399" i="74"/>
  <c r="C407" i="74"/>
  <c r="C415" i="74"/>
  <c r="C423" i="74"/>
  <c r="C431" i="74"/>
  <c r="C439" i="74"/>
  <c r="C447" i="74"/>
  <c r="C455" i="74"/>
  <c r="C463" i="74"/>
  <c r="C471" i="74"/>
  <c r="C479" i="74"/>
  <c r="C487" i="74"/>
  <c r="C495" i="74"/>
  <c r="C503" i="74"/>
  <c r="C511" i="74"/>
  <c r="C519" i="74"/>
  <c r="C527" i="74"/>
  <c r="C535" i="74"/>
  <c r="C543" i="74"/>
  <c r="C551" i="74"/>
  <c r="C559" i="74"/>
  <c r="C567" i="74"/>
  <c r="C575" i="74"/>
  <c r="C583" i="74"/>
  <c r="C591" i="74"/>
  <c r="C599" i="74"/>
  <c r="C607" i="74"/>
  <c r="C615" i="74"/>
  <c r="C623" i="74"/>
  <c r="C631" i="74"/>
  <c r="C639" i="74"/>
  <c r="C647" i="74"/>
  <c r="C655" i="74"/>
  <c r="C663" i="74"/>
  <c r="C671" i="74"/>
  <c r="C679" i="74"/>
  <c r="C687" i="74"/>
  <c r="C695" i="74"/>
  <c r="C703" i="74"/>
  <c r="C711" i="74"/>
  <c r="C719" i="74"/>
  <c r="C727" i="74"/>
  <c r="C735" i="74"/>
  <c r="C743" i="74"/>
  <c r="C751" i="74"/>
  <c r="C759" i="74"/>
  <c r="C767" i="74"/>
  <c r="C775" i="74"/>
  <c r="C783" i="74"/>
  <c r="C791" i="74"/>
  <c r="C799" i="74"/>
  <c r="C807" i="74"/>
  <c r="C815" i="74"/>
  <c r="C16" i="74"/>
  <c r="C24" i="74"/>
  <c r="C32" i="74"/>
  <c r="C40" i="74"/>
  <c r="C48" i="74"/>
  <c r="C56" i="74"/>
  <c r="C64" i="74"/>
  <c r="C72" i="74"/>
  <c r="C80" i="74"/>
  <c r="C88" i="74"/>
  <c r="C96" i="74"/>
  <c r="C104" i="74"/>
  <c r="C112" i="74"/>
  <c r="C120" i="74"/>
  <c r="C128" i="74"/>
  <c r="C136" i="74"/>
  <c r="C144" i="74"/>
  <c r="C152" i="74"/>
  <c r="C160" i="74"/>
  <c r="C168" i="74"/>
  <c r="C176" i="74"/>
  <c r="C184" i="74"/>
  <c r="C192" i="74"/>
  <c r="C200" i="74"/>
  <c r="C208" i="74"/>
  <c r="C216" i="74"/>
  <c r="C224" i="74"/>
  <c r="C232" i="74"/>
  <c r="C240" i="74"/>
  <c r="C248" i="74"/>
  <c r="C256" i="74"/>
  <c r="C264" i="74"/>
  <c r="C272" i="74"/>
  <c r="C280" i="74"/>
  <c r="C288" i="74"/>
  <c r="C296" i="74"/>
  <c r="C304" i="74"/>
  <c r="C312" i="74"/>
  <c r="C320" i="74"/>
  <c r="C328" i="74"/>
  <c r="C336" i="74"/>
  <c r="C344" i="74"/>
  <c r="C352" i="74"/>
  <c r="C360" i="74"/>
  <c r="C368" i="74"/>
  <c r="C376" i="74"/>
  <c r="C384" i="74"/>
  <c r="C392" i="74"/>
  <c r="C400" i="74"/>
  <c r="C408" i="74"/>
  <c r="C416" i="74"/>
  <c r="C424" i="74"/>
  <c r="C432" i="74"/>
  <c r="C440" i="74"/>
  <c r="C448" i="74"/>
  <c r="C456" i="74"/>
  <c r="C464" i="74"/>
  <c r="C472" i="74"/>
  <c r="C480" i="74"/>
  <c r="C488" i="74"/>
  <c r="C496" i="74"/>
  <c r="C504" i="74"/>
  <c r="C512" i="74"/>
  <c r="C520" i="74"/>
  <c r="C528" i="74"/>
  <c r="C536" i="74"/>
  <c r="C544" i="74"/>
  <c r="C552" i="74"/>
  <c r="C560" i="74"/>
  <c r="C568" i="74"/>
  <c r="C576" i="74"/>
  <c r="C584" i="74"/>
  <c r="C592" i="74"/>
  <c r="C600" i="74"/>
  <c r="C608" i="74"/>
  <c r="C616" i="74"/>
  <c r="C624" i="74"/>
  <c r="C632" i="74"/>
  <c r="C640" i="74"/>
  <c r="C648" i="74"/>
  <c r="C656" i="74"/>
  <c r="C664" i="74"/>
  <c r="C672" i="74"/>
  <c r="C680" i="74"/>
  <c r="C688" i="74"/>
  <c r="C696" i="74"/>
  <c r="C704" i="74"/>
  <c r="C712" i="74"/>
  <c r="C720" i="74"/>
  <c r="C728" i="74"/>
  <c r="C736" i="74"/>
  <c r="C744" i="74"/>
  <c r="C752" i="74"/>
  <c r="C760" i="74"/>
  <c r="C768" i="74"/>
  <c r="C776" i="74"/>
  <c r="C784" i="74"/>
  <c r="C792" i="74"/>
  <c r="C800" i="74"/>
  <c r="C808" i="74"/>
  <c r="C816" i="74"/>
  <c r="C17" i="74"/>
  <c r="C25" i="74"/>
  <c r="C33" i="74"/>
  <c r="C41" i="74"/>
  <c r="C49" i="74"/>
  <c r="C57" i="74"/>
  <c r="C65" i="74"/>
  <c r="C73" i="74"/>
  <c r="C81" i="74"/>
  <c r="C89" i="74"/>
  <c r="C97" i="74"/>
  <c r="C105" i="74"/>
  <c r="C113" i="74"/>
  <c r="C121" i="74"/>
  <c r="C129" i="74"/>
  <c r="C137" i="74"/>
  <c r="C145" i="74"/>
  <c r="C153" i="74"/>
  <c r="C161" i="74"/>
  <c r="C169" i="74"/>
  <c r="C177" i="74"/>
  <c r="C185" i="74"/>
  <c r="C193" i="74"/>
  <c r="C201" i="74"/>
  <c r="C209" i="74"/>
  <c r="C217" i="74"/>
  <c r="C225" i="74"/>
  <c r="C233" i="74"/>
  <c r="C241" i="74"/>
  <c r="C249" i="74"/>
  <c r="C257" i="74"/>
  <c r="C265" i="74"/>
  <c r="C273" i="74"/>
  <c r="C281" i="74"/>
  <c r="C289" i="74"/>
  <c r="C297" i="74"/>
  <c r="C305" i="74"/>
  <c r="C313" i="74"/>
  <c r="C321" i="74"/>
  <c r="C329" i="74"/>
  <c r="C337" i="74"/>
  <c r="C345" i="74"/>
  <c r="C353" i="74"/>
  <c r="C361" i="74"/>
  <c r="C369" i="74"/>
  <c r="C377" i="74"/>
  <c r="C385" i="74"/>
  <c r="C393" i="74"/>
  <c r="C401" i="74"/>
  <c r="C409" i="74"/>
  <c r="C417" i="74"/>
  <c r="C425" i="74"/>
  <c r="C433" i="74"/>
  <c r="C441" i="74"/>
  <c r="C449" i="74"/>
  <c r="C457" i="74"/>
  <c r="C465" i="74"/>
  <c r="C473" i="74"/>
  <c r="C481" i="74"/>
  <c r="C489" i="74"/>
  <c r="C497" i="74"/>
  <c r="C505" i="74"/>
  <c r="C513" i="74"/>
  <c r="C521" i="74"/>
  <c r="C529" i="74"/>
  <c r="C537" i="74"/>
  <c r="C545" i="74"/>
  <c r="C553" i="74"/>
  <c r="C561" i="74"/>
  <c r="C569" i="74"/>
  <c r="C577" i="74"/>
  <c r="C585" i="74"/>
  <c r="C593" i="74"/>
  <c r="C601" i="74"/>
  <c r="C609" i="74"/>
  <c r="C617" i="74"/>
  <c r="C625" i="74"/>
  <c r="C633" i="74"/>
  <c r="C641" i="74"/>
  <c r="C649" i="74"/>
  <c r="C657" i="74"/>
  <c r="C665" i="74"/>
  <c r="C673" i="74"/>
  <c r="C681" i="74"/>
  <c r="C689" i="74"/>
  <c r="C697" i="74"/>
  <c r="C705" i="74"/>
  <c r="C713" i="74"/>
  <c r="C721" i="74"/>
  <c r="C729" i="74"/>
  <c r="C737" i="74"/>
  <c r="C745" i="74"/>
  <c r="C753" i="74"/>
  <c r="C761" i="74"/>
  <c r="C769" i="74"/>
  <c r="C777" i="74"/>
  <c r="C785" i="74"/>
  <c r="C793" i="74"/>
  <c r="C801" i="74"/>
  <c r="C809" i="74"/>
  <c r="C817" i="74"/>
  <c r="C11" i="74"/>
  <c r="C19" i="74"/>
  <c r="C27" i="74"/>
  <c r="C35" i="74"/>
  <c r="C43" i="74"/>
  <c r="C51" i="74"/>
  <c r="C59" i="74"/>
  <c r="C67" i="74"/>
  <c r="C75" i="74"/>
  <c r="C83" i="74"/>
  <c r="C91" i="74"/>
  <c r="C99" i="74"/>
  <c r="C107" i="74"/>
  <c r="C115" i="74"/>
  <c r="C123" i="74"/>
  <c r="C131" i="74"/>
  <c r="C139" i="74"/>
  <c r="C147" i="74"/>
  <c r="C155" i="74"/>
  <c r="C163" i="74"/>
  <c r="C171" i="74"/>
  <c r="C179" i="74"/>
  <c r="C187" i="74"/>
  <c r="C195" i="74"/>
  <c r="C203" i="74"/>
  <c r="C211" i="74"/>
  <c r="C219" i="74"/>
  <c r="C227" i="74"/>
  <c r="C235" i="74"/>
  <c r="C243" i="74"/>
  <c r="C251" i="74"/>
  <c r="C259" i="74"/>
  <c r="C267" i="74"/>
  <c r="C275" i="74"/>
  <c r="C283" i="74"/>
  <c r="C291" i="74"/>
  <c r="C299" i="74"/>
  <c r="C307" i="74"/>
  <c r="C315" i="74"/>
  <c r="C323" i="74"/>
  <c r="C331" i="74"/>
  <c r="C339" i="74"/>
  <c r="C347" i="74"/>
  <c r="C355" i="74"/>
  <c r="C363" i="74"/>
  <c r="C371" i="74"/>
  <c r="C379" i="74"/>
  <c r="C387" i="74"/>
  <c r="C395" i="74"/>
  <c r="C403" i="74"/>
  <c r="C411" i="74"/>
  <c r="C419" i="74"/>
  <c r="C427" i="74"/>
  <c r="C435" i="74"/>
  <c r="C443" i="74"/>
  <c r="C451" i="74"/>
  <c r="C459" i="74"/>
  <c r="C467" i="74"/>
  <c r="C475" i="74"/>
  <c r="C483" i="74"/>
  <c r="C491" i="74"/>
  <c r="C499" i="74"/>
  <c r="C507" i="74"/>
  <c r="C515" i="74"/>
  <c r="C523" i="74"/>
  <c r="C531" i="74"/>
  <c r="C539" i="74"/>
  <c r="C547" i="74"/>
  <c r="C555" i="74"/>
  <c r="C563" i="74"/>
  <c r="C571" i="74"/>
  <c r="C579" i="74"/>
  <c r="C587" i="74"/>
  <c r="C595" i="74"/>
  <c r="C603" i="74"/>
  <c r="C611" i="74"/>
  <c r="C619" i="74"/>
  <c r="C627" i="74"/>
  <c r="C635" i="74"/>
  <c r="C643" i="74"/>
  <c r="C651" i="74"/>
  <c r="C659" i="74"/>
  <c r="C667" i="74"/>
  <c r="C675" i="74"/>
  <c r="C683" i="74"/>
  <c r="C691" i="74"/>
  <c r="C699" i="74"/>
  <c r="C707" i="74"/>
  <c r="C715" i="74"/>
  <c r="C723" i="74"/>
  <c r="C731" i="74"/>
  <c r="C739" i="74"/>
  <c r="C747" i="74"/>
  <c r="C755" i="74"/>
  <c r="C763" i="74"/>
  <c r="C771" i="74"/>
  <c r="C779" i="74"/>
  <c r="C787" i="74"/>
  <c r="C795" i="74"/>
  <c r="C803" i="74"/>
  <c r="C811" i="74"/>
  <c r="B12" i="74"/>
  <c r="B20" i="74"/>
  <c r="B28" i="74"/>
  <c r="B36" i="74"/>
  <c r="B44" i="74"/>
  <c r="B52" i="74"/>
  <c r="B60" i="74"/>
  <c r="B68" i="74"/>
  <c r="B76" i="74"/>
  <c r="B84" i="74"/>
  <c r="B92" i="74"/>
  <c r="B100" i="74"/>
  <c r="B108" i="74"/>
  <c r="B116" i="74"/>
  <c r="B124" i="74"/>
  <c r="B132" i="74"/>
  <c r="B140" i="74"/>
  <c r="B148" i="74"/>
  <c r="B156" i="74"/>
  <c r="B164" i="74"/>
  <c r="B172" i="74"/>
  <c r="B180" i="74"/>
  <c r="B188" i="74"/>
  <c r="B196" i="74"/>
  <c r="B204" i="74"/>
  <c r="B212" i="74"/>
  <c r="B220" i="74"/>
  <c r="B228" i="74"/>
  <c r="B236" i="74"/>
  <c r="B244" i="74"/>
  <c r="B252" i="74"/>
  <c r="B260" i="74"/>
  <c r="B268" i="74"/>
  <c r="B276" i="74"/>
  <c r="B284" i="74"/>
  <c r="B292" i="74"/>
  <c r="B300" i="74"/>
  <c r="B308" i="74"/>
  <c r="B316" i="74"/>
  <c r="B324" i="74"/>
  <c r="B332" i="74"/>
  <c r="B340" i="74"/>
  <c r="B348" i="74"/>
  <c r="B356" i="74"/>
  <c r="B364" i="74"/>
  <c r="B372" i="74"/>
  <c r="B380" i="74"/>
  <c r="B388" i="74"/>
  <c r="B396" i="74"/>
  <c r="B404" i="74"/>
  <c r="B412" i="74"/>
  <c r="B420" i="74"/>
  <c r="B428" i="74"/>
  <c r="B436" i="74"/>
  <c r="B444" i="74"/>
  <c r="B452" i="74"/>
  <c r="B460" i="74"/>
  <c r="B468" i="74"/>
  <c r="B476" i="74"/>
  <c r="B484" i="74"/>
  <c r="B492" i="74"/>
  <c r="B500" i="74"/>
  <c r="B508" i="74"/>
  <c r="B516" i="74"/>
  <c r="B524" i="74"/>
  <c r="B532" i="74"/>
  <c r="B540" i="74"/>
  <c r="B548" i="74"/>
  <c r="B556" i="74"/>
  <c r="B564" i="74"/>
  <c r="B572" i="74"/>
  <c r="B580" i="74"/>
  <c r="B588" i="74"/>
  <c r="B596" i="74"/>
  <c r="B604" i="74"/>
  <c r="B612" i="74"/>
  <c r="B620" i="74"/>
  <c r="B628" i="74"/>
  <c r="B636" i="74"/>
  <c r="B644" i="74"/>
  <c r="B652" i="74"/>
  <c r="B660" i="74"/>
  <c r="B668" i="74"/>
  <c r="B676" i="74"/>
  <c r="B684" i="74"/>
  <c r="B692" i="74"/>
  <c r="B700" i="74"/>
  <c r="B708" i="74"/>
  <c r="B716" i="74"/>
  <c r="B724" i="74"/>
  <c r="B732" i="74"/>
  <c r="B740" i="74"/>
  <c r="B748" i="74"/>
  <c r="B756" i="74"/>
  <c r="B764" i="74"/>
  <c r="B772" i="74"/>
  <c r="B780" i="74"/>
  <c r="B788" i="74"/>
  <c r="B796" i="74"/>
  <c r="B804" i="74"/>
  <c r="B812" i="74"/>
  <c r="B13" i="74"/>
  <c r="B21" i="74"/>
  <c r="B29" i="74"/>
  <c r="B37" i="74"/>
  <c r="B45" i="74"/>
  <c r="B53" i="74"/>
  <c r="B61" i="74"/>
  <c r="B69" i="74"/>
  <c r="B77" i="74"/>
  <c r="B85" i="74"/>
  <c r="B93" i="74"/>
  <c r="B101" i="74"/>
  <c r="B109" i="74"/>
  <c r="B117" i="74"/>
  <c r="B125" i="74"/>
  <c r="B133" i="74"/>
  <c r="B141" i="74"/>
  <c r="B149" i="74"/>
  <c r="B157" i="74"/>
  <c r="B165" i="74"/>
  <c r="B173" i="74"/>
  <c r="B181" i="74"/>
  <c r="B189" i="74"/>
  <c r="B197" i="74"/>
  <c r="B205" i="74"/>
  <c r="B213" i="74"/>
  <c r="B221" i="74"/>
  <c r="B229" i="74"/>
  <c r="B237" i="74"/>
  <c r="B245" i="74"/>
  <c r="B253" i="74"/>
  <c r="B261" i="74"/>
  <c r="B269" i="74"/>
  <c r="B277" i="74"/>
  <c r="B285" i="74"/>
  <c r="B293" i="74"/>
  <c r="B301" i="74"/>
  <c r="B309" i="74"/>
  <c r="B317" i="74"/>
  <c r="B325" i="74"/>
  <c r="B333" i="74"/>
  <c r="B341" i="74"/>
  <c r="B349" i="74"/>
  <c r="B357" i="74"/>
  <c r="B365" i="74"/>
  <c r="B373" i="74"/>
  <c r="B381" i="74"/>
  <c r="B389" i="74"/>
  <c r="B397" i="74"/>
  <c r="B405" i="74"/>
  <c r="B413" i="74"/>
  <c r="B421" i="74"/>
  <c r="B429" i="74"/>
  <c r="B437" i="74"/>
  <c r="B445" i="74"/>
  <c r="B453" i="74"/>
  <c r="B461" i="74"/>
  <c r="B469" i="74"/>
  <c r="B477" i="74"/>
  <c r="B485" i="74"/>
  <c r="B493" i="74"/>
  <c r="B501" i="74"/>
  <c r="B509" i="74"/>
  <c r="B517" i="74"/>
  <c r="B525" i="74"/>
  <c r="B533" i="74"/>
  <c r="B541" i="74"/>
  <c r="B549" i="74"/>
  <c r="B557" i="74"/>
  <c r="B565" i="74"/>
  <c r="B573" i="74"/>
  <c r="B581" i="74"/>
  <c r="B589" i="74"/>
  <c r="B597" i="74"/>
  <c r="B605" i="74"/>
  <c r="B613" i="74"/>
  <c r="B621" i="74"/>
  <c r="B629" i="74"/>
  <c r="B637" i="74"/>
  <c r="B645" i="74"/>
  <c r="B653" i="74"/>
  <c r="B661" i="74"/>
  <c r="B669" i="74"/>
  <c r="B677" i="74"/>
  <c r="B685" i="74"/>
  <c r="B693" i="74"/>
  <c r="B701" i="74"/>
  <c r="B709" i="74"/>
  <c r="B717" i="74"/>
  <c r="B725" i="74"/>
  <c r="B733" i="74"/>
  <c r="B741" i="74"/>
  <c r="B749" i="74"/>
  <c r="B757" i="74"/>
  <c r="B765" i="74"/>
  <c r="B773" i="74"/>
  <c r="B781" i="74"/>
  <c r="B789" i="74"/>
  <c r="B797" i="74"/>
  <c r="B805" i="74"/>
  <c r="B813" i="74"/>
  <c r="B14" i="74"/>
  <c r="B22" i="74"/>
  <c r="B30" i="74"/>
  <c r="B38" i="74"/>
  <c r="B46" i="74"/>
  <c r="B54" i="74"/>
  <c r="B62" i="74"/>
  <c r="B70" i="74"/>
  <c r="B78" i="74"/>
  <c r="B86" i="74"/>
  <c r="B94" i="74"/>
  <c r="B102" i="74"/>
  <c r="B110" i="74"/>
  <c r="B118" i="74"/>
  <c r="B126" i="74"/>
  <c r="B134" i="74"/>
  <c r="B142" i="74"/>
  <c r="B150" i="74"/>
  <c r="B158" i="74"/>
  <c r="B166" i="74"/>
  <c r="B174" i="74"/>
  <c r="B182" i="74"/>
  <c r="B190" i="74"/>
  <c r="B198" i="74"/>
  <c r="B206" i="74"/>
  <c r="B214" i="74"/>
  <c r="B222" i="74"/>
  <c r="B230" i="74"/>
  <c r="B238" i="74"/>
  <c r="B246" i="74"/>
  <c r="B254" i="74"/>
  <c r="B262" i="74"/>
  <c r="B270" i="74"/>
  <c r="B278" i="74"/>
  <c r="B286" i="74"/>
  <c r="B294" i="74"/>
  <c r="B302" i="74"/>
  <c r="B310" i="74"/>
  <c r="B318" i="74"/>
  <c r="B326" i="74"/>
  <c r="B334" i="74"/>
  <c r="B342" i="74"/>
  <c r="B350" i="74"/>
  <c r="B358" i="74"/>
  <c r="B366" i="74"/>
  <c r="B374" i="74"/>
  <c r="B382" i="74"/>
  <c r="B390" i="74"/>
  <c r="B398" i="74"/>
  <c r="B406" i="74"/>
  <c r="B414" i="74"/>
  <c r="B422" i="74"/>
  <c r="B430" i="74"/>
  <c r="B438" i="74"/>
  <c r="B446" i="74"/>
  <c r="B454" i="74"/>
  <c r="B462" i="74"/>
  <c r="B470" i="74"/>
  <c r="B478" i="74"/>
  <c r="B486" i="74"/>
  <c r="B494" i="74"/>
  <c r="B502" i="74"/>
  <c r="B510" i="74"/>
  <c r="B518" i="74"/>
  <c r="B526" i="74"/>
  <c r="B534" i="74"/>
  <c r="B542" i="74"/>
  <c r="B550" i="74"/>
  <c r="B558" i="74"/>
  <c r="B566" i="74"/>
  <c r="B574" i="74"/>
  <c r="B582" i="74"/>
  <c r="B590" i="74"/>
  <c r="B598" i="74"/>
  <c r="B606" i="74"/>
  <c r="B614" i="74"/>
  <c r="B622" i="74"/>
  <c r="B630" i="74"/>
  <c r="B638" i="74"/>
  <c r="B646" i="74"/>
  <c r="B654" i="74"/>
  <c r="B662" i="74"/>
  <c r="B670" i="74"/>
  <c r="B678" i="74"/>
  <c r="B686" i="74"/>
  <c r="B694" i="74"/>
  <c r="B702" i="74"/>
  <c r="B710" i="74"/>
  <c r="B718" i="74"/>
  <c r="B726" i="74"/>
  <c r="B734" i="74"/>
  <c r="B742" i="74"/>
  <c r="B750" i="74"/>
  <c r="B758" i="74"/>
  <c r="B766" i="74"/>
  <c r="B774" i="74"/>
  <c r="B782" i="74"/>
  <c r="B790" i="74"/>
  <c r="B798" i="74"/>
  <c r="B806" i="74"/>
  <c r="B814" i="74"/>
  <c r="B15" i="74"/>
  <c r="B23" i="74"/>
  <c r="B31" i="74"/>
  <c r="B39" i="74"/>
  <c r="B47" i="74"/>
  <c r="B55" i="74"/>
  <c r="B63" i="74"/>
  <c r="B71" i="74"/>
  <c r="B79" i="74"/>
  <c r="B87" i="74"/>
  <c r="B95" i="74"/>
  <c r="B103" i="74"/>
  <c r="B111" i="74"/>
  <c r="B119" i="74"/>
  <c r="B127" i="74"/>
  <c r="B135" i="74"/>
  <c r="B143" i="74"/>
  <c r="B151" i="74"/>
  <c r="B159" i="74"/>
  <c r="B167" i="74"/>
  <c r="B175" i="74"/>
  <c r="B183" i="74"/>
  <c r="B191" i="74"/>
  <c r="B199" i="74"/>
  <c r="B207" i="74"/>
  <c r="B215" i="74"/>
  <c r="B223" i="74"/>
  <c r="B231" i="74"/>
  <c r="B239" i="74"/>
  <c r="B247" i="74"/>
  <c r="B255" i="74"/>
  <c r="B263" i="74"/>
  <c r="B271" i="74"/>
  <c r="B279" i="74"/>
  <c r="B287" i="74"/>
  <c r="B295" i="74"/>
  <c r="B303" i="74"/>
  <c r="B311" i="74"/>
  <c r="B319" i="74"/>
  <c r="B327" i="74"/>
  <c r="B335" i="74"/>
  <c r="B343" i="74"/>
  <c r="B351" i="74"/>
  <c r="B359" i="74"/>
  <c r="B367" i="74"/>
  <c r="B375" i="74"/>
  <c r="B383" i="74"/>
  <c r="B391" i="74"/>
  <c r="B399" i="74"/>
  <c r="B407" i="74"/>
  <c r="B415" i="74"/>
  <c r="B423" i="74"/>
  <c r="B431" i="74"/>
  <c r="B439" i="74"/>
  <c r="B447" i="74"/>
  <c r="B455" i="74"/>
  <c r="B463" i="74"/>
  <c r="B471" i="74"/>
  <c r="B479" i="74"/>
  <c r="B487" i="74"/>
  <c r="B495" i="74"/>
  <c r="B503" i="74"/>
  <c r="B511" i="74"/>
  <c r="B519" i="74"/>
  <c r="B527" i="74"/>
  <c r="B535" i="74"/>
  <c r="B543" i="74"/>
  <c r="B551" i="74"/>
  <c r="B559" i="74"/>
  <c r="B567" i="74"/>
  <c r="B575" i="74"/>
  <c r="B583" i="74"/>
  <c r="B591" i="74"/>
  <c r="B599" i="74"/>
  <c r="B607" i="74"/>
  <c r="B615" i="74"/>
  <c r="B623" i="74"/>
  <c r="B631" i="74"/>
  <c r="B639" i="74"/>
  <c r="B647" i="74"/>
  <c r="B655" i="74"/>
  <c r="B663" i="74"/>
  <c r="B671" i="74"/>
  <c r="B679" i="74"/>
  <c r="B687" i="74"/>
  <c r="B695" i="74"/>
  <c r="B703" i="74"/>
  <c r="B711" i="74"/>
  <c r="B719" i="74"/>
  <c r="B727" i="74"/>
  <c r="B735" i="74"/>
  <c r="B743" i="74"/>
  <c r="B751" i="74"/>
  <c r="B759" i="74"/>
  <c r="B767" i="74"/>
  <c r="B775" i="74"/>
  <c r="B783" i="74"/>
  <c r="B791" i="74"/>
  <c r="B799" i="74"/>
  <c r="B807" i="74"/>
  <c r="B815" i="74"/>
  <c r="B16" i="74"/>
  <c r="B24" i="74"/>
  <c r="B32" i="74"/>
  <c r="B40" i="74"/>
  <c r="B48" i="74"/>
  <c r="B56" i="74"/>
  <c r="B64" i="74"/>
  <c r="B72" i="74"/>
  <c r="B80" i="74"/>
  <c r="B88" i="74"/>
  <c r="B96" i="74"/>
  <c r="B104" i="74"/>
  <c r="B112" i="74"/>
  <c r="B120" i="74"/>
  <c r="B128" i="74"/>
  <c r="B136" i="74"/>
  <c r="B144" i="74"/>
  <c r="B152" i="74"/>
  <c r="B160" i="74"/>
  <c r="B168" i="74"/>
  <c r="B176" i="74"/>
  <c r="B184" i="74"/>
  <c r="B192" i="74"/>
  <c r="B200" i="74"/>
  <c r="B208" i="74"/>
  <c r="B216" i="74"/>
  <c r="B224" i="74"/>
  <c r="B232" i="74"/>
  <c r="B240" i="74"/>
  <c r="B248" i="74"/>
  <c r="B256" i="74"/>
  <c r="B264" i="74"/>
  <c r="B272" i="74"/>
  <c r="B280" i="74"/>
  <c r="B288" i="74"/>
  <c r="B296" i="74"/>
  <c r="B304" i="74"/>
  <c r="B312" i="74"/>
  <c r="B320" i="74"/>
  <c r="B328" i="74"/>
  <c r="B336" i="74"/>
  <c r="B344" i="74"/>
  <c r="B352" i="74"/>
  <c r="B360" i="74"/>
  <c r="B368" i="74"/>
  <c r="B376" i="74"/>
  <c r="B384" i="74"/>
  <c r="B392" i="74"/>
  <c r="B400" i="74"/>
  <c r="B408" i="74"/>
  <c r="B416" i="74"/>
  <c r="B424" i="74"/>
  <c r="B432" i="74"/>
  <c r="B440" i="74"/>
  <c r="B448" i="74"/>
  <c r="B456" i="74"/>
  <c r="B464" i="74"/>
  <c r="B472" i="74"/>
  <c r="B480" i="74"/>
  <c r="B488" i="74"/>
  <c r="B496" i="74"/>
  <c r="B504" i="74"/>
  <c r="B512" i="74"/>
  <c r="B520" i="74"/>
  <c r="B528" i="74"/>
  <c r="B536" i="74"/>
  <c r="B544" i="74"/>
  <c r="B552" i="74"/>
  <c r="B560" i="74"/>
  <c r="B568" i="74"/>
  <c r="B576" i="74"/>
  <c r="B584" i="74"/>
  <c r="B592" i="74"/>
  <c r="B600" i="74"/>
  <c r="B608" i="74"/>
  <c r="B616" i="74"/>
  <c r="B624" i="74"/>
  <c r="B632" i="74"/>
  <c r="B640" i="74"/>
  <c r="B648" i="74"/>
  <c r="B656" i="74"/>
  <c r="B664" i="74"/>
  <c r="B672" i="74"/>
  <c r="B680" i="74"/>
  <c r="B688" i="74"/>
  <c r="B696" i="74"/>
  <c r="B704" i="74"/>
  <c r="B712" i="74"/>
  <c r="B720" i="74"/>
  <c r="B728" i="74"/>
  <c r="B736" i="74"/>
  <c r="B744" i="74"/>
  <c r="B752" i="74"/>
  <c r="B760" i="74"/>
  <c r="B768" i="74"/>
  <c r="B776" i="74"/>
  <c r="B784" i="74"/>
  <c r="B792" i="74"/>
  <c r="B800" i="74"/>
  <c r="B808" i="74"/>
  <c r="B816" i="74"/>
  <c r="B17" i="74"/>
  <c r="B25" i="74"/>
  <c r="B33" i="74"/>
  <c r="B41" i="74"/>
  <c r="B49" i="74"/>
  <c r="B57" i="74"/>
  <c r="B65" i="74"/>
  <c r="B73" i="74"/>
  <c r="B81" i="74"/>
  <c r="B89" i="74"/>
  <c r="B97" i="74"/>
  <c r="B105" i="74"/>
  <c r="B113" i="74"/>
  <c r="B121" i="74"/>
  <c r="B129" i="74"/>
  <c r="B137" i="74"/>
  <c r="B145" i="74"/>
  <c r="B153" i="74"/>
  <c r="B161" i="74"/>
  <c r="B169" i="74"/>
  <c r="B177" i="74"/>
  <c r="B185" i="74"/>
  <c r="B193" i="74"/>
  <c r="B201" i="74"/>
  <c r="B209" i="74"/>
  <c r="B217" i="74"/>
  <c r="B225" i="74"/>
  <c r="B233" i="74"/>
  <c r="B241" i="74"/>
  <c r="B249" i="74"/>
  <c r="B257" i="74"/>
  <c r="B265" i="74"/>
  <c r="B273" i="74"/>
  <c r="B281" i="74"/>
  <c r="B289" i="74"/>
  <c r="B297" i="74"/>
  <c r="B305" i="74"/>
  <c r="B313" i="74"/>
  <c r="B321" i="74"/>
  <c r="B329" i="74"/>
  <c r="B337" i="74"/>
  <c r="B345" i="74"/>
  <c r="B353" i="74"/>
  <c r="B361" i="74"/>
  <c r="B369" i="74"/>
  <c r="B377" i="74"/>
  <c r="B385" i="74"/>
  <c r="B393" i="74"/>
  <c r="B401" i="74"/>
  <c r="B409" i="74"/>
  <c r="B417" i="74"/>
  <c r="B425" i="74"/>
  <c r="B433" i="74"/>
  <c r="B441" i="74"/>
  <c r="B449" i="74"/>
  <c r="B457" i="74"/>
  <c r="B465" i="74"/>
  <c r="B473" i="74"/>
  <c r="B481" i="74"/>
  <c r="B489" i="74"/>
  <c r="B497" i="74"/>
  <c r="B505" i="74"/>
  <c r="B513" i="74"/>
  <c r="B521" i="74"/>
  <c r="B529" i="74"/>
  <c r="B537" i="74"/>
  <c r="B545" i="74"/>
  <c r="B553" i="74"/>
  <c r="B561" i="74"/>
  <c r="B569" i="74"/>
  <c r="B577" i="74"/>
  <c r="B585" i="74"/>
  <c r="B593" i="74"/>
  <c r="B601" i="74"/>
  <c r="B609" i="74"/>
  <c r="B617" i="74"/>
  <c r="B625" i="74"/>
  <c r="B633" i="74"/>
  <c r="B641" i="74"/>
  <c r="B649" i="74"/>
  <c r="B657" i="74"/>
  <c r="B665" i="74"/>
  <c r="B673" i="74"/>
  <c r="B681" i="74"/>
  <c r="B689" i="74"/>
  <c r="B697" i="74"/>
  <c r="B705" i="74"/>
  <c r="B713" i="74"/>
  <c r="B721" i="74"/>
  <c r="B729" i="74"/>
  <c r="B737" i="74"/>
  <c r="B745" i="74"/>
  <c r="B753" i="74"/>
  <c r="B761" i="74"/>
  <c r="B769" i="74"/>
  <c r="B777" i="74"/>
  <c r="B785" i="74"/>
  <c r="B793" i="74"/>
  <c r="B801" i="74"/>
  <c r="B809" i="74"/>
  <c r="B817" i="74"/>
  <c r="B11" i="74"/>
  <c r="F4" i="78"/>
  <c r="F6" i="78"/>
  <c r="F8" i="78"/>
  <c r="F10" i="78"/>
  <c r="F12" i="78"/>
  <c r="F14" i="78"/>
  <c r="F16" i="78"/>
  <c r="F18" i="78"/>
  <c r="F20" i="78"/>
  <c r="F22" i="78"/>
  <c r="F24" i="78"/>
  <c r="F26" i="78"/>
  <c r="F28" i="78"/>
  <c r="F30" i="78"/>
  <c r="F32" i="78"/>
  <c r="F34" i="78"/>
  <c r="F36" i="78"/>
  <c r="F38" i="78"/>
  <c r="F40" i="78"/>
  <c r="F42" i="78"/>
  <c r="F44" i="78"/>
  <c r="F46" i="78"/>
  <c r="F48" i="78"/>
  <c r="F50" i="78"/>
  <c r="F52" i="78"/>
  <c r="F54" i="78"/>
  <c r="F56" i="78"/>
  <c r="F58" i="78"/>
  <c r="F60" i="78"/>
  <c r="F62" i="78"/>
  <c r="F64" i="78"/>
  <c r="F66" i="78"/>
  <c r="F68" i="78"/>
  <c r="F70" i="78"/>
  <c r="F72" i="78"/>
  <c r="F74" i="78"/>
  <c r="F76" i="78"/>
  <c r="F78" i="78"/>
  <c r="F80" i="78"/>
  <c r="F82" i="78"/>
  <c r="F84" i="78"/>
  <c r="F86" i="78"/>
  <c r="F88" i="78"/>
  <c r="F90" i="78"/>
  <c r="F92" i="78"/>
  <c r="F94" i="78"/>
  <c r="F96" i="78"/>
  <c r="F98" i="78"/>
  <c r="F100" i="78"/>
  <c r="F102" i="78"/>
  <c r="E103" i="78"/>
  <c r="D78" i="71"/>
  <c r="B90" i="71"/>
  <c r="D80" i="71"/>
  <c r="D76" i="71"/>
  <c r="D77" i="71"/>
  <c r="B19" i="74"/>
  <c r="B27" i="74"/>
  <c r="G103" i="78"/>
  <c r="B103" i="78"/>
  <c r="C103" i="78"/>
  <c r="G102" i="78"/>
  <c r="E102" i="78"/>
  <c r="B102" i="78"/>
  <c r="C102" i="78"/>
  <c r="D102" i="78"/>
  <c r="D103" i="78"/>
  <c r="A102" i="78"/>
  <c r="G101" i="78"/>
  <c r="E101" i="78"/>
  <c r="B101" i="78"/>
  <c r="C101" i="78"/>
  <c r="G100" i="78"/>
  <c r="E100" i="78"/>
  <c r="B100" i="78"/>
  <c r="C100" i="78"/>
  <c r="D100" i="78"/>
  <c r="D101" i="78"/>
  <c r="A100" i="78"/>
  <c r="G99" i="78"/>
  <c r="E99" i="78"/>
  <c r="B99" i="78"/>
  <c r="C99" i="78"/>
  <c r="G98" i="78"/>
  <c r="E98" i="78"/>
  <c r="B98" i="78"/>
  <c r="C98" i="78"/>
  <c r="D98" i="78"/>
  <c r="D99" i="78"/>
  <c r="A98" i="78"/>
  <c r="G97" i="78"/>
  <c r="E97" i="78"/>
  <c r="B97" i="78"/>
  <c r="C97" i="78"/>
  <c r="G96" i="78"/>
  <c r="E96" i="78"/>
  <c r="B96" i="78"/>
  <c r="C96" i="78"/>
  <c r="D96" i="78"/>
  <c r="D97" i="78"/>
  <c r="A96" i="78"/>
  <c r="G95" i="78"/>
  <c r="E95" i="78"/>
  <c r="B95" i="78"/>
  <c r="C95" i="78"/>
  <c r="G94" i="78"/>
  <c r="E94" i="78"/>
  <c r="B94" i="78"/>
  <c r="C94" i="78"/>
  <c r="D94" i="78"/>
  <c r="D95" i="78"/>
  <c r="A94" i="78"/>
  <c r="G93" i="78"/>
  <c r="E93" i="78"/>
  <c r="B93" i="78"/>
  <c r="C93" i="78"/>
  <c r="G92" i="78"/>
  <c r="E92" i="78"/>
  <c r="B92" i="78"/>
  <c r="C92" i="78"/>
  <c r="D92" i="78"/>
  <c r="D93" i="78"/>
  <c r="A92" i="78"/>
  <c r="G91" i="78"/>
  <c r="E91" i="78"/>
  <c r="B91" i="78"/>
  <c r="C91" i="78"/>
  <c r="G90" i="78"/>
  <c r="E90" i="78"/>
  <c r="B90" i="78"/>
  <c r="C90" i="78"/>
  <c r="D90" i="78"/>
  <c r="D91" i="78"/>
  <c r="A90" i="78"/>
  <c r="G89" i="78"/>
  <c r="E89" i="78"/>
  <c r="B89" i="78"/>
  <c r="C89" i="78"/>
  <c r="G88" i="78"/>
  <c r="E88" i="78"/>
  <c r="B88" i="78"/>
  <c r="C88" i="78"/>
  <c r="D88" i="78"/>
  <c r="D89" i="78"/>
  <c r="A88" i="78"/>
  <c r="G87" i="78"/>
  <c r="E87" i="78"/>
  <c r="B87" i="78"/>
  <c r="C87" i="78"/>
  <c r="G86" i="78"/>
  <c r="E86" i="78"/>
  <c r="B86" i="78"/>
  <c r="C86" i="78"/>
  <c r="D86" i="78"/>
  <c r="D87" i="78"/>
  <c r="A86" i="78"/>
  <c r="G85" i="78"/>
  <c r="E85" i="78"/>
  <c r="B85" i="78"/>
  <c r="C85" i="78"/>
  <c r="G84" i="78"/>
  <c r="E84" i="78"/>
  <c r="B84" i="78"/>
  <c r="C84" i="78"/>
  <c r="D84" i="78"/>
  <c r="D85" i="78"/>
  <c r="A84" i="78"/>
  <c r="G83" i="78"/>
  <c r="E83" i="78"/>
  <c r="B83" i="78"/>
  <c r="C83" i="78"/>
  <c r="G82" i="78"/>
  <c r="E82" i="78"/>
  <c r="B82" i="78"/>
  <c r="C82" i="78"/>
  <c r="D82" i="78"/>
  <c r="D83" i="78"/>
  <c r="A82" i="78"/>
  <c r="G81" i="78"/>
  <c r="E81" i="78"/>
  <c r="B81" i="78"/>
  <c r="C81" i="78"/>
  <c r="G80" i="78"/>
  <c r="E80" i="78"/>
  <c r="B80" i="78"/>
  <c r="C80" i="78"/>
  <c r="D80" i="78"/>
  <c r="D81" i="78"/>
  <c r="A80" i="78"/>
  <c r="G79" i="78"/>
  <c r="E79" i="78"/>
  <c r="B79" i="78"/>
  <c r="C79" i="78"/>
  <c r="G78" i="78"/>
  <c r="E78" i="78"/>
  <c r="B78" i="78"/>
  <c r="C78" i="78"/>
  <c r="D78" i="78"/>
  <c r="D79" i="78"/>
  <c r="A78" i="78"/>
  <c r="G77" i="78"/>
  <c r="E77" i="78"/>
  <c r="B77" i="78"/>
  <c r="C77" i="78"/>
  <c r="G76" i="78"/>
  <c r="E76" i="78"/>
  <c r="B76" i="78"/>
  <c r="C76" i="78"/>
  <c r="D76" i="78"/>
  <c r="D77" i="78"/>
  <c r="A76" i="78"/>
  <c r="G75" i="78"/>
  <c r="E75" i="78"/>
  <c r="B75" i="78"/>
  <c r="C75" i="78"/>
  <c r="G74" i="78"/>
  <c r="E74" i="78"/>
  <c r="B74" i="78"/>
  <c r="C74" i="78"/>
  <c r="D74" i="78"/>
  <c r="D75" i="78"/>
  <c r="A74" i="78"/>
  <c r="G73" i="78"/>
  <c r="E73" i="78"/>
  <c r="B73" i="78"/>
  <c r="C73" i="78"/>
  <c r="G72" i="78"/>
  <c r="E72" i="78"/>
  <c r="B72" i="78"/>
  <c r="C72" i="78"/>
  <c r="D72" i="78"/>
  <c r="D73" i="78"/>
  <c r="A72" i="78"/>
  <c r="G71" i="78"/>
  <c r="E71" i="78"/>
  <c r="B71" i="78"/>
  <c r="C71" i="78"/>
  <c r="G70" i="78"/>
  <c r="E70" i="78"/>
  <c r="B70" i="78"/>
  <c r="C70" i="78"/>
  <c r="D70" i="78"/>
  <c r="D71" i="78"/>
  <c r="A70" i="78"/>
  <c r="G69" i="78"/>
  <c r="E69" i="78"/>
  <c r="B69" i="78"/>
  <c r="C69" i="78"/>
  <c r="G68" i="78"/>
  <c r="E68" i="78"/>
  <c r="B68" i="78"/>
  <c r="C68" i="78"/>
  <c r="D68" i="78"/>
  <c r="D69" i="78"/>
  <c r="A68" i="78"/>
  <c r="G67" i="78"/>
  <c r="E67" i="78"/>
  <c r="B67" i="78"/>
  <c r="C67" i="78"/>
  <c r="G66" i="78"/>
  <c r="E66" i="78"/>
  <c r="B66" i="78"/>
  <c r="C66" i="78"/>
  <c r="D66" i="78"/>
  <c r="D67" i="78"/>
  <c r="A66" i="78"/>
  <c r="G65" i="78"/>
  <c r="E65" i="78"/>
  <c r="B65" i="78"/>
  <c r="C65" i="78"/>
  <c r="G64" i="78"/>
  <c r="E64" i="78"/>
  <c r="B64" i="78"/>
  <c r="C64" i="78"/>
  <c r="D64" i="78"/>
  <c r="D65" i="78"/>
  <c r="A64" i="78"/>
  <c r="G63" i="78"/>
  <c r="E63" i="78"/>
  <c r="B63" i="78"/>
  <c r="C63" i="78"/>
  <c r="G62" i="78"/>
  <c r="E62" i="78"/>
  <c r="B62" i="78"/>
  <c r="C62" i="78"/>
  <c r="D62" i="78"/>
  <c r="D63" i="78"/>
  <c r="A62" i="78"/>
  <c r="G61" i="78"/>
  <c r="E61" i="78"/>
  <c r="B61" i="78"/>
  <c r="C61" i="78"/>
  <c r="G60" i="78"/>
  <c r="E60" i="78"/>
  <c r="B60" i="78"/>
  <c r="C60" i="78"/>
  <c r="D60" i="78"/>
  <c r="D61" i="78"/>
  <c r="A60" i="78"/>
  <c r="G59" i="78"/>
  <c r="E59" i="78"/>
  <c r="B59" i="78"/>
  <c r="C59" i="78"/>
  <c r="G58" i="78"/>
  <c r="E58" i="78"/>
  <c r="B58" i="78"/>
  <c r="C58" i="78"/>
  <c r="D58" i="78"/>
  <c r="D59" i="78"/>
  <c r="A58" i="78"/>
  <c r="G57" i="78"/>
  <c r="E57" i="78"/>
  <c r="B57" i="78"/>
  <c r="C57" i="78"/>
  <c r="G56" i="78"/>
  <c r="E56" i="78"/>
  <c r="B56" i="78"/>
  <c r="C56" i="78"/>
  <c r="D56" i="78"/>
  <c r="D57" i="78"/>
  <c r="A56" i="78"/>
  <c r="G55" i="78"/>
  <c r="E55" i="78"/>
  <c r="B55" i="78"/>
  <c r="C55" i="78"/>
  <c r="G54" i="78"/>
  <c r="E54" i="78"/>
  <c r="B54" i="78"/>
  <c r="C54" i="78"/>
  <c r="D54" i="78"/>
  <c r="D55" i="78"/>
  <c r="A54" i="78"/>
  <c r="G53" i="78"/>
  <c r="E53" i="78"/>
  <c r="B53" i="78"/>
  <c r="C53" i="78"/>
  <c r="G52" i="78"/>
  <c r="E52" i="78"/>
  <c r="B52" i="78"/>
  <c r="C52" i="78"/>
  <c r="D52" i="78"/>
  <c r="D53" i="78"/>
  <c r="A52" i="78"/>
  <c r="G51" i="78"/>
  <c r="E51" i="78"/>
  <c r="B51" i="78"/>
  <c r="C51" i="78"/>
  <c r="G50" i="78"/>
  <c r="E50" i="78"/>
  <c r="B50" i="78"/>
  <c r="C50" i="78"/>
  <c r="D50" i="78"/>
  <c r="D51" i="78"/>
  <c r="A50" i="78"/>
  <c r="G49" i="78"/>
  <c r="E49" i="78"/>
  <c r="B49" i="78"/>
  <c r="C49" i="78"/>
  <c r="G48" i="78"/>
  <c r="E48" i="78"/>
  <c r="B48" i="78"/>
  <c r="C48" i="78"/>
  <c r="D48" i="78"/>
  <c r="D49" i="78"/>
  <c r="A48" i="78"/>
  <c r="G47" i="78"/>
  <c r="E47" i="78"/>
  <c r="B47" i="78"/>
  <c r="C47" i="78"/>
  <c r="G46" i="78"/>
  <c r="E46" i="78"/>
  <c r="B46" i="78"/>
  <c r="C46" i="78"/>
  <c r="D46" i="78"/>
  <c r="D47" i="78"/>
  <c r="A46" i="78"/>
  <c r="G45" i="78"/>
  <c r="E45" i="78"/>
  <c r="B45" i="78"/>
  <c r="C45" i="78"/>
  <c r="G44" i="78"/>
  <c r="E44" i="78"/>
  <c r="B44" i="78"/>
  <c r="C44" i="78"/>
  <c r="D44" i="78"/>
  <c r="D45" i="78"/>
  <c r="A44" i="78"/>
  <c r="G43" i="78"/>
  <c r="E43" i="78"/>
  <c r="B43" i="78"/>
  <c r="C43" i="78"/>
  <c r="G42" i="78"/>
  <c r="E42" i="78"/>
  <c r="B42" i="78"/>
  <c r="C42" i="78"/>
  <c r="D42" i="78"/>
  <c r="D43" i="78"/>
  <c r="A42" i="78"/>
  <c r="G41" i="78"/>
  <c r="E41" i="78"/>
  <c r="B41" i="78"/>
  <c r="C41" i="78"/>
  <c r="G40" i="78"/>
  <c r="E40" i="78"/>
  <c r="B40" i="78"/>
  <c r="C40" i="78"/>
  <c r="D40" i="78"/>
  <c r="D41" i="78"/>
  <c r="A40" i="78"/>
  <c r="G39" i="78"/>
  <c r="E39" i="78"/>
  <c r="B39" i="78"/>
  <c r="C39" i="78"/>
  <c r="G38" i="78"/>
  <c r="E38" i="78"/>
  <c r="B38" i="78"/>
  <c r="C38" i="78"/>
  <c r="D38" i="78"/>
  <c r="D39" i="78"/>
  <c r="A38" i="78"/>
  <c r="G37" i="78"/>
  <c r="E37" i="78"/>
  <c r="B37" i="78"/>
  <c r="C37" i="78"/>
  <c r="G36" i="78"/>
  <c r="E36" i="78"/>
  <c r="B36" i="78"/>
  <c r="C36" i="78"/>
  <c r="D36" i="78"/>
  <c r="D37" i="78"/>
  <c r="A36" i="78"/>
  <c r="G35" i="78"/>
  <c r="E35" i="78"/>
  <c r="B35" i="78"/>
  <c r="C35" i="78"/>
  <c r="G34" i="78"/>
  <c r="E34" i="78"/>
  <c r="B34" i="78"/>
  <c r="C34" i="78"/>
  <c r="D34" i="78"/>
  <c r="D35" i="78"/>
  <c r="A34" i="78"/>
  <c r="G33" i="78"/>
  <c r="E33" i="78"/>
  <c r="B33" i="78"/>
  <c r="C33" i="78"/>
  <c r="G32" i="78"/>
  <c r="E32" i="78"/>
  <c r="B32" i="78"/>
  <c r="C32" i="78"/>
  <c r="D32" i="78"/>
  <c r="D33" i="78"/>
  <c r="A32" i="78"/>
  <c r="G31" i="78"/>
  <c r="E31" i="78"/>
  <c r="B31" i="78"/>
  <c r="C31" i="78"/>
  <c r="G30" i="78"/>
  <c r="E30" i="78"/>
  <c r="B30" i="78"/>
  <c r="C30" i="78"/>
  <c r="D30" i="78"/>
  <c r="D31" i="78"/>
  <c r="A30" i="78"/>
  <c r="G29" i="78"/>
  <c r="E29" i="78"/>
  <c r="B29" i="78"/>
  <c r="C29" i="78"/>
  <c r="G28" i="78"/>
  <c r="E28" i="78"/>
  <c r="B28" i="78"/>
  <c r="C28" i="78"/>
  <c r="D28" i="78"/>
  <c r="D29" i="78"/>
  <c r="A28" i="78"/>
  <c r="G27" i="78"/>
  <c r="E27" i="78"/>
  <c r="B27" i="78"/>
  <c r="C27" i="78"/>
  <c r="G26" i="78"/>
  <c r="E26" i="78"/>
  <c r="B26" i="78"/>
  <c r="C26" i="78"/>
  <c r="D26" i="78"/>
  <c r="D27" i="78"/>
  <c r="A26" i="78"/>
  <c r="G25" i="78"/>
  <c r="E25" i="78"/>
  <c r="B25" i="78"/>
  <c r="C25" i="78"/>
  <c r="G24" i="78"/>
  <c r="E24" i="78"/>
  <c r="B24" i="78"/>
  <c r="C24" i="78"/>
  <c r="D24" i="78"/>
  <c r="D25" i="78"/>
  <c r="A24" i="78"/>
  <c r="G23" i="78"/>
  <c r="E23" i="78"/>
  <c r="B23" i="78"/>
  <c r="C23" i="78"/>
  <c r="G22" i="78"/>
  <c r="E22" i="78"/>
  <c r="B22" i="78"/>
  <c r="C22" i="78"/>
  <c r="D22" i="78"/>
  <c r="D23" i="78"/>
  <c r="A22" i="78"/>
  <c r="G21" i="78"/>
  <c r="E21" i="78"/>
  <c r="B21" i="78"/>
  <c r="C21" i="78"/>
  <c r="G20" i="78"/>
  <c r="E20" i="78"/>
  <c r="B20" i="78"/>
  <c r="C20" i="78"/>
  <c r="D20" i="78"/>
  <c r="D21" i="78"/>
  <c r="A20" i="78"/>
  <c r="G19" i="78"/>
  <c r="E19" i="78"/>
  <c r="B19" i="78"/>
  <c r="C19" i="78"/>
  <c r="G18" i="78"/>
  <c r="E18" i="78"/>
  <c r="B18" i="78"/>
  <c r="C18" i="78"/>
  <c r="D18" i="78"/>
  <c r="D19" i="78"/>
  <c r="A18" i="78"/>
  <c r="G17" i="78"/>
  <c r="E17" i="78"/>
  <c r="B17" i="78"/>
  <c r="C17" i="78"/>
  <c r="G16" i="78"/>
  <c r="E16" i="78"/>
  <c r="B16" i="78"/>
  <c r="C16" i="78"/>
  <c r="D16" i="78"/>
  <c r="D17" i="78"/>
  <c r="A16" i="78"/>
  <c r="G15" i="78"/>
  <c r="E15" i="78"/>
  <c r="B15" i="78"/>
  <c r="C15" i="78"/>
  <c r="G14" i="78"/>
  <c r="E14" i="78"/>
  <c r="B14" i="78"/>
  <c r="C14" i="78"/>
  <c r="D14" i="78"/>
  <c r="D15" i="78"/>
  <c r="A14" i="78"/>
  <c r="G13" i="78"/>
  <c r="E13" i="78"/>
  <c r="B13" i="78"/>
  <c r="C13" i="78"/>
  <c r="G12" i="78"/>
  <c r="E12" i="78"/>
  <c r="B12" i="78"/>
  <c r="C12" i="78"/>
  <c r="D12" i="78"/>
  <c r="D13" i="78"/>
  <c r="A12" i="78"/>
  <c r="G11" i="78"/>
  <c r="E11" i="78"/>
  <c r="B11" i="78"/>
  <c r="G10" i="78"/>
  <c r="E10" i="78"/>
  <c r="B10" i="78"/>
  <c r="D10" i="78"/>
  <c r="A10" i="78"/>
  <c r="G9" i="78"/>
  <c r="E9" i="78"/>
  <c r="B9" i="78"/>
  <c r="C9" i="78"/>
  <c r="G8" i="78"/>
  <c r="E8" i="78"/>
  <c r="B8" i="78"/>
  <c r="D8" i="78"/>
  <c r="A8" i="78"/>
  <c r="G7" i="78"/>
  <c r="E7" i="78"/>
  <c r="B7" i="78"/>
  <c r="G6" i="78"/>
  <c r="E6" i="78"/>
  <c r="B6" i="78"/>
  <c r="D6" i="78"/>
  <c r="D7" i="78"/>
  <c r="A6" i="78"/>
  <c r="G5" i="78"/>
  <c r="E5" i="78"/>
  <c r="B5" i="78"/>
  <c r="G4" i="78"/>
  <c r="E4" i="78"/>
  <c r="B4" i="78"/>
  <c r="D4" i="78"/>
  <c r="D5" i="78"/>
  <c r="A4" i="78"/>
  <c r="G3" i="78"/>
  <c r="E3" i="78"/>
  <c r="B3" i="78"/>
  <c r="C3" i="78"/>
  <c r="G2" i="78"/>
  <c r="F2" i="78"/>
  <c r="E2" i="78"/>
  <c r="B2" i="78"/>
  <c r="C2" i="78"/>
  <c r="D2" i="78"/>
  <c r="D3" i="78"/>
  <c r="A2" i="78"/>
  <c r="M20" i="67"/>
  <c r="K20" i="67"/>
  <c r="I20" i="67"/>
  <c r="G20" i="67"/>
  <c r="E20" i="67"/>
  <c r="O19" i="67"/>
  <c r="O18" i="67"/>
  <c r="O17" i="67"/>
  <c r="O16" i="67"/>
  <c r="O15" i="67"/>
  <c r="O14" i="67"/>
  <c r="O13" i="67"/>
  <c r="O12" i="67"/>
  <c r="O11" i="67"/>
  <c r="O10" i="67"/>
  <c r="O9" i="67"/>
  <c r="O8" i="67"/>
  <c r="O7" i="67"/>
  <c r="P7" i="67"/>
  <c r="O6" i="67"/>
  <c r="P6" i="67"/>
  <c r="O5" i="67"/>
  <c r="P5" i="67"/>
  <c r="L20" i="67"/>
  <c r="D95" i="71"/>
  <c r="B105" i="71"/>
  <c r="D93" i="71"/>
  <c r="D91" i="71"/>
  <c r="D92" i="71"/>
  <c r="D11" i="78"/>
  <c r="D9" i="78"/>
  <c r="B35" i="74"/>
  <c r="C4" i="78"/>
  <c r="C5" i="78"/>
  <c r="N20" i="67"/>
  <c r="J20" i="67"/>
  <c r="H20" i="67"/>
  <c r="O20" i="67"/>
  <c r="D20" i="68"/>
  <c r="D110" i="71"/>
  <c r="B120" i="71"/>
  <c r="D108" i="71"/>
  <c r="D106" i="71"/>
  <c r="D107" i="71"/>
  <c r="B43" i="74"/>
  <c r="C6" i="78"/>
  <c r="D61" i="77"/>
  <c r="E61" i="77"/>
  <c r="D62" i="77"/>
  <c r="E62" i="77"/>
  <c r="D63" i="77"/>
  <c r="E63" i="77"/>
  <c r="D64" i="77"/>
  <c r="E64" i="77"/>
  <c r="D65" i="77"/>
  <c r="E65" i="77"/>
  <c r="D66" i="77"/>
  <c r="E66" i="77"/>
  <c r="D67" i="77"/>
  <c r="E67" i="77"/>
  <c r="D68" i="77"/>
  <c r="E68" i="77"/>
  <c r="D69" i="77"/>
  <c r="E69" i="77"/>
  <c r="D70" i="77"/>
  <c r="E70" i="77"/>
  <c r="D71" i="77"/>
  <c r="E71" i="77"/>
  <c r="D72" i="77"/>
  <c r="E72" i="77"/>
  <c r="D73" i="77"/>
  <c r="E73" i="77"/>
  <c r="D74" i="77"/>
  <c r="E74" i="77"/>
  <c r="D75" i="77"/>
  <c r="E75" i="77"/>
  <c r="D76" i="77"/>
  <c r="E76" i="77"/>
  <c r="D77" i="77"/>
  <c r="E77" i="77"/>
  <c r="D78" i="77"/>
  <c r="E78" i="77"/>
  <c r="D79" i="77"/>
  <c r="E79" i="77"/>
  <c r="D80" i="77"/>
  <c r="E80" i="77"/>
  <c r="D81" i="77"/>
  <c r="E81" i="77"/>
  <c r="D82" i="77"/>
  <c r="E82" i="77"/>
  <c r="D83" i="77"/>
  <c r="E83" i="77"/>
  <c r="D84" i="77"/>
  <c r="E84" i="77"/>
  <c r="E60" i="77"/>
  <c r="D60" i="77"/>
  <c r="E54" i="77"/>
  <c r="D54" i="77"/>
  <c r="E53" i="77"/>
  <c r="D53" i="77"/>
  <c r="E52" i="77"/>
  <c r="D52" i="77"/>
  <c r="E51" i="77"/>
  <c r="D51" i="77"/>
  <c r="E50" i="77"/>
  <c r="D50" i="77"/>
  <c r="E49" i="77"/>
  <c r="D49" i="77"/>
  <c r="E48" i="77"/>
  <c r="D48" i="77"/>
  <c r="E47" i="77"/>
  <c r="D47" i="77"/>
  <c r="E46" i="77"/>
  <c r="D46" i="77"/>
  <c r="E45" i="77"/>
  <c r="D45" i="77"/>
  <c r="E44" i="77"/>
  <c r="D44" i="77"/>
  <c r="E43" i="77"/>
  <c r="D43" i="77"/>
  <c r="E42" i="77"/>
  <c r="D42" i="77"/>
  <c r="E41" i="77"/>
  <c r="D41" i="77"/>
  <c r="E40" i="77"/>
  <c r="D40" i="77"/>
  <c r="E39" i="77"/>
  <c r="D39" i="77"/>
  <c r="E38" i="77"/>
  <c r="D38" i="77"/>
  <c r="E37" i="77"/>
  <c r="D37" i="77"/>
  <c r="E36" i="77"/>
  <c r="D36" i="77"/>
  <c r="E35" i="77"/>
  <c r="D35" i="77"/>
  <c r="E34" i="77"/>
  <c r="D34" i="77"/>
  <c r="E33" i="77"/>
  <c r="D33" i="77"/>
  <c r="E32" i="77"/>
  <c r="D32" i="77"/>
  <c r="E31" i="77"/>
  <c r="D31" i="77"/>
  <c r="E30" i="77"/>
  <c r="D30" i="77"/>
  <c r="D62" i="66"/>
  <c r="D61" i="66"/>
  <c r="D60" i="66"/>
  <c r="D59" i="66"/>
  <c r="D58" i="66"/>
  <c r="D57" i="66"/>
  <c r="D56" i="66"/>
  <c r="D55" i="66"/>
  <c r="D54" i="66"/>
  <c r="D53" i="66"/>
  <c r="D52" i="66"/>
  <c r="D51" i="66"/>
  <c r="D50" i="66"/>
  <c r="D49" i="66"/>
  <c r="D48" i="66"/>
  <c r="D47" i="66"/>
  <c r="D46" i="66"/>
  <c r="D45" i="66"/>
  <c r="D44" i="66"/>
  <c r="D43" i="66"/>
  <c r="D42" i="66"/>
  <c r="D41" i="66"/>
  <c r="D40" i="66"/>
  <c r="D39" i="66"/>
  <c r="D38" i="66"/>
  <c r="D37" i="66"/>
  <c r="D36" i="66"/>
  <c r="D35" i="66"/>
  <c r="D34" i="66"/>
  <c r="D33" i="66"/>
  <c r="D32" i="66"/>
  <c r="D31" i="66"/>
  <c r="D30" i="66"/>
  <c r="D29" i="66"/>
  <c r="D28" i="66"/>
  <c r="D27" i="66"/>
  <c r="D26" i="66"/>
  <c r="D25" i="66"/>
  <c r="D24" i="66"/>
  <c r="D23" i="66"/>
  <c r="D22" i="66"/>
  <c r="D21" i="66"/>
  <c r="D20" i="66"/>
  <c r="D19" i="66"/>
  <c r="D18" i="66"/>
  <c r="D17" i="66"/>
  <c r="D16" i="66"/>
  <c r="D15" i="66"/>
  <c r="D14" i="66"/>
  <c r="D13" i="66"/>
  <c r="D12" i="66"/>
  <c r="C12" i="66"/>
  <c r="C62" i="66"/>
  <c r="C84" i="77"/>
  <c r="C61" i="66"/>
  <c r="C83" i="77"/>
  <c r="C60" i="66"/>
  <c r="C82" i="77"/>
  <c r="C59" i="66"/>
  <c r="C81" i="77"/>
  <c r="C58" i="66"/>
  <c r="C80" i="77"/>
  <c r="C57" i="66"/>
  <c r="C79" i="77"/>
  <c r="C56" i="66"/>
  <c r="C78" i="77"/>
  <c r="C55" i="66"/>
  <c r="C77" i="77"/>
  <c r="C54" i="66"/>
  <c r="C76" i="77"/>
  <c r="C53" i="66"/>
  <c r="C75" i="77"/>
  <c r="C52" i="66"/>
  <c r="C74" i="77"/>
  <c r="C51" i="66"/>
  <c r="C73" i="77"/>
  <c r="C50" i="66"/>
  <c r="C72" i="77"/>
  <c r="C49" i="66"/>
  <c r="C71" i="77"/>
  <c r="C48" i="66"/>
  <c r="C70" i="77"/>
  <c r="C47" i="66"/>
  <c r="C69" i="77"/>
  <c r="C46" i="66"/>
  <c r="C68" i="77"/>
  <c r="C45" i="66"/>
  <c r="C67" i="77"/>
  <c r="C44" i="66"/>
  <c r="C66" i="77"/>
  <c r="C43" i="66"/>
  <c r="C65" i="77"/>
  <c r="C42" i="66"/>
  <c r="C64" i="77"/>
  <c r="C41" i="66"/>
  <c r="C63" i="77"/>
  <c r="C40" i="66"/>
  <c r="C62" i="77"/>
  <c r="C39" i="66"/>
  <c r="C61" i="77"/>
  <c r="C38" i="66"/>
  <c r="C60" i="77"/>
  <c r="C37" i="66"/>
  <c r="C54" i="77"/>
  <c r="C36" i="66"/>
  <c r="C53" i="77"/>
  <c r="C35" i="66"/>
  <c r="C52" i="77"/>
  <c r="C34" i="66"/>
  <c r="C51" i="77"/>
  <c r="C33" i="66"/>
  <c r="C50" i="77"/>
  <c r="C32" i="66"/>
  <c r="C49" i="77"/>
  <c r="C31" i="66"/>
  <c r="C48" i="77"/>
  <c r="C30" i="66"/>
  <c r="C47" i="77"/>
  <c r="C29" i="66"/>
  <c r="C46" i="77"/>
  <c r="C28" i="66"/>
  <c r="C45" i="77"/>
  <c r="C27" i="66"/>
  <c r="C44" i="77"/>
  <c r="C26" i="66"/>
  <c r="C43" i="77"/>
  <c r="C25" i="66"/>
  <c r="C42" i="77"/>
  <c r="C24" i="66"/>
  <c r="C41" i="77"/>
  <c r="C23" i="66"/>
  <c r="C40" i="77"/>
  <c r="C22" i="66"/>
  <c r="C39" i="77"/>
  <c r="C21" i="66"/>
  <c r="C38" i="77"/>
  <c r="C20" i="66"/>
  <c r="C37" i="77"/>
  <c r="C19" i="66"/>
  <c r="C36" i="77"/>
  <c r="C18" i="66"/>
  <c r="C35" i="77"/>
  <c r="C17" i="66"/>
  <c r="C34" i="77"/>
  <c r="C16" i="66"/>
  <c r="C33" i="77"/>
  <c r="C15" i="66"/>
  <c r="C32" i="77"/>
  <c r="C14" i="66"/>
  <c r="C31" i="77"/>
  <c r="C13" i="66"/>
  <c r="C30" i="77"/>
  <c r="D7" i="66"/>
  <c r="E4" i="77"/>
  <c r="C7" i="66"/>
  <c r="E5" i="77"/>
  <c r="C7" i="67"/>
  <c r="B52" i="72"/>
  <c r="B36" i="72"/>
  <c r="D24" i="72"/>
  <c r="D22" i="72"/>
  <c r="B35" i="68"/>
  <c r="D42" i="68"/>
  <c r="D22" i="68"/>
  <c r="B55" i="68"/>
  <c r="D36" i="68"/>
  <c r="D37" i="68"/>
  <c r="D40" i="68"/>
  <c r="D125" i="71"/>
  <c r="B135" i="71"/>
  <c r="D121" i="71"/>
  <c r="D122" i="71"/>
  <c r="D123" i="71"/>
  <c r="D40" i="72"/>
  <c r="C7" i="78"/>
  <c r="B51" i="74"/>
  <c r="C10" i="78"/>
  <c r="D56" i="72"/>
  <c r="B68" i="72"/>
  <c r="D53" i="72"/>
  <c r="D37" i="72"/>
  <c r="D54" i="72"/>
  <c r="D38" i="72"/>
  <c r="D57" i="68"/>
  <c r="D60" i="68"/>
  <c r="D20" i="71"/>
  <c r="D18" i="71"/>
  <c r="D17" i="71"/>
  <c r="D16" i="71"/>
  <c r="C8" i="78"/>
  <c r="K3" i="78"/>
  <c r="D12" i="74"/>
  <c r="K2" i="78"/>
  <c r="D4" i="74"/>
  <c r="M4" i="78"/>
  <c r="D22" i="74"/>
  <c r="D62" i="68"/>
  <c r="B75" i="68"/>
  <c r="D56" i="68"/>
  <c r="D140" i="71"/>
  <c r="B150" i="71"/>
  <c r="D138" i="71"/>
  <c r="D136" i="71"/>
  <c r="D137" i="71"/>
  <c r="C11" i="78"/>
  <c r="K99" i="78"/>
  <c r="B59" i="74"/>
  <c r="B84" i="72"/>
  <c r="D70" i="72"/>
  <c r="D72" i="72"/>
  <c r="D69" i="72"/>
  <c r="J13" i="76"/>
  <c r="C13" i="76"/>
  <c r="J14" i="76"/>
  <c r="J3" i="76"/>
  <c r="J9" i="76"/>
  <c r="C9" i="76"/>
  <c r="J10" i="76"/>
  <c r="C10" i="76"/>
  <c r="J11" i="76"/>
  <c r="C11" i="76"/>
  <c r="J12" i="76"/>
  <c r="C12" i="76"/>
  <c r="J2" i="76"/>
  <c r="C2" i="76"/>
  <c r="A4" i="76"/>
  <c r="E4" i="76"/>
  <c r="F4" i="76"/>
  <c r="G4" i="76"/>
  <c r="H4" i="76"/>
  <c r="I4" i="76"/>
  <c r="B4" i="76"/>
  <c r="J4" i="76"/>
  <c r="C4" i="76"/>
  <c r="K4" i="76"/>
  <c r="L4" i="76"/>
  <c r="M4" i="76"/>
  <c r="N4" i="76"/>
  <c r="O4" i="76"/>
  <c r="P4" i="76"/>
  <c r="Q4" i="76"/>
  <c r="R4" i="76"/>
  <c r="A5" i="76"/>
  <c r="E5" i="76"/>
  <c r="F5" i="76"/>
  <c r="G5" i="76"/>
  <c r="H5" i="76"/>
  <c r="I5" i="76"/>
  <c r="B5" i="76"/>
  <c r="J5" i="76"/>
  <c r="K5" i="76"/>
  <c r="D5" i="76"/>
  <c r="L5" i="76"/>
  <c r="M5" i="76"/>
  <c r="N5" i="76"/>
  <c r="O5" i="76"/>
  <c r="P5" i="76"/>
  <c r="Q5" i="76"/>
  <c r="R5" i="76"/>
  <c r="A6" i="76"/>
  <c r="E6" i="76"/>
  <c r="F6" i="76"/>
  <c r="G6" i="76"/>
  <c r="H6" i="76"/>
  <c r="I6" i="76"/>
  <c r="B6" i="76"/>
  <c r="J6" i="76"/>
  <c r="C6" i="76"/>
  <c r="K6" i="76"/>
  <c r="D6" i="76"/>
  <c r="L6" i="76"/>
  <c r="M6" i="76"/>
  <c r="N6" i="76"/>
  <c r="O6" i="76"/>
  <c r="P6" i="76"/>
  <c r="Q6" i="76"/>
  <c r="R6" i="76"/>
  <c r="A7" i="76"/>
  <c r="E7" i="76"/>
  <c r="F7" i="76"/>
  <c r="G7" i="76"/>
  <c r="H7" i="76"/>
  <c r="I7" i="76"/>
  <c r="B7" i="76"/>
  <c r="J7" i="76"/>
  <c r="C7" i="76"/>
  <c r="K7" i="76"/>
  <c r="D7" i="76"/>
  <c r="L7" i="76"/>
  <c r="M7" i="76"/>
  <c r="N7" i="76"/>
  <c r="O7" i="76"/>
  <c r="P7" i="76"/>
  <c r="Q7" i="76"/>
  <c r="R7" i="76"/>
  <c r="A8" i="76"/>
  <c r="E8" i="76"/>
  <c r="F8" i="76"/>
  <c r="G8" i="76"/>
  <c r="H8" i="76"/>
  <c r="I8" i="76"/>
  <c r="B8" i="76"/>
  <c r="J8" i="76"/>
  <c r="C8" i="76"/>
  <c r="K8" i="76"/>
  <c r="D8" i="76"/>
  <c r="L8" i="76"/>
  <c r="M8" i="76"/>
  <c r="N8" i="76"/>
  <c r="O8" i="76"/>
  <c r="P8" i="76"/>
  <c r="Q8" i="76"/>
  <c r="R8" i="76"/>
  <c r="A9" i="76"/>
  <c r="E9" i="76"/>
  <c r="F9" i="76"/>
  <c r="G9" i="76"/>
  <c r="H9" i="76"/>
  <c r="I9" i="76"/>
  <c r="B9" i="76"/>
  <c r="K9" i="76"/>
  <c r="D9" i="76"/>
  <c r="L9" i="76"/>
  <c r="M9" i="76"/>
  <c r="N9" i="76"/>
  <c r="O9" i="76"/>
  <c r="P9" i="76"/>
  <c r="Q9" i="76"/>
  <c r="R9" i="76"/>
  <c r="A10" i="76"/>
  <c r="E10" i="76"/>
  <c r="F10" i="76"/>
  <c r="G10" i="76"/>
  <c r="H10" i="76"/>
  <c r="I10" i="76"/>
  <c r="B10" i="76"/>
  <c r="K10" i="76"/>
  <c r="D10" i="76"/>
  <c r="L10" i="76"/>
  <c r="M10" i="76"/>
  <c r="N10" i="76"/>
  <c r="O10" i="76"/>
  <c r="P10" i="76"/>
  <c r="Q10" i="76"/>
  <c r="R10" i="76"/>
  <c r="A11" i="76"/>
  <c r="E11" i="76"/>
  <c r="F11" i="76"/>
  <c r="G11" i="76"/>
  <c r="H11" i="76"/>
  <c r="I11" i="76"/>
  <c r="B11" i="76"/>
  <c r="K11" i="76"/>
  <c r="D11" i="76"/>
  <c r="L11" i="76"/>
  <c r="M11" i="76"/>
  <c r="N11" i="76"/>
  <c r="O11" i="76"/>
  <c r="P11" i="76"/>
  <c r="Q11" i="76"/>
  <c r="R11" i="76"/>
  <c r="A12" i="76"/>
  <c r="E12" i="76"/>
  <c r="F12" i="76"/>
  <c r="G12" i="76"/>
  <c r="H12" i="76"/>
  <c r="I12" i="76"/>
  <c r="B12" i="76"/>
  <c r="K12" i="76"/>
  <c r="D12" i="76"/>
  <c r="L12" i="76"/>
  <c r="M12" i="76"/>
  <c r="N12" i="76"/>
  <c r="O12" i="76"/>
  <c r="P12" i="76"/>
  <c r="Q12" i="76"/>
  <c r="R12" i="76"/>
  <c r="A13" i="76"/>
  <c r="E13" i="76"/>
  <c r="F13" i="76"/>
  <c r="G13" i="76"/>
  <c r="H13" i="76"/>
  <c r="I13" i="76"/>
  <c r="B13" i="76"/>
  <c r="K13" i="76"/>
  <c r="D13" i="76"/>
  <c r="L13" i="76"/>
  <c r="M13" i="76"/>
  <c r="N13" i="76"/>
  <c r="O13" i="76"/>
  <c r="P13" i="76"/>
  <c r="Q13" i="76"/>
  <c r="R13" i="76"/>
  <c r="A14" i="76"/>
  <c r="E14" i="76"/>
  <c r="F14" i="76"/>
  <c r="G14" i="76"/>
  <c r="H14" i="76"/>
  <c r="I14" i="76"/>
  <c r="B14" i="76"/>
  <c r="K14" i="76"/>
  <c r="D14" i="76"/>
  <c r="L14" i="76"/>
  <c r="M14" i="76"/>
  <c r="N14" i="76"/>
  <c r="O14" i="76"/>
  <c r="P14" i="76"/>
  <c r="Q14" i="76"/>
  <c r="R14" i="76"/>
  <c r="A15" i="76"/>
  <c r="E15" i="76"/>
  <c r="F15" i="76"/>
  <c r="G15" i="76"/>
  <c r="H15" i="76"/>
  <c r="I15" i="76"/>
  <c r="B15" i="76"/>
  <c r="J15" i="76"/>
  <c r="C15" i="76"/>
  <c r="K15" i="76"/>
  <c r="D15" i="76"/>
  <c r="L15" i="76"/>
  <c r="M15" i="76"/>
  <c r="N15" i="76"/>
  <c r="O15" i="76"/>
  <c r="P15" i="76"/>
  <c r="Q15" i="76"/>
  <c r="R15" i="76"/>
  <c r="A16" i="76"/>
  <c r="E16" i="76"/>
  <c r="F16" i="76"/>
  <c r="G16" i="76"/>
  <c r="H16" i="76"/>
  <c r="I16" i="76"/>
  <c r="B16" i="76"/>
  <c r="J16" i="76"/>
  <c r="C16" i="76"/>
  <c r="K16" i="76"/>
  <c r="D16" i="76"/>
  <c r="L16" i="76"/>
  <c r="M16" i="76"/>
  <c r="N16" i="76"/>
  <c r="O16" i="76"/>
  <c r="P16" i="76"/>
  <c r="Q16" i="76"/>
  <c r="R16" i="76"/>
  <c r="A17" i="76"/>
  <c r="E17" i="76"/>
  <c r="F17" i="76"/>
  <c r="G17" i="76"/>
  <c r="H17" i="76"/>
  <c r="I17" i="76"/>
  <c r="B17" i="76"/>
  <c r="J17" i="76"/>
  <c r="C17" i="76"/>
  <c r="K17" i="76"/>
  <c r="D17" i="76"/>
  <c r="L17" i="76"/>
  <c r="M17" i="76"/>
  <c r="N17" i="76"/>
  <c r="O17" i="76"/>
  <c r="P17" i="76"/>
  <c r="Q17" i="76"/>
  <c r="R17" i="76"/>
  <c r="A18" i="76"/>
  <c r="E18" i="76"/>
  <c r="F18" i="76"/>
  <c r="G18" i="76"/>
  <c r="H18" i="76"/>
  <c r="I18" i="76"/>
  <c r="B18" i="76"/>
  <c r="J18" i="76"/>
  <c r="C18" i="76"/>
  <c r="K18" i="76"/>
  <c r="D18" i="76"/>
  <c r="L18" i="76"/>
  <c r="M18" i="76"/>
  <c r="N18" i="76"/>
  <c r="O18" i="76"/>
  <c r="P18" i="76"/>
  <c r="Q18" i="76"/>
  <c r="R18" i="76"/>
  <c r="A19" i="76"/>
  <c r="E19" i="76"/>
  <c r="F19" i="76"/>
  <c r="G19" i="76"/>
  <c r="H19" i="76"/>
  <c r="I19" i="76"/>
  <c r="B19" i="76"/>
  <c r="J19" i="76"/>
  <c r="C19" i="76"/>
  <c r="K19" i="76"/>
  <c r="D19" i="76"/>
  <c r="L19" i="76"/>
  <c r="M19" i="76"/>
  <c r="N19" i="76"/>
  <c r="O19" i="76"/>
  <c r="P19" i="76"/>
  <c r="Q19" i="76"/>
  <c r="R19" i="76"/>
  <c r="A20" i="76"/>
  <c r="E20" i="76"/>
  <c r="F20" i="76"/>
  <c r="G20" i="76"/>
  <c r="H20" i="76"/>
  <c r="I20" i="76"/>
  <c r="B20" i="76"/>
  <c r="J20" i="76"/>
  <c r="C20" i="76"/>
  <c r="K20" i="76"/>
  <c r="D20" i="76"/>
  <c r="L20" i="76"/>
  <c r="M20" i="76"/>
  <c r="N20" i="76"/>
  <c r="O20" i="76"/>
  <c r="P20" i="76"/>
  <c r="Q20" i="76"/>
  <c r="R20" i="76"/>
  <c r="A21" i="76"/>
  <c r="E21" i="76"/>
  <c r="F21" i="76"/>
  <c r="G21" i="76"/>
  <c r="H21" i="76"/>
  <c r="I21" i="76"/>
  <c r="B21" i="76"/>
  <c r="J21" i="76"/>
  <c r="C21" i="76"/>
  <c r="K21" i="76"/>
  <c r="D21" i="76"/>
  <c r="L21" i="76"/>
  <c r="M21" i="76"/>
  <c r="N21" i="76"/>
  <c r="O21" i="76"/>
  <c r="P21" i="76"/>
  <c r="Q21" i="76"/>
  <c r="R21" i="76"/>
  <c r="A22" i="76"/>
  <c r="E22" i="76"/>
  <c r="F22" i="76"/>
  <c r="G22" i="76"/>
  <c r="H22" i="76"/>
  <c r="I22" i="76"/>
  <c r="B22" i="76"/>
  <c r="J22" i="76"/>
  <c r="C22" i="76"/>
  <c r="K22" i="76"/>
  <c r="D22" i="76"/>
  <c r="L22" i="76"/>
  <c r="M22" i="76"/>
  <c r="N22" i="76"/>
  <c r="O22" i="76"/>
  <c r="P22" i="76"/>
  <c r="Q22" i="76"/>
  <c r="R22" i="76"/>
  <c r="A23" i="76"/>
  <c r="E23" i="76"/>
  <c r="F23" i="76"/>
  <c r="G23" i="76"/>
  <c r="H23" i="76"/>
  <c r="I23" i="76"/>
  <c r="B23" i="76"/>
  <c r="J23" i="76"/>
  <c r="C23" i="76"/>
  <c r="K23" i="76"/>
  <c r="D23" i="76"/>
  <c r="L23" i="76"/>
  <c r="M23" i="76"/>
  <c r="N23" i="76"/>
  <c r="O23" i="76"/>
  <c r="P23" i="76"/>
  <c r="Q23" i="76"/>
  <c r="R23" i="76"/>
  <c r="A24" i="76"/>
  <c r="E24" i="76"/>
  <c r="F24" i="76"/>
  <c r="G24" i="76"/>
  <c r="H24" i="76"/>
  <c r="I24" i="76"/>
  <c r="B24" i="76"/>
  <c r="J24" i="76"/>
  <c r="C24" i="76"/>
  <c r="K24" i="76"/>
  <c r="D24" i="76"/>
  <c r="L24" i="76"/>
  <c r="M24" i="76"/>
  <c r="N24" i="76"/>
  <c r="O24" i="76"/>
  <c r="P24" i="76"/>
  <c r="Q24" i="76"/>
  <c r="R24" i="76"/>
  <c r="A25" i="76"/>
  <c r="E25" i="76"/>
  <c r="F25" i="76"/>
  <c r="G25" i="76"/>
  <c r="H25" i="76"/>
  <c r="I25" i="76"/>
  <c r="B25" i="76"/>
  <c r="J25" i="76"/>
  <c r="C25" i="76"/>
  <c r="K25" i="76"/>
  <c r="D25" i="76"/>
  <c r="L25" i="76"/>
  <c r="M25" i="76"/>
  <c r="N25" i="76"/>
  <c r="O25" i="76"/>
  <c r="P25" i="76"/>
  <c r="Q25" i="76"/>
  <c r="R25" i="76"/>
  <c r="A26" i="76"/>
  <c r="E26" i="76"/>
  <c r="F26" i="76"/>
  <c r="G26" i="76"/>
  <c r="H26" i="76"/>
  <c r="I26" i="76"/>
  <c r="B26" i="76"/>
  <c r="J26" i="76"/>
  <c r="C26" i="76"/>
  <c r="K26" i="76"/>
  <c r="D26" i="76"/>
  <c r="L26" i="76"/>
  <c r="M26" i="76"/>
  <c r="N26" i="76"/>
  <c r="O26" i="76"/>
  <c r="P26" i="76"/>
  <c r="Q26" i="76"/>
  <c r="R26" i="76"/>
  <c r="A27" i="76"/>
  <c r="E27" i="76"/>
  <c r="F27" i="76"/>
  <c r="G27" i="76"/>
  <c r="H27" i="76"/>
  <c r="I27" i="76"/>
  <c r="B27" i="76"/>
  <c r="J27" i="76"/>
  <c r="C27" i="76"/>
  <c r="K27" i="76"/>
  <c r="D27" i="76"/>
  <c r="L27" i="76"/>
  <c r="M27" i="76"/>
  <c r="N27" i="76"/>
  <c r="O27" i="76"/>
  <c r="P27" i="76"/>
  <c r="Q27" i="76"/>
  <c r="R27" i="76"/>
  <c r="A28" i="76"/>
  <c r="E28" i="76"/>
  <c r="F28" i="76"/>
  <c r="G28" i="76"/>
  <c r="H28" i="76"/>
  <c r="I28" i="76"/>
  <c r="B28" i="76"/>
  <c r="J28" i="76"/>
  <c r="C28" i="76"/>
  <c r="K28" i="76"/>
  <c r="D28" i="76"/>
  <c r="L28" i="76"/>
  <c r="M28" i="76"/>
  <c r="N28" i="76"/>
  <c r="O28" i="76"/>
  <c r="P28" i="76"/>
  <c r="Q28" i="76"/>
  <c r="R28" i="76"/>
  <c r="A29" i="76"/>
  <c r="E29" i="76"/>
  <c r="F29" i="76"/>
  <c r="G29" i="76"/>
  <c r="H29" i="76"/>
  <c r="I29" i="76"/>
  <c r="B29" i="76"/>
  <c r="J29" i="76"/>
  <c r="C29" i="76"/>
  <c r="K29" i="76"/>
  <c r="D29" i="76"/>
  <c r="L29" i="76"/>
  <c r="M29" i="76"/>
  <c r="N29" i="76"/>
  <c r="O29" i="76"/>
  <c r="P29" i="76"/>
  <c r="Q29" i="76"/>
  <c r="R29" i="76"/>
  <c r="A30" i="76"/>
  <c r="E30" i="76"/>
  <c r="F30" i="76"/>
  <c r="G30" i="76"/>
  <c r="H30" i="76"/>
  <c r="I30" i="76"/>
  <c r="B30" i="76"/>
  <c r="J30" i="76"/>
  <c r="C30" i="76"/>
  <c r="K30" i="76"/>
  <c r="D30" i="76"/>
  <c r="L30" i="76"/>
  <c r="M30" i="76"/>
  <c r="N30" i="76"/>
  <c r="O30" i="76"/>
  <c r="P30" i="76"/>
  <c r="Q30" i="76"/>
  <c r="R30" i="76"/>
  <c r="A31" i="76"/>
  <c r="E31" i="76"/>
  <c r="F31" i="76"/>
  <c r="G31" i="76"/>
  <c r="H31" i="76"/>
  <c r="I31" i="76"/>
  <c r="B31" i="76"/>
  <c r="J31" i="76"/>
  <c r="C31" i="76"/>
  <c r="K31" i="76"/>
  <c r="D31" i="76"/>
  <c r="L31" i="76"/>
  <c r="M31" i="76"/>
  <c r="N31" i="76"/>
  <c r="O31" i="76"/>
  <c r="P31" i="76"/>
  <c r="Q31" i="76"/>
  <c r="R31" i="76"/>
  <c r="A32" i="76"/>
  <c r="E32" i="76"/>
  <c r="F32" i="76"/>
  <c r="G32" i="76"/>
  <c r="H32" i="76"/>
  <c r="I32" i="76"/>
  <c r="B32" i="76"/>
  <c r="J32" i="76"/>
  <c r="C32" i="76"/>
  <c r="K32" i="76"/>
  <c r="D32" i="76"/>
  <c r="L32" i="76"/>
  <c r="M32" i="76"/>
  <c r="N32" i="76"/>
  <c r="O32" i="76"/>
  <c r="P32" i="76"/>
  <c r="Q32" i="76"/>
  <c r="R32" i="76"/>
  <c r="A33" i="76"/>
  <c r="E33" i="76"/>
  <c r="F33" i="76"/>
  <c r="G33" i="76"/>
  <c r="H33" i="76"/>
  <c r="I33" i="76"/>
  <c r="B33" i="76"/>
  <c r="J33" i="76"/>
  <c r="C33" i="76"/>
  <c r="K33" i="76"/>
  <c r="D33" i="76"/>
  <c r="L33" i="76"/>
  <c r="M33" i="76"/>
  <c r="N33" i="76"/>
  <c r="O33" i="76"/>
  <c r="P33" i="76"/>
  <c r="Q33" i="76"/>
  <c r="R33" i="76"/>
  <c r="A34" i="76"/>
  <c r="E34" i="76"/>
  <c r="F34" i="76"/>
  <c r="G34" i="76"/>
  <c r="H34" i="76"/>
  <c r="I34" i="76"/>
  <c r="B34" i="76"/>
  <c r="J34" i="76"/>
  <c r="C34" i="76"/>
  <c r="K34" i="76"/>
  <c r="D34" i="76"/>
  <c r="L34" i="76"/>
  <c r="M34" i="76"/>
  <c r="N34" i="76"/>
  <c r="O34" i="76"/>
  <c r="P34" i="76"/>
  <c r="Q34" i="76"/>
  <c r="R34" i="76"/>
  <c r="A35" i="76"/>
  <c r="E35" i="76"/>
  <c r="F35" i="76"/>
  <c r="G35" i="76"/>
  <c r="H35" i="76"/>
  <c r="I35" i="76"/>
  <c r="B35" i="76"/>
  <c r="J35" i="76"/>
  <c r="C35" i="76"/>
  <c r="K35" i="76"/>
  <c r="D35" i="76"/>
  <c r="L35" i="76"/>
  <c r="M35" i="76"/>
  <c r="N35" i="76"/>
  <c r="O35" i="76"/>
  <c r="P35" i="76"/>
  <c r="Q35" i="76"/>
  <c r="R35" i="76"/>
  <c r="A36" i="76"/>
  <c r="E36" i="76"/>
  <c r="F36" i="76"/>
  <c r="G36" i="76"/>
  <c r="H36" i="76"/>
  <c r="I36" i="76"/>
  <c r="B36" i="76"/>
  <c r="J36" i="76"/>
  <c r="C36" i="76"/>
  <c r="K36" i="76"/>
  <c r="D36" i="76"/>
  <c r="L36" i="76"/>
  <c r="M36" i="76"/>
  <c r="N36" i="76"/>
  <c r="O36" i="76"/>
  <c r="P36" i="76"/>
  <c r="Q36" i="76"/>
  <c r="R36" i="76"/>
  <c r="A37" i="76"/>
  <c r="E37" i="76"/>
  <c r="F37" i="76"/>
  <c r="G37" i="76"/>
  <c r="H37" i="76"/>
  <c r="I37" i="76"/>
  <c r="B37" i="76"/>
  <c r="J37" i="76"/>
  <c r="C37" i="76"/>
  <c r="K37" i="76"/>
  <c r="D37" i="76"/>
  <c r="L37" i="76"/>
  <c r="M37" i="76"/>
  <c r="N37" i="76"/>
  <c r="O37" i="76"/>
  <c r="P37" i="76"/>
  <c r="Q37" i="76"/>
  <c r="R37" i="76"/>
  <c r="A38" i="76"/>
  <c r="E38" i="76"/>
  <c r="F38" i="76"/>
  <c r="G38" i="76"/>
  <c r="H38" i="76"/>
  <c r="I38" i="76"/>
  <c r="B38" i="76"/>
  <c r="J38" i="76"/>
  <c r="C38" i="76"/>
  <c r="K38" i="76"/>
  <c r="D38" i="76"/>
  <c r="L38" i="76"/>
  <c r="M38" i="76"/>
  <c r="N38" i="76"/>
  <c r="O38" i="76"/>
  <c r="P38" i="76"/>
  <c r="Q38" i="76"/>
  <c r="R38" i="76"/>
  <c r="A39" i="76"/>
  <c r="E39" i="76"/>
  <c r="F39" i="76"/>
  <c r="G39" i="76"/>
  <c r="H39" i="76"/>
  <c r="I39" i="76"/>
  <c r="B39" i="76"/>
  <c r="J39" i="76"/>
  <c r="C39" i="76"/>
  <c r="K39" i="76"/>
  <c r="D39" i="76"/>
  <c r="L39" i="76"/>
  <c r="M39" i="76"/>
  <c r="N39" i="76"/>
  <c r="O39" i="76"/>
  <c r="P39" i="76"/>
  <c r="Q39" i="76"/>
  <c r="R39" i="76"/>
  <c r="A40" i="76"/>
  <c r="E40" i="76"/>
  <c r="F40" i="76"/>
  <c r="G40" i="76"/>
  <c r="H40" i="76"/>
  <c r="I40" i="76"/>
  <c r="B40" i="76"/>
  <c r="J40" i="76"/>
  <c r="C40" i="76"/>
  <c r="K40" i="76"/>
  <c r="D40" i="76"/>
  <c r="L40" i="76"/>
  <c r="M40" i="76"/>
  <c r="N40" i="76"/>
  <c r="O40" i="76"/>
  <c r="P40" i="76"/>
  <c r="Q40" i="76"/>
  <c r="R40" i="76"/>
  <c r="A41" i="76"/>
  <c r="E41" i="76"/>
  <c r="F41" i="76"/>
  <c r="G41" i="76"/>
  <c r="H41" i="76"/>
  <c r="I41" i="76"/>
  <c r="B41" i="76"/>
  <c r="J41" i="76"/>
  <c r="C41" i="76"/>
  <c r="K41" i="76"/>
  <c r="D41" i="76"/>
  <c r="L41" i="76"/>
  <c r="M41" i="76"/>
  <c r="N41" i="76"/>
  <c r="O41" i="76"/>
  <c r="P41" i="76"/>
  <c r="Q41" i="76"/>
  <c r="R41" i="76"/>
  <c r="A42" i="76"/>
  <c r="E42" i="76"/>
  <c r="F42" i="76"/>
  <c r="G42" i="76"/>
  <c r="H42" i="76"/>
  <c r="I42" i="76"/>
  <c r="B42" i="76"/>
  <c r="J42" i="76"/>
  <c r="C42" i="76"/>
  <c r="K42" i="76"/>
  <c r="D42" i="76"/>
  <c r="L42" i="76"/>
  <c r="M42" i="76"/>
  <c r="N42" i="76"/>
  <c r="O42" i="76"/>
  <c r="P42" i="76"/>
  <c r="Q42" i="76"/>
  <c r="R42" i="76"/>
  <c r="A43" i="76"/>
  <c r="E43" i="76"/>
  <c r="F43" i="76"/>
  <c r="G43" i="76"/>
  <c r="H43" i="76"/>
  <c r="I43" i="76"/>
  <c r="B43" i="76"/>
  <c r="J43" i="76"/>
  <c r="C43" i="76"/>
  <c r="K43" i="76"/>
  <c r="D43" i="76"/>
  <c r="L43" i="76"/>
  <c r="M43" i="76"/>
  <c r="N43" i="76"/>
  <c r="O43" i="76"/>
  <c r="P43" i="76"/>
  <c r="Q43" i="76"/>
  <c r="R43" i="76"/>
  <c r="A44" i="76"/>
  <c r="E44" i="76"/>
  <c r="F44" i="76"/>
  <c r="G44" i="76"/>
  <c r="H44" i="76"/>
  <c r="I44" i="76"/>
  <c r="B44" i="76"/>
  <c r="J44" i="76"/>
  <c r="C44" i="76"/>
  <c r="K44" i="76"/>
  <c r="D44" i="76"/>
  <c r="L44" i="76"/>
  <c r="M44" i="76"/>
  <c r="N44" i="76"/>
  <c r="O44" i="76"/>
  <c r="P44" i="76"/>
  <c r="Q44" i="76"/>
  <c r="R44" i="76"/>
  <c r="A45" i="76"/>
  <c r="E45" i="76"/>
  <c r="F45" i="76"/>
  <c r="G45" i="76"/>
  <c r="H45" i="76"/>
  <c r="I45" i="76"/>
  <c r="B45" i="76"/>
  <c r="J45" i="76"/>
  <c r="C45" i="76"/>
  <c r="K45" i="76"/>
  <c r="D45" i="76"/>
  <c r="L45" i="76"/>
  <c r="M45" i="76"/>
  <c r="N45" i="76"/>
  <c r="O45" i="76"/>
  <c r="P45" i="76"/>
  <c r="Q45" i="76"/>
  <c r="R45" i="76"/>
  <c r="A46" i="76"/>
  <c r="E46" i="76"/>
  <c r="F46" i="76"/>
  <c r="G46" i="76"/>
  <c r="H46" i="76"/>
  <c r="I46" i="76"/>
  <c r="B46" i="76"/>
  <c r="J46" i="76"/>
  <c r="C46" i="76"/>
  <c r="K46" i="76"/>
  <c r="D46" i="76"/>
  <c r="L46" i="76"/>
  <c r="M46" i="76"/>
  <c r="N46" i="76"/>
  <c r="O46" i="76"/>
  <c r="P46" i="76"/>
  <c r="Q46" i="76"/>
  <c r="R46" i="76"/>
  <c r="A47" i="76"/>
  <c r="E47" i="76"/>
  <c r="F47" i="76"/>
  <c r="G47" i="76"/>
  <c r="H47" i="76"/>
  <c r="I47" i="76"/>
  <c r="B47" i="76"/>
  <c r="J47" i="76"/>
  <c r="C47" i="76"/>
  <c r="K47" i="76"/>
  <c r="D47" i="76"/>
  <c r="L47" i="76"/>
  <c r="M47" i="76"/>
  <c r="N47" i="76"/>
  <c r="O47" i="76"/>
  <c r="P47" i="76"/>
  <c r="Q47" i="76"/>
  <c r="R47" i="76"/>
  <c r="A48" i="76"/>
  <c r="E48" i="76"/>
  <c r="F48" i="76"/>
  <c r="G48" i="76"/>
  <c r="H48" i="76"/>
  <c r="I48" i="76"/>
  <c r="B48" i="76"/>
  <c r="J48" i="76"/>
  <c r="C48" i="76"/>
  <c r="K48" i="76"/>
  <c r="D48" i="76"/>
  <c r="L48" i="76"/>
  <c r="M48" i="76"/>
  <c r="N48" i="76"/>
  <c r="O48" i="76"/>
  <c r="P48" i="76"/>
  <c r="Q48" i="76"/>
  <c r="R48" i="76"/>
  <c r="A49" i="76"/>
  <c r="E49" i="76"/>
  <c r="F49" i="76"/>
  <c r="G49" i="76"/>
  <c r="H49" i="76"/>
  <c r="I49" i="76"/>
  <c r="B49" i="76"/>
  <c r="J49" i="76"/>
  <c r="C49" i="76"/>
  <c r="K49" i="76"/>
  <c r="D49" i="76"/>
  <c r="L49" i="76"/>
  <c r="M49" i="76"/>
  <c r="N49" i="76"/>
  <c r="O49" i="76"/>
  <c r="P49" i="76"/>
  <c r="Q49" i="76"/>
  <c r="R49" i="76"/>
  <c r="A50" i="76"/>
  <c r="E50" i="76"/>
  <c r="F50" i="76"/>
  <c r="G50" i="76"/>
  <c r="H50" i="76"/>
  <c r="I50" i="76"/>
  <c r="B50" i="76"/>
  <c r="J50" i="76"/>
  <c r="C50" i="76"/>
  <c r="K50" i="76"/>
  <c r="D50" i="76"/>
  <c r="L50" i="76"/>
  <c r="M50" i="76"/>
  <c r="N50" i="76"/>
  <c r="O50" i="76"/>
  <c r="P50" i="76"/>
  <c r="Q50" i="76"/>
  <c r="R50" i="76"/>
  <c r="A51" i="76"/>
  <c r="E51" i="76"/>
  <c r="F51" i="76"/>
  <c r="G51" i="76"/>
  <c r="H51" i="76"/>
  <c r="I51" i="76"/>
  <c r="B51" i="76"/>
  <c r="J51" i="76"/>
  <c r="C51" i="76"/>
  <c r="K51" i="76"/>
  <c r="D51" i="76"/>
  <c r="L51" i="76"/>
  <c r="M51" i="76"/>
  <c r="N51" i="76"/>
  <c r="O51" i="76"/>
  <c r="P51" i="76"/>
  <c r="Q51" i="76"/>
  <c r="R51" i="76"/>
  <c r="A52" i="76"/>
  <c r="E52" i="76"/>
  <c r="F52" i="76"/>
  <c r="G52" i="76"/>
  <c r="H52" i="76"/>
  <c r="I52" i="76"/>
  <c r="B52" i="76"/>
  <c r="J52" i="76"/>
  <c r="C52" i="76"/>
  <c r="K52" i="76"/>
  <c r="D52" i="76"/>
  <c r="L52" i="76"/>
  <c r="M52" i="76"/>
  <c r="N52" i="76"/>
  <c r="O52" i="76"/>
  <c r="P52" i="76"/>
  <c r="Q52" i="76"/>
  <c r="R52" i="76"/>
  <c r="E3" i="76"/>
  <c r="F3" i="76"/>
  <c r="G3" i="76"/>
  <c r="H3" i="76"/>
  <c r="I3" i="76"/>
  <c r="B3" i="76"/>
  <c r="K3" i="76"/>
  <c r="L3" i="76"/>
  <c r="M3" i="76"/>
  <c r="N3" i="76"/>
  <c r="O3" i="76"/>
  <c r="P3" i="76"/>
  <c r="Q3" i="76"/>
  <c r="R3" i="76"/>
  <c r="A3" i="76"/>
  <c r="E2" i="76"/>
  <c r="F2" i="76"/>
  <c r="G2" i="76"/>
  <c r="H2" i="76"/>
  <c r="I2" i="76"/>
  <c r="B2" i="76"/>
  <c r="K2" i="76"/>
  <c r="D2" i="76"/>
  <c r="L2" i="76"/>
  <c r="M2" i="76"/>
  <c r="N2" i="76"/>
  <c r="O2" i="76"/>
  <c r="P2" i="76"/>
  <c r="Q2" i="76"/>
  <c r="R2" i="76"/>
  <c r="A2" i="76"/>
  <c r="J4" i="78"/>
  <c r="D19" i="74"/>
  <c r="L4" i="78"/>
  <c r="D21" i="74"/>
  <c r="M2" i="78"/>
  <c r="D6" i="74"/>
  <c r="J3" i="78"/>
  <c r="D11" i="74"/>
  <c r="L2" i="78"/>
  <c r="D5" i="74"/>
  <c r="J2" i="78"/>
  <c r="D3" i="74"/>
  <c r="K4" i="78"/>
  <c r="D20" i="74"/>
  <c r="M3" i="78"/>
  <c r="D14" i="74"/>
  <c r="L3" i="78"/>
  <c r="D13" i="74"/>
  <c r="J27" i="78"/>
  <c r="J44" i="78"/>
  <c r="J77" i="78"/>
  <c r="J69" i="78"/>
  <c r="M93" i="78"/>
  <c r="L59" i="78"/>
  <c r="L56" i="78"/>
  <c r="M50" i="78"/>
  <c r="M47" i="78"/>
  <c r="K90" i="78"/>
  <c r="K87" i="78"/>
  <c r="L65" i="78"/>
  <c r="L30" i="78"/>
  <c r="L99" i="78"/>
  <c r="M80" i="78"/>
  <c r="K72" i="78"/>
  <c r="J29" i="78"/>
  <c r="L12" i="78"/>
  <c r="L90" i="78"/>
  <c r="J68" i="78"/>
  <c r="L98" i="78"/>
  <c r="L93" i="78"/>
  <c r="K38" i="78"/>
  <c r="K35" i="78"/>
  <c r="L29" i="78"/>
  <c r="L26" i="78"/>
  <c r="M68" i="78"/>
  <c r="M65" i="78"/>
  <c r="L33" i="78"/>
  <c r="M101" i="78"/>
  <c r="L51" i="78"/>
  <c r="K96" i="78"/>
  <c r="M77" i="78"/>
  <c r="K69" i="78"/>
  <c r="K26" i="78"/>
  <c r="L62" i="78"/>
  <c r="J51" i="78"/>
  <c r="J64" i="78"/>
  <c r="K102" i="78"/>
  <c r="M16" i="78"/>
  <c r="M13" i="78"/>
  <c r="K8" i="78"/>
  <c r="D52" i="74"/>
  <c r="J35" i="78"/>
  <c r="L47" i="78"/>
  <c r="K39" i="78"/>
  <c r="M6" i="78"/>
  <c r="D38" i="74"/>
  <c r="J56" i="78"/>
  <c r="K11" i="78"/>
  <c r="M5" i="78"/>
  <c r="D30" i="74"/>
  <c r="J28" i="78"/>
  <c r="J78" i="78"/>
  <c r="J10" i="78"/>
  <c r="J102" i="78"/>
  <c r="J23" i="78"/>
  <c r="J53" i="78"/>
  <c r="K91" i="78"/>
  <c r="J47" i="78"/>
  <c r="K89" i="78"/>
  <c r="J99" i="78"/>
  <c r="J49" i="78"/>
  <c r="M96" i="78"/>
  <c r="L75" i="78"/>
  <c r="K54" i="78"/>
  <c r="M32" i="78"/>
  <c r="L11" i="78"/>
  <c r="L72" i="78"/>
  <c r="K51" i="78"/>
  <c r="M29" i="78"/>
  <c r="L8" i="78"/>
  <c r="D53" i="74"/>
  <c r="M66" i="78"/>
  <c r="L45" i="78"/>
  <c r="K24" i="78"/>
  <c r="K85" i="78"/>
  <c r="M63" i="78"/>
  <c r="L42" i="78"/>
  <c r="K21" i="78"/>
  <c r="M98" i="78"/>
  <c r="J13" i="78"/>
  <c r="M84" i="78"/>
  <c r="L63" i="78"/>
  <c r="K42" i="78"/>
  <c r="M20" i="78"/>
  <c r="M81" i="78"/>
  <c r="L60" i="78"/>
  <c r="M33" i="78"/>
  <c r="K7" i="78"/>
  <c r="D44" i="74"/>
  <c r="M54" i="78"/>
  <c r="K28" i="78"/>
  <c r="M83" i="78"/>
  <c r="M51" i="78"/>
  <c r="K25" i="78"/>
  <c r="M94" i="78"/>
  <c r="J15" i="78"/>
  <c r="J79" i="78"/>
  <c r="L83" i="78"/>
  <c r="K14" i="78"/>
  <c r="K64" i="78"/>
  <c r="L5" i="78"/>
  <c r="D29" i="74"/>
  <c r="J19" i="78"/>
  <c r="J81" i="78"/>
  <c r="J8" i="78"/>
  <c r="D51" i="74"/>
  <c r="J82" i="78"/>
  <c r="J101" i="78"/>
  <c r="J32" i="78"/>
  <c r="J96" i="78"/>
  <c r="J26" i="78"/>
  <c r="J40" i="78"/>
  <c r="J59" i="78"/>
  <c r="J33" i="78"/>
  <c r="L91" i="78"/>
  <c r="K70" i="78"/>
  <c r="M48" i="78"/>
  <c r="L27" i="78"/>
  <c r="K6" i="78"/>
  <c r="D36" i="74"/>
  <c r="K67" i="78"/>
  <c r="M45" i="78"/>
  <c r="L24" i="78"/>
  <c r="M82" i="78"/>
  <c r="L61" i="78"/>
  <c r="K40" i="78"/>
  <c r="M18" i="78"/>
  <c r="M79" i="78"/>
  <c r="L58" i="78"/>
  <c r="K37" i="78"/>
  <c r="M15" i="78"/>
  <c r="M91" i="78"/>
  <c r="M100" i="78"/>
  <c r="L79" i="78"/>
  <c r="K58" i="78"/>
  <c r="M36" i="78"/>
  <c r="L15" i="78"/>
  <c r="L76" i="78"/>
  <c r="K55" i="78"/>
  <c r="L28" i="78"/>
  <c r="K76" i="78"/>
  <c r="L49" i="78"/>
  <c r="M22" i="78"/>
  <c r="K73" i="78"/>
  <c r="L46" i="78"/>
  <c r="M19" i="78"/>
  <c r="J88" i="78"/>
  <c r="L92" i="78"/>
  <c r="K97" i="78"/>
  <c r="M72" i="78"/>
  <c r="K75" i="78"/>
  <c r="K32" i="78"/>
  <c r="J5" i="78"/>
  <c r="D27" i="74"/>
  <c r="J73" i="78"/>
  <c r="K92" i="78"/>
  <c r="J86" i="78"/>
  <c r="J95" i="78"/>
  <c r="J62" i="78"/>
  <c r="J85" i="78"/>
  <c r="J11" i="78"/>
  <c r="J80" i="78"/>
  <c r="K103" i="78"/>
  <c r="K101" i="78"/>
  <c r="L100" i="78"/>
  <c r="J17" i="78"/>
  <c r="K86" i="78"/>
  <c r="M64" i="78"/>
  <c r="L43" i="78"/>
  <c r="K22" i="78"/>
  <c r="K83" i="78"/>
  <c r="M61" i="78"/>
  <c r="L40" i="78"/>
  <c r="K19" i="78"/>
  <c r="L77" i="78"/>
  <c r="K56" i="78"/>
  <c r="M34" i="78"/>
  <c r="L13" i="78"/>
  <c r="L74" i="78"/>
  <c r="K53" i="78"/>
  <c r="M31" i="78"/>
  <c r="L10" i="78"/>
  <c r="J45" i="78"/>
  <c r="L95" i="78"/>
  <c r="K74" i="78"/>
  <c r="M52" i="78"/>
  <c r="L31" i="78"/>
  <c r="K10" i="78"/>
  <c r="K71" i="78"/>
  <c r="M49" i="78"/>
  <c r="M17" i="78"/>
  <c r="M70" i="78"/>
  <c r="K44" i="78"/>
  <c r="K12" i="78"/>
  <c r="M67" i="78"/>
  <c r="K41" i="78"/>
  <c r="K9" i="78"/>
  <c r="D60" i="74"/>
  <c r="J72" i="78"/>
  <c r="J71" i="78"/>
  <c r="J9" i="78"/>
  <c r="M56" i="78"/>
  <c r="M69" i="78"/>
  <c r="J55" i="78"/>
  <c r="K5" i="78"/>
  <c r="D28" i="74"/>
  <c r="L44" i="78"/>
  <c r="K23" i="78"/>
  <c r="L81" i="78"/>
  <c r="K60" i="78"/>
  <c r="M38" i="78"/>
  <c r="L17" i="78"/>
  <c r="L78" i="78"/>
  <c r="K57" i="78"/>
  <c r="M35" i="78"/>
  <c r="L14" i="78"/>
  <c r="M86" i="78"/>
  <c r="J36" i="78"/>
  <c r="J14" i="78"/>
  <c r="J41" i="78"/>
  <c r="K78" i="78"/>
  <c r="M40" i="78"/>
  <c r="L16" i="78"/>
  <c r="L66" i="78"/>
  <c r="M55" i="78"/>
  <c r="M92" i="78"/>
  <c r="M76" i="78"/>
  <c r="M99" i="78"/>
  <c r="L97" i="78"/>
  <c r="M89" i="78"/>
  <c r="K94" i="78"/>
  <c r="K62" i="78"/>
  <c r="K30" i="78"/>
  <c r="M37" i="78"/>
  <c r="M42" i="78"/>
  <c r="M90" i="78"/>
  <c r="M73" i="78"/>
  <c r="L52" i="78"/>
  <c r="L19" i="78"/>
  <c r="L48" i="78"/>
  <c r="L69" i="78"/>
  <c r="M10" i="78"/>
  <c r="K29" i="78"/>
  <c r="K95" i="78"/>
  <c r="L39" i="78"/>
  <c r="M46" i="78"/>
  <c r="M87" i="78"/>
  <c r="K13" i="78"/>
  <c r="K88" i="78"/>
  <c r="K34" i="78"/>
  <c r="L86" i="78"/>
  <c r="L35" i="78"/>
  <c r="M8" i="78"/>
  <c r="D54" i="74"/>
  <c r="K59" i="78"/>
  <c r="L32" i="78"/>
  <c r="L85" i="78"/>
  <c r="L53" i="78"/>
  <c r="M26" i="78"/>
  <c r="L82" i="78"/>
  <c r="K45" i="78"/>
  <c r="M7" i="78"/>
  <c r="D46" i="74"/>
  <c r="M95" i="78"/>
  <c r="L103" i="78"/>
  <c r="L71" i="78"/>
  <c r="K18" i="78"/>
  <c r="M9" i="78"/>
  <c r="D62" i="74"/>
  <c r="K65" i="78"/>
  <c r="L80" i="78"/>
  <c r="M53" i="78"/>
  <c r="K27" i="78"/>
  <c r="M74" i="78"/>
  <c r="K48" i="78"/>
  <c r="L21" i="78"/>
  <c r="M71" i="78"/>
  <c r="L34" i="78"/>
  <c r="J52" i="78"/>
  <c r="J67" i="78"/>
  <c r="K98" i="78"/>
  <c r="M60" i="78"/>
  <c r="K79" i="78"/>
  <c r="K68" i="78"/>
  <c r="M43" i="78"/>
  <c r="D155" i="71"/>
  <c r="D151" i="71"/>
  <c r="D152" i="71"/>
  <c r="D153" i="71"/>
  <c r="D82" i="68"/>
  <c r="D77" i="68"/>
  <c r="B95" i="68"/>
  <c r="D80" i="68"/>
  <c r="D76" i="68"/>
  <c r="D3" i="76"/>
  <c r="J94" i="78"/>
  <c r="J25" i="78"/>
  <c r="M88" i="78"/>
  <c r="L67" i="78"/>
  <c r="K46" i="78"/>
  <c r="M24" i="78"/>
  <c r="M85" i="78"/>
  <c r="L64" i="78"/>
  <c r="K43" i="78"/>
  <c r="M21" i="78"/>
  <c r="K80" i="78"/>
  <c r="M58" i="78"/>
  <c r="L37" i="78"/>
  <c r="K16" i="78"/>
  <c r="K77" i="78"/>
  <c r="L50" i="78"/>
  <c r="M23" i="78"/>
  <c r="M97" i="78"/>
  <c r="L88" i="78"/>
  <c r="J37" i="78"/>
  <c r="K82" i="78"/>
  <c r="L55" i="78"/>
  <c r="M12" i="78"/>
  <c r="K31" i="78"/>
  <c r="L25" i="78"/>
  <c r="L22" i="78"/>
  <c r="K61" i="78"/>
  <c r="M39" i="78"/>
  <c r="L18" i="78"/>
  <c r="J31" i="78"/>
  <c r="M102" i="78"/>
  <c r="J70" i="78"/>
  <c r="J21" i="78"/>
  <c r="L87" i="78"/>
  <c r="K66" i="78"/>
  <c r="M44" i="78"/>
  <c r="L23" i="78"/>
  <c r="L84" i="78"/>
  <c r="K63" i="78"/>
  <c r="M41" i="78"/>
  <c r="L20" i="78"/>
  <c r="M78" i="78"/>
  <c r="L57" i="78"/>
  <c r="K36" i="78"/>
  <c r="M14" i="78"/>
  <c r="M75" i="78"/>
  <c r="L54" i="78"/>
  <c r="K33" i="78"/>
  <c r="M11" i="78"/>
  <c r="J76" i="78"/>
  <c r="L102" i="78"/>
  <c r="J84" i="78"/>
  <c r="J65" i="78"/>
  <c r="J66" i="78"/>
  <c r="J91" i="78"/>
  <c r="L96" i="78"/>
  <c r="J18" i="78"/>
  <c r="J63" i="78"/>
  <c r="J100" i="78"/>
  <c r="J54" i="78"/>
  <c r="J34" i="78"/>
  <c r="M57" i="78"/>
  <c r="L36" i="78"/>
  <c r="K15" i="78"/>
  <c r="L73" i="78"/>
  <c r="K52" i="78"/>
  <c r="M30" i="78"/>
  <c r="L9" i="78"/>
  <c r="L70" i="78"/>
  <c r="K49" i="78"/>
  <c r="M27" i="78"/>
  <c r="L6" i="78"/>
  <c r="D37" i="74"/>
  <c r="L89" i="78"/>
  <c r="J30" i="78"/>
  <c r="K93" i="78"/>
  <c r="J89" i="78"/>
  <c r="J90" i="78"/>
  <c r="J87" i="78"/>
  <c r="J22" i="78"/>
  <c r="J50" i="78"/>
  <c r="J6" i="78"/>
  <c r="D35" i="74"/>
  <c r="K100" i="78"/>
  <c r="J75" i="78"/>
  <c r="J58" i="78"/>
  <c r="M103" i="78"/>
  <c r="J24" i="78"/>
  <c r="J16" i="78"/>
  <c r="J12" i="78"/>
  <c r="J46" i="78"/>
  <c r="J42" i="78"/>
  <c r="J48" i="78"/>
  <c r="J74" i="78"/>
  <c r="L94" i="78"/>
  <c r="J57" i="78"/>
  <c r="J7" i="78"/>
  <c r="D43" i="74"/>
  <c r="J83" i="78"/>
  <c r="K50" i="78"/>
  <c r="M28" i="78"/>
  <c r="L7" i="78"/>
  <c r="D45" i="74"/>
  <c r="L68" i="78"/>
  <c r="K47" i="78"/>
  <c r="M25" i="78"/>
  <c r="K84" i="78"/>
  <c r="M62" i="78"/>
  <c r="L41" i="78"/>
  <c r="K20" i="78"/>
  <c r="K81" i="78"/>
  <c r="M59" i="78"/>
  <c r="L38" i="78"/>
  <c r="K17" i="78"/>
  <c r="L101" i="78"/>
  <c r="J38" i="78"/>
  <c r="J20" i="78"/>
  <c r="J43" i="78"/>
  <c r="J39" i="78"/>
  <c r="J103" i="78"/>
  <c r="J92" i="78"/>
  <c r="J93" i="78"/>
  <c r="J98" i="78"/>
  <c r="J60" i="78"/>
  <c r="J97" i="78"/>
  <c r="J61" i="78"/>
  <c r="D59" i="74"/>
  <c r="D61" i="74"/>
  <c r="B67" i="74"/>
  <c r="D86" i="72"/>
  <c r="B100" i="72"/>
  <c r="D85" i="72"/>
  <c r="D88" i="72"/>
  <c r="U50" i="76"/>
  <c r="G51" i="75"/>
  <c r="U5" i="76"/>
  <c r="G6" i="75"/>
  <c r="U9" i="76"/>
  <c r="G10" i="75"/>
  <c r="U13" i="76"/>
  <c r="G14" i="75"/>
  <c r="U17" i="76"/>
  <c r="G18" i="75"/>
  <c r="U21" i="76"/>
  <c r="G22" i="75"/>
  <c r="U25" i="76"/>
  <c r="G26" i="75"/>
  <c r="U29" i="76"/>
  <c r="G30" i="75"/>
  <c r="U33" i="76"/>
  <c r="G34" i="75"/>
  <c r="U37" i="76"/>
  <c r="G38" i="75"/>
  <c r="U41" i="76"/>
  <c r="G42" i="75"/>
  <c r="U45" i="76"/>
  <c r="G46" i="75"/>
  <c r="U49" i="76"/>
  <c r="G50" i="75"/>
  <c r="U4" i="76"/>
  <c r="G5" i="75"/>
  <c r="U8" i="76"/>
  <c r="G9" i="75"/>
  <c r="U12" i="76"/>
  <c r="G13" i="75"/>
  <c r="U16" i="76"/>
  <c r="G17" i="75"/>
  <c r="U20" i="76"/>
  <c r="G21" i="75"/>
  <c r="U24" i="76"/>
  <c r="G25" i="75"/>
  <c r="U28" i="76"/>
  <c r="G29" i="75"/>
  <c r="U32" i="76"/>
  <c r="G33" i="75"/>
  <c r="U36" i="76"/>
  <c r="G37" i="75"/>
  <c r="U40" i="76"/>
  <c r="G41" i="75"/>
  <c r="U44" i="76"/>
  <c r="G45" i="75"/>
  <c r="U48" i="76"/>
  <c r="G49" i="75"/>
  <c r="U52" i="76"/>
  <c r="G53" i="75"/>
  <c r="U3" i="76"/>
  <c r="G4" i="75"/>
  <c r="U7" i="76"/>
  <c r="G8" i="75"/>
  <c r="U11" i="76"/>
  <c r="G12" i="75"/>
  <c r="U15" i="76"/>
  <c r="G16" i="75"/>
  <c r="U19" i="76"/>
  <c r="G20" i="75"/>
  <c r="U23" i="76"/>
  <c r="G24" i="75"/>
  <c r="U27" i="76"/>
  <c r="G28" i="75"/>
  <c r="U31" i="76"/>
  <c r="G32" i="75"/>
  <c r="U35" i="76"/>
  <c r="G36" i="75"/>
  <c r="U39" i="76"/>
  <c r="G40" i="75"/>
  <c r="U43" i="76"/>
  <c r="G44" i="75"/>
  <c r="U47" i="76"/>
  <c r="G48" i="75"/>
  <c r="U51" i="76"/>
  <c r="G52" i="75"/>
  <c r="U6" i="76"/>
  <c r="G7" i="75"/>
  <c r="U10" i="76"/>
  <c r="G11" i="75"/>
  <c r="U14" i="76"/>
  <c r="G15" i="75"/>
  <c r="U18" i="76"/>
  <c r="G19" i="75"/>
  <c r="U22" i="76"/>
  <c r="G23" i="75"/>
  <c r="U26" i="76"/>
  <c r="G27" i="75"/>
  <c r="U30" i="76"/>
  <c r="G31" i="75"/>
  <c r="U34" i="76"/>
  <c r="G35" i="75"/>
  <c r="U38" i="76"/>
  <c r="G39" i="75"/>
  <c r="U42" i="76"/>
  <c r="G43" i="75"/>
  <c r="U46" i="76"/>
  <c r="G47" i="75"/>
  <c r="C14" i="76"/>
  <c r="D4" i="76"/>
  <c r="Y11" i="76"/>
  <c r="I12" i="75"/>
  <c r="C3" i="76"/>
  <c r="D102" i="68"/>
  <c r="D96" i="68"/>
  <c r="B115" i="68"/>
  <c r="D97" i="68"/>
  <c r="D100" i="68"/>
  <c r="B75" i="74"/>
  <c r="D69" i="74"/>
  <c r="D67" i="74"/>
  <c r="D68" i="74"/>
  <c r="D70" i="74"/>
  <c r="C5" i="76"/>
  <c r="W48" i="76"/>
  <c r="H49" i="75"/>
  <c r="D102" i="72"/>
  <c r="D104" i="72"/>
  <c r="D101" i="72"/>
  <c r="B116" i="72"/>
  <c r="Y8" i="76"/>
  <c r="I9" i="75"/>
  <c r="Y37" i="76"/>
  <c r="I38" i="75"/>
  <c r="Y34" i="76"/>
  <c r="I35" i="75"/>
  <c r="Y16" i="76"/>
  <c r="I17" i="75"/>
  <c r="Y36" i="76"/>
  <c r="I37" i="75"/>
  <c r="Y20" i="76"/>
  <c r="I21" i="75"/>
  <c r="Y4" i="76"/>
  <c r="I5" i="75"/>
  <c r="Y49" i="76"/>
  <c r="I50" i="75"/>
  <c r="Y33" i="76"/>
  <c r="I34" i="75"/>
  <c r="Y17" i="76"/>
  <c r="I18" i="75"/>
  <c r="Y46" i="76"/>
  <c r="I47" i="75"/>
  <c r="Y30" i="76"/>
  <c r="I31" i="75"/>
  <c r="Y14" i="76"/>
  <c r="I15" i="75"/>
  <c r="Y47" i="76"/>
  <c r="I48" i="75"/>
  <c r="Y31" i="76"/>
  <c r="I32" i="75"/>
  <c r="Y15" i="76"/>
  <c r="I16" i="75"/>
  <c r="Y5" i="76"/>
  <c r="I6" i="75"/>
  <c r="Y50" i="76"/>
  <c r="I51" i="75"/>
  <c r="Y51" i="76"/>
  <c r="I52" i="75"/>
  <c r="Y3" i="76"/>
  <c r="I4" i="75"/>
  <c r="Y44" i="76"/>
  <c r="I45" i="75"/>
  <c r="Y28" i="76"/>
  <c r="I29" i="75"/>
  <c r="Y12" i="76"/>
  <c r="I13" i="75"/>
  <c r="Y41" i="76"/>
  <c r="I42" i="75"/>
  <c r="Y25" i="76"/>
  <c r="I26" i="75"/>
  <c r="Y9" i="76"/>
  <c r="I10" i="75"/>
  <c r="W4" i="76"/>
  <c r="H5" i="75"/>
  <c r="Y38" i="76"/>
  <c r="I39" i="75"/>
  <c r="Y22" i="76"/>
  <c r="I23" i="75"/>
  <c r="Y6" i="76"/>
  <c r="I7" i="75"/>
  <c r="Y39" i="76"/>
  <c r="I40" i="75"/>
  <c r="Y23" i="76"/>
  <c r="I24" i="75"/>
  <c r="Y7" i="76"/>
  <c r="I8" i="75"/>
  <c r="Y52" i="76"/>
  <c r="I53" i="75"/>
  <c r="Y40" i="76"/>
  <c r="I41" i="75"/>
  <c r="Y24" i="76"/>
  <c r="I25" i="75"/>
  <c r="Y21" i="76"/>
  <c r="I22" i="75"/>
  <c r="Y18" i="76"/>
  <c r="I19" i="75"/>
  <c r="Y35" i="76"/>
  <c r="I36" i="75"/>
  <c r="Y19" i="76"/>
  <c r="I20" i="75"/>
  <c r="Y48" i="76"/>
  <c r="I49" i="75"/>
  <c r="Y32" i="76"/>
  <c r="I33" i="75"/>
  <c r="Y45" i="76"/>
  <c r="I46" i="75"/>
  <c r="Y29" i="76"/>
  <c r="I30" i="75"/>
  <c r="Y13" i="76"/>
  <c r="I14" i="75"/>
  <c r="Y42" i="76"/>
  <c r="I43" i="75"/>
  <c r="Y26" i="76"/>
  <c r="I27" i="75"/>
  <c r="Y10" i="76"/>
  <c r="I11" i="75"/>
  <c r="W5" i="76"/>
  <c r="H6" i="75"/>
  <c r="Y43" i="76"/>
  <c r="I44" i="75"/>
  <c r="Y27" i="76"/>
  <c r="I28" i="75"/>
  <c r="W22" i="76"/>
  <c r="H23" i="75"/>
  <c r="W3" i="76"/>
  <c r="H4" i="75"/>
  <c r="D120" i="68"/>
  <c r="D116" i="68"/>
  <c r="B135" i="68"/>
  <c r="D122" i="68"/>
  <c r="D117" i="68"/>
  <c r="W24" i="76"/>
  <c r="H25" i="75"/>
  <c r="W37" i="76"/>
  <c r="H38" i="75"/>
  <c r="W36" i="76"/>
  <c r="H37" i="75"/>
  <c r="W18" i="76"/>
  <c r="H19" i="75"/>
  <c r="W50" i="76"/>
  <c r="H51" i="75"/>
  <c r="W33" i="76"/>
  <c r="H34" i="75"/>
  <c r="W23" i="76"/>
  <c r="H24" i="75"/>
  <c r="W10" i="76"/>
  <c r="H11" i="75"/>
  <c r="W42" i="76"/>
  <c r="H43" i="75"/>
  <c r="W25" i="76"/>
  <c r="H26" i="75"/>
  <c r="W12" i="76"/>
  <c r="H13" i="75"/>
  <c r="W44" i="76"/>
  <c r="H45" i="75"/>
  <c r="W38" i="76"/>
  <c r="H39" i="75"/>
  <c r="W8" i="76"/>
  <c r="H9" i="75"/>
  <c r="W20" i="76"/>
  <c r="H21" i="75"/>
  <c r="W52" i="76"/>
  <c r="H53" i="75"/>
  <c r="W6" i="76"/>
  <c r="H7" i="75"/>
  <c r="W34" i="76"/>
  <c r="H35" i="75"/>
  <c r="W17" i="76"/>
  <c r="H18" i="75"/>
  <c r="W49" i="76"/>
  <c r="H50" i="75"/>
  <c r="W7" i="76"/>
  <c r="H8" i="75"/>
  <c r="W39" i="76"/>
  <c r="H40" i="75"/>
  <c r="W26" i="76"/>
  <c r="H27" i="75"/>
  <c r="W9" i="76"/>
  <c r="H10" i="75"/>
  <c r="W41" i="76"/>
  <c r="H42" i="75"/>
  <c r="W28" i="76"/>
  <c r="H29" i="75"/>
  <c r="W15" i="76"/>
  <c r="H16" i="75"/>
  <c r="W21" i="76"/>
  <c r="H22" i="75"/>
  <c r="W45" i="76"/>
  <c r="H46" i="75"/>
  <c r="W31" i="76"/>
  <c r="H32" i="75"/>
  <c r="W47" i="76"/>
  <c r="H48" i="75"/>
  <c r="W14" i="76"/>
  <c r="H15" i="75"/>
  <c r="W19" i="76"/>
  <c r="H20" i="75"/>
  <c r="W40" i="76"/>
  <c r="H41" i="75"/>
  <c r="W29" i="76"/>
  <c r="H30" i="75"/>
  <c r="D78" i="74"/>
  <c r="D76" i="74"/>
  <c r="B83" i="74"/>
  <c r="D77" i="74"/>
  <c r="D75" i="74"/>
  <c r="W32" i="76"/>
  <c r="H33" i="75"/>
  <c r="W16" i="76"/>
  <c r="H17" i="75"/>
  <c r="W51" i="76"/>
  <c r="H52" i="75"/>
  <c r="W46" i="76"/>
  <c r="H47" i="75"/>
  <c r="W11" i="76"/>
  <c r="H12" i="75"/>
  <c r="W35" i="76"/>
  <c r="H36" i="75"/>
  <c r="W30" i="76"/>
  <c r="H31" i="75"/>
  <c r="W13" i="76"/>
  <c r="H14" i="75"/>
  <c r="W27" i="76"/>
  <c r="H28" i="75"/>
  <c r="W43" i="76"/>
  <c r="H44" i="75"/>
  <c r="D118" i="72"/>
  <c r="D117" i="72"/>
  <c r="D120" i="72"/>
  <c r="B132" i="72"/>
  <c r="F20" i="67"/>
  <c r="P20" i="67"/>
  <c r="P21" i="67"/>
  <c r="D137" i="68"/>
  <c r="B155" i="68"/>
  <c r="D136" i="68"/>
  <c r="D140" i="68"/>
  <c r="D142" i="68"/>
  <c r="D85" i="74"/>
  <c r="D84" i="74"/>
  <c r="D86" i="74"/>
  <c r="B91" i="74"/>
  <c r="D83" i="74"/>
  <c r="AA6" i="76"/>
  <c r="D134" i="72"/>
  <c r="D136" i="72"/>
  <c r="D133" i="72"/>
  <c r="B148" i="72"/>
  <c r="Z72" i="41"/>
  <c r="Z50" i="41"/>
  <c r="Z28" i="41"/>
  <c r="AF28" i="41"/>
  <c r="AF72" i="41"/>
  <c r="AF50" i="41"/>
  <c r="AF74" i="41"/>
  <c r="D156" i="68"/>
  <c r="D162" i="68"/>
  <c r="D157" i="68"/>
  <c r="D160" i="68"/>
  <c r="B175" i="68"/>
  <c r="D93" i="74"/>
  <c r="D94" i="74"/>
  <c r="D92" i="74"/>
  <c r="B99" i="74"/>
  <c r="D91" i="74"/>
  <c r="B164" i="72"/>
  <c r="D150" i="72"/>
  <c r="D149" i="72"/>
  <c r="D152" i="72"/>
  <c r="Z74" i="41"/>
  <c r="B195" i="68"/>
  <c r="D182" i="68"/>
  <c r="D177" i="68"/>
  <c r="D180" i="68"/>
  <c r="D176" i="68"/>
  <c r="D100" i="74"/>
  <c r="D102" i="74"/>
  <c r="B107" i="74"/>
  <c r="D101" i="74"/>
  <c r="D99" i="74"/>
  <c r="B180" i="72"/>
  <c r="D168" i="72"/>
  <c r="D166" i="72"/>
  <c r="D165" i="72"/>
  <c r="D202" i="68"/>
  <c r="D196" i="68"/>
  <c r="D197" i="68"/>
  <c r="D200" i="68"/>
  <c r="D110" i="74"/>
  <c r="D108" i="74"/>
  <c r="B115" i="74"/>
  <c r="D107" i="74"/>
  <c r="D109" i="74"/>
  <c r="D182" i="72"/>
  <c r="D184" i="72"/>
  <c r="D181" i="72"/>
  <c r="B196" i="72"/>
  <c r="D116" i="74"/>
  <c r="D118" i="74"/>
  <c r="D117" i="74"/>
  <c r="B123" i="74"/>
  <c r="D115" i="74"/>
  <c r="D198" i="72"/>
  <c r="D200" i="72"/>
  <c r="D197" i="72"/>
  <c r="B212" i="72"/>
  <c r="B131" i="74"/>
  <c r="D123" i="74"/>
  <c r="D125" i="74"/>
  <c r="D126" i="74"/>
  <c r="D124" i="74"/>
  <c r="D214" i="72"/>
  <c r="D213" i="72"/>
  <c r="D216" i="72"/>
  <c r="B228" i="72"/>
  <c r="B139" i="74"/>
  <c r="D132" i="74"/>
  <c r="D134" i="74"/>
  <c r="D133" i="74"/>
  <c r="D131" i="74"/>
  <c r="D230" i="72"/>
  <c r="D232" i="72"/>
  <c r="D229" i="72"/>
  <c r="B244" i="72"/>
  <c r="B147" i="74"/>
  <c r="D142" i="74"/>
  <c r="D139" i="74"/>
  <c r="D140" i="74"/>
  <c r="D141" i="74"/>
  <c r="D246" i="72"/>
  <c r="D245" i="72"/>
  <c r="D248" i="72"/>
  <c r="D150" i="74"/>
  <c r="D147" i="74"/>
  <c r="D148" i="74"/>
  <c r="D149" i="74"/>
  <c r="B155" i="74"/>
  <c r="D155" i="74"/>
  <c r="B163" i="74"/>
  <c r="D157" i="74"/>
  <c r="D158" i="74"/>
  <c r="D156" i="74"/>
  <c r="D164" i="74"/>
  <c r="D166" i="74"/>
  <c r="D165" i="74"/>
  <c r="B171" i="74"/>
  <c r="D163" i="74"/>
  <c r="B179" i="74"/>
  <c r="D171" i="74"/>
  <c r="D174" i="74"/>
  <c r="D172" i="74"/>
  <c r="D173" i="74"/>
  <c r="D181" i="74"/>
  <c r="B187" i="74"/>
  <c r="D179" i="74"/>
  <c r="D180" i="74"/>
  <c r="D182" i="74"/>
  <c r="D188" i="74"/>
  <c r="B195" i="74"/>
  <c r="D187" i="74"/>
  <c r="D190" i="74"/>
  <c r="D189" i="74"/>
  <c r="D198" i="74"/>
  <c r="B203" i="74"/>
  <c r="D197" i="74"/>
  <c r="D196" i="74"/>
  <c r="D195" i="74"/>
  <c r="D204" i="74"/>
  <c r="B211" i="74"/>
  <c r="D203" i="74"/>
  <c r="D206" i="74"/>
  <c r="D205" i="74"/>
  <c r="B219" i="74"/>
  <c r="D212" i="74"/>
  <c r="D214" i="74"/>
  <c r="D213" i="74"/>
  <c r="D211" i="74"/>
  <c r="D221" i="74"/>
  <c r="D222" i="74"/>
  <c r="D220" i="74"/>
  <c r="B227" i="74"/>
  <c r="D219" i="74"/>
  <c r="B235" i="74"/>
  <c r="D228" i="74"/>
  <c r="D227" i="74"/>
  <c r="D230" i="74"/>
  <c r="D229" i="74"/>
  <c r="D236" i="74"/>
  <c r="D238" i="74"/>
  <c r="B243" i="74"/>
  <c r="D237" i="74"/>
  <c r="D235" i="74"/>
  <c r="B251" i="74"/>
  <c r="D246" i="74"/>
  <c r="D244" i="74"/>
  <c r="D243" i="74"/>
  <c r="D245" i="74"/>
  <c r="D253" i="74"/>
  <c r="B259" i="74"/>
  <c r="D254" i="74"/>
  <c r="D252" i="74"/>
  <c r="D251" i="74"/>
  <c r="B267" i="74"/>
  <c r="D259" i="74"/>
  <c r="D262" i="74"/>
  <c r="D260" i="74"/>
  <c r="D261" i="74"/>
  <c r="D269" i="74"/>
  <c r="D270" i="74"/>
  <c r="B275" i="74"/>
  <c r="D268" i="74"/>
  <c r="D267" i="74"/>
  <c r="D278" i="74"/>
  <c r="D277" i="74"/>
  <c r="B283" i="74"/>
  <c r="D276" i="74"/>
  <c r="D275" i="74"/>
  <c r="D286" i="74"/>
  <c r="B291" i="74"/>
  <c r="D283" i="74"/>
  <c r="D285" i="74"/>
  <c r="D284" i="74"/>
  <c r="D292" i="74"/>
  <c r="D294" i="74"/>
  <c r="D293" i="74"/>
  <c r="D291" i="74"/>
  <c r="B299" i="74"/>
  <c r="D299" i="74"/>
  <c r="D302" i="74"/>
  <c r="D301" i="74"/>
  <c r="D300" i="74"/>
  <c r="B307" i="74"/>
  <c r="D309" i="74"/>
  <c r="D308" i="74"/>
  <c r="B315" i="74"/>
  <c r="D310" i="74"/>
  <c r="D307" i="74"/>
  <c r="D315" i="74"/>
  <c r="D317" i="74"/>
  <c r="D316" i="74"/>
  <c r="D318" i="74"/>
  <c r="B323" i="74"/>
  <c r="D325" i="74"/>
  <c r="B331" i="74"/>
  <c r="D324" i="74"/>
  <c r="D323" i="74"/>
  <c r="D326" i="74"/>
  <c r="D331" i="74"/>
  <c r="D332" i="74"/>
  <c r="D334" i="74"/>
  <c r="B339" i="74"/>
  <c r="D333" i="74"/>
  <c r="D341" i="74"/>
  <c r="D340" i="74"/>
  <c r="B347" i="74"/>
  <c r="D342" i="74"/>
  <c r="D339" i="74"/>
  <c r="D349" i="74"/>
  <c r="D348" i="74"/>
  <c r="B355" i="74"/>
  <c r="D347" i="74"/>
  <c r="D350" i="74"/>
  <c r="B363" i="74"/>
  <c r="D358" i="74"/>
  <c r="D355" i="74"/>
  <c r="D357" i="74"/>
  <c r="D356" i="74"/>
  <c r="D365" i="74"/>
  <c r="D364" i="74"/>
  <c r="D366" i="74"/>
  <c r="B371" i="74"/>
  <c r="D363" i="74"/>
  <c r="D372" i="74"/>
  <c r="D371" i="74"/>
  <c r="D374" i="74"/>
  <c r="D373" i="74"/>
  <c r="B379" i="74"/>
  <c r="D380" i="74"/>
  <c r="D382" i="74"/>
  <c r="D381" i="74"/>
  <c r="B387" i="74"/>
  <c r="D379" i="74"/>
  <c r="B395" i="74"/>
  <c r="D388" i="74"/>
  <c r="D387" i="74"/>
  <c r="D389" i="74"/>
  <c r="D390" i="74"/>
  <c r="D396" i="74"/>
  <c r="D398" i="74"/>
  <c r="D397" i="74"/>
  <c r="B403" i="74"/>
  <c r="D395" i="74"/>
  <c r="B411" i="74"/>
  <c r="D404" i="74"/>
  <c r="D403" i="74"/>
  <c r="D405" i="74"/>
  <c r="D406" i="74"/>
  <c r="D412" i="74"/>
  <c r="D414" i="74"/>
  <c r="D413" i="74"/>
  <c r="D411" i="74"/>
  <c r="B419" i="74"/>
  <c r="B427" i="74"/>
  <c r="D420" i="74"/>
  <c r="D419" i="74"/>
  <c r="D422" i="74"/>
  <c r="D421" i="74"/>
  <c r="D428" i="74"/>
  <c r="D430" i="74"/>
  <c r="D429" i="74"/>
  <c r="D427" i="74"/>
  <c r="B435" i="74"/>
  <c r="B443" i="74"/>
  <c r="D436" i="74"/>
  <c r="D435" i="74"/>
  <c r="D438" i="74"/>
  <c r="D437" i="74"/>
  <c r="D444" i="74"/>
  <c r="D446" i="74"/>
  <c r="D445" i="74"/>
  <c r="D443" i="74"/>
  <c r="B451" i="74"/>
  <c r="B459" i="74"/>
  <c r="D452" i="74"/>
  <c r="D451" i="74"/>
  <c r="D454" i="74"/>
  <c r="D453" i="74"/>
  <c r="D460" i="74"/>
  <c r="D462" i="74"/>
  <c r="D461" i="74"/>
  <c r="B467" i="74"/>
  <c r="D459" i="74"/>
  <c r="B475" i="74"/>
  <c r="D468" i="74"/>
  <c r="D467" i="74"/>
  <c r="D470" i="74"/>
  <c r="D469" i="74"/>
  <c r="D476" i="74"/>
  <c r="D478" i="74"/>
  <c r="D477" i="74"/>
  <c r="D475" i="74"/>
  <c r="B483" i="74"/>
  <c r="B491" i="74"/>
  <c r="D484" i="74"/>
  <c r="D483" i="74"/>
  <c r="D485" i="74"/>
  <c r="D486" i="74"/>
  <c r="D492" i="74"/>
  <c r="D494" i="74"/>
  <c r="D493" i="74"/>
  <c r="B499" i="74"/>
  <c r="D491" i="74"/>
  <c r="B507" i="74"/>
  <c r="D500" i="74"/>
  <c r="D499" i="74"/>
  <c r="D502" i="74"/>
  <c r="D501" i="74"/>
  <c r="D508" i="74"/>
  <c r="D510" i="74"/>
  <c r="D509" i="74"/>
  <c r="B515" i="74"/>
  <c r="D507" i="74"/>
  <c r="B523" i="74"/>
  <c r="D515" i="74"/>
  <c r="D516" i="74"/>
  <c r="D517" i="74"/>
  <c r="D518" i="74"/>
  <c r="B531" i="74"/>
  <c r="D525" i="74"/>
  <c r="D526" i="74"/>
  <c r="D523" i="74"/>
  <c r="D524" i="74"/>
  <c r="D532" i="74"/>
  <c r="B539" i="74"/>
  <c r="D534" i="74"/>
  <c r="D531" i="74"/>
  <c r="D533" i="74"/>
  <c r="B547" i="74"/>
  <c r="D542" i="74"/>
  <c r="D541" i="74"/>
  <c r="D539" i="74"/>
  <c r="D540" i="74"/>
  <c r="D550" i="74"/>
  <c r="D547" i="74"/>
  <c r="D549" i="74"/>
  <c r="D548" i="74"/>
  <c r="B555" i="74"/>
  <c r="D558" i="74"/>
  <c r="D555" i="74"/>
  <c r="B563" i="74"/>
  <c r="D557" i="74"/>
  <c r="D556" i="74"/>
  <c r="D563" i="74"/>
  <c r="D565" i="74"/>
  <c r="D564" i="74"/>
  <c r="B571" i="74"/>
  <c r="D566" i="74"/>
  <c r="D574" i="74"/>
  <c r="B579" i="74"/>
  <c r="D573" i="74"/>
  <c r="D571" i="74"/>
  <c r="D572" i="74"/>
  <c r="D581" i="74"/>
  <c r="D579" i="74"/>
  <c r="B587" i="74"/>
  <c r="D580" i="74"/>
  <c r="D582" i="74"/>
  <c r="D590" i="74"/>
  <c r="D587" i="74"/>
  <c r="D588" i="74"/>
  <c r="B595" i="74"/>
  <c r="D589" i="74"/>
  <c r="D597" i="74"/>
  <c r="D595" i="74"/>
  <c r="D598" i="74"/>
  <c r="D596" i="74"/>
  <c r="B603" i="74"/>
  <c r="D606" i="74"/>
  <c r="D603" i="74"/>
  <c r="D604" i="74"/>
  <c r="B611" i="74"/>
  <c r="D605" i="74"/>
  <c r="D614" i="74"/>
  <c r="B619" i="74"/>
  <c r="D612" i="74"/>
  <c r="D613" i="74"/>
  <c r="D611" i="74"/>
  <c r="D619" i="74"/>
  <c r="D621" i="74"/>
  <c r="D620" i="74"/>
  <c r="B627" i="74"/>
  <c r="D622" i="74"/>
  <c r="D628" i="74"/>
  <c r="D630" i="74"/>
  <c r="D627" i="74"/>
  <c r="B635" i="74"/>
  <c r="D629" i="74"/>
  <c r="D637" i="74"/>
  <c r="D635" i="74"/>
  <c r="B643" i="74"/>
  <c r="D636" i="74"/>
  <c r="D638" i="74"/>
  <c r="D646" i="74"/>
  <c r="D643" i="74"/>
  <c r="D644" i="74"/>
  <c r="B651" i="74"/>
  <c r="D645" i="74"/>
  <c r="D652" i="74"/>
  <c r="D654" i="74"/>
  <c r="B659" i="74"/>
  <c r="D653" i="74"/>
  <c r="D651" i="74"/>
  <c r="D662" i="74"/>
  <c r="D660" i="74"/>
  <c r="B667" i="74"/>
  <c r="D661" i="74"/>
  <c r="D659" i="74"/>
  <c r="D668" i="74"/>
  <c r="D667" i="74"/>
  <c r="D670" i="74"/>
  <c r="D669" i="74"/>
  <c r="B675" i="74"/>
  <c r="D678" i="74"/>
  <c r="D676" i="74"/>
  <c r="B683" i="74"/>
  <c r="D677" i="74"/>
  <c r="D675" i="74"/>
  <c r="D684" i="74"/>
  <c r="D685" i="74"/>
  <c r="B691" i="74"/>
  <c r="D683" i="74"/>
  <c r="D686" i="74"/>
  <c r="D694" i="74"/>
  <c r="D693" i="74"/>
  <c r="D692" i="74"/>
  <c r="B699" i="74"/>
  <c r="D691" i="74"/>
  <c r="D702" i="74"/>
  <c r="D701" i="74"/>
  <c r="D700" i="74"/>
  <c r="B707" i="74"/>
  <c r="D699" i="74"/>
  <c r="D708" i="74"/>
  <c r="D707" i="74"/>
  <c r="D710" i="74"/>
  <c r="D709" i="74"/>
  <c r="B715" i="74"/>
  <c r="D718" i="74"/>
  <c r="D715" i="74"/>
  <c r="D716" i="74"/>
  <c r="D717" i="74"/>
  <c r="B723" i="74"/>
  <c r="D724" i="74"/>
  <c r="D723" i="74"/>
  <c r="D726" i="74"/>
  <c r="D725" i="74"/>
  <c r="B731" i="74"/>
  <c r="D734" i="74"/>
  <c r="D733" i="74"/>
  <c r="D732" i="74"/>
  <c r="D731" i="74"/>
  <c r="B739" i="74"/>
  <c r="D742" i="74"/>
  <c r="D740" i="74"/>
  <c r="B747" i="74"/>
  <c r="D739" i="74"/>
  <c r="D741" i="74"/>
  <c r="D748" i="74"/>
  <c r="D750" i="74"/>
  <c r="D749" i="74"/>
  <c r="B755" i="74"/>
  <c r="D747" i="74"/>
  <c r="D758" i="74"/>
  <c r="D756" i="74"/>
  <c r="B763" i="74"/>
  <c r="D755" i="74"/>
  <c r="D757" i="74"/>
  <c r="D764" i="74"/>
  <c r="D766" i="74"/>
  <c r="D765" i="74"/>
  <c r="B771" i="74"/>
  <c r="D763" i="74"/>
  <c r="D774" i="74"/>
  <c r="D772" i="74"/>
  <c r="B779" i="74"/>
  <c r="D771" i="74"/>
  <c r="D773" i="74"/>
  <c r="D780" i="74"/>
  <c r="D782" i="74"/>
  <c r="D781" i="74"/>
  <c r="D779" i="74"/>
  <c r="B787" i="74"/>
  <c r="D790" i="74"/>
  <c r="D788" i="74"/>
  <c r="B795" i="74"/>
  <c r="D789" i="74"/>
  <c r="D787" i="74"/>
  <c r="D796" i="74"/>
  <c r="D798" i="74"/>
  <c r="D797" i="74"/>
  <c r="B803" i="74"/>
  <c r="D795" i="74"/>
  <c r="D806" i="74"/>
  <c r="D804" i="74"/>
  <c r="B811" i="74"/>
  <c r="D803" i="74"/>
  <c r="D805" i="74"/>
  <c r="D812" i="74"/>
  <c r="D813" i="74"/>
  <c r="D814" i="74"/>
  <c r="D811" i="74"/>
</calcChain>
</file>

<file path=xl/comments1.xml><?xml version="1.0" encoding="utf-8"?>
<comments xmlns="http://schemas.openxmlformats.org/spreadsheetml/2006/main">
  <authors>
    <author>浮穴 英知</author>
  </authors>
  <commentList>
    <comment ref="P7" authorId="0">
      <text>
        <r>
          <rPr>
            <b/>
            <sz val="12"/>
            <color indexed="81"/>
            <rFont val="ＭＳ Ｐゴシック"/>
            <family val="3"/>
            <charset val="128"/>
          </rPr>
          <t>審査中、未申請の時に、
空白だと赤</t>
        </r>
      </text>
    </comment>
    <comment ref="R7" authorId="0">
      <text>
        <r>
          <rPr>
            <b/>
            <sz val="12"/>
            <color indexed="81"/>
            <rFont val="ＭＳ Ｐゴシック"/>
            <family val="3"/>
            <charset val="128"/>
          </rPr>
          <t>審査中、未申請の時に、
空白だと赤</t>
        </r>
      </text>
    </comment>
  </commentList>
</comments>
</file>

<file path=xl/comments2.xml><?xml version="1.0" encoding="utf-8"?>
<comments xmlns="http://schemas.openxmlformats.org/spreadsheetml/2006/main">
  <authors>
    <author>浮穴 英知</author>
  </authors>
  <commentList>
    <comment ref="I7" authorId="0">
      <text>
        <r>
          <rPr>
            <b/>
            <sz val="14"/>
            <color indexed="81"/>
            <rFont val="ＭＳ Ｐゴシック"/>
            <family val="3"/>
            <charset val="128"/>
          </rPr>
          <t>【電話番号】
0から始まること
半角数値と"-"のみ
11桁以内の数字</t>
        </r>
      </text>
    </comment>
    <comment ref="J7" authorId="0">
      <text>
        <r>
          <rPr>
            <b/>
            <sz val="14"/>
            <color indexed="81"/>
            <rFont val="ＭＳ Ｐゴシック"/>
            <family val="3"/>
            <charset val="128"/>
          </rPr>
          <t>【メールアドレス】
半角のみ
@が必ず含まれること
空白とカンマを禁止</t>
        </r>
      </text>
    </comment>
  </commentList>
</comments>
</file>

<file path=xl/comments3.xml><?xml version="1.0" encoding="utf-8"?>
<comments xmlns="http://schemas.openxmlformats.org/spreadsheetml/2006/main">
  <authors>
    <author>浮穴 英知</author>
  </authors>
  <commentList>
    <comment ref="B4" authorId="0">
      <text>
        <r>
          <rPr>
            <b/>
            <sz val="11"/>
            <color indexed="81"/>
            <rFont val="ＭＳ Ｐゴシック"/>
            <family val="3"/>
            <charset val="128"/>
          </rPr>
          <t>クリックで
各No.へ
ジャンプ
します。</t>
        </r>
      </text>
    </comment>
  </commentList>
</comments>
</file>

<file path=xl/comments4.xml><?xml version="1.0" encoding="utf-8"?>
<comments xmlns="http://schemas.openxmlformats.org/spreadsheetml/2006/main">
  <authors>
    <author>浮穴 英知</author>
  </authors>
  <commentList>
    <comment ref="B4" authorId="0">
      <text>
        <r>
          <rPr>
            <b/>
            <sz val="11"/>
            <color indexed="81"/>
            <rFont val="ＭＳ Ｐゴシック"/>
            <family val="3"/>
            <charset val="128"/>
          </rPr>
          <t>クリックで
各No.へ
ジャンプ
します。</t>
        </r>
      </text>
    </comment>
  </commentList>
</comments>
</file>

<file path=xl/comments5.xml><?xml version="1.0" encoding="utf-8"?>
<comments xmlns="http://schemas.openxmlformats.org/spreadsheetml/2006/main">
  <authors>
    <author>浮穴 英知</author>
  </authors>
  <commentList>
    <comment ref="B4" authorId="0">
      <text>
        <r>
          <rPr>
            <b/>
            <sz val="11"/>
            <color indexed="81"/>
            <rFont val="ＭＳ Ｐゴシック"/>
            <family val="3"/>
            <charset val="128"/>
          </rPr>
          <t>クリックで
各No.へ
ジャンプ
します。</t>
        </r>
      </text>
    </comment>
  </commentList>
</comments>
</file>

<file path=xl/comments6.xml><?xml version="1.0" encoding="utf-8"?>
<comments xmlns="http://schemas.openxmlformats.org/spreadsheetml/2006/main">
  <authors>
    <author>大前 晴信</author>
  </authors>
  <commentList>
    <comment ref="L56" authorId="0">
      <text>
        <r>
          <rPr>
            <b/>
            <sz val="9"/>
            <color indexed="81"/>
            <rFont val="ＭＳ Ｐゴシック"/>
            <family val="3"/>
            <charset val="128"/>
          </rPr>
          <t>プルダウン選択</t>
        </r>
      </text>
    </comment>
    <comment ref="L57" authorId="0">
      <text>
        <r>
          <rPr>
            <b/>
            <sz val="9"/>
            <color indexed="81"/>
            <rFont val="ＭＳ Ｐゴシック"/>
            <family val="3"/>
            <charset val="128"/>
          </rPr>
          <t>プルダウン選択</t>
        </r>
      </text>
    </comment>
    <comment ref="L58" authorId="0">
      <text>
        <r>
          <rPr>
            <b/>
            <sz val="9"/>
            <color indexed="81"/>
            <rFont val="ＭＳ Ｐゴシック"/>
            <family val="3"/>
            <charset val="128"/>
          </rPr>
          <t>プルダウン選択</t>
        </r>
      </text>
    </comment>
    <comment ref="L65" authorId="0">
      <text>
        <r>
          <rPr>
            <b/>
            <sz val="9"/>
            <color indexed="81"/>
            <rFont val="ＭＳ Ｐゴシック"/>
            <family val="3"/>
            <charset val="128"/>
          </rPr>
          <t>プルダウン選択</t>
        </r>
      </text>
    </comment>
  </commentList>
</comments>
</file>

<file path=xl/sharedStrings.xml><?xml version="1.0" encoding="utf-8"?>
<sst xmlns="http://schemas.openxmlformats.org/spreadsheetml/2006/main" count="2460" uniqueCount="562">
  <si>
    <t>所在地</t>
    <rPh sb="0" eb="3">
      <t>ショザイチ</t>
    </rPh>
    <phoneticPr fontId="1"/>
  </si>
  <si>
    <t>業種</t>
    <rPh sb="0" eb="2">
      <t>ギョウシュ</t>
    </rPh>
    <phoneticPr fontId="1"/>
  </si>
  <si>
    <t>住所</t>
    <rPh sb="0" eb="2">
      <t>ジュウショ</t>
    </rPh>
    <phoneticPr fontId="1"/>
  </si>
  <si>
    <t>事業・サービス名</t>
    <rPh sb="0" eb="2">
      <t>ジギョウ</t>
    </rPh>
    <rPh sb="7" eb="8">
      <t>メイ</t>
    </rPh>
    <phoneticPr fontId="1"/>
  </si>
  <si>
    <t>所属</t>
    <rPh sb="0" eb="2">
      <t>ショゾク</t>
    </rPh>
    <phoneticPr fontId="1"/>
  </si>
  <si>
    <t>電話</t>
    <rPh sb="0" eb="2">
      <t>デンワ</t>
    </rPh>
    <phoneticPr fontId="1"/>
  </si>
  <si>
    <t>役職</t>
    <rPh sb="0" eb="2">
      <t>ヤクショク</t>
    </rPh>
    <phoneticPr fontId="1"/>
  </si>
  <si>
    <t>担当者氏名</t>
    <rPh sb="0" eb="3">
      <t>タントウシャ</t>
    </rPh>
    <rPh sb="3" eb="5">
      <t>シメイ</t>
    </rPh>
    <phoneticPr fontId="1"/>
  </si>
  <si>
    <t>問い合わせ窓口</t>
    <rPh sb="0" eb="1">
      <t>ト</t>
    </rPh>
    <rPh sb="2" eb="3">
      <t>ア</t>
    </rPh>
    <rPh sb="5" eb="7">
      <t>マドグチ</t>
    </rPh>
    <phoneticPr fontId="1"/>
  </si>
  <si>
    <t>連絡先</t>
    <rPh sb="0" eb="2">
      <t>レンラク</t>
    </rPh>
    <rPh sb="2" eb="3">
      <t>サキ</t>
    </rPh>
    <phoneticPr fontId="1"/>
  </si>
  <si>
    <t>１.事業者情報</t>
    <rPh sb="2" eb="5">
      <t>ジギョウシャ</t>
    </rPh>
    <rPh sb="5" eb="7">
      <t>ジョウホウ</t>
    </rPh>
    <phoneticPr fontId="1"/>
  </si>
  <si>
    <t>事業者名</t>
    <rPh sb="0" eb="3">
      <t>ジギョウシャ</t>
    </rPh>
    <rPh sb="3" eb="4">
      <t>メイ</t>
    </rPh>
    <phoneticPr fontId="1"/>
  </si>
  <si>
    <t>／</t>
    <phoneticPr fontId="1"/>
  </si>
  <si>
    <t>代表者氏名</t>
    <rPh sb="0" eb="3">
      <t>ダイヒョウシャ</t>
    </rPh>
    <rPh sb="3" eb="5">
      <t>シメイ</t>
    </rPh>
    <phoneticPr fontId="1"/>
  </si>
  <si>
    <t>）</t>
    <phoneticPr fontId="1"/>
  </si>
  <si>
    <t>（</t>
    <phoneticPr fontId="1"/>
  </si>
  <si>
    <t>事業計画概要</t>
    <rPh sb="0" eb="2">
      <t>ジギョウ</t>
    </rPh>
    <rPh sb="2" eb="4">
      <t>ケイカク</t>
    </rPh>
    <rPh sb="4" eb="6">
      <t>ガイヨウ</t>
    </rPh>
    <phoneticPr fontId="1"/>
  </si>
  <si>
    <t>コンソーシアム
構成事業者</t>
    <rPh sb="8" eb="10">
      <t>コウセイ</t>
    </rPh>
    <rPh sb="10" eb="13">
      <t>ジギョウシャ</t>
    </rPh>
    <phoneticPr fontId="1"/>
  </si>
  <si>
    <t>※コンソーシアムを構成して応募する場合、事業者ごとに作成すること。</t>
    <rPh sb="9" eb="11">
      <t>コウセイ</t>
    </rPh>
    <rPh sb="13" eb="15">
      <t>オウボ</t>
    </rPh>
    <rPh sb="17" eb="19">
      <t>バアイ</t>
    </rPh>
    <rPh sb="20" eb="23">
      <t>ジギョウシャ</t>
    </rPh>
    <rPh sb="26" eb="28">
      <t>サクセイ</t>
    </rPh>
    <phoneticPr fontId="1"/>
  </si>
  <si>
    <t>事 業 者 概 要 書</t>
    <phoneticPr fontId="1"/>
  </si>
  <si>
    <t>ＭＡＩＬ</t>
    <phoneticPr fontId="1"/>
  </si>
  <si>
    <t>都</t>
    <phoneticPr fontId="1"/>
  </si>
  <si>
    <t>ＦＡＸ</t>
    <phoneticPr fontId="1"/>
  </si>
  <si>
    <t>都</t>
  </si>
  <si>
    <t>区</t>
  </si>
  <si>
    <t>事業者名（幹事社）</t>
    <rPh sb="0" eb="3">
      <t>ジギョウシャ</t>
    </rPh>
    <rPh sb="3" eb="4">
      <t>メイ</t>
    </rPh>
    <rPh sb="7" eb="8">
      <t>シャ</t>
    </rPh>
    <phoneticPr fontId="1"/>
  </si>
  <si>
    <t>※事業の責任者ではなく、実務担当者の情報を記入すること。</t>
    <rPh sb="1" eb="3">
      <t>ジギョウ</t>
    </rPh>
    <rPh sb="4" eb="7">
      <t>セキニンシャ</t>
    </rPh>
    <rPh sb="12" eb="14">
      <t>ジツム</t>
    </rPh>
    <rPh sb="14" eb="16">
      <t>タントウ</t>
    </rPh>
    <rPh sb="16" eb="17">
      <t>シャ</t>
    </rPh>
    <rPh sb="18" eb="20">
      <t>ジョウホウ</t>
    </rPh>
    <rPh sb="21" eb="23">
      <t>キニュウ</t>
    </rPh>
    <phoneticPr fontId="1"/>
  </si>
  <si>
    <t>期</t>
    <rPh sb="0" eb="1">
      <t>キ</t>
    </rPh>
    <phoneticPr fontId="3"/>
  </si>
  <si>
    <t>合　計</t>
    <rPh sb="0" eb="1">
      <t>ア</t>
    </rPh>
    <rPh sb="2" eb="3">
      <t>ケイ</t>
    </rPh>
    <phoneticPr fontId="3"/>
  </si>
  <si>
    <t>NO</t>
    <phoneticPr fontId="3"/>
  </si>
  <si>
    <t>※コンソーシアムを構成している場合、全事業者を記載すること。</t>
  </si>
  <si>
    <t>※記載内容を裏付けるエビデンスがある場合、別途添付すること。</t>
    <rPh sb="1" eb="3">
      <t>キサイ</t>
    </rPh>
    <rPh sb="3" eb="5">
      <t>ナイヨウ</t>
    </rPh>
    <rPh sb="6" eb="8">
      <t>ウラヅ</t>
    </rPh>
    <rPh sb="18" eb="20">
      <t>バアイ</t>
    </rPh>
    <rPh sb="21" eb="23">
      <t>ベット</t>
    </rPh>
    <rPh sb="23" eb="25">
      <t>テンプ</t>
    </rPh>
    <phoneticPr fontId="1"/>
  </si>
  <si>
    <t>事業・サービス概要</t>
    <rPh sb="0" eb="2">
      <t>ジギョウ</t>
    </rPh>
    <rPh sb="7" eb="9">
      <t>ガイヨウ</t>
    </rPh>
    <phoneticPr fontId="1"/>
  </si>
  <si>
    <t>開始年月</t>
    <rPh sb="0" eb="2">
      <t>カイシ</t>
    </rPh>
    <rPh sb="2" eb="4">
      <t>ネンゲツ</t>
    </rPh>
    <phoneticPr fontId="1"/>
  </si>
  <si>
    <t>顧客数</t>
    <rPh sb="0" eb="2">
      <t>コキャク</t>
    </rPh>
    <rPh sb="2" eb="3">
      <t>スウ</t>
    </rPh>
    <phoneticPr fontId="1"/>
  </si>
  <si>
    <t>〒</t>
    <phoneticPr fontId="1"/>
  </si>
  <si>
    <t>年商（直近）</t>
    <rPh sb="0" eb="2">
      <t>ネンショウ</t>
    </rPh>
    <rPh sb="3" eb="5">
      <t>チョッキン</t>
    </rPh>
    <phoneticPr fontId="1"/>
  </si>
  <si>
    <t>顧客例</t>
    <rPh sb="0" eb="2">
      <t>コキャク</t>
    </rPh>
    <rPh sb="2" eb="3">
      <t>レイ</t>
    </rPh>
    <phoneticPr fontId="1"/>
  </si>
  <si>
    <t>事業所数</t>
    <rPh sb="0" eb="3">
      <t>ジギョウショ</t>
    </rPh>
    <rPh sb="3" eb="4">
      <t>スウ</t>
    </rPh>
    <phoneticPr fontId="1"/>
  </si>
  <si>
    <t>ヶ所</t>
    <rPh sb="1" eb="2">
      <t>ショ</t>
    </rPh>
    <phoneticPr fontId="1"/>
  </si>
  <si>
    <t>補助事業期間（１年間）</t>
    <rPh sb="0" eb="2">
      <t>ホジョ</t>
    </rPh>
    <rPh sb="2" eb="4">
      <t>ジギョウ</t>
    </rPh>
    <rPh sb="4" eb="6">
      <t>キカン</t>
    </rPh>
    <phoneticPr fontId="1"/>
  </si>
  <si>
    <t>インセンティブ付与見込リスト</t>
    <rPh sb="7" eb="9">
      <t>フヨ</t>
    </rPh>
    <phoneticPr fontId="1"/>
  </si>
  <si>
    <t>インセンティブ名称</t>
    <rPh sb="7" eb="9">
      <t>メイショウ</t>
    </rPh>
    <phoneticPr fontId="3"/>
  </si>
  <si>
    <t>型番</t>
    <rPh sb="0" eb="2">
      <t>カタバン</t>
    </rPh>
    <phoneticPr fontId="1"/>
  </si>
  <si>
    <t>備考</t>
    <rPh sb="0" eb="2">
      <t>ビコウ</t>
    </rPh>
    <phoneticPr fontId="1"/>
  </si>
  <si>
    <t>生活空間におけるサイバー/フィジカル融合促進事業
機器登録申請書</t>
    <rPh sb="25" eb="27">
      <t>キキ</t>
    </rPh>
    <rPh sb="27" eb="29">
      <t>トウロク</t>
    </rPh>
    <rPh sb="29" eb="32">
      <t>シンセイショ</t>
    </rPh>
    <phoneticPr fontId="1"/>
  </si>
  <si>
    <t>生活空間におけるサイバー/フィジカル融合促進事業
サービス事業登録申請書</t>
    <rPh sb="29" eb="31">
      <t>ジギョウ</t>
    </rPh>
    <rPh sb="31" eb="33">
      <t>トウロク</t>
    </rPh>
    <rPh sb="33" eb="36">
      <t>シンセイショ</t>
    </rPh>
    <phoneticPr fontId="1"/>
  </si>
  <si>
    <t>１.サービス概要</t>
    <rPh sb="6" eb="8">
      <t>ガイヨウ</t>
    </rPh>
    <phoneticPr fontId="1"/>
  </si>
  <si>
    <t>サービス名称</t>
    <rPh sb="4" eb="6">
      <t>メイショウ</t>
    </rPh>
    <phoneticPr fontId="1"/>
  </si>
  <si>
    <t>２.担当者情報</t>
    <phoneticPr fontId="1"/>
  </si>
  <si>
    <t>３.事業の内容</t>
    <rPh sb="2" eb="4">
      <t>ジギョウ</t>
    </rPh>
    <rPh sb="5" eb="7">
      <t>ナイヨウ</t>
    </rPh>
    <phoneticPr fontId="1"/>
  </si>
  <si>
    <t>４．情報セキュリティ</t>
    <rPh sb="2" eb="4">
      <t>ジョウホウ</t>
    </rPh>
    <phoneticPr fontId="1"/>
  </si>
  <si>
    <t xml:space="preserve">■情報セキュリティマネジメント
</t>
    <rPh sb="1" eb="3">
      <t>ジョウホウ</t>
    </rPh>
    <phoneticPr fontId="1"/>
  </si>
  <si>
    <t>■個人情報の取扱い</t>
  </si>
  <si>
    <t>年</t>
    <rPh sb="0" eb="1">
      <t>ネン</t>
    </rPh>
    <phoneticPr fontId="1"/>
  </si>
  <si>
    <t>月</t>
    <rPh sb="0" eb="1">
      <t>ガツ</t>
    </rPh>
    <phoneticPr fontId="1"/>
  </si>
  <si>
    <t>日　</t>
    <rPh sb="0" eb="1">
      <t>ヒ</t>
    </rPh>
    <phoneticPr fontId="1"/>
  </si>
  <si>
    <t>取得見込時期</t>
    <rPh sb="0" eb="2">
      <t>シュトク</t>
    </rPh>
    <rPh sb="2" eb="4">
      <t>ミコミ</t>
    </rPh>
    <rPh sb="4" eb="6">
      <t>ジキ</t>
    </rPh>
    <phoneticPr fontId="1"/>
  </si>
  <si>
    <t>月頃</t>
    <rPh sb="0" eb="1">
      <t>ガツ</t>
    </rPh>
    <rPh sb="1" eb="2">
      <t>コロ</t>
    </rPh>
    <phoneticPr fontId="1"/>
  </si>
  <si>
    <t>・プライバシーマークまたはそれに準ずる個人情報の取り扱いに関する認証を取得していること。</t>
    <phoneticPr fontId="1"/>
  </si>
  <si>
    <t>≪注意事項≫</t>
    <rPh sb="1" eb="3">
      <t>チュウイ</t>
    </rPh>
    <rPh sb="3" eb="5">
      <t>ジコウ</t>
    </rPh>
    <phoneticPr fontId="1"/>
  </si>
  <si>
    <t>プライバシーマーク</t>
    <phoneticPr fontId="1"/>
  </si>
  <si>
    <t>*取得済み第三者認証（写し）を提出のこと。</t>
    <rPh sb="1" eb="3">
      <t>シュトク</t>
    </rPh>
    <rPh sb="3" eb="4">
      <t>ズ</t>
    </rPh>
    <rPh sb="5" eb="10">
      <t>ダイサンシャニンショウ</t>
    </rPh>
    <rPh sb="11" eb="12">
      <t>ウツ</t>
    </rPh>
    <rPh sb="15" eb="17">
      <t>テイシュツ</t>
    </rPh>
    <phoneticPr fontId="1"/>
  </si>
  <si>
    <t>*未取得の場合は申請書類（写し）を提出のこと。</t>
    <rPh sb="1" eb="2">
      <t>ミ</t>
    </rPh>
    <rPh sb="2" eb="4">
      <t>シュトク</t>
    </rPh>
    <rPh sb="5" eb="7">
      <t>バアイ</t>
    </rPh>
    <rPh sb="8" eb="10">
      <t>シンセイ</t>
    </rPh>
    <rPh sb="10" eb="12">
      <t>ショルイ</t>
    </rPh>
    <rPh sb="13" eb="14">
      <t>ウツ</t>
    </rPh>
    <rPh sb="17" eb="19">
      <t>テイシュツ</t>
    </rPh>
    <phoneticPr fontId="1"/>
  </si>
  <si>
    <t>インセンティブ名称</t>
    <rPh sb="7" eb="9">
      <t>メイショウ</t>
    </rPh>
    <phoneticPr fontId="1"/>
  </si>
  <si>
    <t>6月-9月</t>
    <rPh sb="1" eb="2">
      <t>ガツ</t>
    </rPh>
    <rPh sb="4" eb="5">
      <t>ガツ</t>
    </rPh>
    <phoneticPr fontId="1"/>
  </si>
  <si>
    <t>10月-12月</t>
    <rPh sb="2" eb="3">
      <t>ガツ</t>
    </rPh>
    <rPh sb="6" eb="7">
      <t>ガツ</t>
    </rPh>
    <phoneticPr fontId="1"/>
  </si>
  <si>
    <t>合計</t>
    <rPh sb="0" eb="2">
      <t>ゴウケイ</t>
    </rPh>
    <phoneticPr fontId="1"/>
  </si>
  <si>
    <t>件</t>
    <rPh sb="0" eb="1">
      <t>ケン</t>
    </rPh>
    <phoneticPr fontId="1"/>
  </si>
  <si>
    <t>額</t>
    <rPh sb="0" eb="1">
      <t>ガク</t>
    </rPh>
    <phoneticPr fontId="1"/>
  </si>
  <si>
    <t>1月-3月</t>
    <phoneticPr fontId="1"/>
  </si>
  <si>
    <t>１.事業計画立案者</t>
    <phoneticPr fontId="1"/>
  </si>
  <si>
    <t>２.事業計画概要</t>
    <rPh sb="2" eb="4">
      <t>ジギョウ</t>
    </rPh>
    <rPh sb="4" eb="6">
      <t>ケイカク</t>
    </rPh>
    <rPh sb="6" eb="8">
      <t>ガイヨウ</t>
    </rPh>
    <phoneticPr fontId="1"/>
  </si>
  <si>
    <t>４．事業実施体制</t>
    <rPh sb="2" eb="4">
      <t>ジギョウ</t>
    </rPh>
    <rPh sb="4" eb="6">
      <t>ジッシ</t>
    </rPh>
    <rPh sb="6" eb="8">
      <t>タイセイ</t>
    </rPh>
    <phoneticPr fontId="1"/>
  </si>
  <si>
    <t>※ユーザー、サービス事業者、プラットフォーマー、機器メーカー、協力事業者及び、それらに関係するデータ、インセンティブの流れは必ず記載のこと。</t>
    <rPh sb="10" eb="13">
      <t>ジギョウシャ</t>
    </rPh>
    <rPh sb="24" eb="26">
      <t>キキ</t>
    </rPh>
    <rPh sb="31" eb="33">
      <t>キョウリョク</t>
    </rPh>
    <rPh sb="33" eb="36">
      <t>ジギョウシャ</t>
    </rPh>
    <rPh sb="36" eb="37">
      <t>オヨ</t>
    </rPh>
    <rPh sb="43" eb="45">
      <t>カンケイ</t>
    </rPh>
    <rPh sb="59" eb="60">
      <t>ナガ</t>
    </rPh>
    <rPh sb="62" eb="63">
      <t>カナラ</t>
    </rPh>
    <rPh sb="64" eb="66">
      <t>キサイ</t>
    </rPh>
    <phoneticPr fontId="1"/>
  </si>
  <si>
    <t>※どのようなデータを活用し、家事負担軽減となるサービスが提供されるか等を記載のこと。</t>
    <rPh sb="10" eb="12">
      <t>カツヨウ</t>
    </rPh>
    <rPh sb="14" eb="16">
      <t>カジ</t>
    </rPh>
    <rPh sb="16" eb="18">
      <t>フタン</t>
    </rPh>
    <rPh sb="18" eb="20">
      <t>ケイゲン</t>
    </rPh>
    <rPh sb="28" eb="30">
      <t>テイキョウ</t>
    </rPh>
    <rPh sb="34" eb="35">
      <t>トウ</t>
    </rPh>
    <rPh sb="36" eb="38">
      <t>キサイ</t>
    </rPh>
    <phoneticPr fontId="1"/>
  </si>
  <si>
    <t>活用方法</t>
    <rPh sb="0" eb="2">
      <t>カツヨウ</t>
    </rPh>
    <rPh sb="2" eb="4">
      <t>ホウホウ</t>
    </rPh>
    <phoneticPr fontId="1"/>
  </si>
  <si>
    <t>機器名</t>
    <rPh sb="0" eb="2">
      <t>キキ</t>
    </rPh>
    <rPh sb="2" eb="3">
      <t>メイ</t>
    </rPh>
    <phoneticPr fontId="1"/>
  </si>
  <si>
    <t>収集データ</t>
    <rPh sb="0" eb="2">
      <t>シュウシュウ</t>
    </rPh>
    <phoneticPr fontId="1"/>
  </si>
  <si>
    <t>No.</t>
    <phoneticPr fontId="1"/>
  </si>
  <si>
    <t>SII-1234ABCD</t>
    <phoneticPr fontId="1"/>
  </si>
  <si>
    <t>電子レンジ</t>
    <rPh sb="0" eb="2">
      <t>デンシ</t>
    </rPh>
    <phoneticPr fontId="1"/>
  </si>
  <si>
    <t>ABC</t>
    <phoneticPr fontId="1"/>
  </si>
  <si>
    <t>No.</t>
    <phoneticPr fontId="1"/>
  </si>
  <si>
    <t>項目</t>
    <rPh sb="0" eb="2">
      <t>コウモク</t>
    </rPh>
    <phoneticPr fontId="1"/>
  </si>
  <si>
    <t>確認</t>
    <rPh sb="0" eb="2">
      <t>カクニン</t>
    </rPh>
    <phoneticPr fontId="1"/>
  </si>
  <si>
    <t>個人消費者向けデバイスである</t>
    <rPh sb="0" eb="2">
      <t>コジン</t>
    </rPh>
    <rPh sb="2" eb="4">
      <t>ショウヒ</t>
    </rPh>
    <rPh sb="4" eb="5">
      <t>シャ</t>
    </rPh>
    <rPh sb="5" eb="6">
      <t>ム</t>
    </rPh>
    <phoneticPr fontId="1"/>
  </si>
  <si>
    <t>ネットワーク接続可能なデバイスである</t>
    <rPh sb="6" eb="8">
      <t>セツゾク</t>
    </rPh>
    <rPh sb="8" eb="10">
      <t>カノウ</t>
    </rPh>
    <phoneticPr fontId="1"/>
  </si>
  <si>
    <t>主に住宅内または住宅周辺で消費者の生活データを収集する機能を有す</t>
    <rPh sb="0" eb="1">
      <t>オモ</t>
    </rPh>
    <rPh sb="2" eb="4">
      <t>ジュウタク</t>
    </rPh>
    <rPh sb="4" eb="5">
      <t>ナイ</t>
    </rPh>
    <rPh sb="8" eb="10">
      <t>ジュウタク</t>
    </rPh>
    <rPh sb="10" eb="12">
      <t>シュウヘン</t>
    </rPh>
    <rPh sb="13" eb="16">
      <t>ショウヒシャ</t>
    </rPh>
    <rPh sb="17" eb="19">
      <t>セイカツ</t>
    </rPh>
    <rPh sb="23" eb="25">
      <t>シュウシュウ</t>
    </rPh>
    <rPh sb="27" eb="29">
      <t>キノウ</t>
    </rPh>
    <rPh sb="30" eb="31">
      <t>ユウ</t>
    </rPh>
    <phoneticPr fontId="1"/>
  </si>
  <si>
    <t>データの収集意外に、消費者の生活空間で主たる機能の役務を持つ</t>
    <rPh sb="4" eb="6">
      <t>シュウシュウ</t>
    </rPh>
    <rPh sb="6" eb="8">
      <t>イガイ</t>
    </rPh>
    <rPh sb="10" eb="13">
      <t>ショウヒシャ</t>
    </rPh>
    <rPh sb="14" eb="16">
      <t>セイカツ</t>
    </rPh>
    <rPh sb="16" eb="18">
      <t>クウカン</t>
    </rPh>
    <rPh sb="19" eb="20">
      <t>シュ</t>
    </rPh>
    <rPh sb="22" eb="24">
      <t>キノウ</t>
    </rPh>
    <rPh sb="25" eb="27">
      <t>エキム</t>
    </rPh>
    <rPh sb="28" eb="29">
      <t>モ</t>
    </rPh>
    <phoneticPr fontId="1"/>
  </si>
  <si>
    <t>機器メーカーが特定できる</t>
    <rPh sb="0" eb="2">
      <t>キキ</t>
    </rPh>
    <rPh sb="7" eb="9">
      <t>トクテイ</t>
    </rPh>
    <phoneticPr fontId="1"/>
  </si>
  <si>
    <t>汎用センサ単位やデータ中継だけのデバイスでない</t>
    <rPh sb="0" eb="2">
      <t>ハンヨウ</t>
    </rPh>
    <rPh sb="5" eb="7">
      <t>タンイ</t>
    </rPh>
    <rPh sb="11" eb="13">
      <t>チュウケイ</t>
    </rPh>
    <phoneticPr fontId="1"/>
  </si>
  <si>
    <t>アプリ単位でデータ収集する情報端末でない</t>
    <rPh sb="3" eb="5">
      <t>タンイ</t>
    </rPh>
    <rPh sb="9" eb="11">
      <t>シュウシュウ</t>
    </rPh>
    <rPh sb="13" eb="15">
      <t>ジョウホウ</t>
    </rPh>
    <rPh sb="15" eb="17">
      <t>タンマツ</t>
    </rPh>
    <phoneticPr fontId="1"/>
  </si>
  <si>
    <t>✓</t>
    <phoneticPr fontId="1"/>
  </si>
  <si>
    <t>３.登録機器一覧</t>
    <rPh sb="2" eb="4">
      <t>トウロク</t>
    </rPh>
    <rPh sb="4" eb="6">
      <t>キキ</t>
    </rPh>
    <rPh sb="6" eb="8">
      <t>イチラン</t>
    </rPh>
    <phoneticPr fontId="1"/>
  </si>
  <si>
    <t>（別紙●●）</t>
    <rPh sb="1" eb="3">
      <t>ベッシ</t>
    </rPh>
    <phoneticPr fontId="1"/>
  </si>
  <si>
    <t>＊収集するデータ内容、収集方法が同一であり、型番のみ異なる機器は記載を省略することができる。</t>
    <rPh sb="1" eb="3">
      <t>シュウシュウ</t>
    </rPh>
    <rPh sb="8" eb="10">
      <t>ナイヨウ</t>
    </rPh>
    <rPh sb="11" eb="13">
      <t>シュウシュウ</t>
    </rPh>
    <rPh sb="13" eb="15">
      <t>ホウホウ</t>
    </rPh>
    <rPh sb="16" eb="18">
      <t>ドウイツ</t>
    </rPh>
    <rPh sb="22" eb="24">
      <t>カタバン</t>
    </rPh>
    <rPh sb="26" eb="27">
      <t>コト</t>
    </rPh>
    <rPh sb="29" eb="31">
      <t>キキ</t>
    </rPh>
    <rPh sb="32" eb="34">
      <t>キサイ</t>
    </rPh>
    <rPh sb="35" eb="37">
      <t>ショウリャク</t>
    </rPh>
    <phoneticPr fontId="1"/>
  </si>
  <si>
    <t>取得済み</t>
  </si>
  <si>
    <t>未取得（取得計画を右に記入）</t>
  </si>
  <si>
    <t>事業者は以下の要件を満たす必要がある。</t>
    <rPh sb="0" eb="3">
      <t>ジギョウシャ</t>
    </rPh>
    <rPh sb="4" eb="6">
      <t>イカ</t>
    </rPh>
    <rPh sb="7" eb="9">
      <t>ヨウケン</t>
    </rPh>
    <rPh sb="10" eb="11">
      <t>ミ</t>
    </rPh>
    <rPh sb="13" eb="15">
      <t>ヒツヨウ</t>
    </rPh>
    <phoneticPr fontId="1"/>
  </si>
  <si>
    <t>・ISO/IEC 27001またはそれに準ずる情報セキュリティマネジメントシステム認証を取得していること。</t>
    <phoneticPr fontId="1"/>
  </si>
  <si>
    <t>サービス内容</t>
    <rPh sb="4" eb="6">
      <t>ナイヨウ</t>
    </rPh>
    <phoneticPr fontId="5"/>
  </si>
  <si>
    <t>２.サービス要件チェックリスト</t>
    <rPh sb="6" eb="8">
      <t>ヨウケン</t>
    </rPh>
    <phoneticPr fontId="1"/>
  </si>
  <si>
    <t>2年以上継続サービス提供する計画であるか</t>
    <rPh sb="1" eb="2">
      <t>ネン</t>
    </rPh>
    <rPh sb="2" eb="4">
      <t>イジョウ</t>
    </rPh>
    <rPh sb="4" eb="6">
      <t>ケイゾク</t>
    </rPh>
    <rPh sb="10" eb="12">
      <t>テイキョウ</t>
    </rPh>
    <rPh sb="14" eb="16">
      <t>ケイカク</t>
    </rPh>
    <phoneticPr fontId="5"/>
  </si>
  <si>
    <t>同一ユーザーの多重計画を防止できる契約内容であるか</t>
    <rPh sb="0" eb="2">
      <t>ドウイツ</t>
    </rPh>
    <rPh sb="7" eb="9">
      <t>タジュウ</t>
    </rPh>
    <rPh sb="9" eb="11">
      <t>ケイカク</t>
    </rPh>
    <rPh sb="12" eb="14">
      <t>ボウシ</t>
    </rPh>
    <rPh sb="17" eb="19">
      <t>ケイヤク</t>
    </rPh>
    <rPh sb="19" eb="21">
      <t>ナイヨウ</t>
    </rPh>
    <phoneticPr fontId="5"/>
  </si>
  <si>
    <t>NO</t>
    <phoneticPr fontId="5"/>
  </si>
  <si>
    <t>項目</t>
    <rPh sb="0" eb="2">
      <t>コウモク</t>
    </rPh>
    <phoneticPr fontId="5"/>
  </si>
  <si>
    <t>確認</t>
    <rPh sb="0" eb="2">
      <t>カクニン</t>
    </rPh>
    <phoneticPr fontId="5"/>
  </si>
  <si>
    <t>※サービスを複数提案する場合、サービス毎に本提案書を作成すること。また、詳細な内容等がわかるカタログ類を別途添付すること。</t>
    <rPh sb="6" eb="8">
      <t>フクスウ</t>
    </rPh>
    <rPh sb="8" eb="10">
      <t>テイアン</t>
    </rPh>
    <rPh sb="12" eb="14">
      <t>バアイ</t>
    </rPh>
    <rPh sb="19" eb="20">
      <t>ゴト</t>
    </rPh>
    <rPh sb="21" eb="22">
      <t>モト</t>
    </rPh>
    <rPh sb="22" eb="25">
      <t>テイアンショ</t>
    </rPh>
    <rPh sb="26" eb="28">
      <t>サクセイ</t>
    </rPh>
    <rPh sb="36" eb="38">
      <t>ショウサイ</t>
    </rPh>
    <rPh sb="39" eb="41">
      <t>ナイヨウ</t>
    </rPh>
    <rPh sb="41" eb="42">
      <t>トウ</t>
    </rPh>
    <rPh sb="50" eb="51">
      <t>ルイ</t>
    </rPh>
    <rPh sb="52" eb="54">
      <t>ベット</t>
    </rPh>
    <rPh sb="54" eb="56">
      <t>テンプ</t>
    </rPh>
    <phoneticPr fontId="1"/>
  </si>
  <si>
    <t>生活空間におけるサイバー/フィジカル融合促進事業
インセンティブ事業登録申請書</t>
    <rPh sb="32" eb="34">
      <t>ジギョウ</t>
    </rPh>
    <rPh sb="34" eb="36">
      <t>トウロク</t>
    </rPh>
    <rPh sb="36" eb="39">
      <t>シンセイショ</t>
    </rPh>
    <phoneticPr fontId="1"/>
  </si>
  <si>
    <t>*情報セキュリティに関する社内規約を記載。枠内に収まらない場合は別紙自由書式にて作成のうえ添付のこと。</t>
    <rPh sb="1" eb="3">
      <t>ジョウホウ</t>
    </rPh>
    <rPh sb="10" eb="11">
      <t>カン</t>
    </rPh>
    <rPh sb="13" eb="15">
      <t>シャナイ</t>
    </rPh>
    <rPh sb="15" eb="17">
      <t>キヤク</t>
    </rPh>
    <rPh sb="18" eb="20">
      <t>キサイ</t>
    </rPh>
    <rPh sb="21" eb="23">
      <t>ワクナイ</t>
    </rPh>
    <rPh sb="24" eb="25">
      <t>オサ</t>
    </rPh>
    <rPh sb="29" eb="31">
      <t>バアイ</t>
    </rPh>
    <rPh sb="32" eb="34">
      <t>ベッシ</t>
    </rPh>
    <rPh sb="34" eb="36">
      <t>ジユウ</t>
    </rPh>
    <rPh sb="36" eb="38">
      <t>ショシキ</t>
    </rPh>
    <rPh sb="40" eb="42">
      <t>サクセイ</t>
    </rPh>
    <rPh sb="45" eb="47">
      <t>テンプ</t>
    </rPh>
    <phoneticPr fontId="1"/>
  </si>
  <si>
    <t>（様式●●）</t>
    <phoneticPr fontId="1"/>
  </si>
  <si>
    <t>申請日（予定）</t>
    <rPh sb="0" eb="2">
      <t>シンセイ</t>
    </rPh>
    <rPh sb="2" eb="3">
      <t>ヒ</t>
    </rPh>
    <phoneticPr fontId="1"/>
  </si>
  <si>
    <t>上記に準ずるその他の認証</t>
    <rPh sb="0" eb="2">
      <t>ジョウキ</t>
    </rPh>
    <rPh sb="3" eb="4">
      <t>ジュン</t>
    </rPh>
    <rPh sb="8" eb="9">
      <t>タ</t>
    </rPh>
    <rPh sb="10" eb="12">
      <t>ニンショウ</t>
    </rPh>
    <phoneticPr fontId="1"/>
  </si>
  <si>
    <t>認証取得計画書</t>
    <rPh sb="0" eb="2">
      <t>ニンショウ</t>
    </rPh>
    <rPh sb="2" eb="4">
      <t>シュトク</t>
    </rPh>
    <rPh sb="4" eb="6">
      <t>ケイカク</t>
    </rPh>
    <rPh sb="6" eb="7">
      <t>ショ</t>
    </rPh>
    <phoneticPr fontId="1"/>
  </si>
  <si>
    <t>※事業計画の詳細及びその実効性を示す根拠資料を記載のこと。</t>
    <rPh sb="6" eb="8">
      <t>ショウサイ</t>
    </rPh>
    <rPh sb="8" eb="9">
      <t>オヨ</t>
    </rPh>
    <rPh sb="23" eb="25">
      <t>キサイ</t>
    </rPh>
    <phoneticPr fontId="1"/>
  </si>
  <si>
    <t>例）</t>
    <rPh sb="0" eb="1">
      <t>レイ</t>
    </rPh>
    <phoneticPr fontId="1"/>
  </si>
  <si>
    <t>補助期間終了後</t>
    <rPh sb="0" eb="2">
      <t>ホジョ</t>
    </rPh>
    <rPh sb="2" eb="4">
      <t>キカン</t>
    </rPh>
    <rPh sb="4" eb="7">
      <t>シュウリョウゴ</t>
    </rPh>
    <phoneticPr fontId="1"/>
  </si>
  <si>
    <t>5月</t>
    <rPh sb="1" eb="2">
      <t>ガツ</t>
    </rPh>
    <phoneticPr fontId="1"/>
  </si>
  <si>
    <t>6月</t>
  </si>
  <si>
    <t>7月</t>
  </si>
  <si>
    <t>8月</t>
  </si>
  <si>
    <t>9月</t>
  </si>
  <si>
    <t>10月</t>
  </si>
  <si>
    <t>11月</t>
  </si>
  <si>
    <t>12月</t>
  </si>
  <si>
    <t>1月</t>
  </si>
  <si>
    <t>2月</t>
  </si>
  <si>
    <t>・コンソーシアム体制構築</t>
    <rPh sb="8" eb="10">
      <t>タイセイ</t>
    </rPh>
    <rPh sb="10" eb="12">
      <t>コウチク</t>
    </rPh>
    <phoneticPr fontId="1"/>
  </si>
  <si>
    <t>・システム開発</t>
    <rPh sb="5" eb="7">
      <t>カイハツ</t>
    </rPh>
    <phoneticPr fontId="1"/>
  </si>
  <si>
    <t>・サービス、機器開発</t>
    <rPh sb="6" eb="8">
      <t>キキ</t>
    </rPh>
    <rPh sb="8" eb="10">
      <t>カイハツ</t>
    </rPh>
    <phoneticPr fontId="1"/>
  </si>
  <si>
    <t>・広報活動、事業ローンチ</t>
    <rPh sb="1" eb="3">
      <t>コウホウ</t>
    </rPh>
    <rPh sb="3" eb="5">
      <t>カツドウ</t>
    </rPh>
    <rPh sb="6" eb="8">
      <t>ジギョウ</t>
    </rPh>
    <phoneticPr fontId="1"/>
  </si>
  <si>
    <t>姓名</t>
    <rPh sb="0" eb="2">
      <t>セイメイ</t>
    </rPh>
    <phoneticPr fontId="1"/>
  </si>
  <si>
    <t>部署名</t>
    <rPh sb="0" eb="2">
      <t>ブショ</t>
    </rPh>
    <rPh sb="2" eb="3">
      <t>メイ</t>
    </rPh>
    <phoneticPr fontId="1"/>
  </si>
  <si>
    <t>営業時間等</t>
    <rPh sb="0" eb="2">
      <t>エイギョウ</t>
    </rPh>
    <rPh sb="2" eb="4">
      <t>ジカン</t>
    </rPh>
    <rPh sb="4" eb="5">
      <t>トウ</t>
    </rPh>
    <phoneticPr fontId="1"/>
  </si>
  <si>
    <t>関係するデータ取得機器</t>
    <phoneticPr fontId="1"/>
  </si>
  <si>
    <t>関係するサービス</t>
    <phoneticPr fontId="1"/>
  </si>
  <si>
    <t>（担当アサイン、契約等締結）</t>
    <rPh sb="1" eb="3">
      <t>タントウ</t>
    </rPh>
    <rPh sb="8" eb="10">
      <t>ケイヤク</t>
    </rPh>
    <rPh sb="10" eb="11">
      <t>トウ</t>
    </rPh>
    <rPh sb="11" eb="13">
      <t>テイケツ</t>
    </rPh>
    <phoneticPr fontId="1"/>
  </si>
  <si>
    <t>（追加登録）</t>
    <rPh sb="1" eb="3">
      <t>ツイカ</t>
    </rPh>
    <rPh sb="3" eb="5">
      <t>トウロク</t>
    </rPh>
    <phoneticPr fontId="1"/>
  </si>
  <si>
    <t>（構築）</t>
    <rPh sb="1" eb="3">
      <t>コウチク</t>
    </rPh>
    <phoneticPr fontId="1"/>
  </si>
  <si>
    <t>（実証）</t>
    <rPh sb="1" eb="3">
      <t>ジッショウ</t>
    </rPh>
    <phoneticPr fontId="1"/>
  </si>
  <si>
    <t>（市場調査）</t>
    <rPh sb="1" eb="3">
      <t>シジョウ</t>
    </rPh>
    <rPh sb="3" eb="5">
      <t>チョウサ</t>
    </rPh>
    <phoneticPr fontId="1"/>
  </si>
  <si>
    <t>（開発）</t>
    <rPh sb="1" eb="3">
      <t>カイハツ</t>
    </rPh>
    <phoneticPr fontId="1"/>
  </si>
  <si>
    <t>（拠点整備）</t>
    <rPh sb="1" eb="3">
      <t>キョテン</t>
    </rPh>
    <rPh sb="3" eb="5">
      <t>セイビ</t>
    </rPh>
    <phoneticPr fontId="1"/>
  </si>
  <si>
    <t>（展示会出展）</t>
    <rPh sb="1" eb="4">
      <t>テンジカイ</t>
    </rPh>
    <rPh sb="4" eb="6">
      <t>シュッテン</t>
    </rPh>
    <phoneticPr fontId="1"/>
  </si>
  <si>
    <t>（CM、広告活動等）</t>
    <rPh sb="4" eb="6">
      <t>コウコク</t>
    </rPh>
    <rPh sb="6" eb="8">
      <t>カツドウ</t>
    </rPh>
    <rPh sb="8" eb="9">
      <t>トウ</t>
    </rPh>
    <phoneticPr fontId="1"/>
  </si>
  <si>
    <t>（事業ローンチ）</t>
    <rPh sb="1" eb="3">
      <t>ジギョウ</t>
    </rPh>
    <phoneticPr fontId="1"/>
  </si>
  <si>
    <t>役割</t>
    <rPh sb="0" eb="2">
      <t>ヤクワリ</t>
    </rPh>
    <phoneticPr fontId="1"/>
  </si>
  <si>
    <t>機器提供</t>
    <rPh sb="0" eb="2">
      <t>キキ</t>
    </rPh>
    <rPh sb="2" eb="4">
      <t>テイキョウ</t>
    </rPh>
    <phoneticPr fontId="1"/>
  </si>
  <si>
    <t>社名</t>
    <rPh sb="0" eb="2">
      <t>シャメイ</t>
    </rPh>
    <phoneticPr fontId="1"/>
  </si>
  <si>
    <t>サービス提供</t>
    <rPh sb="4" eb="6">
      <t>テイキョウ</t>
    </rPh>
    <phoneticPr fontId="1"/>
  </si>
  <si>
    <t>ＳＩＩ電器(株)</t>
    <rPh sb="3" eb="5">
      <t>デンキ</t>
    </rPh>
    <rPh sb="5" eb="8">
      <t>カブ</t>
    </rPh>
    <phoneticPr fontId="1"/>
  </si>
  <si>
    <t>(株)ＳＩＩサービス</t>
    <rPh sb="0" eb="3">
      <t>カブ</t>
    </rPh>
    <phoneticPr fontId="1"/>
  </si>
  <si>
    <t>2019年</t>
    <rPh sb="4" eb="5">
      <t>ネン</t>
    </rPh>
    <phoneticPr fontId="1"/>
  </si>
  <si>
    <t>2020年</t>
    <rPh sb="4" eb="5">
      <t>ネン</t>
    </rPh>
    <phoneticPr fontId="1"/>
  </si>
  <si>
    <t>・サービス追加</t>
    <rPh sb="5" eb="7">
      <t>ツイカ</t>
    </rPh>
    <phoneticPr fontId="1"/>
  </si>
  <si>
    <t>・機器追加</t>
    <phoneticPr fontId="1"/>
  </si>
  <si>
    <t>3月</t>
    <rPh sb="1" eb="2">
      <t>ガツ</t>
    </rPh>
    <phoneticPr fontId="1"/>
  </si>
  <si>
    <t>～</t>
    <phoneticPr fontId="1"/>
  </si>
  <si>
    <t>4月</t>
    <rPh sb="1" eb="2">
      <t>ガツ</t>
    </rPh>
    <phoneticPr fontId="1"/>
  </si>
  <si>
    <t>6月</t>
    <rPh sb="1" eb="2">
      <t>ガツ</t>
    </rPh>
    <phoneticPr fontId="1"/>
  </si>
  <si>
    <t>7月</t>
    <rPh sb="1" eb="2">
      <t>ガツ</t>
    </rPh>
    <phoneticPr fontId="1"/>
  </si>
  <si>
    <t>9月</t>
    <rPh sb="1" eb="2">
      <t>ガツ</t>
    </rPh>
    <phoneticPr fontId="1"/>
  </si>
  <si>
    <t>10月</t>
    <rPh sb="2" eb="3">
      <t>ガツ</t>
    </rPh>
    <phoneticPr fontId="1"/>
  </si>
  <si>
    <t>12月</t>
    <rPh sb="2" eb="3">
      <t>ガツ</t>
    </rPh>
    <phoneticPr fontId="1"/>
  </si>
  <si>
    <t>1月</t>
    <rPh sb="1" eb="2">
      <t>ガツ</t>
    </rPh>
    <phoneticPr fontId="1"/>
  </si>
  <si>
    <t>2021年</t>
    <rPh sb="4" eb="5">
      <t>ネン</t>
    </rPh>
    <phoneticPr fontId="1"/>
  </si>
  <si>
    <t>NO</t>
    <phoneticPr fontId="1"/>
  </si>
  <si>
    <t>１</t>
    <phoneticPr fontId="1"/>
  </si>
  <si>
    <t>２</t>
  </si>
  <si>
    <t>３</t>
  </si>
  <si>
    <t>４</t>
  </si>
  <si>
    <t>５</t>
  </si>
  <si>
    <t>６</t>
  </si>
  <si>
    <t>７</t>
  </si>
  <si>
    <t>８</t>
  </si>
  <si>
    <t>９</t>
  </si>
  <si>
    <t>３.サービス内容</t>
    <rPh sb="6" eb="8">
      <t>ナイヨウ</t>
    </rPh>
    <phoneticPr fontId="1"/>
  </si>
  <si>
    <t>サービス名</t>
    <rPh sb="4" eb="5">
      <t>メイ</t>
    </rPh>
    <phoneticPr fontId="1"/>
  </si>
  <si>
    <t>活用データ</t>
    <rPh sb="0" eb="2">
      <t>カツヨウ</t>
    </rPh>
    <phoneticPr fontId="1"/>
  </si>
  <si>
    <t>日々の食生活、家族構成、年齢、性別</t>
    <rPh sb="0" eb="2">
      <t>ヒビ</t>
    </rPh>
    <rPh sb="3" eb="6">
      <t>ショクセイカツ</t>
    </rPh>
    <rPh sb="7" eb="9">
      <t>カゾク</t>
    </rPh>
    <rPh sb="9" eb="11">
      <t>コウセイ</t>
    </rPh>
    <rPh sb="12" eb="14">
      <t>ネンレイ</t>
    </rPh>
    <rPh sb="15" eb="17">
      <t>セイベツ</t>
    </rPh>
    <phoneticPr fontId="1"/>
  </si>
  <si>
    <t>当該世帯の過去の料理品目から好みと栄養バランスを分析し、最適な料理レシピを提案</t>
    <rPh sb="0" eb="2">
      <t>トウガイ</t>
    </rPh>
    <rPh sb="2" eb="4">
      <t>セタイ</t>
    </rPh>
    <rPh sb="5" eb="7">
      <t>カコ</t>
    </rPh>
    <rPh sb="8" eb="10">
      <t>リョウリ</t>
    </rPh>
    <rPh sb="10" eb="12">
      <t>ヒンモク</t>
    </rPh>
    <rPh sb="14" eb="15">
      <t>コノ</t>
    </rPh>
    <rPh sb="17" eb="19">
      <t>エイヨウ</t>
    </rPh>
    <rPh sb="24" eb="26">
      <t>ブンセキ</t>
    </rPh>
    <rPh sb="28" eb="30">
      <t>サイテキ</t>
    </rPh>
    <rPh sb="31" eb="33">
      <t>リョウリ</t>
    </rPh>
    <rPh sb="37" eb="39">
      <t>テイアン</t>
    </rPh>
    <phoneticPr fontId="1"/>
  </si>
  <si>
    <t>料理レシピ提案</t>
    <rPh sb="0" eb="2">
      <t>リョウリ</t>
    </rPh>
    <rPh sb="5" eb="7">
      <t>テイアン</t>
    </rPh>
    <phoneticPr fontId="1"/>
  </si>
  <si>
    <t>ＳＩＩデータＰＦ(株)</t>
    <rPh sb="8" eb="11">
      <t>カブ</t>
    </rPh>
    <phoneticPr fontId="1"/>
  </si>
  <si>
    <t>事　業　計　画　書</t>
    <phoneticPr fontId="1"/>
  </si>
  <si>
    <t>（様式●●）</t>
    <rPh sb="1" eb="3">
      <t>ヨウシキ</t>
    </rPh>
    <phoneticPr fontId="1"/>
  </si>
  <si>
    <t>５.インセンティブ付与見込み</t>
    <rPh sb="9" eb="11">
      <t>フヨ</t>
    </rPh>
    <rPh sb="11" eb="13">
      <t>ミコ</t>
    </rPh>
    <phoneticPr fontId="1"/>
  </si>
  <si>
    <t>幹事社名</t>
    <rPh sb="0" eb="2">
      <t>カンジ</t>
    </rPh>
    <rPh sb="2" eb="3">
      <t>シャ</t>
    </rPh>
    <rPh sb="3" eb="4">
      <t>メイ</t>
    </rPh>
    <phoneticPr fontId="1"/>
  </si>
  <si>
    <t>役職</t>
    <rPh sb="0" eb="2">
      <t>ヤクショク</t>
    </rPh>
    <phoneticPr fontId="1"/>
  </si>
  <si>
    <t>名前</t>
    <rPh sb="0" eb="2">
      <t>ナマエ</t>
    </rPh>
    <phoneticPr fontId="1"/>
  </si>
  <si>
    <t>印</t>
    <rPh sb="0" eb="1">
      <t>シルシ</t>
    </rPh>
    <phoneticPr fontId="1"/>
  </si>
  <si>
    <t>機器登録を下記の通り申請いたします。</t>
    <rPh sb="0" eb="2">
      <t>キキ</t>
    </rPh>
    <rPh sb="2" eb="4">
      <t>トウロク</t>
    </rPh>
    <rPh sb="5" eb="7">
      <t>カキ</t>
    </rPh>
    <rPh sb="8" eb="9">
      <t>トオ</t>
    </rPh>
    <phoneticPr fontId="1"/>
  </si>
  <si>
    <t>１.機器の要件該否確認</t>
    <rPh sb="2" eb="4">
      <t>キキ</t>
    </rPh>
    <rPh sb="5" eb="7">
      <t>ヨウケン</t>
    </rPh>
    <rPh sb="7" eb="9">
      <t>ガイヒ</t>
    </rPh>
    <rPh sb="9" eb="11">
      <t>カクニン</t>
    </rPh>
    <phoneticPr fontId="1"/>
  </si>
  <si>
    <t>メーカー名</t>
    <rPh sb="4" eb="5">
      <t>メイ</t>
    </rPh>
    <phoneticPr fontId="1"/>
  </si>
  <si>
    <t>・調理記録
・家族構成</t>
    <rPh sb="1" eb="3">
      <t>チョウリ</t>
    </rPh>
    <rPh sb="3" eb="5">
      <t>キロク</t>
    </rPh>
    <rPh sb="7" eb="11">
      <t>カゾクコウセイ</t>
    </rPh>
    <phoneticPr fontId="1"/>
  </si>
  <si>
    <t>収集データの詳細内容</t>
    <phoneticPr fontId="1"/>
  </si>
  <si>
    <t>データの収集方法</t>
    <rPh sb="4" eb="6">
      <t>シュウシュウ</t>
    </rPh>
    <rPh sb="6" eb="8">
      <t>ホウホウ</t>
    </rPh>
    <phoneticPr fontId="1"/>
  </si>
  <si>
    <t>OEM等の場合はその旨の記載</t>
    <rPh sb="3" eb="4">
      <t>トウ</t>
    </rPh>
    <rPh sb="5" eb="7">
      <t>バアイ</t>
    </rPh>
    <rPh sb="10" eb="11">
      <t>ムネ</t>
    </rPh>
    <rPh sb="12" eb="14">
      <t>キサイ</t>
    </rPh>
    <phoneticPr fontId="1"/>
  </si>
  <si>
    <t>２.機器に関する以下の情報が分かるカタログ等を提出のこと</t>
    <rPh sb="2" eb="4">
      <t>キキ</t>
    </rPh>
    <rPh sb="5" eb="6">
      <t>カン</t>
    </rPh>
    <rPh sb="8" eb="10">
      <t>イカ</t>
    </rPh>
    <rPh sb="11" eb="13">
      <t>ジョウホウ</t>
    </rPh>
    <rPh sb="14" eb="15">
      <t>ワ</t>
    </rPh>
    <rPh sb="21" eb="22">
      <t>トウ</t>
    </rPh>
    <rPh sb="23" eb="25">
      <t>テイシュツ</t>
    </rPh>
    <phoneticPr fontId="1"/>
  </si>
  <si>
    <t>生活空間での主たる機能</t>
    <rPh sb="0" eb="2">
      <t>セイカツ</t>
    </rPh>
    <rPh sb="2" eb="4">
      <t>クウカン</t>
    </rPh>
    <rPh sb="6" eb="7">
      <t>シュ</t>
    </rPh>
    <rPh sb="9" eb="11">
      <t>キノウ</t>
    </rPh>
    <phoneticPr fontId="1"/>
  </si>
  <si>
    <t>個人向けウェアラブル端末</t>
    <rPh sb="0" eb="3">
      <t>コジンム</t>
    </rPh>
    <rPh sb="10" eb="12">
      <t>タンマツ</t>
    </rPh>
    <phoneticPr fontId="1"/>
  </si>
  <si>
    <t>ＤＥＦ</t>
    <phoneticPr fontId="1"/>
  </si>
  <si>
    <t>SII-5678DEF</t>
    <phoneticPr fontId="1"/>
  </si>
  <si>
    <t>●●●</t>
    <phoneticPr fontId="1"/>
  </si>
  <si>
    <t>▲▲▲</t>
    <phoneticPr fontId="1"/>
  </si>
  <si>
    <t>▲ウォッチ</t>
    <phoneticPr fontId="1"/>
  </si>
  <si>
    <t>・バイタル情報（詳細は別紙ｘｘ）</t>
    <rPh sb="5" eb="7">
      <t>ジョウホウ</t>
    </rPh>
    <rPh sb="8" eb="10">
      <t>ショウサイ</t>
    </rPh>
    <rPh sb="11" eb="13">
      <t>ベッシ</t>
    </rPh>
    <phoneticPr fontId="1"/>
  </si>
  <si>
    <t>ネットワーク接続し、自動でデータ送信</t>
    <rPh sb="6" eb="8">
      <t>セツゾク</t>
    </rPh>
    <rPh sb="10" eb="12">
      <t>ジドウ</t>
    </rPh>
    <rPh sb="16" eb="18">
      <t>ソウシン</t>
    </rPh>
    <phoneticPr fontId="1"/>
  </si>
  <si>
    <t>サービス登録を下記の通り申請いたします。</t>
    <rPh sb="4" eb="6">
      <t>トウロク</t>
    </rPh>
    <rPh sb="7" eb="9">
      <t>カキ</t>
    </rPh>
    <rPh sb="10" eb="11">
      <t>トオ</t>
    </rPh>
    <phoneticPr fontId="1"/>
  </si>
  <si>
    <t>３．サービスが家事負担軽減・時間創出となることの説明</t>
    <rPh sb="7" eb="9">
      <t>カジ</t>
    </rPh>
    <rPh sb="9" eb="11">
      <t>フタン</t>
    </rPh>
    <rPh sb="11" eb="13">
      <t>ケイゲン</t>
    </rPh>
    <rPh sb="14" eb="16">
      <t>ジカン</t>
    </rPh>
    <rPh sb="16" eb="18">
      <t>ソウシュツ</t>
    </rPh>
    <rPh sb="24" eb="26">
      <t>セツメイ</t>
    </rPh>
    <phoneticPr fontId="5"/>
  </si>
  <si>
    <t>2020年3月以降も継続される契約であるか(*2)</t>
    <rPh sb="4" eb="5">
      <t>ネン</t>
    </rPh>
    <rPh sb="6" eb="7">
      <t>ガツ</t>
    </rPh>
    <rPh sb="7" eb="9">
      <t>イコウ</t>
    </rPh>
    <rPh sb="10" eb="12">
      <t>ケイゾク</t>
    </rPh>
    <rPh sb="15" eb="17">
      <t>ケイヤク</t>
    </rPh>
    <phoneticPr fontId="5"/>
  </si>
  <si>
    <t>家事負担軽減となるサービスであるか(*1)</t>
    <rPh sb="0" eb="2">
      <t>カジ</t>
    </rPh>
    <rPh sb="2" eb="4">
      <t>フタン</t>
    </rPh>
    <rPh sb="4" eb="6">
      <t>ケイゲン</t>
    </rPh>
    <phoneticPr fontId="5"/>
  </si>
  <si>
    <t>*1)
家事負担軽減の定義は以下の2種類。
削減型：家事価値有働の負担を直接軽減するサービス（削減型）
創出型：その他の時間を削減して、家事活動を行う時間を創出するサービス</t>
    <rPh sb="4" eb="6">
      <t>カジ</t>
    </rPh>
    <rPh sb="6" eb="8">
      <t>フタン</t>
    </rPh>
    <rPh sb="8" eb="10">
      <t>ケイゲン</t>
    </rPh>
    <rPh sb="11" eb="13">
      <t>テイギ</t>
    </rPh>
    <rPh sb="14" eb="16">
      <t>イカ</t>
    </rPh>
    <rPh sb="18" eb="20">
      <t>シュルイ</t>
    </rPh>
    <rPh sb="22" eb="25">
      <t>サクゲンガタ</t>
    </rPh>
    <rPh sb="52" eb="55">
      <t>ソウシュツガタ</t>
    </rPh>
    <phoneticPr fontId="5"/>
  </si>
  <si>
    <t>*2)
サービス規約・契約書（案も可）を提出のこと。</t>
    <rPh sb="8" eb="10">
      <t>キヤク</t>
    </rPh>
    <rPh sb="11" eb="14">
      <t>ケイヤクショ</t>
    </rPh>
    <rPh sb="15" eb="16">
      <t>アン</t>
    </rPh>
    <rPh sb="17" eb="18">
      <t>カ</t>
    </rPh>
    <rPh sb="20" eb="22">
      <t>テイシュツ</t>
    </rPh>
    <phoneticPr fontId="5"/>
  </si>
  <si>
    <t>インセンティブ提供者</t>
    <rPh sb="7" eb="9">
      <t>テイキョウ</t>
    </rPh>
    <rPh sb="9" eb="10">
      <t>シャ</t>
    </rPh>
    <phoneticPr fontId="1"/>
  </si>
  <si>
    <t>件数</t>
    <rPh sb="0" eb="2">
      <t>ケンスウ</t>
    </rPh>
    <phoneticPr fontId="1"/>
  </si>
  <si>
    <t>金額</t>
    <rPh sb="0" eb="2">
      <t>キンガク</t>
    </rPh>
    <phoneticPr fontId="1"/>
  </si>
  <si>
    <t>中計</t>
    <rPh sb="0" eb="2">
      <t>チュウケイ</t>
    </rPh>
    <phoneticPr fontId="1"/>
  </si>
  <si>
    <t>6～8月</t>
    <rPh sb="3" eb="4">
      <t>ガツ</t>
    </rPh>
    <phoneticPr fontId="3"/>
  </si>
  <si>
    <t>9～11月</t>
    <rPh sb="4" eb="5">
      <t>ガツ</t>
    </rPh>
    <phoneticPr fontId="3"/>
  </si>
  <si>
    <t>12～2月</t>
    <rPh sb="4" eb="5">
      <t>ガツ</t>
    </rPh>
    <phoneticPr fontId="3"/>
  </si>
  <si>
    <t>ポイント発行者</t>
    <rPh sb="4" eb="7">
      <t>ハッコウシャ</t>
    </rPh>
    <phoneticPr fontId="9"/>
  </si>
  <si>
    <t>ポイント提供者</t>
    <rPh sb="4" eb="7">
      <t>テイキョウシャ</t>
    </rPh>
    <phoneticPr fontId="9"/>
  </si>
  <si>
    <t>インセンティブ
内容</t>
    <rPh sb="8" eb="10">
      <t>ナイヨウ</t>
    </rPh>
    <phoneticPr fontId="1"/>
  </si>
  <si>
    <t>他社製品値引き、他社ポイント付与、自社製品値引き、自社ポイント付与、その他からプルダウン選択</t>
    <rPh sb="0" eb="2">
      <t>タシャ</t>
    </rPh>
    <rPh sb="2" eb="4">
      <t>セイヒン</t>
    </rPh>
    <rPh sb="4" eb="6">
      <t>ネビ</t>
    </rPh>
    <rPh sb="8" eb="10">
      <t>タシャ</t>
    </rPh>
    <rPh sb="14" eb="16">
      <t>フヨ</t>
    </rPh>
    <rPh sb="17" eb="19">
      <t>ジシャ</t>
    </rPh>
    <rPh sb="19" eb="21">
      <t>セイヒン</t>
    </rPh>
    <rPh sb="21" eb="23">
      <t>ネビ</t>
    </rPh>
    <rPh sb="25" eb="27">
      <t>ジシャ</t>
    </rPh>
    <rPh sb="31" eb="33">
      <t>フヨ</t>
    </rPh>
    <rPh sb="36" eb="37">
      <t>タ</t>
    </rPh>
    <rPh sb="44" eb="46">
      <t>センタク</t>
    </rPh>
    <phoneticPr fontId="9"/>
  </si>
  <si>
    <t>※インセンティブを複数提案する場合、内容毎に本提案書を作成すること。また、必要な場合は詳細等がわかるカタログ類を別途添付すること。</t>
    <rPh sb="9" eb="11">
      <t>フクスウ</t>
    </rPh>
    <rPh sb="11" eb="13">
      <t>テイアン</t>
    </rPh>
    <rPh sb="15" eb="17">
      <t>バアイ</t>
    </rPh>
    <rPh sb="18" eb="20">
      <t>ナイヨウ</t>
    </rPh>
    <rPh sb="20" eb="21">
      <t>ゴト</t>
    </rPh>
    <rPh sb="22" eb="23">
      <t>モト</t>
    </rPh>
    <rPh sb="23" eb="26">
      <t>テイアンショ</t>
    </rPh>
    <rPh sb="27" eb="29">
      <t>サクセイ</t>
    </rPh>
    <rPh sb="37" eb="39">
      <t>ヒツヨウ</t>
    </rPh>
    <rPh sb="40" eb="42">
      <t>バアイ</t>
    </rPh>
    <rPh sb="43" eb="45">
      <t>ショウサイ</t>
    </rPh>
    <rPh sb="45" eb="46">
      <t>トウ</t>
    </rPh>
    <rPh sb="54" eb="55">
      <t>ルイ</t>
    </rPh>
    <rPh sb="56" eb="58">
      <t>ベット</t>
    </rPh>
    <rPh sb="58" eb="60">
      <t>テンプ</t>
    </rPh>
    <phoneticPr fontId="1"/>
  </si>
  <si>
    <t>補助対象経費算出根拠
・補助率　2/3
・上限1万円
　（3社機器以上接続の場合）
・5千円
　（2社機器接続）</t>
    <rPh sb="0" eb="2">
      <t>ホジョ</t>
    </rPh>
    <rPh sb="2" eb="4">
      <t>タイショウ</t>
    </rPh>
    <rPh sb="4" eb="6">
      <t>ケイヒ</t>
    </rPh>
    <rPh sb="6" eb="8">
      <t>サンシュツ</t>
    </rPh>
    <rPh sb="8" eb="10">
      <t>コンキョ</t>
    </rPh>
    <rPh sb="12" eb="14">
      <t>ホジョ</t>
    </rPh>
    <rPh sb="14" eb="15">
      <t>リツ</t>
    </rPh>
    <rPh sb="21" eb="23">
      <t>ジョウゲン</t>
    </rPh>
    <rPh sb="24" eb="26">
      <t>マンエン</t>
    </rPh>
    <rPh sb="30" eb="31">
      <t>シャ</t>
    </rPh>
    <rPh sb="31" eb="33">
      <t>キキ</t>
    </rPh>
    <rPh sb="33" eb="35">
      <t>イジョウ</t>
    </rPh>
    <rPh sb="35" eb="37">
      <t>セツゾク</t>
    </rPh>
    <rPh sb="38" eb="40">
      <t>バアイ</t>
    </rPh>
    <rPh sb="44" eb="46">
      <t>センエン</t>
    </rPh>
    <rPh sb="50" eb="51">
      <t>シャ</t>
    </rPh>
    <rPh sb="51" eb="53">
      <t>キキ</t>
    </rPh>
    <rPh sb="53" eb="55">
      <t>セツゾク</t>
    </rPh>
    <phoneticPr fontId="5"/>
  </si>
  <si>
    <t>また、インセンティブ付与活動においては、景品表示法及び関連法規を遵守し、一般消費者に不利益のない措置を取ります。</t>
    <rPh sb="10" eb="12">
      <t>フヨ</t>
    </rPh>
    <rPh sb="12" eb="14">
      <t>カツドウ</t>
    </rPh>
    <rPh sb="20" eb="22">
      <t>ケイヒン</t>
    </rPh>
    <rPh sb="22" eb="25">
      <t>ヒョウジホウ</t>
    </rPh>
    <rPh sb="25" eb="26">
      <t>オヨ</t>
    </rPh>
    <rPh sb="27" eb="29">
      <t>カンレン</t>
    </rPh>
    <rPh sb="29" eb="31">
      <t>ホウキ</t>
    </rPh>
    <rPh sb="32" eb="34">
      <t>ジュンシュ</t>
    </rPh>
    <rPh sb="36" eb="38">
      <t>イッパン</t>
    </rPh>
    <rPh sb="38" eb="41">
      <t>ショウヒシャ</t>
    </rPh>
    <rPh sb="42" eb="45">
      <t>フリエキ</t>
    </rPh>
    <rPh sb="48" eb="50">
      <t>ソチ</t>
    </rPh>
    <rPh sb="51" eb="52">
      <t>ト</t>
    </rPh>
    <phoneticPr fontId="9"/>
  </si>
  <si>
    <t>インセンティブ登録を以下の内容の通り申請いたします。</t>
    <rPh sb="7" eb="9">
      <t>トウロク</t>
    </rPh>
    <rPh sb="10" eb="12">
      <t>イカ</t>
    </rPh>
    <rPh sb="13" eb="15">
      <t>ナイヨウ</t>
    </rPh>
    <rPh sb="16" eb="17">
      <t>トオ</t>
    </rPh>
    <phoneticPr fontId="1"/>
  </si>
  <si>
    <t>※インセンティブの発行からユーザーへの付与の流れ、それらに関係する事業者及び関係するお金・消費者の生活データの流れは必ず記載のこと。</t>
    <rPh sb="9" eb="11">
      <t>ハッコウ</t>
    </rPh>
    <rPh sb="19" eb="21">
      <t>フヨ</t>
    </rPh>
    <rPh sb="22" eb="23">
      <t>ナガ</t>
    </rPh>
    <rPh sb="29" eb="31">
      <t>カンケイ</t>
    </rPh>
    <rPh sb="33" eb="36">
      <t>ジギョウシャ</t>
    </rPh>
    <rPh sb="36" eb="37">
      <t>オヨ</t>
    </rPh>
    <rPh sb="43" eb="44">
      <t>カネ</t>
    </rPh>
    <rPh sb="45" eb="48">
      <t>ショウヒシャ</t>
    </rPh>
    <rPh sb="49" eb="51">
      <t>セイカツ</t>
    </rPh>
    <rPh sb="55" eb="56">
      <t>ナガ</t>
    </rPh>
    <rPh sb="58" eb="59">
      <t>カナラ</t>
    </rPh>
    <rPh sb="60" eb="62">
      <t>キサイ</t>
    </rPh>
    <phoneticPr fontId="9"/>
  </si>
  <si>
    <t>２.実施体制</t>
    <rPh sb="2" eb="4">
      <t>ジッシ</t>
    </rPh>
    <rPh sb="4" eb="6">
      <t>タイセイ</t>
    </rPh>
    <phoneticPr fontId="1"/>
  </si>
  <si>
    <t>３.データの突合</t>
    <rPh sb="6" eb="8">
      <t>トツゴウ</t>
    </rPh>
    <phoneticPr fontId="1"/>
  </si>
  <si>
    <t>データフォーマット</t>
    <phoneticPr fontId="5"/>
  </si>
  <si>
    <t>データ種類</t>
    <rPh sb="3" eb="5">
      <t>シュルイ</t>
    </rPh>
    <phoneticPr fontId="5"/>
  </si>
  <si>
    <t>データ粒度</t>
    <rPh sb="3" eb="5">
      <t>リュウド</t>
    </rPh>
    <phoneticPr fontId="5"/>
  </si>
  <si>
    <t>備考</t>
    <rPh sb="0" eb="2">
      <t>ビコウ</t>
    </rPh>
    <phoneticPr fontId="9"/>
  </si>
  <si>
    <t>※別紙自由形式にて、インセンティブ付与履歴等、支出エビデンスと突合できる以下3点のデータ内容を提出すること。</t>
    <rPh sb="1" eb="3">
      <t>ベッシ</t>
    </rPh>
    <rPh sb="3" eb="5">
      <t>ジユウ</t>
    </rPh>
    <rPh sb="5" eb="7">
      <t>ケイシキ</t>
    </rPh>
    <rPh sb="17" eb="19">
      <t>フヨ</t>
    </rPh>
    <rPh sb="19" eb="21">
      <t>リレキ</t>
    </rPh>
    <rPh sb="21" eb="22">
      <t>トウ</t>
    </rPh>
    <rPh sb="23" eb="25">
      <t>シシュツ</t>
    </rPh>
    <rPh sb="31" eb="33">
      <t>トツゴウ</t>
    </rPh>
    <rPh sb="36" eb="38">
      <t>イカ</t>
    </rPh>
    <rPh sb="39" eb="40">
      <t>テン</t>
    </rPh>
    <rPh sb="44" eb="46">
      <t>ナイヨウ</t>
    </rPh>
    <rPh sb="47" eb="49">
      <t>テイシュツ</t>
    </rPh>
    <phoneticPr fontId="9"/>
  </si>
  <si>
    <t>例１</t>
    <rPh sb="0" eb="1">
      <t>レイ</t>
    </rPh>
    <phoneticPr fontId="9"/>
  </si>
  <si>
    <t>例２</t>
    <rPh sb="0" eb="1">
      <t>レイ</t>
    </rPh>
    <phoneticPr fontId="9"/>
  </si>
  <si>
    <t>他社ポイント発行の例</t>
    <rPh sb="0" eb="2">
      <t>タシャ</t>
    </rPh>
    <rPh sb="6" eb="8">
      <t>ハッコウ</t>
    </rPh>
    <rPh sb="9" eb="10">
      <t>レイ</t>
    </rPh>
    <phoneticPr fontId="9"/>
  </si>
  <si>
    <t>自社製品値引きの例</t>
    <rPh sb="0" eb="2">
      <t>ジシャ</t>
    </rPh>
    <rPh sb="2" eb="4">
      <t>セイヒン</t>
    </rPh>
    <rPh sb="4" eb="6">
      <t>ネビ</t>
    </rPh>
    <rPh sb="8" eb="9">
      <t>レイ</t>
    </rPh>
    <phoneticPr fontId="9"/>
  </si>
  <si>
    <t>ISO/IEC 27001</t>
    <phoneticPr fontId="1"/>
  </si>
  <si>
    <t>ISO/IEC 27017</t>
    <phoneticPr fontId="1"/>
  </si>
  <si>
    <t>　</t>
  </si>
  <si>
    <r>
      <t>・前述の認証を未取得の場合は、別紙</t>
    </r>
    <r>
      <rPr>
        <sz val="10"/>
        <color indexed="10"/>
        <rFont val="ＭＳ Ｐゴシック"/>
        <family val="3"/>
        <charset val="128"/>
      </rPr>
      <t>●●「認証取得計画」</t>
    </r>
    <r>
      <rPr>
        <sz val="10"/>
        <rFont val="ＭＳ Ｐゴシック"/>
        <family val="3"/>
        <charset val="128"/>
      </rPr>
      <t>を提出のうえ、</t>
    </r>
    <r>
      <rPr>
        <sz val="10"/>
        <color indexed="8"/>
        <rFont val="ＭＳ Ｐゴシック"/>
        <family val="3"/>
        <charset val="128"/>
      </rPr>
      <t>交付決定までに申請を行い、補助事業期間内に取得のこと。</t>
    </r>
    <rPh sb="15" eb="17">
      <t>ベッシ</t>
    </rPh>
    <rPh sb="20" eb="22">
      <t>ニンショウ</t>
    </rPh>
    <rPh sb="22" eb="24">
      <t>シュトク</t>
    </rPh>
    <rPh sb="24" eb="26">
      <t>ケイカク</t>
    </rPh>
    <rPh sb="28" eb="30">
      <t>テイシュツ</t>
    </rPh>
    <rPh sb="34" eb="36">
      <t>コウフ</t>
    </rPh>
    <rPh sb="36" eb="38">
      <t>ケッテイ</t>
    </rPh>
    <rPh sb="41" eb="43">
      <t>シンセイ</t>
    </rPh>
    <rPh sb="44" eb="45">
      <t>オコナ</t>
    </rPh>
    <phoneticPr fontId="1"/>
  </si>
  <si>
    <t>年</t>
    <rPh sb="0" eb="1">
      <t>ネン</t>
    </rPh>
    <phoneticPr fontId="9"/>
  </si>
  <si>
    <t>月</t>
    <rPh sb="0" eb="1">
      <t>ガツ</t>
    </rPh>
    <phoneticPr fontId="9"/>
  </si>
  <si>
    <t>日</t>
    <rPh sb="0" eb="1">
      <t>ヒ</t>
    </rPh>
    <phoneticPr fontId="9"/>
  </si>
  <si>
    <t>会社名</t>
    <rPh sb="0" eb="3">
      <t>カイシャメイ</t>
    </rPh>
    <phoneticPr fontId="13"/>
  </si>
  <si>
    <t>代表者役職</t>
    <rPh sb="0" eb="3">
      <t>ダイヒョウシャ</t>
    </rPh>
    <rPh sb="3" eb="5">
      <t>ヤクショク</t>
    </rPh>
    <phoneticPr fontId="13"/>
  </si>
  <si>
    <t>住所</t>
    <rPh sb="0" eb="2">
      <t>ジュウショ</t>
    </rPh>
    <phoneticPr fontId="13"/>
  </si>
  <si>
    <t>代表者氏名</t>
    <rPh sb="0" eb="3">
      <t>ダイヒョウシャ</t>
    </rPh>
    <rPh sb="3" eb="5">
      <t>シメイ</t>
    </rPh>
    <phoneticPr fontId="13"/>
  </si>
  <si>
    <t>機器メーカー</t>
    <rPh sb="0" eb="2">
      <t>キキ</t>
    </rPh>
    <phoneticPr fontId="13"/>
  </si>
  <si>
    <t>サービス事業者</t>
    <rPh sb="4" eb="7">
      <t>ジギョウシャ</t>
    </rPh>
    <phoneticPr fontId="13"/>
  </si>
  <si>
    <t>No</t>
    <phoneticPr fontId="13"/>
  </si>
  <si>
    <t>住所（登記）</t>
    <rPh sb="0" eb="2">
      <t>ジュウショ</t>
    </rPh>
    <rPh sb="3" eb="5">
      <t>トウキ</t>
    </rPh>
    <phoneticPr fontId="13"/>
  </si>
  <si>
    <t>個人情報保護認証</t>
    <rPh sb="0" eb="2">
      <t>コジン</t>
    </rPh>
    <rPh sb="2" eb="4">
      <t>ジョウホウ</t>
    </rPh>
    <rPh sb="4" eb="6">
      <t>ホゴ</t>
    </rPh>
    <rPh sb="6" eb="8">
      <t>ニンショウ</t>
    </rPh>
    <phoneticPr fontId="13"/>
  </si>
  <si>
    <t>体制図</t>
    <rPh sb="0" eb="2">
      <t>タイセイ</t>
    </rPh>
    <rPh sb="2" eb="3">
      <t>ズ</t>
    </rPh>
    <phoneticPr fontId="13"/>
  </si>
  <si>
    <t>事業計画</t>
    <rPh sb="0" eb="2">
      <t>ジギョウ</t>
    </rPh>
    <rPh sb="2" eb="4">
      <t>ケイカク</t>
    </rPh>
    <phoneticPr fontId="13"/>
  </si>
  <si>
    <t>■事業実施体制</t>
    <rPh sb="1" eb="3">
      <t>ジギョウ</t>
    </rPh>
    <rPh sb="3" eb="5">
      <t>ジッシ</t>
    </rPh>
    <rPh sb="5" eb="7">
      <t>タイセイ</t>
    </rPh>
    <phoneticPr fontId="13"/>
  </si>
  <si>
    <t>■事業計画</t>
    <rPh sb="1" eb="3">
      <t>ジギョウ</t>
    </rPh>
    <rPh sb="3" eb="5">
      <t>ケイカク</t>
    </rPh>
    <phoneticPr fontId="13"/>
  </si>
  <si>
    <t>生活データを他の事業者へ提供する機能（APIの定義、具体的な提供方法等）</t>
    <rPh sb="0" eb="2">
      <t>セイカツ</t>
    </rPh>
    <rPh sb="6" eb="7">
      <t>ホカ</t>
    </rPh>
    <rPh sb="8" eb="11">
      <t>ジギョウシャ</t>
    </rPh>
    <rPh sb="12" eb="14">
      <t>テイキョウ</t>
    </rPh>
    <rPh sb="16" eb="18">
      <t>キノウ</t>
    </rPh>
    <rPh sb="23" eb="25">
      <t>テイギ</t>
    </rPh>
    <rPh sb="26" eb="29">
      <t>グタイテキ</t>
    </rPh>
    <rPh sb="30" eb="32">
      <t>テイキョウ</t>
    </rPh>
    <rPh sb="32" eb="34">
      <t>ホウホウ</t>
    </rPh>
    <rPh sb="34" eb="35">
      <t>トウ</t>
    </rPh>
    <phoneticPr fontId="13"/>
  </si>
  <si>
    <t>■プラットフォーム機能</t>
    <rPh sb="9" eb="11">
      <t>キノウ</t>
    </rPh>
    <phoneticPr fontId="13"/>
  </si>
  <si>
    <t>■プライバシー確保に向けた事業者間連携・工夫</t>
    <rPh sb="13" eb="16">
      <t>ジギョウシャ</t>
    </rPh>
    <rPh sb="16" eb="17">
      <t>カン</t>
    </rPh>
    <rPh sb="17" eb="19">
      <t>レンケイ</t>
    </rPh>
    <phoneticPr fontId="13"/>
  </si>
  <si>
    <t>実施する事業者間連携・工夫</t>
    <rPh sb="0" eb="2">
      <t>ジッシ</t>
    </rPh>
    <rPh sb="4" eb="7">
      <t>ジギョウシャ</t>
    </rPh>
    <rPh sb="7" eb="8">
      <t>カン</t>
    </rPh>
    <rPh sb="8" eb="10">
      <t>レンケイ</t>
    </rPh>
    <rPh sb="11" eb="13">
      <t>クフウ</t>
    </rPh>
    <phoneticPr fontId="13"/>
  </si>
  <si>
    <t>上記の効果分析方法</t>
    <rPh sb="0" eb="2">
      <t>ジョウキ</t>
    </rPh>
    <rPh sb="3" eb="5">
      <t>コウカ</t>
    </rPh>
    <rPh sb="5" eb="7">
      <t>ブンセキ</t>
    </rPh>
    <rPh sb="7" eb="9">
      <t>ホウホウ</t>
    </rPh>
    <phoneticPr fontId="13"/>
  </si>
  <si>
    <t>■使い易いUIの実現に向けた事業者間連携・工夫</t>
    <rPh sb="1" eb="2">
      <t>ツカ</t>
    </rPh>
    <rPh sb="3" eb="4">
      <t>ヤス</t>
    </rPh>
    <rPh sb="8" eb="10">
      <t>ジツゲン</t>
    </rPh>
    <rPh sb="14" eb="17">
      <t>ジギョウシャ</t>
    </rPh>
    <rPh sb="17" eb="18">
      <t>カン</t>
    </rPh>
    <rPh sb="18" eb="20">
      <t>レンケイ</t>
    </rPh>
    <phoneticPr fontId="13"/>
  </si>
  <si>
    <t>備考</t>
    <rPh sb="0" eb="2">
      <t>ビコウ</t>
    </rPh>
    <phoneticPr fontId="13"/>
  </si>
  <si>
    <t>提供開始時期</t>
    <rPh sb="0" eb="2">
      <t>テイキョウ</t>
    </rPh>
    <rPh sb="2" eb="4">
      <t>カイシ</t>
    </rPh>
    <rPh sb="4" eb="6">
      <t>ジキ</t>
    </rPh>
    <phoneticPr fontId="13"/>
  </si>
  <si>
    <t>サービス名称</t>
    <rPh sb="4" eb="6">
      <t>メイショウ</t>
    </rPh>
    <phoneticPr fontId="13"/>
  </si>
  <si>
    <t>ターゲット</t>
    <phoneticPr fontId="13"/>
  </si>
  <si>
    <t>サービス価格</t>
  </si>
  <si>
    <t>プロモーション計画（2021年3月以降まで）</t>
    <rPh sb="7" eb="9">
      <t>ケイカク</t>
    </rPh>
    <rPh sb="14" eb="15">
      <t>ネン</t>
    </rPh>
    <rPh sb="16" eb="17">
      <t>ガツ</t>
    </rPh>
    <rPh sb="17" eb="19">
      <t>イコウ</t>
    </rPh>
    <phoneticPr fontId="13"/>
  </si>
  <si>
    <t>基本情報</t>
    <rPh sb="0" eb="2">
      <t>キホン</t>
    </rPh>
    <rPh sb="2" eb="4">
      <t>ジョウホウ</t>
    </rPh>
    <phoneticPr fontId="13"/>
  </si>
  <si>
    <t>サービス
コンセプト</t>
    <phoneticPr fontId="13"/>
  </si>
  <si>
    <t>サービス契約</t>
    <rPh sb="4" eb="6">
      <t>ケイヤク</t>
    </rPh>
    <phoneticPr fontId="13"/>
  </si>
  <si>
    <t>サービス契約の締結の仕方</t>
    <rPh sb="4" eb="6">
      <t>ケイヤク</t>
    </rPh>
    <rPh sb="7" eb="9">
      <t>テイケツ</t>
    </rPh>
    <rPh sb="10" eb="12">
      <t>シカタ</t>
    </rPh>
    <phoneticPr fontId="13"/>
  </si>
  <si>
    <t>契約者個人を特定する仕組み</t>
    <rPh sb="0" eb="3">
      <t>ケイヤクシャ</t>
    </rPh>
    <rPh sb="3" eb="5">
      <t>コジン</t>
    </rPh>
    <rPh sb="6" eb="8">
      <t>トクテイ</t>
    </rPh>
    <rPh sb="10" eb="12">
      <t>シク</t>
    </rPh>
    <phoneticPr fontId="13"/>
  </si>
  <si>
    <t>契約書/利用規約</t>
    <rPh sb="0" eb="3">
      <t>ケイヤクショ</t>
    </rPh>
    <rPh sb="4" eb="6">
      <t>リヨウ</t>
    </rPh>
    <rPh sb="6" eb="8">
      <t>キヤク</t>
    </rPh>
    <phoneticPr fontId="13"/>
  </si>
  <si>
    <t>10月</t>
    <rPh sb="2" eb="3">
      <t>ガツ</t>
    </rPh>
    <phoneticPr fontId="13"/>
  </si>
  <si>
    <t>2月</t>
    <phoneticPr fontId="13"/>
  </si>
  <si>
    <t>件数</t>
    <rPh sb="0" eb="2">
      <t>ケンスウ</t>
    </rPh>
    <phoneticPr fontId="13"/>
  </si>
  <si>
    <t>金額</t>
    <rPh sb="0" eb="2">
      <t>キンガク</t>
    </rPh>
    <phoneticPr fontId="13"/>
  </si>
  <si>
    <t>■事業者間の連携を促す活動（WEB-APIの公開やデータの価値を高める工夫）</t>
    <rPh sb="1" eb="4">
      <t>ジギョウシャ</t>
    </rPh>
    <rPh sb="4" eb="5">
      <t>アイダ</t>
    </rPh>
    <rPh sb="6" eb="8">
      <t>レンケイ</t>
    </rPh>
    <rPh sb="9" eb="10">
      <t>ウナガ</t>
    </rPh>
    <rPh sb="11" eb="13">
      <t>カツドウ</t>
    </rPh>
    <phoneticPr fontId="13"/>
  </si>
  <si>
    <t>実施計画</t>
    <rPh sb="0" eb="2">
      <t>ジッシ</t>
    </rPh>
    <rPh sb="2" eb="4">
      <t>ケイカク</t>
    </rPh>
    <phoneticPr fontId="13"/>
  </si>
  <si>
    <t>③事業計画書</t>
    <rPh sb="1" eb="3">
      <t>ジギョウ</t>
    </rPh>
    <rPh sb="3" eb="6">
      <t>ケイカクショ</t>
    </rPh>
    <phoneticPr fontId="13"/>
  </si>
  <si>
    <t>②担当者情報一覧</t>
    <rPh sb="1" eb="4">
      <t>タントウシャ</t>
    </rPh>
    <rPh sb="4" eb="6">
      <t>ジョウホウ</t>
    </rPh>
    <rPh sb="6" eb="8">
      <t>イチラン</t>
    </rPh>
    <phoneticPr fontId="13"/>
  </si>
  <si>
    <t>部署</t>
    <rPh sb="0" eb="2">
      <t>ブショ</t>
    </rPh>
    <phoneticPr fontId="13"/>
  </si>
  <si>
    <t>役職</t>
    <rPh sb="0" eb="2">
      <t>ヤクショク</t>
    </rPh>
    <phoneticPr fontId="13"/>
  </si>
  <si>
    <t>氏名</t>
    <rPh sb="0" eb="2">
      <t>シメイ</t>
    </rPh>
    <phoneticPr fontId="13"/>
  </si>
  <si>
    <t>電話番号</t>
    <rPh sb="0" eb="2">
      <t>デンワ</t>
    </rPh>
    <rPh sb="2" eb="4">
      <t>バンゴウ</t>
    </rPh>
    <phoneticPr fontId="13"/>
  </si>
  <si>
    <t>メールアドレス</t>
    <phoneticPr fontId="13"/>
  </si>
  <si>
    <t>担当者①</t>
    <rPh sb="0" eb="3">
      <t>タントウシャ</t>
    </rPh>
    <phoneticPr fontId="13"/>
  </si>
  <si>
    <t>担当者③</t>
    <rPh sb="0" eb="3">
      <t>タントウシャ</t>
    </rPh>
    <phoneticPr fontId="13"/>
  </si>
  <si>
    <t>担当者②</t>
    <rPh sb="0" eb="3">
      <t>タントウシャ</t>
    </rPh>
    <phoneticPr fontId="13"/>
  </si>
  <si>
    <t>本社登記住所</t>
    <rPh sb="0" eb="2">
      <t>ホンシャ</t>
    </rPh>
    <rPh sb="2" eb="4">
      <t>トウキ</t>
    </rPh>
    <rPh sb="4" eb="6">
      <t>ジュウショ</t>
    </rPh>
    <phoneticPr fontId="13"/>
  </si>
  <si>
    <t>書類送付先住所</t>
    <rPh sb="0" eb="2">
      <t>ショルイ</t>
    </rPh>
    <rPh sb="2" eb="4">
      <t>ソウフ</t>
    </rPh>
    <rPh sb="4" eb="5">
      <t>サキ</t>
    </rPh>
    <rPh sb="5" eb="7">
      <t>ジュウショ</t>
    </rPh>
    <phoneticPr fontId="13"/>
  </si>
  <si>
    <t>機器名称</t>
    <rPh sb="0" eb="2">
      <t>キキ</t>
    </rPh>
    <rPh sb="2" eb="4">
      <t>メイショウ</t>
    </rPh>
    <phoneticPr fontId="13"/>
  </si>
  <si>
    <t>型番</t>
    <rPh sb="0" eb="2">
      <t>カタバン</t>
    </rPh>
    <phoneticPr fontId="13"/>
  </si>
  <si>
    <t>機能</t>
    <rPh sb="0" eb="2">
      <t>キノウ</t>
    </rPh>
    <phoneticPr fontId="13"/>
  </si>
  <si>
    <t>データの収集方法</t>
    <rPh sb="4" eb="6">
      <t>シュウシュウ</t>
    </rPh>
    <rPh sb="6" eb="8">
      <t>ホウホウ</t>
    </rPh>
    <phoneticPr fontId="13"/>
  </si>
  <si>
    <t>データの送信方法</t>
    <rPh sb="4" eb="6">
      <t>ソウシン</t>
    </rPh>
    <rPh sb="6" eb="8">
      <t>ホウホウ</t>
    </rPh>
    <phoneticPr fontId="13"/>
  </si>
  <si>
    <t>販売開始時期</t>
    <rPh sb="0" eb="2">
      <t>ハンバイ</t>
    </rPh>
    <rPh sb="2" eb="4">
      <t>カイシ</t>
    </rPh>
    <rPh sb="4" eb="6">
      <t>ジキ</t>
    </rPh>
    <phoneticPr fontId="13"/>
  </si>
  <si>
    <t>既販売数</t>
    <rPh sb="0" eb="1">
      <t>スデ</t>
    </rPh>
    <rPh sb="1" eb="3">
      <t>ハンバイ</t>
    </rPh>
    <rPh sb="3" eb="4">
      <t>スウ</t>
    </rPh>
    <phoneticPr fontId="13"/>
  </si>
  <si>
    <t>販売計画（補助事業期間中）</t>
    <rPh sb="0" eb="2">
      <t>ハンバイ</t>
    </rPh>
    <rPh sb="2" eb="4">
      <t>ケイカク</t>
    </rPh>
    <rPh sb="5" eb="7">
      <t>ホジョ</t>
    </rPh>
    <rPh sb="7" eb="9">
      <t>ジギョウ</t>
    </rPh>
    <rPh sb="9" eb="12">
      <t>キカンチュウ</t>
    </rPh>
    <phoneticPr fontId="13"/>
  </si>
  <si>
    <t>販売価格（小売希望価格）</t>
    <rPh sb="0" eb="2">
      <t>ハンバイ</t>
    </rPh>
    <rPh sb="5" eb="7">
      <t>コウ</t>
    </rPh>
    <rPh sb="7" eb="9">
      <t>キボウ</t>
    </rPh>
    <rPh sb="9" eb="11">
      <t>カカク</t>
    </rPh>
    <phoneticPr fontId="13"/>
  </si>
  <si>
    <t>使用場所および主たる役務</t>
    <rPh sb="0" eb="2">
      <t>シヨウ</t>
    </rPh>
    <rPh sb="2" eb="4">
      <t>バショ</t>
    </rPh>
    <rPh sb="7" eb="8">
      <t>シュ</t>
    </rPh>
    <rPh sb="10" eb="12">
      <t>エキム</t>
    </rPh>
    <phoneticPr fontId="13"/>
  </si>
  <si>
    <t>⑥インセンティブ登録申請書</t>
    <rPh sb="8" eb="10">
      <t>トウロク</t>
    </rPh>
    <rPh sb="10" eb="13">
      <t>シンセイショ</t>
    </rPh>
    <phoneticPr fontId="13"/>
  </si>
  <si>
    <t>対象サービス</t>
    <rPh sb="0" eb="2">
      <t>タイショウ</t>
    </rPh>
    <phoneticPr fontId="13"/>
  </si>
  <si>
    <t>インセンティブ分類</t>
    <rPh sb="7" eb="9">
      <t>ブンルイ</t>
    </rPh>
    <phoneticPr fontId="13"/>
  </si>
  <si>
    <t>消費者への提供方法</t>
    <rPh sb="0" eb="3">
      <t>ショウヒシャ</t>
    </rPh>
    <rPh sb="5" eb="7">
      <t>テイキョウ</t>
    </rPh>
    <rPh sb="7" eb="9">
      <t>ホウホウ</t>
    </rPh>
    <phoneticPr fontId="13"/>
  </si>
  <si>
    <t>インセンティブ方法</t>
    <rPh sb="7" eb="9">
      <t>ホウホウ</t>
    </rPh>
    <phoneticPr fontId="13"/>
  </si>
  <si>
    <t>提供フロー</t>
    <rPh sb="0" eb="2">
      <t>テイキョウ</t>
    </rPh>
    <phoneticPr fontId="13"/>
  </si>
  <si>
    <t>インセンティブの発生条件</t>
    <rPh sb="8" eb="10">
      <t>ハッセイ</t>
    </rPh>
    <rPh sb="10" eb="12">
      <t>ジョウケン</t>
    </rPh>
    <phoneticPr fontId="13"/>
  </si>
  <si>
    <t>提供方法</t>
    <rPh sb="0" eb="2">
      <t>テイキョウ</t>
    </rPh>
    <rPh sb="2" eb="4">
      <t>ホウホウ</t>
    </rPh>
    <phoneticPr fontId="13"/>
  </si>
  <si>
    <t>提出可能な証憑</t>
    <rPh sb="0" eb="2">
      <t>テイシュツ</t>
    </rPh>
    <rPh sb="2" eb="4">
      <t>カノウ</t>
    </rPh>
    <rPh sb="5" eb="7">
      <t>ショウヒョウ</t>
    </rPh>
    <phoneticPr fontId="13"/>
  </si>
  <si>
    <t>消費者へのインセンティブ提供</t>
    <rPh sb="0" eb="3">
      <t>ショウヒシャ</t>
    </rPh>
    <rPh sb="12" eb="14">
      <t>テイキョウ</t>
    </rPh>
    <phoneticPr fontId="13"/>
  </si>
  <si>
    <t>間接補助事業者の実費弁済額</t>
    <rPh sb="0" eb="2">
      <t>カンセツ</t>
    </rPh>
    <rPh sb="2" eb="4">
      <t>ホジョ</t>
    </rPh>
    <rPh sb="4" eb="7">
      <t>ジギョウシャ</t>
    </rPh>
    <rPh sb="8" eb="10">
      <t>ジッピ</t>
    </rPh>
    <rPh sb="10" eb="12">
      <t>ベンサイ</t>
    </rPh>
    <rPh sb="12" eb="13">
      <t>ガク</t>
    </rPh>
    <phoneticPr fontId="13"/>
  </si>
  <si>
    <t>サービス利用契約期間の確認方法</t>
    <rPh sb="4" eb="6">
      <t>リヨウ</t>
    </rPh>
    <rPh sb="6" eb="8">
      <t>ケイヤク</t>
    </rPh>
    <rPh sb="8" eb="10">
      <t>キカン</t>
    </rPh>
    <rPh sb="11" eb="13">
      <t>カクニン</t>
    </rPh>
    <rPh sb="13" eb="15">
      <t>ホウホウ</t>
    </rPh>
    <phoneticPr fontId="13"/>
  </si>
  <si>
    <t>生活データ提供期間の確認方法</t>
    <rPh sb="0" eb="2">
      <t>セイカツ</t>
    </rPh>
    <rPh sb="5" eb="7">
      <t>テイキョウ</t>
    </rPh>
    <rPh sb="7" eb="9">
      <t>キカン</t>
    </rPh>
    <rPh sb="10" eb="12">
      <t>カクニン</t>
    </rPh>
    <rPh sb="12" eb="14">
      <t>ホウホウ</t>
    </rPh>
    <phoneticPr fontId="13"/>
  </si>
  <si>
    <t>同一人物・同一サービスへのインセンティブ提供がないことの確認方法</t>
    <rPh sb="0" eb="2">
      <t>ドウイツ</t>
    </rPh>
    <rPh sb="2" eb="4">
      <t>ジンブツ</t>
    </rPh>
    <rPh sb="5" eb="7">
      <t>ドウイツ</t>
    </rPh>
    <rPh sb="20" eb="22">
      <t>テイキョウ</t>
    </rPh>
    <rPh sb="28" eb="30">
      <t>カクニン</t>
    </rPh>
    <rPh sb="30" eb="32">
      <t>ホウホウ</t>
    </rPh>
    <phoneticPr fontId="13"/>
  </si>
  <si>
    <t>補助対象可否に関する確認方法</t>
    <rPh sb="0" eb="2">
      <t>ホジョ</t>
    </rPh>
    <rPh sb="2" eb="4">
      <t>タイショウ</t>
    </rPh>
    <rPh sb="4" eb="6">
      <t>カヒ</t>
    </rPh>
    <rPh sb="7" eb="8">
      <t>カン</t>
    </rPh>
    <rPh sb="10" eb="12">
      <t>カクニン</t>
    </rPh>
    <rPh sb="12" eb="14">
      <t>ホウホウ</t>
    </rPh>
    <phoneticPr fontId="13"/>
  </si>
  <si>
    <t>幹事社のコンソーシアム全体管理体制</t>
    <rPh sb="0" eb="2">
      <t>カンジ</t>
    </rPh>
    <rPh sb="2" eb="3">
      <t>シャ</t>
    </rPh>
    <rPh sb="11" eb="13">
      <t>ゼンタイ</t>
    </rPh>
    <rPh sb="13" eb="15">
      <t>カンリ</t>
    </rPh>
    <rPh sb="15" eb="17">
      <t>タイセイ</t>
    </rPh>
    <phoneticPr fontId="13"/>
  </si>
  <si>
    <t>景品表示法への対応</t>
    <rPh sb="0" eb="2">
      <t>ケイヒン</t>
    </rPh>
    <rPh sb="2" eb="5">
      <t>ヒョウジホウ</t>
    </rPh>
    <rPh sb="7" eb="9">
      <t>タイオウ</t>
    </rPh>
    <phoneticPr fontId="13"/>
  </si>
  <si>
    <t>インセンティブ平均単価</t>
    <rPh sb="7" eb="9">
      <t>ヘイキン</t>
    </rPh>
    <rPh sb="9" eb="11">
      <t>タンカ</t>
    </rPh>
    <phoneticPr fontId="13"/>
  </si>
  <si>
    <t>（円/件）</t>
    <rPh sb="1" eb="2">
      <t>エン</t>
    </rPh>
    <rPh sb="3" eb="4">
      <t>ケン</t>
    </rPh>
    <phoneticPr fontId="13"/>
  </si>
  <si>
    <t>合計</t>
    <rPh sb="0" eb="2">
      <t>ゴウケイ</t>
    </rPh>
    <phoneticPr fontId="13"/>
  </si>
  <si>
    <t>⑦支出計画書</t>
    <rPh sb="1" eb="3">
      <t>シシュツ</t>
    </rPh>
    <rPh sb="3" eb="6">
      <t>ケイカクショ</t>
    </rPh>
    <phoneticPr fontId="13"/>
  </si>
  <si>
    <t>2019年●月●日</t>
    <phoneticPr fontId="13"/>
  </si>
  <si>
    <t>印</t>
    <rPh sb="0" eb="1">
      <t>イン</t>
    </rPh>
    <phoneticPr fontId="13"/>
  </si>
  <si>
    <t>社名</t>
    <rPh sb="0" eb="2">
      <t>シャメイ</t>
    </rPh>
    <phoneticPr fontId="13"/>
  </si>
  <si>
    <t>（別添２）</t>
    <rPh sb="1" eb="3">
      <t>ベッテン</t>
    </rPh>
    <phoneticPr fontId="13"/>
  </si>
  <si>
    <t>平成３０年度「生活空間におけるサイバー/フィジカル融合促進事業費補助金」
コンソーシアム参加確認書</t>
    <rPh sb="44" eb="46">
      <t>サンカ</t>
    </rPh>
    <rPh sb="46" eb="49">
      <t>カクニンショ</t>
    </rPh>
    <phoneticPr fontId="13"/>
  </si>
  <si>
    <t>記</t>
    <rPh sb="0" eb="1">
      <t>キ</t>
    </rPh>
    <phoneticPr fontId="13"/>
  </si>
  <si>
    <t>以上</t>
    <rPh sb="0" eb="2">
      <t>イジョウ</t>
    </rPh>
    <phoneticPr fontId="13"/>
  </si>
  <si>
    <t>⑩認証等取得計画書</t>
    <rPh sb="1" eb="3">
      <t>ニンショウ</t>
    </rPh>
    <rPh sb="3" eb="4">
      <t>トウ</t>
    </rPh>
    <rPh sb="4" eb="6">
      <t>シュトク</t>
    </rPh>
    <rPh sb="6" eb="9">
      <t>ケイカクショ</t>
    </rPh>
    <phoneticPr fontId="13"/>
  </si>
  <si>
    <t>現時点での対応状況</t>
    <rPh sb="0" eb="3">
      <t>ゲンジテン</t>
    </rPh>
    <rPh sb="5" eb="7">
      <t>タイオウ</t>
    </rPh>
    <rPh sb="7" eb="9">
      <t>ジョウキョウ</t>
    </rPh>
    <phoneticPr fontId="13"/>
  </si>
  <si>
    <t>プラットフォーム
事業者</t>
    <rPh sb="9" eb="11">
      <t>ジギョウ</t>
    </rPh>
    <rPh sb="11" eb="12">
      <t>シャ</t>
    </rPh>
    <phoneticPr fontId="13"/>
  </si>
  <si>
    <t>機器
メーカー</t>
    <rPh sb="0" eb="2">
      <t>キキ</t>
    </rPh>
    <phoneticPr fontId="13"/>
  </si>
  <si>
    <t>サービス
事業者</t>
    <rPh sb="5" eb="8">
      <t>ジギョウシャ</t>
    </rPh>
    <phoneticPr fontId="13"/>
  </si>
  <si>
    <t>その他
（役割を記載）</t>
    <rPh sb="2" eb="3">
      <t>ホカ</t>
    </rPh>
    <rPh sb="5" eb="7">
      <t>ヤクワリ</t>
    </rPh>
    <rPh sb="8" eb="10">
      <t>キサイ</t>
    </rPh>
    <phoneticPr fontId="13"/>
  </si>
  <si>
    <t>生活データの
取り扱い</t>
    <rPh sb="0" eb="2">
      <t>セイカツ</t>
    </rPh>
    <rPh sb="7" eb="8">
      <t>ト</t>
    </rPh>
    <rPh sb="9" eb="10">
      <t>アツカ</t>
    </rPh>
    <phoneticPr fontId="13"/>
  </si>
  <si>
    <t>（未取得の場合）
申請（予定）日</t>
    <rPh sb="1" eb="2">
      <t>ミ</t>
    </rPh>
    <rPh sb="2" eb="4">
      <t>シュトク</t>
    </rPh>
    <rPh sb="5" eb="7">
      <t>バアイ</t>
    </rPh>
    <rPh sb="9" eb="11">
      <t>シンセイ</t>
    </rPh>
    <rPh sb="12" eb="14">
      <t>ヨテイ</t>
    </rPh>
    <rPh sb="15" eb="16">
      <t>ヒ</t>
    </rPh>
    <phoneticPr fontId="13"/>
  </si>
  <si>
    <t>情報セキュリティ
マネジメント認証</t>
    <rPh sb="0" eb="2">
      <t>ジョウホウ</t>
    </rPh>
    <rPh sb="15" eb="17">
      <t>ニンショウ</t>
    </rPh>
    <phoneticPr fontId="13"/>
  </si>
  <si>
    <t>情報セキュリティ体制</t>
    <rPh sb="0" eb="2">
      <t>ジョウホウ</t>
    </rPh>
    <rPh sb="8" eb="10">
      <t>タイセイ</t>
    </rPh>
    <phoneticPr fontId="13"/>
  </si>
  <si>
    <t>基本情報</t>
    <rPh sb="0" eb="2">
      <t>キホン</t>
    </rPh>
    <rPh sb="2" eb="4">
      <t>ジョウホウ</t>
    </rPh>
    <phoneticPr fontId="13"/>
  </si>
  <si>
    <t>事業者の役割（該当するもの全てを選択）</t>
    <rPh sb="0" eb="3">
      <t>ジギョウシャ</t>
    </rPh>
    <rPh sb="4" eb="6">
      <t>ヤクワリ</t>
    </rPh>
    <rPh sb="7" eb="9">
      <t>ガイトウ</t>
    </rPh>
    <rPh sb="13" eb="14">
      <t>スベ</t>
    </rPh>
    <rPh sb="16" eb="18">
      <t>センタク</t>
    </rPh>
    <phoneticPr fontId="13"/>
  </si>
  <si>
    <t>●</t>
    <phoneticPr fontId="13"/>
  </si>
  <si>
    <t>情セキュ</t>
    <rPh sb="0" eb="1">
      <t>ジョウ</t>
    </rPh>
    <phoneticPr fontId="71"/>
  </si>
  <si>
    <t>個人情報</t>
    <rPh sb="0" eb="2">
      <t>コジン</t>
    </rPh>
    <rPh sb="2" eb="4">
      <t>ジョウホウ</t>
    </rPh>
    <phoneticPr fontId="71"/>
  </si>
  <si>
    <t>20_保証型監査_認証済</t>
    <rPh sb="3" eb="6">
      <t>ホショウガタ</t>
    </rPh>
    <rPh sb="6" eb="8">
      <t>カンサ</t>
    </rPh>
    <rPh sb="9" eb="11">
      <t>ニンショウ</t>
    </rPh>
    <rPh sb="11" eb="12">
      <t>ズ</t>
    </rPh>
    <phoneticPr fontId="71"/>
  </si>
  <si>
    <t>00_ISO/IEC27001_認証済</t>
    <rPh sb="16" eb="18">
      <t>ニンショウ</t>
    </rPh>
    <rPh sb="18" eb="19">
      <t>ズ</t>
    </rPh>
    <phoneticPr fontId="71"/>
  </si>
  <si>
    <t>30_保証型監査_審査中</t>
    <rPh sb="3" eb="6">
      <t>ホショウガタ</t>
    </rPh>
    <rPh sb="6" eb="8">
      <t>カンサ</t>
    </rPh>
    <rPh sb="9" eb="12">
      <t>シンサチュウ</t>
    </rPh>
    <phoneticPr fontId="71"/>
  </si>
  <si>
    <t>10_ISO/IEC27001_審査中</t>
    <rPh sb="16" eb="19">
      <t>シンサチュウ</t>
    </rPh>
    <phoneticPr fontId="71"/>
  </si>
  <si>
    <t>00_JIS Q 15001_認証済</t>
    <rPh sb="15" eb="17">
      <t>ニンショウ</t>
    </rPh>
    <rPh sb="17" eb="18">
      <t>ズ</t>
    </rPh>
    <phoneticPr fontId="71"/>
  </si>
  <si>
    <t>10_JIS Q 15001_審査中</t>
    <rPh sb="15" eb="18">
      <t>シンサチュウ</t>
    </rPh>
    <phoneticPr fontId="71"/>
  </si>
  <si>
    <t>左記認証取得の
対象範囲</t>
    <rPh sb="0" eb="2">
      <t>サキ</t>
    </rPh>
    <rPh sb="2" eb="4">
      <t>ニンショウ</t>
    </rPh>
    <rPh sb="4" eb="6">
      <t>シュトク</t>
    </rPh>
    <rPh sb="8" eb="10">
      <t>タイショウ</t>
    </rPh>
    <rPh sb="10" eb="12">
      <t>ハンイ</t>
    </rPh>
    <phoneticPr fontId="13"/>
  </si>
  <si>
    <t>例）</t>
    <rPh sb="0" eb="1">
      <t>レイ</t>
    </rPh>
    <phoneticPr fontId="13"/>
  </si>
  <si>
    <t>コンソーシアムに参画する全てのプレーヤーを含めて、体制図を作成すること。
体制図においては、下記の流れを明記すること
①生活データの流れ
②インセンティブ取引の流れ
③サービス提供の流れ</t>
    <rPh sb="8" eb="10">
      <t>サンカク</t>
    </rPh>
    <rPh sb="12" eb="13">
      <t>スベ</t>
    </rPh>
    <rPh sb="21" eb="22">
      <t>フク</t>
    </rPh>
    <rPh sb="25" eb="27">
      <t>タイセイ</t>
    </rPh>
    <rPh sb="27" eb="28">
      <t>ズ</t>
    </rPh>
    <rPh sb="29" eb="31">
      <t>サクセイ</t>
    </rPh>
    <rPh sb="38" eb="40">
      <t>タイセイ</t>
    </rPh>
    <rPh sb="40" eb="41">
      <t>ズ</t>
    </rPh>
    <rPh sb="47" eb="49">
      <t>カキ</t>
    </rPh>
    <rPh sb="50" eb="51">
      <t>ナガ</t>
    </rPh>
    <rPh sb="53" eb="55">
      <t>メイキ</t>
    </rPh>
    <rPh sb="61" eb="63">
      <t>セイカツ</t>
    </rPh>
    <rPh sb="67" eb="68">
      <t>ナガ</t>
    </rPh>
    <rPh sb="78" eb="80">
      <t>トリヒキ</t>
    </rPh>
    <rPh sb="81" eb="82">
      <t>ナガ</t>
    </rPh>
    <rPh sb="89" eb="91">
      <t>テイキョウ</t>
    </rPh>
    <rPh sb="92" eb="93">
      <t>ナガ</t>
    </rPh>
    <phoneticPr fontId="13"/>
  </si>
  <si>
    <t>幹事会社が、コンソーシアムに参画する各社への管理に関する計画を記載すること。
上記管理に関する具体的なMOU、協定書等の締結がある場合はその旨も記載すること。</t>
    <rPh sb="0" eb="2">
      <t>カンジ</t>
    </rPh>
    <rPh sb="2" eb="4">
      <t>ガイシャ</t>
    </rPh>
    <rPh sb="14" eb="16">
      <t>サンカク</t>
    </rPh>
    <rPh sb="18" eb="20">
      <t>カクシャ</t>
    </rPh>
    <rPh sb="22" eb="24">
      <t>カンリ</t>
    </rPh>
    <rPh sb="25" eb="26">
      <t>カン</t>
    </rPh>
    <rPh sb="28" eb="30">
      <t>ケイカク</t>
    </rPh>
    <rPh sb="31" eb="33">
      <t>キサイ</t>
    </rPh>
    <rPh sb="40" eb="42">
      <t>ジョウキ</t>
    </rPh>
    <rPh sb="42" eb="44">
      <t>カンリ</t>
    </rPh>
    <rPh sb="45" eb="46">
      <t>カン</t>
    </rPh>
    <rPh sb="48" eb="51">
      <t>グタイテキ</t>
    </rPh>
    <rPh sb="56" eb="59">
      <t>キョウテイショ</t>
    </rPh>
    <rPh sb="59" eb="60">
      <t>トウ</t>
    </rPh>
    <rPh sb="61" eb="63">
      <t>テイケツ</t>
    </rPh>
    <rPh sb="66" eb="68">
      <t>バアイ</t>
    </rPh>
    <rPh sb="71" eb="72">
      <t>ムネ</t>
    </rPh>
    <rPh sb="73" eb="75">
      <t>キサイ</t>
    </rPh>
    <phoneticPr fontId="13"/>
  </si>
  <si>
    <t>本事業にかかる活動について、実施する内容とそのスケジュールを記載すること。
インセンティブの提供だけでなく、下記の内容を含めること。
①事業者間連携等に係る調整・体制構築
②プラットフォーム提供の準備（システム開発等）
③サービス提供の準備（サービス開発・販促等）
④機器提供の準備（機器開発・製造・販促等）
⑤インセンティブ提供（インセンティブ設計、契約等）</t>
    <rPh sb="0" eb="1">
      <t>ホン</t>
    </rPh>
    <rPh sb="1" eb="3">
      <t>ジギョウ</t>
    </rPh>
    <rPh sb="7" eb="9">
      <t>カツドウ</t>
    </rPh>
    <rPh sb="14" eb="16">
      <t>ジッシ</t>
    </rPh>
    <rPh sb="18" eb="20">
      <t>ナイヨウ</t>
    </rPh>
    <rPh sb="30" eb="32">
      <t>キサイ</t>
    </rPh>
    <rPh sb="47" eb="49">
      <t>テイキョウ</t>
    </rPh>
    <rPh sb="55" eb="57">
      <t>カキ</t>
    </rPh>
    <rPh sb="58" eb="60">
      <t>ナイヨウ</t>
    </rPh>
    <rPh sb="61" eb="62">
      <t>フク</t>
    </rPh>
    <rPh sb="69" eb="72">
      <t>ジギョウシャ</t>
    </rPh>
    <rPh sb="72" eb="73">
      <t>アイダ</t>
    </rPh>
    <rPh sb="73" eb="75">
      <t>レンケイ</t>
    </rPh>
    <rPh sb="75" eb="76">
      <t>トウ</t>
    </rPh>
    <rPh sb="77" eb="78">
      <t>カカ</t>
    </rPh>
    <rPh sb="79" eb="81">
      <t>チョウセイ</t>
    </rPh>
    <rPh sb="82" eb="84">
      <t>タイセイ</t>
    </rPh>
    <rPh sb="84" eb="86">
      <t>コウチク</t>
    </rPh>
    <rPh sb="96" eb="98">
      <t>テイキョウ</t>
    </rPh>
    <rPh sb="99" eb="101">
      <t>ジュンビ</t>
    </rPh>
    <rPh sb="106" eb="108">
      <t>カイハツ</t>
    </rPh>
    <rPh sb="108" eb="109">
      <t>トウ</t>
    </rPh>
    <rPh sb="116" eb="118">
      <t>テイキョウ</t>
    </rPh>
    <rPh sb="119" eb="121">
      <t>ジュンビ</t>
    </rPh>
    <rPh sb="126" eb="128">
      <t>カイハツ</t>
    </rPh>
    <rPh sb="129" eb="131">
      <t>ハンソク</t>
    </rPh>
    <rPh sb="131" eb="132">
      <t>トウ</t>
    </rPh>
    <rPh sb="135" eb="137">
      <t>キキ</t>
    </rPh>
    <rPh sb="137" eb="139">
      <t>テイキョウ</t>
    </rPh>
    <rPh sb="140" eb="142">
      <t>ジュンビ</t>
    </rPh>
    <rPh sb="143" eb="145">
      <t>キキ</t>
    </rPh>
    <rPh sb="145" eb="147">
      <t>カイハツ</t>
    </rPh>
    <rPh sb="148" eb="150">
      <t>セイゾウ</t>
    </rPh>
    <rPh sb="151" eb="153">
      <t>ハンソク</t>
    </rPh>
    <rPh sb="153" eb="154">
      <t>トウ</t>
    </rPh>
    <rPh sb="164" eb="166">
      <t>テイキョウ</t>
    </rPh>
    <rPh sb="174" eb="176">
      <t>セッケイ</t>
    </rPh>
    <rPh sb="177" eb="179">
      <t>ケイヤク</t>
    </rPh>
    <rPh sb="179" eb="180">
      <t>トウ</t>
    </rPh>
    <phoneticPr fontId="13"/>
  </si>
  <si>
    <t>本事業期間終了後
（2020年4月～2021年3月末）</t>
    <rPh sb="0" eb="1">
      <t>ホン</t>
    </rPh>
    <rPh sb="1" eb="3">
      <t>ジギョウ</t>
    </rPh>
    <rPh sb="3" eb="5">
      <t>キカン</t>
    </rPh>
    <rPh sb="5" eb="8">
      <t>シュウリョウゴ</t>
    </rPh>
    <rPh sb="14" eb="15">
      <t>ネン</t>
    </rPh>
    <rPh sb="16" eb="17">
      <t>ガツ</t>
    </rPh>
    <rPh sb="22" eb="23">
      <t>ネン</t>
    </rPh>
    <rPh sb="24" eb="25">
      <t>ガツ</t>
    </rPh>
    <rPh sb="25" eb="26">
      <t>マツ</t>
    </rPh>
    <phoneticPr fontId="13"/>
  </si>
  <si>
    <t>本事業期間
（2019年4月～2020年3月末）</t>
    <rPh sb="0" eb="1">
      <t>ホン</t>
    </rPh>
    <rPh sb="1" eb="3">
      <t>ジギョウ</t>
    </rPh>
    <rPh sb="3" eb="5">
      <t>キカン</t>
    </rPh>
    <rPh sb="11" eb="12">
      <t>ネン</t>
    </rPh>
    <rPh sb="13" eb="14">
      <t>ガツ</t>
    </rPh>
    <rPh sb="19" eb="20">
      <t>ネン</t>
    </rPh>
    <rPh sb="21" eb="22">
      <t>ガツ</t>
    </rPh>
    <rPh sb="22" eb="23">
      <t>マツ</t>
    </rPh>
    <phoneticPr fontId="13"/>
  </si>
  <si>
    <t>上記と同様。</t>
    <rPh sb="0" eb="2">
      <t>ジョウキ</t>
    </rPh>
    <rPh sb="3" eb="5">
      <t>ドウヨウ</t>
    </rPh>
    <phoneticPr fontId="13"/>
  </si>
  <si>
    <t>プラットフォーム事業者が、サービス事業者へ情報提供機能を具体的に記載すること。
ネットワークデバイス毎に方法が異なる場合は、適当な粒度に分類のうえ、それぞれ記載すること。</t>
    <rPh sb="8" eb="10">
      <t>ジギョウ</t>
    </rPh>
    <rPh sb="10" eb="11">
      <t>シャ</t>
    </rPh>
    <rPh sb="17" eb="20">
      <t>ジギョウシャ</t>
    </rPh>
    <rPh sb="21" eb="23">
      <t>ジョウホウ</t>
    </rPh>
    <rPh sb="23" eb="25">
      <t>テイキョウ</t>
    </rPh>
    <rPh sb="25" eb="27">
      <t>キノウ</t>
    </rPh>
    <rPh sb="28" eb="31">
      <t>グタイテキ</t>
    </rPh>
    <rPh sb="32" eb="34">
      <t>キサイ</t>
    </rPh>
    <phoneticPr fontId="13"/>
  </si>
  <si>
    <t>上記の実施内容について効果分析について、本事業期間に実施する内容を記載すること。</t>
    <rPh sb="0" eb="2">
      <t>ジョウキ</t>
    </rPh>
    <rPh sb="3" eb="5">
      <t>ジッシ</t>
    </rPh>
    <rPh sb="5" eb="7">
      <t>ナイヨウ</t>
    </rPh>
    <rPh sb="11" eb="13">
      <t>コウカ</t>
    </rPh>
    <rPh sb="13" eb="15">
      <t>ブンセキ</t>
    </rPh>
    <phoneticPr fontId="13"/>
  </si>
  <si>
    <t>より多くの機器メーカー、サービス事業者が参画するインセンティブを与えるための活動（接続互換性確保、データの価値向上等）について、本事業期間に実施する内容を記載すること。</t>
    <rPh sb="2" eb="3">
      <t>オオ</t>
    </rPh>
    <rPh sb="5" eb="7">
      <t>キキ</t>
    </rPh>
    <rPh sb="16" eb="19">
      <t>ジギョウシャ</t>
    </rPh>
    <rPh sb="20" eb="22">
      <t>サンカク</t>
    </rPh>
    <rPh sb="32" eb="33">
      <t>アタ</t>
    </rPh>
    <rPh sb="38" eb="40">
      <t>カツドウ</t>
    </rPh>
    <rPh sb="41" eb="43">
      <t>セツゾク</t>
    </rPh>
    <rPh sb="43" eb="46">
      <t>ゴカンセイ</t>
    </rPh>
    <rPh sb="46" eb="48">
      <t>カクホ</t>
    </rPh>
    <rPh sb="53" eb="55">
      <t>カチ</t>
    </rPh>
    <rPh sb="55" eb="57">
      <t>コウジョウ</t>
    </rPh>
    <rPh sb="57" eb="58">
      <t>トウ</t>
    </rPh>
    <phoneticPr fontId="13"/>
  </si>
  <si>
    <t>備考</t>
    <rPh sb="0" eb="2">
      <t>ビコウ</t>
    </rPh>
    <phoneticPr fontId="13"/>
  </si>
  <si>
    <t>④機器登録申請書</t>
    <rPh sb="1" eb="3">
      <t>キキ</t>
    </rPh>
    <rPh sb="3" eb="5">
      <t>トウロク</t>
    </rPh>
    <rPh sb="5" eb="8">
      <t>シンセイショ</t>
    </rPh>
    <phoneticPr fontId="13"/>
  </si>
  <si>
    <t>⑤サービス登録申請書</t>
    <rPh sb="5" eb="7">
      <t>トウロク</t>
    </rPh>
    <rPh sb="7" eb="10">
      <t>シンセイショ</t>
    </rPh>
    <phoneticPr fontId="13"/>
  </si>
  <si>
    <t>収集する生活データ（概要）</t>
    <rPh sb="0" eb="2">
      <t>シュウシュウ</t>
    </rPh>
    <rPh sb="4" eb="6">
      <t>セイカツ</t>
    </rPh>
    <rPh sb="10" eb="12">
      <t>ガイヨウ</t>
    </rPh>
    <phoneticPr fontId="13"/>
  </si>
  <si>
    <t>収集する生活データの
種類と粒度の詳細</t>
    <rPh sb="0" eb="2">
      <t>シュウシュウ</t>
    </rPh>
    <rPh sb="4" eb="6">
      <t>セイカツ</t>
    </rPh>
    <rPh sb="11" eb="13">
      <t>シュルイ</t>
    </rPh>
    <rPh sb="14" eb="16">
      <t>リュウド</t>
    </rPh>
    <rPh sb="17" eb="19">
      <t>ショウサイ</t>
    </rPh>
    <phoneticPr fontId="13"/>
  </si>
  <si>
    <t>上記一覧からの転記につき入力不要</t>
    <rPh sb="0" eb="2">
      <t>ジョウキ</t>
    </rPh>
    <rPh sb="2" eb="4">
      <t>イチラン</t>
    </rPh>
    <rPh sb="7" eb="9">
      <t>テンキ</t>
    </rPh>
    <rPh sb="12" eb="14">
      <t>ニュウリョク</t>
    </rPh>
    <rPh sb="14" eb="16">
      <t>フヨウ</t>
    </rPh>
    <phoneticPr fontId="13"/>
  </si>
  <si>
    <t>使用される場所と、データ収集以外の主たる役務の内容について記載すること。</t>
    <rPh sb="0" eb="2">
      <t>シヨウ</t>
    </rPh>
    <rPh sb="5" eb="7">
      <t>バショ</t>
    </rPh>
    <rPh sb="12" eb="14">
      <t>シュウシュウ</t>
    </rPh>
    <rPh sb="14" eb="16">
      <t>イガイ</t>
    </rPh>
    <rPh sb="17" eb="18">
      <t>シュ</t>
    </rPh>
    <rPh sb="20" eb="22">
      <t>エキム</t>
    </rPh>
    <rPh sb="23" eb="25">
      <t>ナイヨウ</t>
    </rPh>
    <rPh sb="29" eb="31">
      <t>キサイ</t>
    </rPh>
    <phoneticPr fontId="13"/>
  </si>
  <si>
    <t>収集するデータ種類を列挙し、種類毎にその粒度等の詳細を説明すること。
例）体温：0.1℃単位で15秒周期</t>
    <rPh sb="0" eb="2">
      <t>シュウシュウ</t>
    </rPh>
    <rPh sb="7" eb="9">
      <t>シュルイ</t>
    </rPh>
    <rPh sb="10" eb="12">
      <t>レッキョ</t>
    </rPh>
    <rPh sb="14" eb="16">
      <t>シュルイ</t>
    </rPh>
    <rPh sb="16" eb="17">
      <t>ゴト</t>
    </rPh>
    <rPh sb="20" eb="22">
      <t>リュウド</t>
    </rPh>
    <rPh sb="22" eb="23">
      <t>トウ</t>
    </rPh>
    <rPh sb="24" eb="26">
      <t>ショウサイ</t>
    </rPh>
    <rPh sb="27" eb="29">
      <t>セツメイ</t>
    </rPh>
    <rPh sb="35" eb="36">
      <t>レイ</t>
    </rPh>
    <rPh sb="37" eb="39">
      <t>タイオン</t>
    </rPh>
    <rPh sb="44" eb="46">
      <t>タンイ</t>
    </rPh>
    <rPh sb="49" eb="50">
      <t>ビョウ</t>
    </rPh>
    <rPh sb="50" eb="52">
      <t>シュウキ</t>
    </rPh>
    <phoneticPr fontId="13"/>
  </si>
  <si>
    <t>消費者からデータが収集される流れを、ユーザーの挙動と機器の挙動を合わせて説明すること。</t>
    <rPh sb="0" eb="3">
      <t>ショウヒシャ</t>
    </rPh>
    <rPh sb="9" eb="11">
      <t>シュウシュウ</t>
    </rPh>
    <rPh sb="14" eb="15">
      <t>ナガ</t>
    </rPh>
    <rPh sb="23" eb="25">
      <t>キョドウ</t>
    </rPh>
    <rPh sb="26" eb="28">
      <t>キキ</t>
    </rPh>
    <rPh sb="29" eb="31">
      <t>キョドウ</t>
    </rPh>
    <rPh sb="32" eb="33">
      <t>ア</t>
    </rPh>
    <rPh sb="36" eb="38">
      <t>セツメイ</t>
    </rPh>
    <phoneticPr fontId="13"/>
  </si>
  <si>
    <t>機器からデータが送信される流れを、ユーザーの挙動と機器の挙動を合わせて説明すること。</t>
    <rPh sb="0" eb="2">
      <t>キキ</t>
    </rPh>
    <rPh sb="8" eb="10">
      <t>ソウシン</t>
    </rPh>
    <rPh sb="13" eb="14">
      <t>ナガ</t>
    </rPh>
    <rPh sb="22" eb="24">
      <t>キョドウ</t>
    </rPh>
    <rPh sb="25" eb="27">
      <t>キキ</t>
    </rPh>
    <rPh sb="28" eb="30">
      <t>キョドウ</t>
    </rPh>
    <rPh sb="31" eb="32">
      <t>ア</t>
    </rPh>
    <rPh sb="35" eb="37">
      <t>セツメイ</t>
    </rPh>
    <phoneticPr fontId="13"/>
  </si>
  <si>
    <t>画像、フロー図等を用いて、機器が提供する役務と、データ収集等の機能を説明すること。</t>
    <rPh sb="0" eb="2">
      <t>ガゾウ</t>
    </rPh>
    <rPh sb="6" eb="7">
      <t>ズ</t>
    </rPh>
    <rPh sb="7" eb="8">
      <t>トウ</t>
    </rPh>
    <rPh sb="9" eb="10">
      <t>モチ</t>
    </rPh>
    <rPh sb="13" eb="15">
      <t>キキ</t>
    </rPh>
    <rPh sb="16" eb="18">
      <t>テイキョウ</t>
    </rPh>
    <rPh sb="20" eb="22">
      <t>エキム</t>
    </rPh>
    <rPh sb="27" eb="29">
      <t>シュウシュウ</t>
    </rPh>
    <rPh sb="29" eb="30">
      <t>トウ</t>
    </rPh>
    <rPh sb="31" eb="33">
      <t>キノウ</t>
    </rPh>
    <rPh sb="34" eb="36">
      <t>セツメイ</t>
    </rPh>
    <phoneticPr fontId="13"/>
  </si>
  <si>
    <t>販売開始（予定）時期を記載。</t>
    <rPh sb="0" eb="2">
      <t>ハンバイ</t>
    </rPh>
    <rPh sb="2" eb="4">
      <t>カイシ</t>
    </rPh>
    <rPh sb="5" eb="7">
      <t>ヨテイ</t>
    </rPh>
    <rPh sb="8" eb="10">
      <t>ジキ</t>
    </rPh>
    <rPh sb="11" eb="13">
      <t>キサイ</t>
    </rPh>
    <phoneticPr fontId="13"/>
  </si>
  <si>
    <t>既に販売している台数</t>
    <rPh sb="0" eb="1">
      <t>スデ</t>
    </rPh>
    <rPh sb="2" eb="4">
      <t>ハンバイ</t>
    </rPh>
    <rPh sb="8" eb="10">
      <t>ダイスウ</t>
    </rPh>
    <phoneticPr fontId="13"/>
  </si>
  <si>
    <t>補助事業期間中の販売計画台数</t>
    <rPh sb="0" eb="2">
      <t>ホジョ</t>
    </rPh>
    <rPh sb="2" eb="4">
      <t>ジギョウ</t>
    </rPh>
    <rPh sb="4" eb="7">
      <t>キカンチュウ</t>
    </rPh>
    <rPh sb="8" eb="10">
      <t>ハンバイ</t>
    </rPh>
    <rPh sb="10" eb="12">
      <t>ケイカク</t>
    </rPh>
    <rPh sb="12" eb="14">
      <t>ダイスウ</t>
    </rPh>
    <phoneticPr fontId="13"/>
  </si>
  <si>
    <t>転記</t>
    <rPh sb="0" eb="2">
      <t>テンキ</t>
    </rPh>
    <phoneticPr fontId="13"/>
  </si>
  <si>
    <t>サービスを提供するエリアを記載すること。</t>
    <rPh sb="5" eb="7">
      <t>テイキョウ</t>
    </rPh>
    <rPh sb="13" eb="15">
      <t>キサイ</t>
    </rPh>
    <phoneticPr fontId="13"/>
  </si>
  <si>
    <t>当該サービスの提供に必要な生活データを、種類と粒度が分かるように記載すること。</t>
    <rPh sb="0" eb="2">
      <t>トウガイ</t>
    </rPh>
    <rPh sb="7" eb="9">
      <t>テイキョウ</t>
    </rPh>
    <rPh sb="10" eb="12">
      <t>ヒツヨウ</t>
    </rPh>
    <rPh sb="13" eb="15">
      <t>セイカツ</t>
    </rPh>
    <rPh sb="20" eb="22">
      <t>シュルイ</t>
    </rPh>
    <rPh sb="23" eb="25">
      <t>リュウド</t>
    </rPh>
    <rPh sb="26" eb="27">
      <t>ワ</t>
    </rPh>
    <rPh sb="32" eb="34">
      <t>キサイ</t>
    </rPh>
    <phoneticPr fontId="13"/>
  </si>
  <si>
    <t>用いる生活データ（概要）</t>
    <rPh sb="0" eb="1">
      <t>モチ</t>
    </rPh>
    <rPh sb="3" eb="5">
      <t>セイカツ</t>
    </rPh>
    <rPh sb="9" eb="11">
      <t>ガイヨウ</t>
    </rPh>
    <phoneticPr fontId="13"/>
  </si>
  <si>
    <t>用いる生活データ（概要）</t>
    <rPh sb="0" eb="1">
      <t>モチ</t>
    </rPh>
    <rPh sb="3" eb="5">
      <t>セイカツ</t>
    </rPh>
    <rPh sb="9" eb="11">
      <t>ガイヨウ</t>
    </rPh>
    <phoneticPr fontId="13"/>
  </si>
  <si>
    <t>用いる生活データの
種類と粒度の詳細</t>
    <rPh sb="0" eb="1">
      <t>モチ</t>
    </rPh>
    <rPh sb="3" eb="5">
      <t>セイカツ</t>
    </rPh>
    <rPh sb="10" eb="12">
      <t>シュルイ</t>
    </rPh>
    <rPh sb="13" eb="15">
      <t>リュウド</t>
    </rPh>
    <rPh sb="16" eb="18">
      <t>ショウサイ</t>
    </rPh>
    <phoneticPr fontId="13"/>
  </si>
  <si>
    <t>本事業でプラットフォーム事業者が生活データを提供するサービスにつき、1サービス1行を用いて記載。
データ収集元は、④のNoと紐付けて記載。デバイス以外の情報を用いる場合はその内容を記載。
用いる生活データ（概要）は、生体情報、活動量情報、行動情報、宅内情報…といったレベル感で、該当するものを全て記載すること。</t>
    <rPh sb="0" eb="1">
      <t>ホン</t>
    </rPh>
    <rPh sb="1" eb="3">
      <t>ジギョウ</t>
    </rPh>
    <rPh sb="12" eb="15">
      <t>ジギョウシャ</t>
    </rPh>
    <rPh sb="16" eb="18">
      <t>セイカツ</t>
    </rPh>
    <rPh sb="22" eb="24">
      <t>テイキョウ</t>
    </rPh>
    <rPh sb="40" eb="41">
      <t>ギョウ</t>
    </rPh>
    <rPh sb="42" eb="43">
      <t>モチ</t>
    </rPh>
    <rPh sb="45" eb="47">
      <t>キサイ</t>
    </rPh>
    <rPh sb="52" eb="54">
      <t>シュウシュウ</t>
    </rPh>
    <rPh sb="54" eb="55">
      <t>モト</t>
    </rPh>
    <rPh sb="62" eb="64">
      <t>ヒモヅ</t>
    </rPh>
    <rPh sb="66" eb="68">
      <t>キサイ</t>
    </rPh>
    <rPh sb="73" eb="75">
      <t>イガイ</t>
    </rPh>
    <rPh sb="76" eb="78">
      <t>ジョウホウ</t>
    </rPh>
    <rPh sb="79" eb="80">
      <t>モチ</t>
    </rPh>
    <rPh sb="82" eb="84">
      <t>バアイ</t>
    </rPh>
    <rPh sb="87" eb="89">
      <t>ナイヨウ</t>
    </rPh>
    <rPh sb="90" eb="92">
      <t>キサイ</t>
    </rPh>
    <rPh sb="94" eb="95">
      <t>モチ</t>
    </rPh>
    <phoneticPr fontId="13"/>
  </si>
  <si>
    <t>本事業でプラットフォーム事業者が生活データを収集するネットワークデバイスにつき、1機器1行を用いて記載。
1機器に対して、複数型番がある場合は、1行の中で改行のうえ記載。
収集する生活データ（概要）は、生体情報、活動量情報、行動情報、宅内情報…といったレベル感で、該当するものを全て記載すること。</t>
    <rPh sb="0" eb="1">
      <t>ホン</t>
    </rPh>
    <rPh sb="1" eb="3">
      <t>ジギョウ</t>
    </rPh>
    <rPh sb="12" eb="15">
      <t>ジギョウシャ</t>
    </rPh>
    <rPh sb="16" eb="18">
      <t>セイカツ</t>
    </rPh>
    <rPh sb="22" eb="24">
      <t>シュウシュウ</t>
    </rPh>
    <rPh sb="41" eb="43">
      <t>キキ</t>
    </rPh>
    <rPh sb="44" eb="45">
      <t>ギョウ</t>
    </rPh>
    <rPh sb="46" eb="47">
      <t>モチ</t>
    </rPh>
    <rPh sb="49" eb="51">
      <t>キサイ</t>
    </rPh>
    <rPh sb="55" eb="57">
      <t>キキ</t>
    </rPh>
    <rPh sb="58" eb="59">
      <t>タイ</t>
    </rPh>
    <rPh sb="62" eb="64">
      <t>フクスウ</t>
    </rPh>
    <rPh sb="64" eb="66">
      <t>カタバン</t>
    </rPh>
    <rPh sb="69" eb="71">
      <t>バアイ</t>
    </rPh>
    <rPh sb="74" eb="75">
      <t>ギョウ</t>
    </rPh>
    <rPh sb="76" eb="77">
      <t>ナカ</t>
    </rPh>
    <rPh sb="78" eb="80">
      <t>カイギョウ</t>
    </rPh>
    <rPh sb="83" eb="85">
      <t>キサイ</t>
    </rPh>
    <rPh sb="88" eb="90">
      <t>シュウシュウ</t>
    </rPh>
    <rPh sb="92" eb="94">
      <t>セイカツ</t>
    </rPh>
    <rPh sb="98" eb="100">
      <t>ガイヨウ</t>
    </rPh>
    <rPh sb="103" eb="105">
      <t>セイタイ</t>
    </rPh>
    <rPh sb="105" eb="107">
      <t>ジョウホウ</t>
    </rPh>
    <rPh sb="108" eb="110">
      <t>カツドウ</t>
    </rPh>
    <rPh sb="110" eb="111">
      <t>リョウ</t>
    </rPh>
    <rPh sb="111" eb="113">
      <t>ジョウホウ</t>
    </rPh>
    <rPh sb="114" eb="116">
      <t>コウドウ</t>
    </rPh>
    <rPh sb="116" eb="118">
      <t>ジョウホウ</t>
    </rPh>
    <rPh sb="119" eb="121">
      <t>タクナイ</t>
    </rPh>
    <rPh sb="121" eb="123">
      <t>ジョウホウ</t>
    </rPh>
    <rPh sb="131" eb="132">
      <t>カン</t>
    </rPh>
    <rPh sb="134" eb="136">
      <t>ガイトウ</t>
    </rPh>
    <rPh sb="141" eb="142">
      <t>スベ</t>
    </rPh>
    <rPh sb="143" eb="145">
      <t>キサイ</t>
    </rPh>
    <phoneticPr fontId="13"/>
  </si>
  <si>
    <t>早期解約を回避する仕組み</t>
    <rPh sb="0" eb="2">
      <t>ソウキ</t>
    </rPh>
    <rPh sb="2" eb="4">
      <t>カイヤク</t>
    </rPh>
    <rPh sb="5" eb="7">
      <t>カイヒ</t>
    </rPh>
    <rPh sb="9" eb="11">
      <t>シク</t>
    </rPh>
    <phoneticPr fontId="13"/>
  </si>
  <si>
    <t>インセンティブ</t>
    <phoneticPr fontId="71"/>
  </si>
  <si>
    <t>自社製品・サービス値引</t>
    <rPh sb="2" eb="4">
      <t>セイヒン</t>
    </rPh>
    <phoneticPr fontId="71"/>
  </si>
  <si>
    <t>他社値製品・サービス値引</t>
    <phoneticPr fontId="71"/>
  </si>
  <si>
    <t>他社ポイント提供</t>
    <rPh sb="6" eb="8">
      <t>テイキョウ</t>
    </rPh>
    <phoneticPr fontId="71"/>
  </si>
  <si>
    <t>その他</t>
    <rPh sb="2" eb="3">
      <t>ホカ</t>
    </rPh>
    <phoneticPr fontId="71"/>
  </si>
  <si>
    <t>提供方法</t>
    <rPh sb="0" eb="2">
      <t>テイキョウ</t>
    </rPh>
    <rPh sb="2" eb="4">
      <t>ホウホウ</t>
    </rPh>
    <phoneticPr fontId="71"/>
  </si>
  <si>
    <t>直接（プラットフォーム事業者から）</t>
    <rPh sb="0" eb="2">
      <t>チョクセツ</t>
    </rPh>
    <rPh sb="11" eb="14">
      <t>ジギョウシャ</t>
    </rPh>
    <phoneticPr fontId="71"/>
  </si>
  <si>
    <t>間接（他事業者を経由して）</t>
    <rPh sb="0" eb="2">
      <t>カンセツ</t>
    </rPh>
    <rPh sb="3" eb="4">
      <t>ホカ</t>
    </rPh>
    <rPh sb="4" eb="7">
      <t>ジギョウシャ</t>
    </rPh>
    <rPh sb="8" eb="10">
      <t>ケイユ</t>
    </rPh>
    <phoneticPr fontId="71"/>
  </si>
  <si>
    <t>本事業で提供予定のインセンティブについて、1インセンティブ1行を用いて記載。
インセンティブ分類はプルダウンにて選択。
対象サービスは、⑤のNoと紐付けて記載。
消費者への提供方法は直接（プラットフォーム事業者から）または間接（他事業者を経由して）のいずれかを選択。</t>
    <rPh sb="0" eb="1">
      <t>ホン</t>
    </rPh>
    <rPh sb="1" eb="3">
      <t>ジギョウ</t>
    </rPh>
    <rPh sb="4" eb="6">
      <t>テイキョウ</t>
    </rPh>
    <rPh sb="6" eb="8">
      <t>ヨテイ</t>
    </rPh>
    <rPh sb="30" eb="31">
      <t>ギョウ</t>
    </rPh>
    <rPh sb="32" eb="33">
      <t>モチ</t>
    </rPh>
    <rPh sb="35" eb="37">
      <t>キサイ</t>
    </rPh>
    <rPh sb="47" eb="49">
      <t>ブンルイ</t>
    </rPh>
    <rPh sb="57" eb="59">
      <t>センタク</t>
    </rPh>
    <rPh sb="61" eb="63">
      <t>タイショウ</t>
    </rPh>
    <rPh sb="74" eb="76">
      <t>ヒモヅ</t>
    </rPh>
    <rPh sb="78" eb="80">
      <t>キサイ</t>
    </rPh>
    <rPh sb="82" eb="85">
      <t>ショウヒシャ</t>
    </rPh>
    <rPh sb="87" eb="89">
      <t>テイキョウ</t>
    </rPh>
    <rPh sb="89" eb="91">
      <t>ホウホウ</t>
    </rPh>
    <rPh sb="92" eb="94">
      <t>チョクセツ</t>
    </rPh>
    <rPh sb="103" eb="106">
      <t>ジギョウシャ</t>
    </rPh>
    <rPh sb="112" eb="114">
      <t>カンセツ</t>
    </rPh>
    <rPh sb="115" eb="116">
      <t>ホカ</t>
    </rPh>
    <rPh sb="116" eb="119">
      <t>ジギョウシャ</t>
    </rPh>
    <rPh sb="120" eb="122">
      <t>ケイユ</t>
    </rPh>
    <rPh sb="131" eb="133">
      <t>センタク</t>
    </rPh>
    <phoneticPr fontId="13"/>
  </si>
  <si>
    <t>インセンティブが発生する条件について、基本的な内容に加えて、除外ケース等も可能な限り記載すること。</t>
    <rPh sb="8" eb="10">
      <t>ハッセイ</t>
    </rPh>
    <rPh sb="12" eb="14">
      <t>ジョウケン</t>
    </rPh>
    <rPh sb="19" eb="22">
      <t>キホンテキ</t>
    </rPh>
    <rPh sb="23" eb="25">
      <t>ナイヨウ</t>
    </rPh>
    <rPh sb="26" eb="27">
      <t>クワ</t>
    </rPh>
    <rPh sb="30" eb="32">
      <t>ジョガイ</t>
    </rPh>
    <rPh sb="35" eb="36">
      <t>トウ</t>
    </rPh>
    <rPh sb="37" eb="39">
      <t>カノウ</t>
    </rPh>
    <rPh sb="40" eb="41">
      <t>カギ</t>
    </rPh>
    <rPh sb="42" eb="44">
      <t>キサイ</t>
    </rPh>
    <phoneticPr fontId="13"/>
  </si>
  <si>
    <t>消費者に提供したインセンティブ額の確認が可能な証憑と、提供可能な形式（原紙、コピー、Ｅｘｃｅｌデータ等）</t>
    <rPh sb="0" eb="3">
      <t>ショウヒシャ</t>
    </rPh>
    <rPh sb="4" eb="6">
      <t>テイキョウ</t>
    </rPh>
    <rPh sb="15" eb="16">
      <t>ガク</t>
    </rPh>
    <rPh sb="17" eb="19">
      <t>カクニン</t>
    </rPh>
    <rPh sb="20" eb="22">
      <t>カノウ</t>
    </rPh>
    <rPh sb="23" eb="25">
      <t>ショウヒョウ</t>
    </rPh>
    <rPh sb="27" eb="29">
      <t>テイキョウ</t>
    </rPh>
    <rPh sb="29" eb="31">
      <t>カノウ</t>
    </rPh>
    <rPh sb="32" eb="34">
      <t>ケイシキ</t>
    </rPh>
    <rPh sb="35" eb="37">
      <t>ゲンシ</t>
    </rPh>
    <rPh sb="50" eb="51">
      <t>ナド</t>
    </rPh>
    <phoneticPr fontId="13"/>
  </si>
  <si>
    <t>プラットフォーム事業者の実費弁済額（自社調達にあっては原価）の確認が可能な証憑と、提供可能な形式（原紙、コピー、Ｅｘｃｅｌデータ等）</t>
    <rPh sb="8" eb="11">
      <t>ジギョウシャ</t>
    </rPh>
    <rPh sb="12" eb="14">
      <t>ジッピ</t>
    </rPh>
    <rPh sb="14" eb="17">
      <t>ベンサイガク</t>
    </rPh>
    <rPh sb="18" eb="20">
      <t>ジシャ</t>
    </rPh>
    <rPh sb="20" eb="22">
      <t>チョウタツ</t>
    </rPh>
    <rPh sb="27" eb="29">
      <t>ゲンカ</t>
    </rPh>
    <phoneticPr fontId="13"/>
  </si>
  <si>
    <t>一定期間、サービス利用契約が継続していることを確認する方法を記載（DBから利用開始日時と終了日時のデータを出力…等）</t>
    <rPh sb="0" eb="2">
      <t>イッテイ</t>
    </rPh>
    <rPh sb="2" eb="4">
      <t>キカン</t>
    </rPh>
    <rPh sb="9" eb="11">
      <t>リヨウ</t>
    </rPh>
    <rPh sb="11" eb="13">
      <t>ケイヤク</t>
    </rPh>
    <rPh sb="14" eb="16">
      <t>ケイゾク</t>
    </rPh>
    <rPh sb="23" eb="25">
      <t>カクニン</t>
    </rPh>
    <rPh sb="27" eb="29">
      <t>ホウホウ</t>
    </rPh>
    <rPh sb="30" eb="32">
      <t>キサイ</t>
    </rPh>
    <rPh sb="37" eb="39">
      <t>リヨウ</t>
    </rPh>
    <rPh sb="39" eb="41">
      <t>カイシ</t>
    </rPh>
    <rPh sb="41" eb="43">
      <t>ニチジ</t>
    </rPh>
    <rPh sb="44" eb="46">
      <t>シュウリョウ</t>
    </rPh>
    <rPh sb="46" eb="48">
      <t>ニチジ</t>
    </rPh>
    <rPh sb="53" eb="55">
      <t>シュツリョク</t>
    </rPh>
    <rPh sb="56" eb="57">
      <t>トウ</t>
    </rPh>
    <phoneticPr fontId="13"/>
  </si>
  <si>
    <t>一定期間、生活データの提供が継続していることを確認する方法を記載（DBから生活データログの出力…等）</t>
    <rPh sb="0" eb="2">
      <t>イッテイ</t>
    </rPh>
    <rPh sb="2" eb="4">
      <t>キカン</t>
    </rPh>
    <rPh sb="5" eb="7">
      <t>セイカツ</t>
    </rPh>
    <rPh sb="11" eb="13">
      <t>テイキョウ</t>
    </rPh>
    <rPh sb="14" eb="16">
      <t>ケイゾク</t>
    </rPh>
    <rPh sb="37" eb="39">
      <t>セイカツ</t>
    </rPh>
    <phoneticPr fontId="13"/>
  </si>
  <si>
    <t>「景品類」への該当</t>
    <rPh sb="1" eb="3">
      <t>ケイヒン</t>
    </rPh>
    <rPh sb="3" eb="4">
      <t>タグイ</t>
    </rPh>
    <rPh sb="7" eb="9">
      <t>ガイトウ</t>
    </rPh>
    <phoneticPr fontId="13"/>
  </si>
  <si>
    <t>事業責任者　役職氏名</t>
    <rPh sb="0" eb="2">
      <t>ジギョウ</t>
    </rPh>
    <rPh sb="2" eb="5">
      <t>セキニンシャ</t>
    </rPh>
    <rPh sb="6" eb="8">
      <t>ヤクショク</t>
    </rPh>
    <rPh sb="8" eb="10">
      <t>シメイ</t>
    </rPh>
    <phoneticPr fontId="13"/>
  </si>
  <si>
    <t>取得しようとする認証等</t>
    <rPh sb="0" eb="2">
      <t>シュトク</t>
    </rPh>
    <rPh sb="8" eb="10">
      <t>ニンショウ</t>
    </rPh>
    <rPh sb="10" eb="11">
      <t>トウ</t>
    </rPh>
    <phoneticPr fontId="13"/>
  </si>
  <si>
    <t>事業者名</t>
    <rPh sb="0" eb="3">
      <t>ジギョウシャ</t>
    </rPh>
    <rPh sb="3" eb="4">
      <t>メイ</t>
    </rPh>
    <phoneticPr fontId="13"/>
  </si>
  <si>
    <t>取得認証</t>
    <rPh sb="0" eb="2">
      <t>シュトク</t>
    </rPh>
    <rPh sb="2" eb="4">
      <t>ニンショウ</t>
    </rPh>
    <phoneticPr fontId="71"/>
  </si>
  <si>
    <t>情報セキュリティマネジメント_ISO/IEC27001</t>
    <rPh sb="0" eb="2">
      <t>ジョウホウ</t>
    </rPh>
    <phoneticPr fontId="71"/>
  </si>
  <si>
    <t>情報セキュリティマネジメント_保証型監査</t>
    <phoneticPr fontId="71"/>
  </si>
  <si>
    <t>個人情報取扱_JIS Q 15001</t>
    <rPh sb="0" eb="2">
      <t>コジン</t>
    </rPh>
    <rPh sb="2" eb="4">
      <t>ジョウホウ</t>
    </rPh>
    <rPh sb="4" eb="5">
      <t>ト</t>
    </rPh>
    <rPh sb="5" eb="6">
      <t>アツカ</t>
    </rPh>
    <phoneticPr fontId="71"/>
  </si>
  <si>
    <t>申請（予定）時期</t>
    <rPh sb="0" eb="2">
      <t>シンセイ</t>
    </rPh>
    <rPh sb="3" eb="5">
      <t>ヨテイ</t>
    </rPh>
    <rPh sb="6" eb="8">
      <t>ジキ</t>
    </rPh>
    <phoneticPr fontId="13"/>
  </si>
  <si>
    <t>認証等の取得対象範囲</t>
    <rPh sb="0" eb="2">
      <t>ニンショウ</t>
    </rPh>
    <rPh sb="2" eb="3">
      <t>トウ</t>
    </rPh>
    <rPh sb="4" eb="6">
      <t>シュトク</t>
    </rPh>
    <rPh sb="6" eb="8">
      <t>タイショウ</t>
    </rPh>
    <rPh sb="8" eb="10">
      <t>ハンイ</t>
    </rPh>
    <phoneticPr fontId="13"/>
  </si>
  <si>
    <t>申請に向けた課題等</t>
    <rPh sb="0" eb="2">
      <t>シンセイ</t>
    </rPh>
    <rPh sb="3" eb="4">
      <t>ム</t>
    </rPh>
    <rPh sb="6" eb="8">
      <t>カダイ</t>
    </rPh>
    <rPh sb="8" eb="9">
      <t>トウ</t>
    </rPh>
    <phoneticPr fontId="13"/>
  </si>
  <si>
    <t>申請までのスケジュール</t>
    <rPh sb="0" eb="2">
      <t>シンセイ</t>
    </rPh>
    <phoneticPr fontId="13"/>
  </si>
  <si>
    <t>担当者④</t>
    <rPh sb="0" eb="3">
      <t>タントウシャ</t>
    </rPh>
    <phoneticPr fontId="13"/>
  </si>
  <si>
    <t>担当者⑤</t>
    <rPh sb="0" eb="3">
      <t>タントウシャ</t>
    </rPh>
    <phoneticPr fontId="13"/>
  </si>
  <si>
    <t>データの集約・管理方法</t>
    <rPh sb="4" eb="6">
      <t>シュウヤク</t>
    </rPh>
    <rPh sb="7" eb="9">
      <t>カンリ</t>
    </rPh>
    <rPh sb="9" eb="11">
      <t>ホウホウ</t>
    </rPh>
    <phoneticPr fontId="13"/>
  </si>
  <si>
    <t>データの分析方法</t>
    <rPh sb="4" eb="6">
      <t>ブンセキ</t>
    </rPh>
    <rPh sb="6" eb="8">
      <t>ホウホウ</t>
    </rPh>
    <phoneticPr fontId="13"/>
  </si>
  <si>
    <t>プラットフォーム事業者が、受け取った情報の分析方法を具体的に記載すること。
受け取った情報ごとに分析方法が異なる場合は、適当な粒度に分類のうえ、それぞれ記載すること。</t>
    <rPh sb="8" eb="11">
      <t>ジギョウシャ</t>
    </rPh>
    <rPh sb="13" eb="14">
      <t>ウ</t>
    </rPh>
    <rPh sb="15" eb="16">
      <t>ト</t>
    </rPh>
    <rPh sb="18" eb="20">
      <t>ジョウホウ</t>
    </rPh>
    <rPh sb="21" eb="25">
      <t>ブンセキホウホウ</t>
    </rPh>
    <rPh sb="26" eb="29">
      <t>グタイテキ</t>
    </rPh>
    <rPh sb="30" eb="32">
      <t>キサイ</t>
    </rPh>
    <rPh sb="39" eb="40">
      <t>ウ</t>
    </rPh>
    <rPh sb="41" eb="42">
      <t>ト</t>
    </rPh>
    <rPh sb="44" eb="46">
      <t>ジョウホウ</t>
    </rPh>
    <rPh sb="49" eb="53">
      <t>ブンセキホウホウ</t>
    </rPh>
    <rPh sb="54" eb="55">
      <t>コト</t>
    </rPh>
    <rPh sb="57" eb="59">
      <t>バアイ</t>
    </rPh>
    <rPh sb="61" eb="63">
      <t>テキトウ</t>
    </rPh>
    <rPh sb="64" eb="66">
      <t>リュウド</t>
    </rPh>
    <rPh sb="67" eb="69">
      <t>ブンルイ</t>
    </rPh>
    <rPh sb="77" eb="79">
      <t>キサイ</t>
    </rPh>
    <phoneticPr fontId="13"/>
  </si>
  <si>
    <t>プラットフォーム事業者が、ネットワークデバイスから受け取る際の集約方法、管理方法を具体的に記載すること。
ネットワークデバイス毎に方法が異なる場合は、適当な粒度に分類のうえ、それぞれ記載すること。</t>
    <rPh sb="8" eb="10">
      <t>ジギョウ</t>
    </rPh>
    <rPh sb="10" eb="11">
      <t>シャ</t>
    </rPh>
    <rPh sb="25" eb="26">
      <t>ウ</t>
    </rPh>
    <rPh sb="27" eb="28">
      <t>ト</t>
    </rPh>
    <rPh sb="29" eb="30">
      <t>サイ</t>
    </rPh>
    <rPh sb="31" eb="35">
      <t>シュウヤクホウホウ</t>
    </rPh>
    <rPh sb="36" eb="38">
      <t>カンリ</t>
    </rPh>
    <rPh sb="38" eb="40">
      <t>ホウホウ</t>
    </rPh>
    <rPh sb="41" eb="44">
      <t>グタイテキ</t>
    </rPh>
    <rPh sb="45" eb="47">
      <t>キサイ</t>
    </rPh>
    <rPh sb="64" eb="65">
      <t>ゴト</t>
    </rPh>
    <rPh sb="66" eb="68">
      <t>ホウホウ</t>
    </rPh>
    <rPh sb="69" eb="70">
      <t>コト</t>
    </rPh>
    <rPh sb="72" eb="74">
      <t>バアイ</t>
    </rPh>
    <rPh sb="76" eb="78">
      <t>テキトウ</t>
    </rPh>
    <rPh sb="79" eb="81">
      <t>リュウド</t>
    </rPh>
    <rPh sb="82" eb="84">
      <t>ブンルイ</t>
    </rPh>
    <rPh sb="92" eb="94">
      <t>キサイ</t>
    </rPh>
    <phoneticPr fontId="13"/>
  </si>
  <si>
    <t>使い易いユーザーインターフェースの実現に向けた事業者連携や工夫について、本事業期間に実施する内容を記載すること。
特に、①見やすさ、②分かりやすさ、③操作しやすさ、の３つの観点で事業者間連携や工夫があれば、具体的に記載すること。</t>
    <rPh sb="0" eb="1">
      <t>ツカ</t>
    </rPh>
    <rPh sb="2" eb="3">
      <t>ヤス</t>
    </rPh>
    <rPh sb="17" eb="19">
      <t>ジツゲン</t>
    </rPh>
    <rPh sb="20" eb="21">
      <t>ム</t>
    </rPh>
    <rPh sb="23" eb="26">
      <t>ジギョウシャ</t>
    </rPh>
    <rPh sb="26" eb="28">
      <t>レンケイ</t>
    </rPh>
    <rPh sb="29" eb="31">
      <t>クフウ</t>
    </rPh>
    <rPh sb="57" eb="58">
      <t>トク</t>
    </rPh>
    <rPh sb="61" eb="62">
      <t>ミ</t>
    </rPh>
    <rPh sb="67" eb="68">
      <t>ワ</t>
    </rPh>
    <rPh sb="75" eb="77">
      <t>ソウサ</t>
    </rPh>
    <rPh sb="86" eb="88">
      <t>カンテン</t>
    </rPh>
    <rPh sb="89" eb="92">
      <t>ジギョウシャ</t>
    </rPh>
    <rPh sb="92" eb="93">
      <t>アイダ</t>
    </rPh>
    <rPh sb="93" eb="95">
      <t>レンケイ</t>
    </rPh>
    <rPh sb="96" eb="98">
      <t>クフウ</t>
    </rPh>
    <rPh sb="103" eb="106">
      <t>グタイテキ</t>
    </rPh>
    <rPh sb="107" eb="109">
      <t>キサイ</t>
    </rPh>
    <phoneticPr fontId="13"/>
  </si>
  <si>
    <t>対象地域</t>
    <rPh sb="0" eb="2">
      <t>タイショウ</t>
    </rPh>
    <rPh sb="2" eb="4">
      <t>チイキ</t>
    </rPh>
    <phoneticPr fontId="13"/>
  </si>
  <si>
    <t>本サービスの主なターゲットとなるユーザー属性（性、年代、職業、年収、家族形態など）等を記載すること。</t>
    <rPh sb="0" eb="1">
      <t>ホン</t>
    </rPh>
    <rPh sb="6" eb="7">
      <t>オモ</t>
    </rPh>
    <rPh sb="20" eb="22">
      <t>ゾクセイ</t>
    </rPh>
    <rPh sb="23" eb="24">
      <t>セイ</t>
    </rPh>
    <rPh sb="25" eb="27">
      <t>ネンダイ</t>
    </rPh>
    <rPh sb="28" eb="30">
      <t>ショクギョウ</t>
    </rPh>
    <rPh sb="31" eb="33">
      <t>ネンシュウ</t>
    </rPh>
    <rPh sb="34" eb="38">
      <t>カゾクケイタイ</t>
    </rPh>
    <rPh sb="41" eb="42">
      <t>トウ</t>
    </rPh>
    <rPh sb="43" eb="45">
      <t>キサイ</t>
    </rPh>
    <phoneticPr fontId="13"/>
  </si>
  <si>
    <t>用いる生活データのうち、
機器から取得しないものの
種類と粒度の詳細</t>
    <rPh sb="0" eb="1">
      <t>モチ</t>
    </rPh>
    <rPh sb="3" eb="5">
      <t>セイカツ</t>
    </rPh>
    <rPh sb="13" eb="15">
      <t>キキ</t>
    </rPh>
    <rPh sb="17" eb="19">
      <t>シュトク</t>
    </rPh>
    <rPh sb="26" eb="28">
      <t>シュルイ</t>
    </rPh>
    <rPh sb="29" eb="31">
      <t>リュウド</t>
    </rPh>
    <rPh sb="32" eb="34">
      <t>ショウサイ</t>
    </rPh>
    <phoneticPr fontId="13"/>
  </si>
  <si>
    <t>機器から取得しない既存のデータ等で、当該サービスの提供に必要な生活データがあれば、種類と粒度が分かるように記載すること。</t>
    <rPh sb="0" eb="2">
      <t>キキ</t>
    </rPh>
    <rPh sb="4" eb="6">
      <t>シュトク</t>
    </rPh>
    <rPh sb="9" eb="11">
      <t>キゾン</t>
    </rPh>
    <rPh sb="15" eb="16">
      <t>トウ</t>
    </rPh>
    <rPh sb="18" eb="20">
      <t>トウガイ</t>
    </rPh>
    <rPh sb="25" eb="27">
      <t>テイキョウ</t>
    </rPh>
    <rPh sb="28" eb="30">
      <t>ヒツヨウ</t>
    </rPh>
    <rPh sb="31" eb="33">
      <t>セイカツ</t>
    </rPh>
    <rPh sb="41" eb="43">
      <t>シュルイ</t>
    </rPh>
    <rPh sb="44" eb="46">
      <t>リュウド</t>
    </rPh>
    <rPh sb="47" eb="48">
      <t>ワ</t>
    </rPh>
    <rPh sb="53" eb="55">
      <t>キサイ</t>
    </rPh>
    <phoneticPr fontId="13"/>
  </si>
  <si>
    <t>ユーザーインターフェースイメージ</t>
    <phoneticPr fontId="13"/>
  </si>
  <si>
    <t>当該サービスのユーザーインターフェースのイメージやコンセプトが分かる図や写真等を用いて説明すること。</t>
    <phoneticPr fontId="13"/>
  </si>
  <si>
    <t>提供するインセンティブ</t>
    <rPh sb="0" eb="2">
      <t>テイキョウ</t>
    </rPh>
    <phoneticPr fontId="13"/>
  </si>
  <si>
    <t>景品表示法上の「景品類」に該当するかどうか。</t>
    <rPh sb="13" eb="15">
      <t>ガイトウ</t>
    </rPh>
    <phoneticPr fontId="13"/>
  </si>
  <si>
    <t>【景品類に該当する場合】
制限に抵触しない認識・根拠
【景品類に該当しない場合】
景品類に該当しない認識・根拠</t>
    <rPh sb="1" eb="4">
      <t>ケイヒンルイ</t>
    </rPh>
    <rPh sb="5" eb="7">
      <t>ガイトウ</t>
    </rPh>
    <rPh sb="9" eb="11">
      <t>バアイ</t>
    </rPh>
    <rPh sb="13" eb="15">
      <t>セイゲン</t>
    </rPh>
    <rPh sb="16" eb="18">
      <t>テイショク</t>
    </rPh>
    <rPh sb="21" eb="23">
      <t>ニンシキ</t>
    </rPh>
    <rPh sb="24" eb="26">
      <t>コンキョ</t>
    </rPh>
    <rPh sb="29" eb="32">
      <t>ケイヒンルイ</t>
    </rPh>
    <rPh sb="33" eb="35">
      <t>ガイトウ</t>
    </rPh>
    <rPh sb="38" eb="40">
      <t>バアイ</t>
    </rPh>
    <rPh sb="42" eb="45">
      <t>ケイヒンルイ</t>
    </rPh>
    <rPh sb="46" eb="48">
      <t>ガイトウ</t>
    </rPh>
    <rPh sb="51" eb="53">
      <t>ニンシキ</t>
    </rPh>
    <rPh sb="54" eb="56">
      <t>コンキョ</t>
    </rPh>
    <phoneticPr fontId="13"/>
  </si>
  <si>
    <t>同一人物に同一サービスでのインセンティブ提供がないことを確認する方法を記載（DBで管理しユーザーの重複がないかを確認…等）</t>
    <rPh sb="0" eb="2">
      <t>ドウイツ</t>
    </rPh>
    <rPh sb="2" eb="4">
      <t>ジンブツ</t>
    </rPh>
    <rPh sb="5" eb="7">
      <t>ドウイツ</t>
    </rPh>
    <rPh sb="20" eb="22">
      <t>テイキョウ</t>
    </rPh>
    <rPh sb="28" eb="30">
      <t>カクニン</t>
    </rPh>
    <rPh sb="32" eb="34">
      <t>ホウホウ</t>
    </rPh>
    <rPh sb="41" eb="43">
      <t>カンリ</t>
    </rPh>
    <rPh sb="49" eb="51">
      <t>チョウフク</t>
    </rPh>
    <rPh sb="56" eb="58">
      <t>カクニン</t>
    </rPh>
    <phoneticPr fontId="13"/>
  </si>
  <si>
    <t>消費者の認知方法</t>
    <rPh sb="0" eb="3">
      <t>ショウヒシャ</t>
    </rPh>
    <rPh sb="4" eb="6">
      <t>ニンチ</t>
    </rPh>
    <rPh sb="6" eb="8">
      <t>ホウホウ</t>
    </rPh>
    <phoneticPr fontId="13"/>
  </si>
  <si>
    <t>インセンティブが発生したこと、その金額を消費者が認知する方法（ポイントが付与されたことをメールで通知、割引券を郵送・・・等）</t>
    <rPh sb="8" eb="10">
      <t>ハッセイ</t>
    </rPh>
    <rPh sb="17" eb="19">
      <t>キンガク</t>
    </rPh>
    <rPh sb="20" eb="23">
      <t>ショウヒシャ</t>
    </rPh>
    <rPh sb="24" eb="26">
      <t>ニンチ</t>
    </rPh>
    <rPh sb="28" eb="30">
      <t>ホウホウ</t>
    </rPh>
    <rPh sb="36" eb="38">
      <t>フヨ</t>
    </rPh>
    <rPh sb="48" eb="50">
      <t>ツウチ</t>
    </rPh>
    <rPh sb="51" eb="54">
      <t>ワリビキケン</t>
    </rPh>
    <rPh sb="55" eb="57">
      <t>ユウソウ</t>
    </rPh>
    <rPh sb="60" eb="61">
      <t>トウ</t>
    </rPh>
    <phoneticPr fontId="13"/>
  </si>
  <si>
    <t>✕✕✕株式会社</t>
    <rPh sb="3" eb="7">
      <t>カブシキガイシャ</t>
    </rPh>
    <phoneticPr fontId="13"/>
  </si>
  <si>
    <t>●</t>
  </si>
  <si>
    <t>ソフトウェア開発・設計・保守</t>
    <rPh sb="6" eb="8">
      <t>カイハツ</t>
    </rPh>
    <rPh sb="9" eb="11">
      <t>セッケイ</t>
    </rPh>
    <rPh sb="12" eb="14">
      <t>ホシュ</t>
    </rPh>
    <phoneticPr fontId="13"/>
  </si>
  <si>
    <t>✕✕県✕✕市✕✕丁目
✕✕番</t>
    <rPh sb="2" eb="3">
      <t>ケン</t>
    </rPh>
    <rPh sb="5" eb="6">
      <t>シ</t>
    </rPh>
    <rPh sb="8" eb="10">
      <t>チョウメ</t>
    </rPh>
    <rPh sb="13" eb="14">
      <t>バン</t>
    </rPh>
    <phoneticPr fontId="13"/>
  </si>
  <si>
    <t>共同　太郎</t>
    <rPh sb="0" eb="2">
      <t>キョウドウ</t>
    </rPh>
    <rPh sb="3" eb="5">
      <t>タロウ</t>
    </rPh>
    <phoneticPr fontId="13"/>
  </si>
  <si>
    <t>東西　一郎</t>
    <rPh sb="0" eb="2">
      <t>トウザイ</t>
    </rPh>
    <rPh sb="3" eb="5">
      <t>イチロウ</t>
    </rPh>
    <phoneticPr fontId="13"/>
  </si>
  <si>
    <t>✕✕本部長</t>
    <rPh sb="2" eb="5">
      <t>ホンブチョウ</t>
    </rPh>
    <phoneticPr fontId="13"/>
  </si>
  <si>
    <t>✕✕県✕✕市
✕✕丁目✕✕番</t>
    <rPh sb="2" eb="3">
      <t>ケン</t>
    </rPh>
    <rPh sb="5" eb="6">
      <t>シ</t>
    </rPh>
    <rPh sb="9" eb="11">
      <t>チョウメ</t>
    </rPh>
    <rPh sb="13" eb="14">
      <t>バン</t>
    </rPh>
    <phoneticPr fontId="13"/>
  </si>
  <si>
    <t>✕✕本部</t>
    <rPh sb="2" eb="4">
      <t>ホンブ</t>
    </rPh>
    <phoneticPr fontId="13"/>
  </si>
  <si>
    <t>✕✕本部△△部</t>
    <rPh sb="2" eb="4">
      <t>ホンブ</t>
    </rPh>
    <rPh sb="6" eb="7">
      <t>ブ</t>
    </rPh>
    <phoneticPr fontId="13"/>
  </si>
  <si>
    <t>△△部長</t>
    <rPh sb="2" eb="4">
      <t>ブチョウ</t>
    </rPh>
    <phoneticPr fontId="13"/>
  </si>
  <si>
    <t>課長</t>
    <rPh sb="0" eb="2">
      <t>カチョウ</t>
    </rPh>
    <phoneticPr fontId="13"/>
  </si>
  <si>
    <t>南北　花子</t>
    <rPh sb="0" eb="2">
      <t>ナンボク</t>
    </rPh>
    <rPh sb="3" eb="5">
      <t>ハナコ</t>
    </rPh>
    <phoneticPr fontId="13"/>
  </si>
  <si>
    <t>プライバシーを確保する（または確保していることを十分に伝える）ための事業者間連携や工夫について、本事業期間に実施する内容を記載すること。</t>
    <rPh sb="7" eb="9">
      <t>カクホ</t>
    </rPh>
    <rPh sb="15" eb="17">
      <t>カクホ</t>
    </rPh>
    <rPh sb="24" eb="26">
      <t>ジュウブン</t>
    </rPh>
    <rPh sb="27" eb="28">
      <t>ツタ</t>
    </rPh>
    <rPh sb="34" eb="37">
      <t>ジギョウシャ</t>
    </rPh>
    <rPh sb="37" eb="38">
      <t>アイダ</t>
    </rPh>
    <rPh sb="38" eb="40">
      <t>レンケイ</t>
    </rPh>
    <rPh sb="41" eb="43">
      <t>クフウ</t>
    </rPh>
    <rPh sb="48" eb="49">
      <t>ホン</t>
    </rPh>
    <rPh sb="49" eb="51">
      <t>ジギョウ</t>
    </rPh>
    <rPh sb="51" eb="53">
      <t>キカン</t>
    </rPh>
    <rPh sb="54" eb="56">
      <t>ジッシ</t>
    </rPh>
    <rPh sb="58" eb="60">
      <t>ナイヨウ</t>
    </rPh>
    <rPh sb="61" eb="63">
      <t>キサイ</t>
    </rPh>
    <phoneticPr fontId="13"/>
  </si>
  <si>
    <t>●●事業部</t>
    <rPh sb="2" eb="4">
      <t>ジギョウ</t>
    </rPh>
    <rPh sb="4" eb="5">
      <t>ブ</t>
    </rPh>
    <phoneticPr fontId="13"/>
  </si>
  <si>
    <t>（未取得の場合）
申請（予定）時期</t>
    <rPh sb="1" eb="2">
      <t>ミ</t>
    </rPh>
    <rPh sb="2" eb="4">
      <t>シュトク</t>
    </rPh>
    <rPh sb="5" eb="7">
      <t>バアイ</t>
    </rPh>
    <rPh sb="9" eb="11">
      <t>シンセイ</t>
    </rPh>
    <rPh sb="12" eb="14">
      <t>ヨテイ</t>
    </rPh>
    <rPh sb="15" eb="17">
      <t>ジキ</t>
    </rPh>
    <phoneticPr fontId="13"/>
  </si>
  <si>
    <t>機能イメージ
（画像、データ収集フロー等）</t>
    <rPh sb="0" eb="2">
      <t>キノウ</t>
    </rPh>
    <rPh sb="8" eb="10">
      <t>ガゾウ</t>
    </rPh>
    <rPh sb="14" eb="16">
      <t>シュウシュウ</t>
    </rPh>
    <rPh sb="19" eb="20">
      <t>トウ</t>
    </rPh>
    <phoneticPr fontId="13"/>
  </si>
  <si>
    <t>●</t>
    <phoneticPr fontId="71"/>
  </si>
  <si>
    <t>●</t>
    <phoneticPr fontId="71"/>
  </si>
  <si>
    <t>No.</t>
    <phoneticPr fontId="71"/>
  </si>
  <si>
    <t>機器
メーカーNo.</t>
    <rPh sb="0" eb="2">
      <t>キキ</t>
    </rPh>
    <phoneticPr fontId="13"/>
  </si>
  <si>
    <t>プラットフォーム事業者No.</t>
    <phoneticPr fontId="13"/>
  </si>
  <si>
    <t>サービス
事業者No.</t>
    <rPh sb="5" eb="8">
      <t>ジギョウシャ</t>
    </rPh>
    <phoneticPr fontId="13"/>
  </si>
  <si>
    <t>プラットフォーム事業者</t>
    <phoneticPr fontId="13"/>
  </si>
  <si>
    <t>プラットフォーム事業者</t>
    <phoneticPr fontId="71"/>
  </si>
  <si>
    <t>（別添１）</t>
    <rPh sb="1" eb="3">
      <t>ベッテン</t>
    </rPh>
    <phoneticPr fontId="1"/>
  </si>
  <si>
    <t>2019年●月●日</t>
    <phoneticPr fontId="1"/>
  </si>
  <si>
    <t>平成３０年度「生活空間におけるサイバー/フィジカル融合促進事業費補助金」
コンソーシアム登録申請書</t>
    <phoneticPr fontId="1"/>
  </si>
  <si>
    <t>印</t>
    <rPh sb="0" eb="1">
      <t>イン</t>
    </rPh>
    <phoneticPr fontId="1"/>
  </si>
  <si>
    <t>標題に掲げる補助金事業について、コンソーシアム幹事会社は、本コンソーシアムを構成する企業又は団体のすべてが、本申請書に記す同意事項を認め、事業参加要件を満たすことを確認し、以下の通り登録申請を行います。</t>
    <rPh sb="25" eb="27">
      <t>カイシャ</t>
    </rPh>
    <phoneticPr fontId="1"/>
  </si>
  <si>
    <t>（同意事項）</t>
    <rPh sb="1" eb="3">
      <t>ドウイ</t>
    </rPh>
    <rPh sb="3" eb="5">
      <t>ジコウ</t>
    </rPh>
    <phoneticPr fontId="1"/>
  </si>
  <si>
    <t>第１条（目的）</t>
    <phoneticPr fontId="1"/>
  </si>
  <si>
    <t>下記コンソーシアム参加者一覧に記載されたメンバー（以下「本メンバー」という）は、コンソーシアム（以下「本コンソーシアム」という）を組み、本件事業を推進することに同意する。</t>
    <phoneticPr fontId="1"/>
  </si>
  <si>
    <t>第２条（審査対象）</t>
    <phoneticPr fontId="1"/>
  </si>
  <si>
    <t>本メンバーは、申請内容が本コンソーシアムの単位で審査を受け、採否が決定されることを同意する。</t>
    <phoneticPr fontId="1"/>
  </si>
  <si>
    <t>第３条（成立・解散）</t>
    <phoneticPr fontId="1"/>
  </si>
  <si>
    <t>本コンソーシアムは、上記申請日に成立し、事業完了日または本申請が不採択となった時に解散するものとする。</t>
    <rPh sb="10" eb="12">
      <t>ジョウキ</t>
    </rPh>
    <phoneticPr fontId="1"/>
  </si>
  <si>
    <t>第４条（情報提供）</t>
    <phoneticPr fontId="1"/>
  </si>
  <si>
    <t>本メンバーは、必要に応じて本件事業の遂行に必要な情報を他の本メンバーに提供する。</t>
    <phoneticPr fontId="1"/>
  </si>
  <si>
    <t>第５条（報告会）</t>
    <phoneticPr fontId="1"/>
  </si>
  <si>
    <t>（事業参加要件）</t>
    <rPh sb="1" eb="3">
      <t>ジギョウ</t>
    </rPh>
    <rPh sb="3" eb="5">
      <t>サンカ</t>
    </rPh>
    <rPh sb="5" eb="7">
      <t>ヨウケン</t>
    </rPh>
    <phoneticPr fontId="1"/>
  </si>
  <si>
    <t>1．事業社参加資格</t>
    <rPh sb="2" eb="4">
      <t>ジギョウ</t>
    </rPh>
    <rPh sb="4" eb="5">
      <t>シャ</t>
    </rPh>
    <rPh sb="5" eb="7">
      <t>サンカ</t>
    </rPh>
    <rPh sb="7" eb="9">
      <t>シカク</t>
    </rPh>
    <phoneticPr fontId="1"/>
  </si>
  <si>
    <t>平成３０年度「生活空間におけるサイバー/フィジカル融合促進事業費補助金」公募要領に記載の通り</t>
    <rPh sb="36" eb="38">
      <t>コウボ</t>
    </rPh>
    <rPh sb="38" eb="40">
      <t>ヨウリョウ</t>
    </rPh>
    <rPh sb="41" eb="43">
      <t>キサイ</t>
    </rPh>
    <rPh sb="44" eb="45">
      <t>トオ</t>
    </rPh>
    <phoneticPr fontId="1"/>
  </si>
  <si>
    <t>２．契約締結義務</t>
    <rPh sb="2" eb="4">
      <t>ケイヤク</t>
    </rPh>
    <rPh sb="4" eb="6">
      <t>テイケツ</t>
    </rPh>
    <rPh sb="6" eb="8">
      <t>ギム</t>
    </rPh>
    <phoneticPr fontId="1"/>
  </si>
  <si>
    <t>本事業における情報管理、適正な補助金運用等に関する契約等を締結すること。</t>
    <rPh sb="27" eb="28">
      <t>トウ</t>
    </rPh>
    <phoneticPr fontId="1"/>
  </si>
  <si>
    <t>（コンソーシアム参加者一覧）</t>
    <rPh sb="8" eb="11">
      <t>サンカシャ</t>
    </rPh>
    <rPh sb="11" eb="13">
      <t>イチラン</t>
    </rPh>
    <phoneticPr fontId="1"/>
  </si>
  <si>
    <t>会社名</t>
    <rPh sb="0" eb="3">
      <t>カイシャメイ</t>
    </rPh>
    <phoneticPr fontId="1"/>
  </si>
  <si>
    <t>本件に関する担当者</t>
    <rPh sb="0" eb="2">
      <t>ホンケン</t>
    </rPh>
    <rPh sb="3" eb="4">
      <t>カン</t>
    </rPh>
    <rPh sb="6" eb="9">
      <t>タントウシャ</t>
    </rPh>
    <phoneticPr fontId="1"/>
  </si>
  <si>
    <t>担当者連絡先</t>
    <rPh sb="0" eb="3">
      <t>タントウシャ</t>
    </rPh>
    <rPh sb="3" eb="6">
      <t>レンラクサキ</t>
    </rPh>
    <phoneticPr fontId="1"/>
  </si>
  <si>
    <t>（別添１-2）</t>
    <rPh sb="1" eb="3">
      <t>ベッテン</t>
    </rPh>
    <phoneticPr fontId="1"/>
  </si>
  <si>
    <t>責任者</t>
    <rPh sb="0" eb="3">
      <t>セキニンシャ</t>
    </rPh>
    <phoneticPr fontId="13"/>
  </si>
  <si>
    <t>機器No.</t>
    <rPh sb="0" eb="2">
      <t>キキ</t>
    </rPh>
    <phoneticPr fontId="13"/>
  </si>
  <si>
    <t>データ収集元（機器No.等）</t>
    <phoneticPr fontId="13"/>
  </si>
  <si>
    <t>サービスNo.</t>
    <phoneticPr fontId="13"/>
  </si>
  <si>
    <t>インセンティブNo.</t>
    <phoneticPr fontId="13"/>
  </si>
  <si>
    <t>責任者</t>
    <rPh sb="0" eb="3">
      <t>セキニンシャ</t>
    </rPh>
    <phoneticPr fontId="1"/>
  </si>
  <si>
    <t>連絡先</t>
    <rPh sb="0" eb="3">
      <t>レンラクサキ</t>
    </rPh>
    <phoneticPr fontId="1"/>
  </si>
  <si>
    <t>自動入力</t>
    <rPh sb="0" eb="2">
      <t>ジドウ</t>
    </rPh>
    <rPh sb="2" eb="4">
      <t>ニュウリョク</t>
    </rPh>
    <phoneticPr fontId="13"/>
  </si>
  <si>
    <t>認証等の取得対象範囲</t>
    <rPh sb="0" eb="3">
      <t>ニンショウナド</t>
    </rPh>
    <rPh sb="4" eb="6">
      <t>シュトク</t>
    </rPh>
    <rPh sb="6" eb="8">
      <t>タイショウ</t>
    </rPh>
    <rPh sb="8" eb="10">
      <t>ハンイ</t>
    </rPh>
    <phoneticPr fontId="13"/>
  </si>
  <si>
    <t>10審査中
30審査中
99未申請</t>
    <rPh sb="2" eb="5">
      <t>シンサチュウ</t>
    </rPh>
    <rPh sb="8" eb="11">
      <t>シンサチュウ</t>
    </rPh>
    <rPh sb="14" eb="17">
      <t>ミシンセイ</t>
    </rPh>
    <phoneticPr fontId="71"/>
  </si>
  <si>
    <t>対象ナンバリング</t>
    <rPh sb="0" eb="2">
      <t>タイショウ</t>
    </rPh>
    <phoneticPr fontId="71"/>
  </si>
  <si>
    <t>⑩認証等取得見込み</t>
    <phoneticPr fontId="13"/>
  </si>
  <si>
    <t>－</t>
    <phoneticPr fontId="71"/>
  </si>
  <si>
    <t>データ収集元（機器No.等）</t>
    <rPh sb="3" eb="5">
      <t>シュウシュウ</t>
    </rPh>
    <rPh sb="5" eb="6">
      <t>モト</t>
    </rPh>
    <rPh sb="7" eb="9">
      <t>キキ</t>
    </rPh>
    <rPh sb="12" eb="13">
      <t>トウ</t>
    </rPh>
    <phoneticPr fontId="13"/>
  </si>
  <si>
    <t xml:space="preserve"> </t>
    <phoneticPr fontId="13"/>
  </si>
  <si>
    <t>法人番号</t>
    <rPh sb="0" eb="2">
      <t>ホウジン</t>
    </rPh>
    <rPh sb="2" eb="4">
      <t>バンゴウ</t>
    </rPh>
    <phoneticPr fontId="13"/>
  </si>
  <si>
    <t>ホームページURL</t>
  </si>
  <si>
    <t>ホームページURL</t>
    <phoneticPr fontId="13"/>
  </si>
  <si>
    <t>↑ページTOPに戻る</t>
    <rPh sb="8" eb="9">
      <t>モド</t>
    </rPh>
    <phoneticPr fontId="13"/>
  </si>
  <si>
    <t>生活空間におけるサイバー／フィジカル融合促進事業費補助金</t>
    <rPh sb="0" eb="2">
      <t>セイカツ</t>
    </rPh>
    <rPh sb="2" eb="4">
      <t>クウカン</t>
    </rPh>
    <rPh sb="18" eb="20">
      <t>ユウゴウ</t>
    </rPh>
    <rPh sb="20" eb="22">
      <t>ソクシン</t>
    </rPh>
    <rPh sb="22" eb="24">
      <t>ジギョウ</t>
    </rPh>
    <rPh sb="24" eb="25">
      <t>ヒ</t>
    </rPh>
    <rPh sb="25" eb="28">
      <t>ホジョキン</t>
    </rPh>
    <phoneticPr fontId="71"/>
  </si>
  <si>
    <t>No</t>
    <phoneticPr fontId="71"/>
  </si>
  <si>
    <t>区分</t>
    <rPh sb="0" eb="2">
      <t>クブン</t>
    </rPh>
    <phoneticPr fontId="71"/>
  </si>
  <si>
    <t>①事業者概要一覧</t>
    <rPh sb="1" eb="4">
      <t>ジギョウシャ</t>
    </rPh>
    <rPh sb="4" eb="6">
      <t>ガイヨウ</t>
    </rPh>
    <rPh sb="6" eb="8">
      <t>イチラン</t>
    </rPh>
    <phoneticPr fontId="71"/>
  </si>
  <si>
    <t>②担当者情報</t>
    <rPh sb="1" eb="4">
      <t>タントウシャ</t>
    </rPh>
    <rPh sb="4" eb="6">
      <t>ジョウホウ</t>
    </rPh>
    <phoneticPr fontId="71"/>
  </si>
  <si>
    <t>③事業計画書</t>
    <rPh sb="1" eb="3">
      <t>ジギョウ</t>
    </rPh>
    <rPh sb="3" eb="6">
      <t>ケイカクショ</t>
    </rPh>
    <phoneticPr fontId="71"/>
  </si>
  <si>
    <t>⑦支出計画書</t>
    <rPh sb="1" eb="3">
      <t>シシュツ</t>
    </rPh>
    <rPh sb="3" eb="6">
      <t>ケイカクショ</t>
    </rPh>
    <phoneticPr fontId="71"/>
  </si>
  <si>
    <t>⑩認証等取得計画書</t>
    <rPh sb="1" eb="3">
      <t>ニンショウ</t>
    </rPh>
    <rPh sb="3" eb="4">
      <t>トウ</t>
    </rPh>
    <rPh sb="4" eb="6">
      <t>シュトク</t>
    </rPh>
    <rPh sb="6" eb="9">
      <t>ケイカクショ</t>
    </rPh>
    <phoneticPr fontId="71"/>
  </si>
  <si>
    <t>Index</t>
    <phoneticPr fontId="13"/>
  </si>
  <si>
    <t>下記の指定様式１～１０の順に必要事項を記入のこと。</t>
    <rPh sb="0" eb="2">
      <t>カキ</t>
    </rPh>
    <rPh sb="3" eb="5">
      <t>シテイ</t>
    </rPh>
    <rPh sb="5" eb="7">
      <t>ヨウシキ</t>
    </rPh>
    <rPh sb="12" eb="13">
      <t>ジュン</t>
    </rPh>
    <rPh sb="14" eb="16">
      <t>ヒツヨウ</t>
    </rPh>
    <rPh sb="16" eb="18">
      <t>ジコウ</t>
    </rPh>
    <rPh sb="19" eb="21">
      <t>キニュウ</t>
    </rPh>
    <phoneticPr fontId="71"/>
  </si>
  <si>
    <t>様式</t>
    <rPh sb="0" eb="2">
      <t>ヨウシキ</t>
    </rPh>
    <phoneticPr fontId="71"/>
  </si>
  <si>
    <t>指定
様式</t>
    <rPh sb="0" eb="2">
      <t>シテイ</t>
    </rPh>
    <rPh sb="3" eb="5">
      <t>ヨウシキ</t>
    </rPh>
    <phoneticPr fontId="71"/>
  </si>
  <si>
    <t>決算報告書
（直近３年分）</t>
    <rPh sb="0" eb="2">
      <t>ケッサン</t>
    </rPh>
    <rPh sb="2" eb="5">
      <t>ホウコクショ</t>
    </rPh>
    <rPh sb="7" eb="9">
      <t>チョッキン</t>
    </rPh>
    <rPh sb="10" eb="12">
      <t>ネンブン</t>
    </rPh>
    <phoneticPr fontId="71"/>
  </si>
  <si>
    <t>機器登録申請書　補足資料
（機器カタログ、説明資料等）</t>
    <rPh sb="0" eb="2">
      <t>キキ</t>
    </rPh>
    <rPh sb="2" eb="4">
      <t>トウロク</t>
    </rPh>
    <rPh sb="4" eb="7">
      <t>シンセイショ</t>
    </rPh>
    <rPh sb="8" eb="10">
      <t>ホソク</t>
    </rPh>
    <rPh sb="10" eb="12">
      <t>シリョウ</t>
    </rPh>
    <rPh sb="14" eb="16">
      <t>キキ</t>
    </rPh>
    <rPh sb="21" eb="23">
      <t>セツメイ</t>
    </rPh>
    <rPh sb="23" eb="25">
      <t>シリョウ</t>
    </rPh>
    <rPh sb="25" eb="26">
      <t>トウ</t>
    </rPh>
    <phoneticPr fontId="71"/>
  </si>
  <si>
    <t>サービス登録申請書　補足
(資料説明、サービス契約書/利用規約案等）</t>
    <rPh sb="4" eb="6">
      <t>トウロク</t>
    </rPh>
    <rPh sb="6" eb="9">
      <t>シンセイショ</t>
    </rPh>
    <rPh sb="10" eb="12">
      <t>ホソク</t>
    </rPh>
    <rPh sb="14" eb="16">
      <t>シリョウ</t>
    </rPh>
    <rPh sb="16" eb="18">
      <t>セツメイ</t>
    </rPh>
    <rPh sb="23" eb="26">
      <t>ケイヤクショ</t>
    </rPh>
    <rPh sb="27" eb="29">
      <t>リヨウ</t>
    </rPh>
    <rPh sb="29" eb="31">
      <t>キヤク</t>
    </rPh>
    <rPh sb="31" eb="32">
      <t>アン</t>
    </rPh>
    <rPh sb="32" eb="33">
      <t>トウ</t>
    </rPh>
    <phoneticPr fontId="71"/>
  </si>
  <si>
    <t>インセンティブ登録申請書　補足資料</t>
    <rPh sb="7" eb="9">
      <t>トウロク</t>
    </rPh>
    <rPh sb="9" eb="12">
      <t>シンセイショ</t>
    </rPh>
    <rPh sb="13" eb="15">
      <t>ホソク</t>
    </rPh>
    <rPh sb="15" eb="17">
      <t>シリョウ</t>
    </rPh>
    <phoneticPr fontId="71"/>
  </si>
  <si>
    <t>※１　採択後、追加登録を行う際も同様式を利用すること。</t>
    <rPh sb="3" eb="5">
      <t>サイタク</t>
    </rPh>
    <rPh sb="5" eb="6">
      <t>ゴ</t>
    </rPh>
    <rPh sb="7" eb="9">
      <t>ツイカ</t>
    </rPh>
    <rPh sb="9" eb="11">
      <t>トウロク</t>
    </rPh>
    <rPh sb="12" eb="13">
      <t>オコナ</t>
    </rPh>
    <rPh sb="14" eb="15">
      <t>サイ</t>
    </rPh>
    <rPh sb="16" eb="18">
      <t>ドウヨウ</t>
    </rPh>
    <rPh sb="18" eb="19">
      <t>シキ</t>
    </rPh>
    <rPh sb="20" eb="22">
      <t>リヨウ</t>
    </rPh>
    <phoneticPr fontId="71"/>
  </si>
  <si>
    <t>（参考）　以下の自由様式を必要に応じて添付すること。</t>
    <rPh sb="1" eb="3">
      <t>サンコウ</t>
    </rPh>
    <rPh sb="5" eb="7">
      <t>イカ</t>
    </rPh>
    <rPh sb="8" eb="10">
      <t>ジユウ</t>
    </rPh>
    <rPh sb="10" eb="12">
      <t>ヨウシキ</t>
    </rPh>
    <rPh sb="13" eb="15">
      <t>ヒツヨウ</t>
    </rPh>
    <rPh sb="16" eb="17">
      <t>オウ</t>
    </rPh>
    <rPh sb="19" eb="21">
      <t>テンプ</t>
    </rPh>
    <phoneticPr fontId="71"/>
  </si>
  <si>
    <t>自由
様式
（必須）</t>
    <rPh sb="0" eb="2">
      <t>ジユウ</t>
    </rPh>
    <rPh sb="3" eb="5">
      <t>ヨウシキ</t>
    </rPh>
    <rPh sb="7" eb="9">
      <t>ヒッス</t>
    </rPh>
    <phoneticPr fontId="71"/>
  </si>
  <si>
    <t>自由
様式
（任意）</t>
    <rPh sb="0" eb="2">
      <t>ジユウ</t>
    </rPh>
    <rPh sb="3" eb="5">
      <t>ヨウシキ</t>
    </rPh>
    <rPh sb="7" eb="9">
      <t>ニンイ</t>
    </rPh>
    <phoneticPr fontId="71"/>
  </si>
  <si>
    <t>Indexに戻る</t>
    <rPh sb="6" eb="7">
      <t>モド</t>
    </rPh>
    <phoneticPr fontId="13"/>
  </si>
  <si>
    <t>インセンティブが、消費者にどう渡って、そのインセンティブをプラットフォーム事業者がどう精算するか、関連する事業者を全て記載のうえ、お金と業務のフローを記載すること。
なお、生活データの流れについては、データのやりとりの流れが分かる程度の粒度で構わない。</t>
    <rPh sb="9" eb="12">
      <t>ショウヒシャ</t>
    </rPh>
    <rPh sb="15" eb="16">
      <t>ワタ</t>
    </rPh>
    <rPh sb="37" eb="40">
      <t>ジギョウシャ</t>
    </rPh>
    <rPh sb="43" eb="45">
      <t>セイサン</t>
    </rPh>
    <rPh sb="49" eb="51">
      <t>カンレン</t>
    </rPh>
    <rPh sb="53" eb="56">
      <t>ジギョウシャ</t>
    </rPh>
    <rPh sb="57" eb="58">
      <t>スベ</t>
    </rPh>
    <rPh sb="59" eb="61">
      <t>キサイ</t>
    </rPh>
    <rPh sb="66" eb="67">
      <t>カネ</t>
    </rPh>
    <rPh sb="68" eb="70">
      <t>ギョウム</t>
    </rPh>
    <rPh sb="75" eb="77">
      <t>キサイ</t>
    </rPh>
    <rPh sb="87" eb="89">
      <t>セイカツ</t>
    </rPh>
    <rPh sb="93" eb="94">
      <t>ナガ</t>
    </rPh>
    <rPh sb="110" eb="111">
      <t>ナガ</t>
    </rPh>
    <rPh sb="113" eb="114">
      <t>ワ</t>
    </rPh>
    <rPh sb="116" eb="118">
      <t>テイド</t>
    </rPh>
    <rPh sb="119" eb="121">
      <t>リュウド</t>
    </rPh>
    <rPh sb="122" eb="123">
      <t>カマ</t>
    </rPh>
    <phoneticPr fontId="13"/>
  </si>
  <si>
    <t>99_認証等未申請</t>
    <rPh sb="3" eb="5">
      <t>ニンショウ</t>
    </rPh>
    <rPh sb="6" eb="7">
      <t>ミ</t>
    </rPh>
    <rPh sb="7" eb="9">
      <t>シンセイ</t>
    </rPh>
    <phoneticPr fontId="71"/>
  </si>
  <si>
    <t>20_保証型監査_認証済</t>
    <rPh sb="3" eb="6">
      <t>ホショウガタ</t>
    </rPh>
    <rPh sb="6" eb="8">
      <t>カンサ</t>
    </rPh>
    <rPh sb="9" eb="11">
      <t>ニンショウ</t>
    </rPh>
    <rPh sb="11" eb="12">
      <t>ズミ</t>
    </rPh>
    <phoneticPr fontId="71"/>
  </si>
  <si>
    <t>30_保証型監査_審査中</t>
    <phoneticPr fontId="71"/>
  </si>
  <si>
    <t>※２　認証等未取得者については、No.10の資料を必ず提出のこと。</t>
    <rPh sb="3" eb="5">
      <t>ニンショウ</t>
    </rPh>
    <rPh sb="5" eb="6">
      <t>トウ</t>
    </rPh>
    <rPh sb="6" eb="7">
      <t>ミ</t>
    </rPh>
    <rPh sb="7" eb="9">
      <t>シュトク</t>
    </rPh>
    <rPh sb="9" eb="10">
      <t>シャ</t>
    </rPh>
    <rPh sb="22" eb="24">
      <t>シリョウ</t>
    </rPh>
    <rPh sb="25" eb="26">
      <t>カナラ</t>
    </rPh>
    <rPh sb="27" eb="29">
      <t>テイシュツ</t>
    </rPh>
    <phoneticPr fontId="71"/>
  </si>
  <si>
    <t>（未取得の場合）
申請日又は申請予定時期</t>
    <rPh sb="1" eb="2">
      <t>ミ</t>
    </rPh>
    <rPh sb="2" eb="4">
      <t>シュトク</t>
    </rPh>
    <rPh sb="5" eb="7">
      <t>バアイ</t>
    </rPh>
    <rPh sb="9" eb="11">
      <t>シンセイ</t>
    </rPh>
    <rPh sb="11" eb="12">
      <t>ビ</t>
    </rPh>
    <rPh sb="12" eb="13">
      <t>マタ</t>
    </rPh>
    <rPh sb="14" eb="16">
      <t>シンセイ</t>
    </rPh>
    <rPh sb="16" eb="18">
      <t>ヨテイ</t>
    </rPh>
    <rPh sb="18" eb="20">
      <t>ジキ</t>
    </rPh>
    <phoneticPr fontId="13"/>
  </si>
  <si>
    <t>■コンソーシアム参加者（機器メーカー、サービス事業者等）</t>
    <rPh sb="8" eb="11">
      <t>サンカシャ</t>
    </rPh>
    <rPh sb="12" eb="14">
      <t>キキ</t>
    </rPh>
    <rPh sb="23" eb="26">
      <t>ジギョウシャ</t>
    </rPh>
    <rPh sb="26" eb="27">
      <t>トウ</t>
    </rPh>
    <phoneticPr fontId="13"/>
  </si>
  <si>
    <t>（プルダウン選択）</t>
  </si>
  <si>
    <t>■間接補助事業者（プラットフォーム事業者・コンソーシアム幹事会社）</t>
    <rPh sb="1" eb="3">
      <t>カンセツ</t>
    </rPh>
    <rPh sb="3" eb="5">
      <t>ホジョ</t>
    </rPh>
    <rPh sb="5" eb="8">
      <t>ジギョウシャ</t>
    </rPh>
    <rPh sb="17" eb="20">
      <t>ジギョウシャ</t>
    </rPh>
    <phoneticPr fontId="13"/>
  </si>
  <si>
    <t>■間接補助事業者（プラットフォーム事業者・コンソーシアム幹事会社）</t>
    <phoneticPr fontId="13"/>
  </si>
  <si>
    <t>　　コンソーシアム参加者　住所</t>
    <rPh sb="9" eb="11">
      <t>サンカ</t>
    </rPh>
    <rPh sb="11" eb="12">
      <t>シャ</t>
    </rPh>
    <rPh sb="13" eb="15">
      <t>ジュウショ</t>
    </rPh>
    <phoneticPr fontId="13"/>
  </si>
  <si>
    <t>　　コンソーシアム幹事　住所</t>
    <rPh sb="12" eb="14">
      <t>ジュウショ</t>
    </rPh>
    <phoneticPr fontId="1"/>
  </si>
  <si>
    <t>本メンバーは、本コンソーシアムが存続する間、幹事の要請により報告会を開催し、本件事業の進行状況について相互に報告を行い、また、本件事業の実施方法その他について協議を行う。</t>
    <phoneticPr fontId="1"/>
  </si>
  <si>
    <t>機能イメージ
（画像、データ収集フロー等）</t>
    <rPh sb="0" eb="2">
      <t>キノウ</t>
    </rPh>
    <rPh sb="8" eb="10">
      <t>ガゾウ</t>
    </rPh>
    <rPh sb="14" eb="16">
      <t>シュウシュウ</t>
    </rPh>
    <phoneticPr fontId="13"/>
  </si>
  <si>
    <r>
      <t>⑨（別添２）コンソーシアム参加確認書</t>
    </r>
    <r>
      <rPr>
        <u/>
        <vertAlign val="superscript"/>
        <sz val="12"/>
        <color theme="9" tint="-0.249977111117893"/>
        <rFont val="HGP創英角ｺﾞｼｯｸUB"/>
        <family val="3"/>
        <charset val="128"/>
      </rPr>
      <t>※１</t>
    </r>
    <r>
      <rPr>
        <u/>
        <sz val="12"/>
        <color theme="9" tint="-0.249977111117893"/>
        <rFont val="HGP創英角ｺﾞｼｯｸUB"/>
        <family val="3"/>
        <charset val="128"/>
      </rPr>
      <t>（押印）</t>
    </r>
    <rPh sb="2" eb="4">
      <t>ベッテン</t>
    </rPh>
    <rPh sb="13" eb="15">
      <t>サンカ</t>
    </rPh>
    <rPh sb="15" eb="18">
      <t>カクニンショ</t>
    </rPh>
    <rPh sb="21" eb="23">
      <t>オウイン</t>
    </rPh>
    <phoneticPr fontId="71"/>
  </si>
  <si>
    <r>
      <t>⑧（別添１）コンソーシアム登録申請書</t>
    </r>
    <r>
      <rPr>
        <u/>
        <vertAlign val="superscript"/>
        <sz val="12"/>
        <color theme="9" tint="-0.249977111117893"/>
        <rFont val="HGP創英角ｺﾞｼｯｸUB"/>
        <family val="3"/>
        <charset val="128"/>
      </rPr>
      <t>※１</t>
    </r>
    <r>
      <rPr>
        <u/>
        <sz val="12"/>
        <color theme="9" tint="-0.249977111117893"/>
        <rFont val="HGP創英角ｺﾞｼｯｸUB"/>
        <family val="3"/>
        <charset val="128"/>
      </rPr>
      <t>（押印）</t>
    </r>
    <rPh sb="13" eb="15">
      <t>トウロク</t>
    </rPh>
    <rPh sb="15" eb="18">
      <t>シンセイショ</t>
    </rPh>
    <rPh sb="21" eb="23">
      <t>オウイン</t>
    </rPh>
    <phoneticPr fontId="71"/>
  </si>
  <si>
    <r>
      <t>⑥インセンティブ登録申請書</t>
    </r>
    <r>
      <rPr>
        <u/>
        <vertAlign val="superscript"/>
        <sz val="12"/>
        <color theme="9" tint="-0.249977111117893"/>
        <rFont val="HGP創英角ｺﾞｼｯｸUB"/>
        <family val="3"/>
        <charset val="128"/>
      </rPr>
      <t>※１</t>
    </r>
    <rPh sb="8" eb="10">
      <t>トウロク</t>
    </rPh>
    <rPh sb="10" eb="13">
      <t>シンセイショ</t>
    </rPh>
    <phoneticPr fontId="71"/>
  </si>
  <si>
    <r>
      <t>⑤サービス登録申請書</t>
    </r>
    <r>
      <rPr>
        <u/>
        <vertAlign val="superscript"/>
        <sz val="12"/>
        <color theme="9" tint="-0.249977111117893"/>
        <rFont val="HGP創英角ｺﾞｼｯｸUB"/>
        <family val="3"/>
        <charset val="128"/>
      </rPr>
      <t>※１</t>
    </r>
    <rPh sb="5" eb="7">
      <t>トウロク</t>
    </rPh>
    <rPh sb="7" eb="10">
      <t>シンセイショ</t>
    </rPh>
    <phoneticPr fontId="71"/>
  </si>
  <si>
    <r>
      <t>④機器登録申請書</t>
    </r>
    <r>
      <rPr>
        <u/>
        <vertAlign val="superscript"/>
        <sz val="12"/>
        <color theme="9" tint="-0.249977111117893"/>
        <rFont val="HGP創英角ｺﾞｼｯｸUB"/>
        <family val="3"/>
        <charset val="128"/>
      </rPr>
      <t>※１</t>
    </r>
    <phoneticPr fontId="71"/>
  </si>
  <si>
    <t>申請指定様式</t>
    <rPh sb="0" eb="2">
      <t>シンセイ</t>
    </rPh>
    <rPh sb="2" eb="4">
      <t>シテイ</t>
    </rPh>
    <rPh sb="4" eb="6">
      <t>ヨウシキ</t>
    </rPh>
    <phoneticPr fontId="71"/>
  </si>
  <si>
    <t>補助金額</t>
    <rPh sb="0" eb="2">
      <t>ホジョ</t>
    </rPh>
    <rPh sb="2" eb="4">
      <t>キンガク</t>
    </rPh>
    <phoneticPr fontId="13"/>
  </si>
  <si>
    <t>一般消費者に対する景品類の提供に関する事項の制限
https://www.caa.go.jp/policies/policy/representation/fair_labeling/public_notice/pdf/100121premiums_7.pdf
「一般消費者に対する景品類の提供に関する事項の制限」の運用基準について
https://www.caa.go.jp/policies/policy/representation/fair_labeling/guideline/pdf/100121premiums_22.pdf</t>
    <phoneticPr fontId="13"/>
  </si>
  <si>
    <r>
      <t>情報セキュリティマネジメントに関する証明書類（写し）</t>
    </r>
    <r>
      <rPr>
        <sz val="8"/>
        <rFont val="ＭＳ Ｐゴシック"/>
        <family val="3"/>
        <charset val="128"/>
        <scheme val="minor"/>
      </rPr>
      <t>※２</t>
    </r>
    <r>
      <rPr>
        <sz val="10"/>
        <rFont val="ＭＳ Ｐゴシック"/>
        <family val="3"/>
        <charset val="128"/>
        <scheme val="minor"/>
      </rPr>
      <t xml:space="preserve">
（ISO/IEC 27001認証証書、保証型監査の監査調書）</t>
    </r>
    <rPh sb="0" eb="2">
      <t>ジョウホウ</t>
    </rPh>
    <rPh sb="15" eb="16">
      <t>カン</t>
    </rPh>
    <rPh sb="18" eb="20">
      <t>ショウメイ</t>
    </rPh>
    <rPh sb="20" eb="22">
      <t>ショルイ</t>
    </rPh>
    <rPh sb="23" eb="24">
      <t>ウツ</t>
    </rPh>
    <rPh sb="43" eb="45">
      <t>ニンショウ</t>
    </rPh>
    <rPh sb="45" eb="47">
      <t>ショウショ</t>
    </rPh>
    <rPh sb="48" eb="51">
      <t>ホショウガタ</t>
    </rPh>
    <rPh sb="51" eb="53">
      <t>カンサ</t>
    </rPh>
    <rPh sb="54" eb="56">
      <t>カンサ</t>
    </rPh>
    <rPh sb="56" eb="58">
      <t>チョウショ</t>
    </rPh>
    <phoneticPr fontId="71"/>
  </si>
  <si>
    <r>
      <t>個人情報の取扱いに関する認証書類（写し）</t>
    </r>
    <r>
      <rPr>
        <sz val="8"/>
        <rFont val="ＭＳ Ｐゴシック"/>
        <family val="3"/>
        <charset val="128"/>
        <scheme val="minor"/>
      </rPr>
      <t>※２</t>
    </r>
    <r>
      <rPr>
        <sz val="10"/>
        <rFont val="ＭＳ Ｐゴシック"/>
        <family val="3"/>
        <charset val="128"/>
        <scheme val="minor"/>
      </rPr>
      <t xml:space="preserve">
(Pマーク認証証書、保証型監査の監査調書）</t>
    </r>
    <rPh sb="0" eb="2">
      <t>コジン</t>
    </rPh>
    <rPh sb="2" eb="4">
      <t>ジョウホウ</t>
    </rPh>
    <rPh sb="5" eb="7">
      <t>トリアツカ</t>
    </rPh>
    <rPh sb="9" eb="10">
      <t>カン</t>
    </rPh>
    <rPh sb="12" eb="14">
      <t>ニンショウ</t>
    </rPh>
    <rPh sb="14" eb="16">
      <t>ショルイ</t>
    </rPh>
    <rPh sb="17" eb="18">
      <t>ウツ</t>
    </rPh>
    <rPh sb="28" eb="30">
      <t>ニンショウ</t>
    </rPh>
    <rPh sb="30" eb="32">
      <t>ショウショ</t>
    </rPh>
    <phoneticPr fontId="71"/>
  </si>
  <si>
    <t>当該サービスのローンチ時期。</t>
    <rPh sb="0" eb="2">
      <t>トウガイ</t>
    </rPh>
    <rPh sb="11" eb="13">
      <t>ジキ</t>
    </rPh>
    <rPh sb="12" eb="13">
      <t>テイジ</t>
    </rPh>
    <phoneticPr fontId="13"/>
  </si>
  <si>
    <t>消費者目線での価格設定</t>
    <rPh sb="0" eb="3">
      <t>ショウヒシャ</t>
    </rPh>
    <rPh sb="3" eb="5">
      <t>メセン</t>
    </rPh>
    <rPh sb="7" eb="9">
      <t>カカク</t>
    </rPh>
    <rPh sb="9" eb="11">
      <t>セッテイ</t>
    </rPh>
    <phoneticPr fontId="13"/>
  </si>
  <si>
    <t>ローンチ前の告知、ローンチ後の販促、その他利用する既存顧客基盤等。</t>
    <rPh sb="4" eb="5">
      <t>マエ</t>
    </rPh>
    <rPh sb="6" eb="8">
      <t>コクチ</t>
    </rPh>
    <rPh sb="13" eb="14">
      <t>ゴ</t>
    </rPh>
    <rPh sb="15" eb="17">
      <t>ハンソク</t>
    </rPh>
    <rPh sb="20" eb="21">
      <t>ホカ</t>
    </rPh>
    <rPh sb="21" eb="23">
      <t>リヨウ</t>
    </rPh>
    <rPh sb="25" eb="27">
      <t>キゾン</t>
    </rPh>
    <rPh sb="27" eb="29">
      <t>コキャク</t>
    </rPh>
    <rPh sb="29" eb="31">
      <t>キバン</t>
    </rPh>
    <rPh sb="31" eb="32">
      <t>トウ</t>
    </rPh>
    <phoneticPr fontId="13"/>
  </si>
  <si>
    <t>消費者目線での契約締結方法</t>
    <rPh sb="0" eb="3">
      <t>ショウヒシャ</t>
    </rPh>
    <rPh sb="3" eb="5">
      <t>メセン</t>
    </rPh>
    <rPh sb="7" eb="9">
      <t>ケイヤク</t>
    </rPh>
    <rPh sb="9" eb="11">
      <t>テイケツ</t>
    </rPh>
    <rPh sb="11" eb="13">
      <t>ホウホウ</t>
    </rPh>
    <phoneticPr fontId="13"/>
  </si>
  <si>
    <t>サービス事業者が契約時または契約後に個人を特定する仕組み</t>
    <rPh sb="4" eb="7">
      <t>ジギョウシャ</t>
    </rPh>
    <rPh sb="8" eb="11">
      <t>ケイヤクジ</t>
    </rPh>
    <rPh sb="14" eb="17">
      <t>ケイヤクゴ</t>
    </rPh>
    <rPh sb="18" eb="20">
      <t>コジン</t>
    </rPh>
    <rPh sb="21" eb="23">
      <t>トクテイ</t>
    </rPh>
    <rPh sb="25" eb="27">
      <t>シク</t>
    </rPh>
    <phoneticPr fontId="13"/>
  </si>
  <si>
    <t>サービス契約の解約、契約を繰り返す行為に対する防止策（利用規約での回避等）</t>
    <rPh sb="4" eb="6">
      <t>ケイヤク</t>
    </rPh>
    <rPh sb="7" eb="9">
      <t>カイヤク</t>
    </rPh>
    <rPh sb="10" eb="12">
      <t>ケイヤク</t>
    </rPh>
    <rPh sb="13" eb="14">
      <t>ク</t>
    </rPh>
    <rPh sb="15" eb="16">
      <t>カエ</t>
    </rPh>
    <rPh sb="17" eb="19">
      <t>コウイ</t>
    </rPh>
    <rPh sb="20" eb="21">
      <t>タイ</t>
    </rPh>
    <rPh sb="23" eb="26">
      <t>ボウシサク</t>
    </rPh>
    <rPh sb="27" eb="29">
      <t>リヨウ</t>
    </rPh>
    <rPh sb="29" eb="31">
      <t>キヤク</t>
    </rPh>
    <rPh sb="33" eb="35">
      <t>カイヒ</t>
    </rPh>
    <rPh sb="35" eb="36">
      <t>トウ</t>
    </rPh>
    <phoneticPr fontId="13"/>
  </si>
  <si>
    <t>サービス契約にかかる契約書/利用規約の作成状況。</t>
    <rPh sb="4" eb="6">
      <t>ケイヤク</t>
    </rPh>
    <rPh sb="10" eb="13">
      <t>ケイヤクショ</t>
    </rPh>
    <rPh sb="14" eb="16">
      <t>リヨウ</t>
    </rPh>
    <rPh sb="16" eb="18">
      <t>キヤク</t>
    </rPh>
    <rPh sb="19" eb="21">
      <t>サクセイ</t>
    </rPh>
    <rPh sb="21" eb="23">
      <t>ジョウキョウ</t>
    </rPh>
    <phoneticPr fontId="13"/>
  </si>
  <si>
    <t>労働に充て得る「時間の創出」につながる家事負担軽減の期待効果</t>
    <rPh sb="19" eb="23">
      <t>カジフタン</t>
    </rPh>
    <rPh sb="23" eb="25">
      <t>ケイゲン</t>
    </rPh>
    <rPh sb="26" eb="28">
      <t>キタイ</t>
    </rPh>
    <rPh sb="28" eb="30">
      <t>コウカ</t>
    </rPh>
    <phoneticPr fontId="13"/>
  </si>
  <si>
    <t>家事にかかる時間を削減することで、労働に充て得る時間を創出するポイントについて、期待される効果を記載すること。</t>
    <rPh sb="0" eb="2">
      <t>カジ</t>
    </rPh>
    <rPh sb="6" eb="8">
      <t>ジカン</t>
    </rPh>
    <rPh sb="9" eb="11">
      <t>サクゲン</t>
    </rPh>
    <rPh sb="17" eb="19">
      <t>ロウドウ</t>
    </rPh>
    <rPh sb="20" eb="21">
      <t>ア</t>
    </rPh>
    <rPh sb="22" eb="23">
      <t>ウ</t>
    </rPh>
    <rPh sb="24" eb="26">
      <t>ジカン</t>
    </rPh>
    <rPh sb="27" eb="29">
      <t>ソウシュツ</t>
    </rPh>
    <rPh sb="40" eb="42">
      <t>キタイ</t>
    </rPh>
    <rPh sb="45" eb="47">
      <t>コウカ</t>
    </rPh>
    <rPh sb="48" eb="50">
      <t>キサイ</t>
    </rPh>
    <phoneticPr fontId="13"/>
  </si>
  <si>
    <t>サービスの目的と内容</t>
    <rPh sb="5" eb="7">
      <t>モクテキ</t>
    </rPh>
    <rPh sb="8" eb="10">
      <t>ナイヨウ</t>
    </rPh>
    <phoneticPr fontId="13"/>
  </si>
  <si>
    <t>当該サービスの目的と内容を記載。
特に消費者への提供価値を記載すること。</t>
    <rPh sb="0" eb="2">
      <t>トウガイ</t>
    </rPh>
    <rPh sb="7" eb="9">
      <t>モクテキ</t>
    </rPh>
    <rPh sb="10" eb="12">
      <t>ナイヨウ</t>
    </rPh>
    <rPh sb="13" eb="15">
      <t>キサイ</t>
    </rPh>
    <rPh sb="17" eb="18">
      <t>トク</t>
    </rPh>
    <rPh sb="19" eb="22">
      <t>ショウヒシャ</t>
    </rPh>
    <rPh sb="24" eb="28">
      <t>テイキョウカチ</t>
    </rPh>
    <rPh sb="29" eb="31">
      <t>キサイ</t>
    </rPh>
    <phoneticPr fontId="13"/>
  </si>
  <si>
    <t>①事業者概要一覧</t>
    <rPh sb="1" eb="4">
      <t>ジギョウシャ</t>
    </rPh>
    <rPh sb="4" eb="6">
      <t>ガイヨウ</t>
    </rPh>
    <rPh sb="6" eb="8">
      <t>イチラン</t>
    </rPh>
    <phoneticPr fontId="13"/>
  </si>
  <si>
    <t>事業者登記簿謄本</t>
    <rPh sb="0" eb="3">
      <t>ジギョウシャ</t>
    </rPh>
    <rPh sb="3" eb="6">
      <t>トウキボ</t>
    </rPh>
    <rPh sb="6" eb="8">
      <t>トウホン</t>
    </rPh>
    <phoneticPr fontId="7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</si>
</sst>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quot;¥&quot;\-#,##0"/>
    <numFmt numFmtId="6" formatCode="&quot;¥&quot;#,##0;[Red]&quot;¥&quot;\-#,##0"/>
    <numFmt numFmtId="43" formatCode="_ * #,##0.00_ ;_ * \-#,##0.00_ ;_ * &quot;-&quot;??_ ;_ @_ "/>
    <numFmt numFmtId="176" formatCode="###,###&quot;件&quot;"/>
    <numFmt numFmtId="177" formatCode="0_);[Red]\(0\)"/>
    <numFmt numFmtId="178" formatCode="[$¥-411]#,##0;[$¥-411]#,##0"/>
    <numFmt numFmtId="179" formatCode="yyyy&quot;年&quot;m&quot;月&quot;;@"/>
    <numFmt numFmtId="180" formatCode="&quot;No.&quot;#"/>
    <numFmt numFmtId="181" formatCode="_@"/>
    <numFmt numFmtId="182" formatCode="0;;;@"/>
    <numFmt numFmtId="183" formatCode="@&quot;(プルダウン選択)&quot;"/>
    <numFmt numFmtId="184" formatCode="@&quot;_x000a_（④で記載した機器No.を記入）&quot;"/>
    <numFmt numFmtId="185" formatCode="@&quot;_x000a_（⑤で記載したサービスNo.を記入）&quot;"/>
  </numFmts>
  <fonts count="89">
    <font>
      <sz val="11"/>
      <color theme="1"/>
      <name val="ＭＳ Ｐゴシック"/>
      <family val="3"/>
      <charset val="128"/>
      <scheme val="minor"/>
    </font>
    <font>
      <sz val="6"/>
      <name val="ＭＳ Ｐゴシック"/>
      <family val="3"/>
      <charset val="128"/>
    </font>
    <font>
      <sz val="10"/>
      <name val="ＭＳ 明朝"/>
      <family val="1"/>
      <charset val="128"/>
    </font>
    <font>
      <sz val="6"/>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10"/>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0"/>
      <color indexed="10"/>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10"/>
      <color theme="0"/>
      <name val="ＭＳ 明朝"/>
      <family val="1"/>
      <charset val="128"/>
    </font>
    <font>
      <sz val="8"/>
      <color theme="1"/>
      <name val="ＭＳ 明朝"/>
      <family val="1"/>
      <charset val="128"/>
    </font>
    <font>
      <sz val="9"/>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2"/>
      <color theme="1"/>
      <name val="ＭＳ 明朝"/>
      <family val="1"/>
      <charset val="128"/>
    </font>
    <font>
      <b/>
      <sz val="16"/>
      <color theme="1"/>
      <name val="ＭＳ 明朝"/>
      <family val="1"/>
      <charset val="128"/>
    </font>
    <font>
      <b/>
      <sz val="14"/>
      <color theme="1"/>
      <name val="ＭＳ Ｐゴシック"/>
      <family val="3"/>
      <charset val="128"/>
      <scheme val="minor"/>
    </font>
    <font>
      <sz val="16"/>
      <color theme="0"/>
      <name val="ＭＳ Ｐゴシック"/>
      <family val="3"/>
      <charset val="128"/>
      <scheme val="minor"/>
    </font>
    <font>
      <sz val="10"/>
      <color theme="0"/>
      <name val="ＭＳ Ｐゴシック"/>
      <family val="3"/>
      <charset val="128"/>
      <scheme val="minor"/>
    </font>
    <font>
      <b/>
      <sz val="10"/>
      <color theme="1"/>
      <name val="ＭＳ Ｐゴシック"/>
      <family val="3"/>
      <charset val="128"/>
      <scheme val="minor"/>
    </font>
    <font>
      <sz val="10"/>
      <color rgb="FFFF0000"/>
      <name val="ＭＳ Ｐゴシック"/>
      <family val="3"/>
      <charset val="128"/>
      <scheme val="minor"/>
    </font>
    <font>
      <b/>
      <u/>
      <sz val="10"/>
      <color theme="1"/>
      <name val="ＭＳ Ｐゴシック"/>
      <family val="3"/>
      <charset val="128"/>
      <scheme val="minor"/>
    </font>
    <font>
      <sz val="10"/>
      <color rgb="FFFF0000"/>
      <name val="ＭＳ Ｐゴシック"/>
      <family val="3"/>
      <charset val="128"/>
      <scheme val="major"/>
    </font>
    <font>
      <b/>
      <sz val="14"/>
      <color theme="1"/>
      <name val="ＭＳ Ｐゴシック"/>
      <family val="3"/>
      <charset val="128"/>
      <scheme val="major"/>
    </font>
    <font>
      <sz val="11"/>
      <color theme="1"/>
      <name val="ＭＳ Ｐゴシック"/>
      <family val="3"/>
      <charset val="128"/>
      <scheme val="major"/>
    </font>
    <font>
      <sz val="8"/>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ajor"/>
    </font>
    <font>
      <b/>
      <sz val="16"/>
      <color theme="1"/>
      <name val="ＭＳ Ｐゴシック"/>
      <family val="3"/>
      <charset val="128"/>
      <scheme val="major"/>
    </font>
    <font>
      <sz val="10"/>
      <color theme="0"/>
      <name val="ＭＳ Ｐゴシック"/>
      <family val="3"/>
      <charset val="128"/>
      <scheme val="major"/>
    </font>
    <font>
      <sz val="9"/>
      <color theme="1"/>
      <name val="ＭＳ Ｐゴシック"/>
      <family val="3"/>
      <charset val="128"/>
      <scheme val="major"/>
    </font>
    <font>
      <b/>
      <sz val="10"/>
      <color theme="1"/>
      <name val="ＭＳ Ｐゴシック"/>
      <family val="3"/>
      <charset val="128"/>
      <scheme val="major"/>
    </font>
    <font>
      <sz val="9"/>
      <name val="ＭＳ Ｐゴシック"/>
      <family val="3"/>
      <charset val="128"/>
      <scheme val="major"/>
    </font>
    <font>
      <sz val="9"/>
      <color theme="4"/>
      <name val="ＭＳ Ｐゴシック"/>
      <family val="3"/>
      <charset val="128"/>
      <scheme val="major"/>
    </font>
    <font>
      <sz val="11"/>
      <name val="ＭＳ Ｐゴシック"/>
      <family val="3"/>
      <charset val="128"/>
      <scheme val="major"/>
    </font>
    <font>
      <b/>
      <sz val="11"/>
      <color theme="1"/>
      <name val="ＭＳ Ｐゴシック"/>
      <family val="3"/>
      <charset val="128"/>
      <scheme val="major"/>
    </font>
    <font>
      <sz val="8"/>
      <name val="ＭＳ Ｐゴシック"/>
      <family val="3"/>
      <charset val="128"/>
      <scheme val="major"/>
    </font>
    <font>
      <sz val="10"/>
      <name val="ＭＳ Ｐゴシック"/>
      <family val="3"/>
      <charset val="128"/>
      <scheme val="major"/>
    </font>
    <font>
      <u/>
      <sz val="9"/>
      <color theme="1"/>
      <name val="ＭＳ Ｐゴシック"/>
      <family val="3"/>
      <charset val="128"/>
      <scheme val="major"/>
    </font>
    <font>
      <sz val="9"/>
      <color rgb="FFFF0000"/>
      <name val="ＭＳ Ｐゴシック"/>
      <family val="3"/>
      <charset val="128"/>
      <scheme val="major"/>
    </font>
    <font>
      <u/>
      <sz val="8"/>
      <name val="ＭＳ Ｐゴシック"/>
      <family val="3"/>
      <charset val="128"/>
      <scheme val="major"/>
    </font>
    <font>
      <sz val="11"/>
      <color rgb="FFFF0000"/>
      <name val="ＭＳ Ｐゴシック"/>
      <family val="3"/>
      <charset val="128"/>
      <scheme val="major"/>
    </font>
    <font>
      <sz val="8"/>
      <color rgb="FFFF0000"/>
      <name val="ＭＳ Ｐゴシック"/>
      <family val="3"/>
      <charset val="128"/>
      <scheme val="major"/>
    </font>
    <font>
      <u/>
      <sz val="8"/>
      <color theme="1"/>
      <name val="ＭＳ Ｐゴシック"/>
      <family val="3"/>
      <charset val="128"/>
      <scheme val="major"/>
    </font>
    <font>
      <b/>
      <u/>
      <sz val="9"/>
      <color theme="1"/>
      <name val="ＭＳ Ｐゴシック"/>
      <family val="3"/>
      <charset val="128"/>
      <scheme val="major"/>
    </font>
    <font>
      <sz val="10"/>
      <color rgb="FFFF0000"/>
      <name val="ＭＳ Ｐゴシック"/>
      <family val="3"/>
      <charset val="128"/>
    </font>
    <font>
      <b/>
      <sz val="10"/>
      <color theme="1"/>
      <name val="ＭＳ Ｐゴシック"/>
      <family val="3"/>
      <charset val="128"/>
    </font>
    <font>
      <sz val="10"/>
      <color theme="1"/>
      <name val="ＭＳ Ｐゴシック"/>
      <family val="3"/>
      <charset val="128"/>
    </font>
    <font>
      <sz val="10"/>
      <color theme="0"/>
      <name val="ＭＳ Ｐゴシック"/>
      <family val="3"/>
      <charset val="128"/>
    </font>
    <font>
      <b/>
      <u/>
      <sz val="10"/>
      <color theme="1"/>
      <name val="ＭＳ Ｐゴシック"/>
      <family val="3"/>
      <charset val="128"/>
    </font>
    <font>
      <b/>
      <sz val="16"/>
      <color theme="1"/>
      <name val="ＭＳ Ｐゴシック"/>
      <family val="3"/>
      <charset val="128"/>
      <scheme val="minor"/>
    </font>
    <font>
      <sz val="8"/>
      <color theme="1"/>
      <name val="ＭＳ Ｐゴシック"/>
      <family val="3"/>
      <charset val="128"/>
      <scheme val="minor"/>
    </font>
    <font>
      <b/>
      <sz val="16"/>
      <color theme="1"/>
      <name val="ＭＳ Ｐゴシック"/>
      <family val="3"/>
      <charset val="128"/>
    </font>
    <font>
      <sz val="9"/>
      <color theme="1"/>
      <name val="ＭＳ Ｐゴシック"/>
      <family val="3"/>
      <charset val="128"/>
    </font>
    <font>
      <b/>
      <sz val="16"/>
      <name val="ＭＳ Ｐゴシック"/>
      <family val="3"/>
      <charset val="128"/>
      <scheme val="major"/>
    </font>
    <font>
      <sz val="16"/>
      <color theme="1"/>
      <name val="HGP創英角ｺﾞｼｯｸUB"/>
      <family val="3"/>
      <charset val="128"/>
    </font>
    <font>
      <u/>
      <sz val="14"/>
      <color theme="1" tint="0.249977111117893"/>
      <name val="HGP創英角ｺﾞｼｯｸUB"/>
      <family val="3"/>
      <charset val="128"/>
    </font>
    <font>
      <sz val="11"/>
      <color theme="1" tint="0.249977111117893"/>
      <name val="ＭＳ Ｐゴシック"/>
      <family val="3"/>
      <charset val="128"/>
      <scheme val="minor"/>
    </font>
    <font>
      <sz val="11"/>
      <color theme="3"/>
      <name val="ＭＳ Ｐゴシック"/>
      <family val="3"/>
      <charset val="128"/>
      <scheme val="minor"/>
    </font>
    <font>
      <sz val="6"/>
      <name val="ＭＳ Ｐゴシック"/>
      <family val="3"/>
      <charset val="128"/>
      <scheme val="minor"/>
    </font>
    <font>
      <sz val="10"/>
      <color theme="7"/>
      <name val="ＭＳ Ｐゴシック"/>
      <family val="3"/>
      <charset val="128"/>
      <scheme val="minor"/>
    </font>
    <font>
      <b/>
      <sz val="14"/>
      <color indexed="81"/>
      <name val="ＭＳ Ｐゴシック"/>
      <family val="3"/>
      <charset val="128"/>
    </font>
    <font>
      <sz val="9"/>
      <color theme="1"/>
      <name val="Meiryo UI"/>
      <family val="3"/>
      <charset val="128"/>
    </font>
    <font>
      <b/>
      <sz val="12"/>
      <color indexed="81"/>
      <name val="ＭＳ Ｐゴシック"/>
      <family val="3"/>
      <charset val="128"/>
    </font>
    <font>
      <u/>
      <sz val="11"/>
      <color theme="10"/>
      <name val="ＭＳ Ｐゴシック"/>
      <family val="3"/>
      <charset val="128"/>
      <scheme val="minor"/>
    </font>
    <font>
      <sz val="10"/>
      <color theme="1" tint="0.249977111117893"/>
      <name val="ＭＳ Ｐゴシック"/>
      <family val="3"/>
      <charset val="128"/>
      <scheme val="minor"/>
    </font>
    <font>
      <u/>
      <sz val="11"/>
      <color theme="9"/>
      <name val="ＭＳ Ｐゴシック"/>
      <family val="3"/>
      <charset val="128"/>
      <scheme val="minor"/>
    </font>
    <font>
      <b/>
      <sz val="11"/>
      <color indexed="81"/>
      <name val="ＭＳ Ｐゴシック"/>
      <family val="3"/>
      <charset val="128"/>
    </font>
    <font>
      <u/>
      <sz val="10"/>
      <color theme="9" tint="-0.249977111117893"/>
      <name val="ＭＳ Ｐゴシック"/>
      <family val="3"/>
      <charset val="128"/>
      <scheme val="minor"/>
    </font>
    <font>
      <sz val="8"/>
      <name val="ＭＳ Ｐゴシック"/>
      <family val="3"/>
      <charset val="128"/>
      <scheme val="minor"/>
    </font>
    <font>
      <u/>
      <sz val="16"/>
      <color theme="9" tint="-0.249977111117893"/>
      <name val="ＭＳ Ｐゴシック"/>
      <family val="3"/>
      <charset val="128"/>
      <scheme val="minor"/>
    </font>
    <font>
      <u/>
      <sz val="16"/>
      <color theme="9" tint="-0.249977111117893"/>
      <name val="HGP創英角ｺﾞｼｯｸUB"/>
      <family val="3"/>
      <charset val="128"/>
    </font>
    <font>
      <u/>
      <sz val="12"/>
      <color theme="9" tint="-0.249977111117893"/>
      <name val="HGP創英角ｺﾞｼｯｸUB"/>
      <family val="3"/>
      <charset val="128"/>
    </font>
    <font>
      <u/>
      <vertAlign val="superscript"/>
      <sz val="12"/>
      <color theme="9" tint="-0.249977111117893"/>
      <name val="HGP創英角ｺﾞｼｯｸUB"/>
      <family val="3"/>
      <charset val="128"/>
    </font>
    <font>
      <b/>
      <sz val="10"/>
      <name val="ＭＳ Ｐゴシック"/>
      <family val="3"/>
      <charset val="128"/>
      <scheme val="minor"/>
    </font>
    <font>
      <u/>
      <sz val="10"/>
      <name val="ＭＳ Ｐゴシック"/>
      <family val="3"/>
      <charset val="128"/>
      <scheme val="minor"/>
    </font>
    <font>
      <u/>
      <sz val="11"/>
      <color theme="9" tint="-0.249977111117893"/>
      <name val="HGP創英角ｺﾞｼｯｸUB"/>
      <family val="3"/>
      <charset val="128"/>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bgColor indexed="64"/>
      </patternFill>
    </fill>
    <fill>
      <patternFill patternType="solid">
        <fgColor theme="9"/>
        <bgColor indexed="64"/>
      </patternFill>
    </fill>
    <fill>
      <patternFill patternType="solid">
        <fgColor theme="1"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bgColor indexed="64"/>
      </patternFill>
    </fill>
    <fill>
      <patternFill patternType="solid">
        <fgColor theme="2" tint="0.59999389629810485"/>
        <bgColor indexed="64"/>
      </patternFill>
    </fill>
    <fill>
      <patternFill patternType="solid">
        <fgColor theme="7" tint="0.79998168889431442"/>
        <bgColor indexed="64"/>
      </patternFill>
    </fill>
  </fills>
  <borders count="6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hair">
        <color indexed="64"/>
      </right>
      <top style="hair">
        <color indexed="64"/>
      </top>
      <bottom style="thin">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double">
        <color indexed="64"/>
      </top>
      <bottom/>
      <diagonal/>
    </border>
    <border>
      <left/>
      <right style="hair">
        <color indexed="64"/>
      </right>
      <top style="double">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hair">
        <color indexed="64"/>
      </bottom>
      <diagonal/>
    </border>
  </borders>
  <cellStyleXfs count="6">
    <xf numFmtId="0" fontId="0" fillId="0" borderId="0">
      <alignment vertical="center"/>
    </xf>
    <xf numFmtId="38" fontId="14" fillId="0" borderId="0" applyFont="0" applyFill="0" applyBorder="0" applyAlignment="0" applyProtection="0">
      <alignment vertical="center"/>
    </xf>
    <xf numFmtId="38" fontId="4" fillId="0" borderId="0" applyFont="0" applyFill="0" applyBorder="0" applyAlignment="0" applyProtection="0">
      <alignment vertical="center"/>
    </xf>
    <xf numFmtId="0" fontId="14" fillId="0" borderId="0">
      <alignment vertical="center"/>
    </xf>
    <xf numFmtId="0" fontId="4" fillId="0" borderId="0">
      <alignment vertical="center"/>
    </xf>
    <xf numFmtId="0" fontId="76" fillId="0" borderId="0" applyNumberFormat="0" applyFill="0" applyBorder="0" applyAlignment="0" applyProtection="0">
      <alignment vertical="center"/>
    </xf>
  </cellStyleXfs>
  <cellXfs count="826">
    <xf numFmtId="0" fontId="0" fillId="0" borderId="0" xfId="0">
      <alignment vertical="center"/>
    </xf>
    <xf numFmtId="49" fontId="16" fillId="0" borderId="0" xfId="0" applyNumberFormat="1"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0" borderId="0" xfId="0" applyFont="1" applyAlignment="1">
      <alignment horizontal="center" vertical="center" wrapText="1"/>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pplyAlignment="1">
      <alignment horizontal="center"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49" fontId="26" fillId="0" borderId="1" xfId="0" applyNumberFormat="1" applyFont="1" applyBorder="1">
      <alignment vertical="center"/>
    </xf>
    <xf numFmtId="0" fontId="18" fillId="0" borderId="0" xfId="0" applyFont="1">
      <alignment vertical="center"/>
    </xf>
    <xf numFmtId="49" fontId="27" fillId="0" borderId="2" xfId="0" applyNumberFormat="1" applyFont="1" applyBorder="1">
      <alignment vertical="center"/>
    </xf>
    <xf numFmtId="49" fontId="27" fillId="0" borderId="0" xfId="0" applyNumberFormat="1" applyFont="1">
      <alignment vertical="center"/>
    </xf>
    <xf numFmtId="0" fontId="17" fillId="0" borderId="0" xfId="0" applyFont="1" applyAlignment="1">
      <alignment horizontal="right" vertical="center"/>
    </xf>
    <xf numFmtId="0" fontId="16"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23" fillId="0" borderId="0" xfId="0" applyFont="1" applyAlignment="1">
      <alignment horizontal="center" vertical="center"/>
    </xf>
    <xf numFmtId="0" fontId="28" fillId="0" borderId="0" xfId="0" applyFont="1">
      <alignment vertical="center"/>
    </xf>
    <xf numFmtId="49" fontId="29" fillId="2" borderId="0" xfId="0" applyNumberFormat="1" applyFont="1" applyFill="1">
      <alignment vertical="center"/>
    </xf>
    <xf numFmtId="0" fontId="30" fillId="0" borderId="0" xfId="0" applyFont="1">
      <alignment vertical="center"/>
    </xf>
    <xf numFmtId="0" fontId="22" fillId="0" borderId="0" xfId="0" applyFont="1">
      <alignment vertical="center"/>
    </xf>
    <xf numFmtId="49" fontId="31" fillId="0" borderId="0" xfId="0" applyNumberFormat="1" applyFont="1">
      <alignment vertical="center"/>
    </xf>
    <xf numFmtId="49" fontId="23" fillId="0" borderId="0" xfId="0" applyNumberFormat="1" applyFont="1">
      <alignment vertical="center"/>
    </xf>
    <xf numFmtId="38" fontId="24" fillId="0" borderId="0" xfId="1" applyFont="1">
      <alignment vertical="center"/>
    </xf>
    <xf numFmtId="0" fontId="23" fillId="0" borderId="3" xfId="0" applyFont="1" applyBorder="1" applyAlignment="1">
      <alignment horizontal="center" vertical="center"/>
    </xf>
    <xf numFmtId="0" fontId="18" fillId="0" borderId="0" xfId="0" applyFont="1" applyAlignment="1">
      <alignment horizontal="center" vertical="center"/>
    </xf>
    <xf numFmtId="49" fontId="32" fillId="0" borderId="0" xfId="0" applyNumberFormat="1" applyFont="1">
      <alignment vertical="center"/>
    </xf>
    <xf numFmtId="0" fontId="23" fillId="3" borderId="3" xfId="0" applyFont="1" applyFill="1" applyBorder="1">
      <alignment vertical="center"/>
    </xf>
    <xf numFmtId="0" fontId="33" fillId="0" borderId="0" xfId="0" applyFont="1">
      <alignment vertical="center"/>
    </xf>
    <xf numFmtId="0" fontId="25" fillId="0" borderId="0" xfId="0" applyFont="1" applyAlignment="1">
      <alignment vertical="top"/>
    </xf>
    <xf numFmtId="0" fontId="23" fillId="3" borderId="4" xfId="0" applyFont="1" applyFill="1" applyBorder="1">
      <alignment vertical="center"/>
    </xf>
    <xf numFmtId="49" fontId="34" fillId="0" borderId="0" xfId="0" applyNumberFormat="1" applyFont="1">
      <alignment vertical="center"/>
    </xf>
    <xf numFmtId="0" fontId="35" fillId="0" borderId="0" xfId="0" applyFont="1">
      <alignment vertical="center"/>
    </xf>
    <xf numFmtId="0" fontId="36" fillId="0" borderId="0" xfId="0" applyFont="1">
      <alignment vertical="center"/>
    </xf>
    <xf numFmtId="0" fontId="37" fillId="0" borderId="0" xfId="0" applyFont="1" applyAlignment="1">
      <alignment horizontal="left" vertical="center"/>
    </xf>
    <xf numFmtId="0" fontId="38" fillId="0" borderId="0" xfId="0" applyFont="1">
      <alignment vertical="center"/>
    </xf>
    <xf numFmtId="49" fontId="38" fillId="0" borderId="0" xfId="0" applyNumberFormat="1" applyFont="1">
      <alignment vertical="center"/>
    </xf>
    <xf numFmtId="0" fontId="36" fillId="0" borderId="0" xfId="0" applyFont="1" applyAlignment="1">
      <alignment horizontal="center" vertical="center"/>
    </xf>
    <xf numFmtId="49" fontId="39" fillId="0" borderId="1" xfId="0" applyNumberFormat="1" applyFont="1" applyBorder="1">
      <alignment vertical="center"/>
    </xf>
    <xf numFmtId="49" fontId="40" fillId="0" borderId="2" xfId="0" applyNumberFormat="1" applyFont="1" applyBorder="1">
      <alignment vertical="center"/>
    </xf>
    <xf numFmtId="49" fontId="40" fillId="0" borderId="0" xfId="0" applyNumberFormat="1" applyFont="1">
      <alignment vertical="center"/>
    </xf>
    <xf numFmtId="0" fontId="41" fillId="0" borderId="0" xfId="0" applyFont="1">
      <alignment vertical="center"/>
    </xf>
    <xf numFmtId="0" fontId="42" fillId="0" borderId="0" xfId="0" applyFont="1" applyAlignment="1">
      <alignment horizontal="center" vertical="center"/>
    </xf>
    <xf numFmtId="0" fontId="42" fillId="0" borderId="0" xfId="0" applyFont="1">
      <alignment vertical="center"/>
    </xf>
    <xf numFmtId="0" fontId="42" fillId="0" borderId="0" xfId="0" applyFont="1" applyAlignment="1">
      <alignment horizontal="center" vertical="center" wrapText="1"/>
    </xf>
    <xf numFmtId="49" fontId="43" fillId="0" borderId="0" xfId="0" applyNumberFormat="1" applyFont="1">
      <alignment vertical="center"/>
    </xf>
    <xf numFmtId="0" fontId="44" fillId="0" borderId="0" xfId="0" applyFont="1" applyAlignment="1">
      <alignment vertical="center" wrapText="1"/>
    </xf>
    <xf numFmtId="0" fontId="44" fillId="0" borderId="0" xfId="0" applyFont="1" applyAlignment="1">
      <alignment horizontal="center" vertical="center" wrapText="1"/>
    </xf>
    <xf numFmtId="38" fontId="45" fillId="0" borderId="0" xfId="1" applyFont="1" applyAlignment="1">
      <alignment horizontal="right" vertical="center"/>
    </xf>
    <xf numFmtId="38" fontId="42" fillId="0" borderId="0" xfId="1" applyFont="1" applyAlignment="1">
      <alignment horizontal="right" vertical="center"/>
    </xf>
    <xf numFmtId="38" fontId="42" fillId="0" borderId="0" xfId="1" applyFont="1" applyAlignment="1">
      <alignment horizontal="center" vertical="center"/>
    </xf>
    <xf numFmtId="38" fontId="42" fillId="0" borderId="0" xfId="1" applyFont="1">
      <alignment vertical="center"/>
    </xf>
    <xf numFmtId="0" fontId="42" fillId="0" borderId="0" xfId="0" applyFont="1" applyAlignment="1">
      <alignment vertical="top" wrapText="1"/>
    </xf>
    <xf numFmtId="0" fontId="37" fillId="0" borderId="0" xfId="0" applyFont="1">
      <alignment vertical="center"/>
    </xf>
    <xf numFmtId="0" fontId="46" fillId="0" borderId="0" xfId="0" applyFont="1">
      <alignment vertical="center"/>
    </xf>
    <xf numFmtId="49" fontId="44" fillId="0" borderId="0" xfId="0" applyNumberFormat="1" applyFont="1" applyAlignment="1">
      <alignment vertical="center" wrapText="1"/>
    </xf>
    <xf numFmtId="49" fontId="42" fillId="0" borderId="0" xfId="0" applyNumberFormat="1" applyFont="1" applyAlignment="1">
      <alignment vertical="center" wrapText="1"/>
    </xf>
    <xf numFmtId="49" fontId="42" fillId="0" borderId="0" xfId="0" applyNumberFormat="1" applyFont="1">
      <alignment vertical="center"/>
    </xf>
    <xf numFmtId="0" fontId="42" fillId="0" borderId="0" xfId="0" applyFont="1" applyAlignment="1">
      <alignment vertical="center" wrapText="1"/>
    </xf>
    <xf numFmtId="0" fontId="47" fillId="0" borderId="0" xfId="0" applyFont="1">
      <alignment vertical="center"/>
    </xf>
    <xf numFmtId="0" fontId="38" fillId="0" borderId="5" xfId="0" applyFont="1" applyBorder="1">
      <alignment vertical="center"/>
    </xf>
    <xf numFmtId="0" fontId="38" fillId="0" borderId="6" xfId="0" applyFont="1" applyBorder="1">
      <alignment vertical="center"/>
    </xf>
    <xf numFmtId="0" fontId="36" fillId="0" borderId="6" xfId="0" applyFont="1" applyBorder="1">
      <alignment vertical="center"/>
    </xf>
    <xf numFmtId="0" fontId="36" fillId="0" borderId="7" xfId="0" applyFont="1" applyBorder="1">
      <alignment vertical="center"/>
    </xf>
    <xf numFmtId="0" fontId="38" fillId="0" borderId="8" xfId="0" applyFont="1" applyBorder="1">
      <alignment vertical="center"/>
    </xf>
    <xf numFmtId="0" fontId="36" fillId="0" borderId="8" xfId="0" applyFont="1" applyBorder="1">
      <alignment vertical="center"/>
    </xf>
    <xf numFmtId="0" fontId="36" fillId="0" borderId="9" xfId="0" applyFont="1" applyBorder="1">
      <alignment vertical="center"/>
    </xf>
    <xf numFmtId="0" fontId="44" fillId="0" borderId="0" xfId="0" applyFont="1">
      <alignment vertical="center"/>
    </xf>
    <xf numFmtId="49" fontId="44" fillId="0" borderId="0" xfId="0" applyNumberFormat="1" applyFont="1">
      <alignment vertical="center"/>
    </xf>
    <xf numFmtId="49" fontId="42" fillId="0" borderId="10" xfId="0" applyNumberFormat="1" applyFont="1" applyBorder="1">
      <alignment vertical="center"/>
    </xf>
    <xf numFmtId="49" fontId="42" fillId="0" borderId="11" xfId="0" applyNumberFormat="1" applyFont="1" applyBorder="1">
      <alignment vertical="center"/>
    </xf>
    <xf numFmtId="0" fontId="44" fillId="0" borderId="11" xfId="0" applyFont="1" applyBorder="1">
      <alignment vertical="center"/>
    </xf>
    <xf numFmtId="0" fontId="48" fillId="0" borderId="11" xfId="0" applyFont="1" applyBorder="1" applyAlignment="1">
      <alignment vertical="center" wrapText="1"/>
    </xf>
    <xf numFmtId="0" fontId="44" fillId="0" borderId="11" xfId="0" applyFont="1" applyBorder="1" applyAlignment="1">
      <alignment vertical="center" wrapText="1"/>
    </xf>
    <xf numFmtId="0" fontId="44" fillId="0" borderId="12" xfId="0" applyFont="1" applyBorder="1">
      <alignment vertical="center"/>
    </xf>
    <xf numFmtId="49" fontId="42" fillId="0" borderId="2" xfId="0" applyNumberFormat="1" applyFont="1" applyBorder="1">
      <alignment vertical="center"/>
    </xf>
    <xf numFmtId="0" fontId="48" fillId="0" borderId="0" xfId="0" applyFont="1" applyAlignment="1">
      <alignment vertical="center" wrapText="1"/>
    </xf>
    <xf numFmtId="0" fontId="44" fillId="0" borderId="1" xfId="0" applyFont="1" applyBorder="1">
      <alignment vertical="center"/>
    </xf>
    <xf numFmtId="49" fontId="42" fillId="0" borderId="13" xfId="0" applyNumberFormat="1" applyFont="1" applyBorder="1">
      <alignment vertical="center"/>
    </xf>
    <xf numFmtId="49" fontId="42" fillId="0" borderId="8" xfId="0" applyNumberFormat="1" applyFont="1" applyBorder="1">
      <alignment vertical="center"/>
    </xf>
    <xf numFmtId="0" fontId="44" fillId="0" borderId="8" xfId="0" applyFont="1" applyBorder="1">
      <alignment vertical="center"/>
    </xf>
    <xf numFmtId="0" fontId="44" fillId="0" borderId="9" xfId="0" applyFont="1" applyBorder="1">
      <alignment vertical="center"/>
    </xf>
    <xf numFmtId="49" fontId="39" fillId="0" borderId="2" xfId="0" applyNumberFormat="1" applyFont="1" applyBorder="1">
      <alignment vertical="center"/>
    </xf>
    <xf numFmtId="0" fontId="49" fillId="0" borderId="0" xfId="0" applyFont="1">
      <alignment vertical="center"/>
    </xf>
    <xf numFmtId="0" fontId="43" fillId="0" borderId="0" xfId="0" applyFont="1" applyAlignment="1">
      <alignment horizontal="left" vertical="center"/>
    </xf>
    <xf numFmtId="0" fontId="43" fillId="0" borderId="0" xfId="0" applyFont="1">
      <alignment vertical="center"/>
    </xf>
    <xf numFmtId="0" fontId="50" fillId="0" borderId="0" xfId="0" applyFont="1" applyAlignment="1">
      <alignment horizontal="left" vertical="center" wrapText="1"/>
    </xf>
    <xf numFmtId="0" fontId="50" fillId="0" borderId="8" xfId="0" applyFont="1" applyBorder="1" applyAlignment="1">
      <alignment horizontal="left" vertical="center" wrapText="1"/>
    </xf>
    <xf numFmtId="0" fontId="42" fillId="0" borderId="10" xfId="0" applyFont="1" applyBorder="1" applyAlignment="1">
      <alignment vertical="top" wrapText="1"/>
    </xf>
    <xf numFmtId="0" fontId="42" fillId="0" borderId="11" xfId="0" applyFont="1" applyBorder="1" applyAlignment="1">
      <alignment vertical="top" wrapText="1"/>
    </xf>
    <xf numFmtId="0" fontId="42" fillId="0" borderId="12" xfId="0" applyFont="1" applyBorder="1" applyAlignment="1">
      <alignment vertical="top" wrapText="1"/>
    </xf>
    <xf numFmtId="0" fontId="36" fillId="0" borderId="0" xfId="0" applyFont="1" applyAlignment="1">
      <alignment vertical="top" wrapText="1"/>
    </xf>
    <xf numFmtId="0" fontId="42" fillId="0" borderId="2" xfId="0" applyFont="1" applyBorder="1" applyAlignment="1">
      <alignment vertical="top" wrapText="1"/>
    </xf>
    <xf numFmtId="0" fontId="42" fillId="0" borderId="1" xfId="0" applyFont="1" applyBorder="1" applyAlignment="1">
      <alignment vertical="top" wrapText="1"/>
    </xf>
    <xf numFmtId="0" fontId="51" fillId="0" borderId="0" xfId="0" applyFont="1" applyAlignment="1">
      <alignment vertical="top"/>
    </xf>
    <xf numFmtId="0" fontId="42" fillId="0" borderId="0" xfId="0" applyFont="1" applyAlignment="1">
      <alignment vertical="top"/>
    </xf>
    <xf numFmtId="0" fontId="44" fillId="0" borderId="14" xfId="0" applyFont="1" applyBorder="1" applyAlignment="1">
      <alignment vertical="top"/>
    </xf>
    <xf numFmtId="0" fontId="44" fillId="0" borderId="15" xfId="0" applyFont="1" applyBorder="1" applyAlignment="1">
      <alignment vertical="top"/>
    </xf>
    <xf numFmtId="0" fontId="51" fillId="0" borderId="15" xfId="0" applyFont="1" applyBorder="1" applyAlignment="1">
      <alignment vertical="top"/>
    </xf>
    <xf numFmtId="0" fontId="44" fillId="0" borderId="16" xfId="0" applyFont="1" applyBorder="1" applyAlignment="1">
      <alignment vertical="top"/>
    </xf>
    <xf numFmtId="0" fontId="44" fillId="0" borderId="17" xfId="0" applyFont="1" applyBorder="1" applyAlignment="1">
      <alignment vertical="top"/>
    </xf>
    <xf numFmtId="0" fontId="44" fillId="0" borderId="18" xfId="0" applyFont="1" applyBorder="1" applyAlignment="1">
      <alignment vertical="top"/>
    </xf>
    <xf numFmtId="0" fontId="44" fillId="0" borderId="19" xfId="0" applyFont="1" applyBorder="1" applyAlignment="1">
      <alignment vertical="top"/>
    </xf>
    <xf numFmtId="0" fontId="51" fillId="0" borderId="19" xfId="0" applyFont="1" applyBorder="1" applyAlignment="1">
      <alignment vertical="top"/>
    </xf>
    <xf numFmtId="0" fontId="44" fillId="0" borderId="20" xfId="0" applyFont="1" applyBorder="1" applyAlignment="1">
      <alignment vertical="top"/>
    </xf>
    <xf numFmtId="0" fontId="44" fillId="0" borderId="21" xfId="0" applyFont="1" applyBorder="1" applyAlignment="1">
      <alignment vertical="top"/>
    </xf>
    <xf numFmtId="0" fontId="44" fillId="0" borderId="0" xfId="0" applyFont="1" applyAlignment="1">
      <alignment vertical="top"/>
    </xf>
    <xf numFmtId="0" fontId="44" fillId="0" borderId="22" xfId="0" applyFont="1" applyBorder="1" applyAlignment="1">
      <alignment vertical="top"/>
    </xf>
    <xf numFmtId="0" fontId="44" fillId="0" borderId="23" xfId="0" applyFont="1" applyBorder="1" applyAlignment="1">
      <alignment vertical="top"/>
    </xf>
    <xf numFmtId="0" fontId="44" fillId="0" borderId="1" xfId="0" applyFont="1" applyBorder="1" applyAlignment="1">
      <alignment vertical="top"/>
    </xf>
    <xf numFmtId="0" fontId="44" fillId="0" borderId="24" xfId="0" applyFont="1" applyBorder="1" applyAlignment="1">
      <alignment vertical="top"/>
    </xf>
    <xf numFmtId="0" fontId="44" fillId="0" borderId="8" xfId="0" applyFont="1" applyBorder="1" applyAlignment="1">
      <alignment vertical="top"/>
    </xf>
    <xf numFmtId="0" fontId="51" fillId="0" borderId="8" xfId="0" applyFont="1" applyBorder="1" applyAlignment="1">
      <alignment vertical="top"/>
    </xf>
    <xf numFmtId="0" fontId="44" fillId="0" borderId="25" xfId="0" applyFont="1" applyBorder="1" applyAlignment="1">
      <alignment vertical="top"/>
    </xf>
    <xf numFmtId="0" fontId="44" fillId="0" borderId="9" xfId="0" applyFont="1" applyBorder="1" applyAlignment="1">
      <alignment vertical="top"/>
    </xf>
    <xf numFmtId="49" fontId="42" fillId="0" borderId="0" xfId="0" applyNumberFormat="1" applyFont="1" applyAlignment="1">
      <alignment vertical="center" textRotation="255" wrapText="1"/>
    </xf>
    <xf numFmtId="0" fontId="42" fillId="0" borderId="11" xfId="0" applyFont="1" applyBorder="1" applyAlignment="1">
      <alignment vertical="top"/>
    </xf>
    <xf numFmtId="0" fontId="52" fillId="0" borderId="0" xfId="0" applyFont="1" applyAlignment="1">
      <alignment vertical="center" wrapText="1"/>
    </xf>
    <xf numFmtId="0" fontId="52" fillId="0" borderId="0" xfId="0" applyFont="1">
      <alignment vertical="center"/>
    </xf>
    <xf numFmtId="0" fontId="44" fillId="0" borderId="26" xfId="0" applyFont="1" applyBorder="1" applyAlignment="1">
      <alignment vertical="top"/>
    </xf>
    <xf numFmtId="0" fontId="44" fillId="0" borderId="11" xfId="0" applyFont="1" applyBorder="1" applyAlignment="1">
      <alignment vertical="top"/>
    </xf>
    <xf numFmtId="0" fontId="44" fillId="0" borderId="12" xfId="0" applyFont="1" applyBorder="1" applyAlignment="1">
      <alignment vertical="top"/>
    </xf>
    <xf numFmtId="0" fontId="53" fillId="0" borderId="0" xfId="0" applyFont="1">
      <alignment vertical="center"/>
    </xf>
    <xf numFmtId="0" fontId="42" fillId="0" borderId="13" xfId="0" applyFont="1" applyBorder="1" applyAlignment="1">
      <alignment vertical="top" wrapText="1"/>
    </xf>
    <xf numFmtId="0" fontId="42" fillId="0" borderId="8" xfId="0" applyFont="1" applyBorder="1" applyAlignment="1">
      <alignment vertical="top" wrapText="1"/>
    </xf>
    <xf numFmtId="0" fontId="42" fillId="0" borderId="9" xfId="0" applyFont="1" applyBorder="1" applyAlignment="1">
      <alignment vertical="top" wrapText="1"/>
    </xf>
    <xf numFmtId="49" fontId="42" fillId="3" borderId="24" xfId="0" applyNumberFormat="1" applyFont="1" applyFill="1" applyBorder="1" applyAlignment="1">
      <alignment horizontal="center" vertical="center" textRotation="255"/>
    </xf>
    <xf numFmtId="49" fontId="42" fillId="3" borderId="25" xfId="0" applyNumberFormat="1" applyFont="1" applyFill="1" applyBorder="1" applyAlignment="1">
      <alignment horizontal="center" vertical="center" textRotation="255"/>
    </xf>
    <xf numFmtId="0" fontId="51" fillId="0" borderId="0" xfId="0" applyFont="1">
      <alignment vertical="center"/>
    </xf>
    <xf numFmtId="0" fontId="38" fillId="3" borderId="27" xfId="0" applyFont="1" applyFill="1" applyBorder="1">
      <alignment vertical="center"/>
    </xf>
    <xf numFmtId="0" fontId="38" fillId="3" borderId="6" xfId="0" applyFont="1" applyFill="1" applyBorder="1">
      <alignment vertical="center"/>
    </xf>
    <xf numFmtId="0" fontId="38" fillId="3" borderId="7" xfId="0" applyFont="1" applyFill="1" applyBorder="1">
      <alignment vertical="center"/>
    </xf>
    <xf numFmtId="0" fontId="48" fillId="0" borderId="11" xfId="0" applyFont="1" applyBorder="1">
      <alignment vertical="center"/>
    </xf>
    <xf numFmtId="0" fontId="48" fillId="0" borderId="10" xfId="0" applyFont="1" applyBorder="1">
      <alignment vertical="center"/>
    </xf>
    <xf numFmtId="0" fontId="48" fillId="0" borderId="12" xfId="0" applyFont="1" applyBorder="1">
      <alignment vertical="center"/>
    </xf>
    <xf numFmtId="5" fontId="54" fillId="0" borderId="11" xfId="0" applyNumberFormat="1" applyFont="1" applyBorder="1">
      <alignment vertical="center"/>
    </xf>
    <xf numFmtId="0" fontId="37" fillId="0" borderId="11" xfId="0" applyFont="1" applyBorder="1">
      <alignment vertical="center"/>
    </xf>
    <xf numFmtId="0" fontId="48" fillId="0" borderId="8" xfId="0" applyFont="1" applyBorder="1">
      <alignment vertical="center"/>
    </xf>
    <xf numFmtId="0" fontId="48" fillId="0" borderId="13" xfId="0" applyFont="1" applyBorder="1">
      <alignment vertical="center"/>
    </xf>
    <xf numFmtId="0" fontId="48" fillId="0" borderId="9" xfId="0" applyFont="1" applyBorder="1">
      <alignment vertical="center"/>
    </xf>
    <xf numFmtId="5" fontId="54" fillId="0" borderId="8" xfId="0" applyNumberFormat="1" applyFont="1" applyBorder="1">
      <alignment vertical="center"/>
    </xf>
    <xf numFmtId="0" fontId="37" fillId="0" borderId="8" xfId="0" applyFont="1" applyBorder="1">
      <alignment vertical="center"/>
    </xf>
    <xf numFmtId="0" fontId="55" fillId="0" borderId="0" xfId="0" applyFont="1">
      <alignment vertical="center"/>
    </xf>
    <xf numFmtId="0" fontId="50" fillId="0" borderId="0" xfId="0" applyFont="1">
      <alignment vertical="center"/>
    </xf>
    <xf numFmtId="0" fontId="56" fillId="0" borderId="0" xfId="0" applyFont="1">
      <alignment vertical="center"/>
    </xf>
    <xf numFmtId="5" fontId="51" fillId="0" borderId="0" xfId="0" applyNumberFormat="1" applyFont="1">
      <alignment vertical="center"/>
    </xf>
    <xf numFmtId="0" fontId="37" fillId="0" borderId="0" xfId="0" applyFont="1" applyAlignment="1">
      <alignment vertical="center" wrapText="1"/>
    </xf>
    <xf numFmtId="49" fontId="42" fillId="0" borderId="0" xfId="0" applyNumberFormat="1" applyFont="1" applyAlignment="1">
      <alignment vertical="top"/>
    </xf>
    <xf numFmtId="49" fontId="57" fillId="0" borderId="0" xfId="0" applyNumberFormat="1" applyFont="1">
      <alignment vertical="center"/>
    </xf>
    <xf numFmtId="0" fontId="58" fillId="0" borderId="0" xfId="0" applyFont="1">
      <alignment vertical="center"/>
    </xf>
    <xf numFmtId="0" fontId="59" fillId="0" borderId="0" xfId="0" applyFont="1">
      <alignment vertical="center"/>
    </xf>
    <xf numFmtId="49" fontId="59" fillId="0" borderId="0" xfId="0" applyNumberFormat="1" applyFont="1">
      <alignment vertical="center"/>
    </xf>
    <xf numFmtId="0" fontId="59" fillId="0" borderId="0" xfId="0" applyFont="1" applyAlignment="1">
      <alignment horizontal="center" vertical="center"/>
    </xf>
    <xf numFmtId="49" fontId="60" fillId="2" borderId="0" xfId="0" applyNumberFormat="1" applyFont="1" applyFill="1">
      <alignment vertical="center"/>
    </xf>
    <xf numFmtId="49" fontId="58" fillId="0" borderId="2" xfId="0" applyNumberFormat="1" applyFont="1" applyBorder="1">
      <alignment vertical="center"/>
    </xf>
    <xf numFmtId="0" fontId="60" fillId="0" borderId="0" xfId="0" applyFont="1">
      <alignment vertical="center"/>
    </xf>
    <xf numFmtId="0" fontId="59" fillId="0" borderId="0" xfId="0" applyFont="1" applyAlignment="1">
      <alignment horizontal="center" vertical="center" wrapText="1"/>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38" fontId="8" fillId="0" borderId="0" xfId="1" applyFont="1">
      <alignment vertical="center"/>
    </xf>
    <xf numFmtId="49" fontId="58" fillId="0" borderId="0" xfId="0" applyNumberFormat="1" applyFont="1">
      <alignment vertical="center"/>
    </xf>
    <xf numFmtId="0" fontId="7" fillId="0" borderId="0" xfId="3" applyFont="1" applyAlignment="1">
      <alignment vertical="center" wrapText="1"/>
    </xf>
    <xf numFmtId="49" fontId="59" fillId="0" borderId="11" xfId="0" applyNumberFormat="1" applyFont="1" applyBorder="1">
      <alignment vertical="center"/>
    </xf>
    <xf numFmtId="0" fontId="59" fillId="0" borderId="11" xfId="0" applyFont="1" applyBorder="1">
      <alignment vertical="center"/>
    </xf>
    <xf numFmtId="0" fontId="59" fillId="3" borderId="3" xfId="0" applyFont="1" applyFill="1" applyBorder="1" applyAlignment="1">
      <alignment horizontal="center" vertical="center"/>
    </xf>
    <xf numFmtId="0" fontId="59" fillId="0" borderId="10" xfId="0" applyFont="1" applyBorder="1">
      <alignment vertical="center"/>
    </xf>
    <xf numFmtId="0" fontId="59" fillId="0" borderId="12" xfId="0" applyFont="1" applyBorder="1">
      <alignment vertical="center"/>
    </xf>
    <xf numFmtId="0" fontId="59" fillId="0" borderId="2" xfId="0" applyFont="1" applyBorder="1">
      <alignment vertical="center"/>
    </xf>
    <xf numFmtId="0" fontId="59" fillId="0" borderId="1" xfId="0" applyFont="1" applyBorder="1">
      <alignment vertical="center"/>
    </xf>
    <xf numFmtId="0" fontId="59" fillId="0" borderId="13" xfId="0" applyFont="1" applyBorder="1">
      <alignment vertical="center"/>
    </xf>
    <xf numFmtId="0" fontId="59" fillId="0" borderId="9" xfId="0" applyFont="1" applyBorder="1">
      <alignment vertical="center"/>
    </xf>
    <xf numFmtId="0" fontId="59" fillId="0" borderId="0" xfId="0" applyFont="1" applyAlignment="1">
      <alignment vertical="top"/>
    </xf>
    <xf numFmtId="0" fontId="59" fillId="0" borderId="8" xfId="0" applyFont="1" applyBorder="1">
      <alignment vertical="center"/>
    </xf>
    <xf numFmtId="0" fontId="59" fillId="0" borderId="11" xfId="0" applyFont="1" applyBorder="1" applyAlignment="1">
      <alignment horizontal="center" vertical="center"/>
    </xf>
    <xf numFmtId="0" fontId="61" fillId="0" borderId="0" xfId="0" applyFont="1">
      <alignment vertical="center"/>
    </xf>
    <xf numFmtId="0" fontId="8" fillId="0" borderId="2" xfId="0" applyFont="1" applyBorder="1" applyAlignment="1">
      <alignment vertical="top" wrapText="1"/>
    </xf>
    <xf numFmtId="0" fontId="8" fillId="0" borderId="0" xfId="0" applyFont="1" applyAlignment="1">
      <alignment vertical="top" wrapText="1"/>
    </xf>
    <xf numFmtId="0" fontId="59" fillId="0" borderId="8" xfId="0" applyFont="1" applyBorder="1" applyAlignment="1">
      <alignment horizontal="center" vertical="center"/>
    </xf>
    <xf numFmtId="0" fontId="8" fillId="2" borderId="26" xfId="0" applyFont="1" applyFill="1" applyBorder="1">
      <alignment vertical="center"/>
    </xf>
    <xf numFmtId="0" fontId="8" fillId="2" borderId="11" xfId="0" applyFont="1" applyFill="1" applyBorder="1">
      <alignment vertical="center"/>
    </xf>
    <xf numFmtId="0" fontId="8" fillId="2" borderId="12" xfId="0" applyFont="1" applyFill="1" applyBorder="1">
      <alignment vertical="center"/>
    </xf>
    <xf numFmtId="0" fontId="8" fillId="2" borderId="22" xfId="0" applyFont="1" applyFill="1" applyBorder="1">
      <alignment vertical="center"/>
    </xf>
    <xf numFmtId="0" fontId="8" fillId="2" borderId="0" xfId="0" applyFont="1" applyFill="1">
      <alignment vertical="center"/>
    </xf>
    <xf numFmtId="0" fontId="8" fillId="2" borderId="1" xfId="0" applyFont="1" applyFill="1" applyBorder="1">
      <alignment vertical="center"/>
    </xf>
    <xf numFmtId="0" fontId="59" fillId="2" borderId="22" xfId="0" applyFont="1" applyFill="1" applyBorder="1">
      <alignment vertical="center"/>
    </xf>
    <xf numFmtId="0" fontId="57" fillId="2" borderId="0" xfId="0" applyFont="1" applyFill="1">
      <alignment vertical="center"/>
    </xf>
    <xf numFmtId="0" fontId="59" fillId="2" borderId="0" xfId="0" applyFont="1" applyFill="1">
      <alignment vertical="center"/>
    </xf>
    <xf numFmtId="0" fontId="8" fillId="2" borderId="24" xfId="0" applyFont="1" applyFill="1" applyBorder="1">
      <alignment vertical="center"/>
    </xf>
    <xf numFmtId="0" fontId="8" fillId="2" borderId="8" xfId="0" applyFont="1" applyFill="1" applyBorder="1">
      <alignment vertical="center"/>
    </xf>
    <xf numFmtId="0" fontId="8" fillId="2" borderId="9" xfId="0" applyFont="1" applyFill="1" applyBorder="1">
      <alignment vertical="center"/>
    </xf>
    <xf numFmtId="0" fontId="8" fillId="2" borderId="18" xfId="0" applyFont="1" applyFill="1" applyBorder="1">
      <alignment vertical="center"/>
    </xf>
    <xf numFmtId="0" fontId="8" fillId="2" borderId="19" xfId="0" applyFont="1" applyFill="1" applyBorder="1">
      <alignment vertical="center"/>
    </xf>
    <xf numFmtId="0" fontId="8" fillId="2" borderId="21" xfId="0" applyFont="1" applyFill="1" applyBorder="1">
      <alignment vertical="center"/>
    </xf>
    <xf numFmtId="0" fontId="59" fillId="2" borderId="26" xfId="0" applyFont="1" applyFill="1" applyBorder="1">
      <alignment vertical="center"/>
    </xf>
    <xf numFmtId="0" fontId="59" fillId="2" borderId="11" xfId="0" applyFont="1" applyFill="1" applyBorder="1">
      <alignment vertical="center"/>
    </xf>
    <xf numFmtId="0" fontId="59" fillId="2" borderId="12" xfId="0" applyFont="1" applyFill="1" applyBorder="1">
      <alignment vertical="center"/>
    </xf>
    <xf numFmtId="0" fontId="59" fillId="2" borderId="1" xfId="0" applyFont="1" applyFill="1" applyBorder="1">
      <alignment vertical="center"/>
    </xf>
    <xf numFmtId="0" fontId="59" fillId="2" borderId="24" xfId="0" applyFont="1" applyFill="1" applyBorder="1">
      <alignment vertical="center"/>
    </xf>
    <xf numFmtId="0" fontId="59" fillId="2" borderId="8" xfId="0" applyFont="1" applyFill="1" applyBorder="1">
      <alignment vertical="center"/>
    </xf>
    <xf numFmtId="0" fontId="59" fillId="2" borderId="9" xfId="0" applyFont="1" applyFill="1" applyBorder="1">
      <alignment vertical="center"/>
    </xf>
    <xf numFmtId="49" fontId="59" fillId="0" borderId="0" xfId="0" applyNumberFormat="1" applyFont="1" applyAlignment="1">
      <alignment horizontal="center" vertical="center"/>
    </xf>
    <xf numFmtId="0" fontId="61" fillId="0" borderId="0" xfId="0" applyFont="1" applyAlignment="1">
      <alignment vertical="top" wrapText="1"/>
    </xf>
    <xf numFmtId="0" fontId="61" fillId="0" borderId="0" xfId="0" applyFont="1" applyAlignment="1">
      <alignment horizontal="left" vertical="top" wrapText="1"/>
    </xf>
    <xf numFmtId="0" fontId="61" fillId="0" borderId="0" xfId="0" applyFont="1" applyAlignment="1">
      <alignment vertical="center" wrapText="1"/>
    </xf>
    <xf numFmtId="0" fontId="59" fillId="0" borderId="5" xfId="0" applyFont="1" applyBorder="1">
      <alignment vertical="center"/>
    </xf>
    <xf numFmtId="0" fontId="59" fillId="0" borderId="6" xfId="0" applyFont="1" applyBorder="1">
      <alignment vertical="center"/>
    </xf>
    <xf numFmtId="0" fontId="59" fillId="0" borderId="7" xfId="0" applyFont="1" applyBorder="1">
      <alignment vertical="center"/>
    </xf>
    <xf numFmtId="0" fontId="59" fillId="3" borderId="28" xfId="0" applyFont="1" applyFill="1" applyBorder="1">
      <alignment vertical="center"/>
    </xf>
    <xf numFmtId="0" fontId="59" fillId="0" borderId="11" xfId="0" applyFont="1" applyBorder="1" applyAlignment="1">
      <alignment vertical="center" wrapText="1"/>
    </xf>
    <xf numFmtId="0" fontId="59" fillId="0" borderId="10" xfId="0" applyFont="1" applyBorder="1" applyAlignment="1">
      <alignment vertical="center" wrapText="1"/>
    </xf>
    <xf numFmtId="0" fontId="59" fillId="3" borderId="29" xfId="0" applyFont="1" applyFill="1" applyBorder="1">
      <alignment vertical="center"/>
    </xf>
    <xf numFmtId="0" fontId="59" fillId="0" borderId="8" xfId="0" applyFont="1" applyBorder="1" applyAlignment="1">
      <alignment vertical="center" wrapText="1"/>
    </xf>
    <xf numFmtId="0" fontId="59" fillId="0" borderId="13" xfId="0" applyFont="1" applyBorder="1" applyAlignment="1">
      <alignment vertical="center" wrapText="1"/>
    </xf>
    <xf numFmtId="0" fontId="59" fillId="0" borderId="2" xfId="0" applyFont="1" applyBorder="1" applyAlignment="1">
      <alignment vertical="center" wrapText="1"/>
    </xf>
    <xf numFmtId="0" fontId="59" fillId="0" borderId="0" xfId="0" applyFont="1" applyAlignment="1">
      <alignment vertical="center" wrapText="1"/>
    </xf>
    <xf numFmtId="0" fontId="57" fillId="0" borderId="0" xfId="0" applyFont="1">
      <alignment vertical="center"/>
    </xf>
    <xf numFmtId="0" fontId="42" fillId="0" borderId="0" xfId="4" applyFont="1">
      <alignment vertical="center"/>
    </xf>
    <xf numFmtId="0" fontId="35" fillId="0" borderId="0" xfId="4" applyFont="1">
      <alignment vertical="center"/>
    </xf>
    <xf numFmtId="0" fontId="54" fillId="0" borderId="0" xfId="4" applyFont="1">
      <alignment vertical="center"/>
    </xf>
    <xf numFmtId="0" fontId="48" fillId="0" borderId="0" xfId="4" applyFont="1">
      <alignment vertical="center"/>
    </xf>
    <xf numFmtId="0" fontId="36" fillId="0" borderId="0" xfId="4" applyFont="1" applyAlignment="1">
      <alignment horizontal="right" vertical="center"/>
    </xf>
    <xf numFmtId="0" fontId="49" fillId="0" borderId="0" xfId="4" applyFont="1">
      <alignment vertical="center"/>
    </xf>
    <xf numFmtId="0" fontId="38" fillId="0" borderId="0" xfId="4" applyFont="1">
      <alignment vertical="center"/>
    </xf>
    <xf numFmtId="0" fontId="49" fillId="0" borderId="0" xfId="4" applyFont="1" applyAlignment="1">
      <alignment horizontal="left" vertical="center"/>
    </xf>
    <xf numFmtId="0" fontId="46" fillId="0" borderId="0" xfId="4" applyFont="1">
      <alignment vertical="center"/>
    </xf>
    <xf numFmtId="0" fontId="44" fillId="0" borderId="0" xfId="4" applyFont="1">
      <alignment vertical="center"/>
    </xf>
    <xf numFmtId="0" fontId="44" fillId="0" borderId="0" xfId="4" applyFont="1" applyAlignment="1">
      <alignment horizontal="center" vertical="center" textRotation="255"/>
    </xf>
    <xf numFmtId="0" fontId="44" fillId="0" borderId="0" xfId="4" applyFont="1" applyAlignment="1">
      <alignment horizontal="right" vertical="center"/>
    </xf>
    <xf numFmtId="0" fontId="44" fillId="0" borderId="0" xfId="4" applyFont="1" applyAlignment="1">
      <alignment horizontal="center" vertical="center"/>
    </xf>
    <xf numFmtId="0" fontId="44" fillId="0" borderId="0" xfId="4" applyFont="1" applyAlignment="1">
      <alignment horizontal="right" vertical="center" shrinkToFit="1"/>
    </xf>
    <xf numFmtId="0" fontId="44" fillId="0" borderId="0" xfId="4" applyFont="1" applyAlignment="1">
      <alignment horizontal="center" vertical="center" shrinkToFit="1"/>
    </xf>
    <xf numFmtId="0" fontId="15" fillId="6" borderId="3" xfId="0" applyFont="1" applyFill="1" applyBorder="1">
      <alignment vertical="center"/>
    </xf>
    <xf numFmtId="0" fontId="0" fillId="3" borderId="3" xfId="0" applyFill="1" applyBorder="1" applyAlignment="1">
      <alignment vertical="center" wrapText="1"/>
    </xf>
    <xf numFmtId="0" fontId="23" fillId="3" borderId="3" xfId="0" applyFont="1" applyFill="1" applyBorder="1" applyAlignment="1">
      <alignment vertical="center" wrapText="1"/>
    </xf>
    <xf numFmtId="0" fontId="0" fillId="2" borderId="0" xfId="0" applyFill="1">
      <alignment vertical="center"/>
    </xf>
    <xf numFmtId="0" fontId="23" fillId="5" borderId="3" xfId="0" applyFont="1" applyFill="1" applyBorder="1">
      <alignment vertical="center"/>
    </xf>
    <xf numFmtId="0" fontId="67" fillId="0" borderId="0" xfId="0" applyFont="1">
      <alignment vertical="center"/>
    </xf>
    <xf numFmtId="0" fontId="68" fillId="2" borderId="0" xfId="0" applyFont="1" applyFill="1">
      <alignment vertical="center"/>
    </xf>
    <xf numFmtId="0" fontId="69" fillId="0" borderId="0" xfId="0" applyFont="1">
      <alignment vertical="center"/>
    </xf>
    <xf numFmtId="0" fontId="0" fillId="0" borderId="0" xfId="0" applyAlignment="1">
      <alignment horizontal="right" vertical="center"/>
    </xf>
    <xf numFmtId="0" fontId="70" fillId="0" borderId="0" xfId="0" applyFont="1" applyAlignment="1">
      <alignment horizontal="right" vertical="center"/>
    </xf>
    <xf numFmtId="0" fontId="0" fillId="0" borderId="0" xfId="0" applyAlignment="1">
      <alignment horizontal="right" vertical="center" wrapText="1"/>
    </xf>
    <xf numFmtId="0" fontId="69" fillId="0" borderId="3" xfId="0" applyFont="1" applyBorder="1" applyAlignment="1">
      <alignment vertical="center" wrapText="1"/>
    </xf>
    <xf numFmtId="0" fontId="69" fillId="0" borderId="0" xfId="0" applyFont="1" applyAlignment="1">
      <alignment vertical="center" wrapText="1"/>
    </xf>
    <xf numFmtId="0" fontId="74" fillId="0" borderId="42" xfId="0" applyFont="1" applyBorder="1">
      <alignment vertical="center"/>
    </xf>
    <xf numFmtId="0" fontId="74" fillId="0" borderId="0" xfId="0" applyFont="1">
      <alignment vertical="center"/>
    </xf>
    <xf numFmtId="179" fontId="74" fillId="0" borderId="0" xfId="0" applyNumberFormat="1" applyFont="1">
      <alignment vertical="center"/>
    </xf>
    <xf numFmtId="179" fontId="74" fillId="0" borderId="42" xfId="0" applyNumberFormat="1" applyFont="1" applyBorder="1">
      <alignment vertical="center"/>
    </xf>
    <xf numFmtId="0" fontId="74" fillId="10" borderId="42" xfId="0" applyFont="1" applyFill="1" applyBorder="1">
      <alignment vertical="center"/>
    </xf>
    <xf numFmtId="0" fontId="74" fillId="10" borderId="0" xfId="0" applyFont="1" applyFill="1" applyAlignment="1">
      <alignment vertical="center" wrapText="1"/>
    </xf>
    <xf numFmtId="0" fontId="74" fillId="0" borderId="0" xfId="0" applyFont="1" applyAlignment="1">
      <alignment vertical="center" wrapText="1"/>
    </xf>
    <xf numFmtId="179" fontId="74" fillId="0" borderId="0" xfId="0" applyNumberFormat="1" applyFont="1" applyAlignment="1">
      <alignment vertical="center" wrapText="1"/>
    </xf>
    <xf numFmtId="0" fontId="23" fillId="5" borderId="3" xfId="0" applyFont="1" applyFill="1" applyBorder="1" applyAlignment="1">
      <alignment vertical="center" wrapText="1"/>
    </xf>
    <xf numFmtId="0" fontId="23" fillId="5" borderId="28" xfId="0" applyFont="1" applyFill="1" applyBorder="1">
      <alignment vertical="center"/>
    </xf>
    <xf numFmtId="0" fontId="23" fillId="5" borderId="29" xfId="0" applyFont="1" applyFill="1" applyBorder="1">
      <alignment vertical="center"/>
    </xf>
    <xf numFmtId="0" fontId="23" fillId="0" borderId="3" xfId="0" applyFont="1" applyBorder="1">
      <alignment vertical="center"/>
    </xf>
    <xf numFmtId="185" fontId="23" fillId="5" borderId="3" xfId="0" applyNumberFormat="1" applyFont="1" applyFill="1" applyBorder="1" applyAlignment="1">
      <alignment vertical="center" wrapText="1"/>
    </xf>
    <xf numFmtId="0" fontId="30" fillId="6" borderId="29" xfId="0" applyFont="1" applyFill="1" applyBorder="1">
      <alignment vertical="center"/>
    </xf>
    <xf numFmtId="0" fontId="30" fillId="6" borderId="3" xfId="0" applyFont="1" applyFill="1" applyBorder="1">
      <alignment vertical="center"/>
    </xf>
    <xf numFmtId="0" fontId="30" fillId="6" borderId="3" xfId="0" applyFont="1" applyFill="1" applyBorder="1" applyAlignment="1">
      <alignment vertical="center" wrapText="1"/>
    </xf>
    <xf numFmtId="0" fontId="30" fillId="6" borderId="41" xfId="0" applyFont="1" applyFill="1" applyBorder="1" applyAlignment="1">
      <alignment vertical="center" wrapText="1"/>
    </xf>
    <xf numFmtId="0" fontId="30" fillId="6" borderId="4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3" fillId="0" borderId="38" xfId="0" applyFont="1" applyBorder="1">
      <alignment vertical="center"/>
    </xf>
    <xf numFmtId="0" fontId="30" fillId="7" borderId="29" xfId="0" applyFont="1" applyFill="1" applyBorder="1">
      <alignment vertical="center"/>
    </xf>
    <xf numFmtId="0" fontId="30" fillId="7" borderId="3" xfId="0" applyFont="1" applyFill="1" applyBorder="1">
      <alignment vertical="center"/>
    </xf>
    <xf numFmtId="0" fontId="30" fillId="7" borderId="3" xfId="0" applyFont="1" applyFill="1" applyBorder="1" applyAlignment="1">
      <alignment vertical="center" wrapText="1"/>
    </xf>
    <xf numFmtId="0" fontId="30" fillId="7" borderId="41" xfId="0" applyFont="1" applyFill="1" applyBorder="1" applyAlignment="1">
      <alignment vertical="center" wrapText="1"/>
    </xf>
    <xf numFmtId="0" fontId="23" fillId="0" borderId="65" xfId="0" applyFont="1" applyBorder="1">
      <alignment vertical="center"/>
    </xf>
    <xf numFmtId="0" fontId="23" fillId="0" borderId="37" xfId="0" applyFont="1" applyBorder="1">
      <alignment vertical="center"/>
    </xf>
    <xf numFmtId="0" fontId="30" fillId="6" borderId="5" xfId="0" applyFont="1" applyFill="1" applyBorder="1">
      <alignment vertical="center"/>
    </xf>
    <xf numFmtId="0" fontId="30" fillId="6" borderId="6" xfId="0" applyFont="1" applyFill="1" applyBorder="1">
      <alignment vertical="center"/>
    </xf>
    <xf numFmtId="0" fontId="30" fillId="6" borderId="7" xfId="0" applyFont="1" applyFill="1" applyBorder="1">
      <alignment vertical="center"/>
    </xf>
    <xf numFmtId="0" fontId="30" fillId="6" borderId="10" xfId="0" applyFont="1" applyFill="1" applyBorder="1">
      <alignment vertical="center"/>
    </xf>
    <xf numFmtId="0" fontId="30" fillId="6" borderId="29" xfId="0" applyFont="1" applyFill="1" applyBorder="1" applyAlignment="1">
      <alignment vertical="center" wrapText="1"/>
    </xf>
    <xf numFmtId="0" fontId="30" fillId="7" borderId="10" xfId="0" applyFont="1" applyFill="1" applyBorder="1">
      <alignment vertical="center"/>
    </xf>
    <xf numFmtId="0" fontId="30" fillId="7" borderId="6" xfId="0" applyFont="1" applyFill="1" applyBorder="1">
      <alignment vertical="center"/>
    </xf>
    <xf numFmtId="0" fontId="30" fillId="7" borderId="7" xfId="0" applyFont="1" applyFill="1" applyBorder="1">
      <alignment vertical="center"/>
    </xf>
    <xf numFmtId="0" fontId="30" fillId="6" borderId="28" xfId="0" applyFont="1" applyFill="1" applyBorder="1">
      <alignment vertical="center"/>
    </xf>
    <xf numFmtId="0" fontId="30" fillId="7" borderId="5" xfId="0" applyFont="1" applyFill="1" applyBorder="1">
      <alignment vertical="center"/>
    </xf>
    <xf numFmtId="0" fontId="0" fillId="5" borderId="3" xfId="0" applyFill="1" applyBorder="1">
      <alignment vertical="center"/>
    </xf>
    <xf numFmtId="183" fontId="23" fillId="5" borderId="3" xfId="0" applyNumberFormat="1" applyFont="1" applyFill="1" applyBorder="1">
      <alignment vertical="center"/>
    </xf>
    <xf numFmtId="180" fontId="77" fillId="0" borderId="0" xfId="0" applyNumberFormat="1" applyFont="1" applyAlignment="1">
      <alignment horizontal="left" vertical="center"/>
    </xf>
    <xf numFmtId="0" fontId="77" fillId="0" borderId="3" xfId="0" applyFont="1" applyBorder="1" applyAlignment="1">
      <alignment vertical="center" wrapText="1"/>
    </xf>
    <xf numFmtId="0" fontId="0" fillId="0" borderId="0" xfId="0" applyAlignment="1">
      <alignment vertical="center" wrapText="1"/>
    </xf>
    <xf numFmtId="0" fontId="23" fillId="5" borderId="3" xfId="0" applyFont="1" applyFill="1" applyBorder="1" applyAlignment="1">
      <alignment vertical="center" shrinkToFit="1"/>
    </xf>
    <xf numFmtId="184" fontId="23" fillId="5" borderId="3" xfId="0" applyNumberFormat="1" applyFont="1" applyFill="1" applyBorder="1" applyAlignment="1">
      <alignment vertical="center" wrapText="1"/>
    </xf>
    <xf numFmtId="0" fontId="23" fillId="0" borderId="0" xfId="0" applyFont="1" applyAlignment="1">
      <alignment vertical="center" wrapText="1"/>
    </xf>
    <xf numFmtId="0" fontId="77" fillId="0" borderId="3" xfId="0" applyFont="1" applyBorder="1">
      <alignment vertical="center"/>
    </xf>
    <xf numFmtId="0" fontId="23" fillId="5" borderId="5" xfId="0" applyFont="1" applyFill="1" applyBorder="1">
      <alignment vertical="center"/>
    </xf>
    <xf numFmtId="0" fontId="23" fillId="5" borderId="7" xfId="0" applyFont="1" applyFill="1" applyBorder="1">
      <alignment vertical="center"/>
    </xf>
    <xf numFmtId="0" fontId="23" fillId="8" borderId="5" xfId="0" applyFont="1" applyFill="1" applyBorder="1">
      <alignment vertical="center"/>
    </xf>
    <xf numFmtId="0" fontId="23" fillId="8" borderId="6" xfId="0" applyFont="1" applyFill="1" applyBorder="1">
      <alignment vertical="center"/>
    </xf>
    <xf numFmtId="3" fontId="23" fillId="8" borderId="7" xfId="0" applyNumberFormat="1" applyFont="1" applyFill="1" applyBorder="1" applyAlignment="1">
      <alignment horizontal="right" vertical="center"/>
    </xf>
    <xf numFmtId="182" fontId="0" fillId="0" borderId="3" xfId="0" applyNumberFormat="1" applyBorder="1">
      <alignment vertical="center"/>
    </xf>
    <xf numFmtId="0" fontId="23" fillId="3" borderId="0" xfId="0" applyFont="1" applyFill="1">
      <alignment vertical="center"/>
    </xf>
    <xf numFmtId="0" fontId="23" fillId="10" borderId="0" xfId="0" applyFont="1" applyFill="1">
      <alignment vertical="center"/>
    </xf>
    <xf numFmtId="0" fontId="74" fillId="10" borderId="42" xfId="0" applyFont="1" applyFill="1" applyBorder="1" applyAlignment="1">
      <alignment vertical="center" wrapText="1"/>
    </xf>
    <xf numFmtId="0" fontId="74" fillId="0" borderId="42" xfId="0" applyFont="1" applyBorder="1" applyAlignment="1">
      <alignment vertical="center" wrapText="1"/>
    </xf>
    <xf numFmtId="179" fontId="74" fillId="0" borderId="42" xfId="0" applyNumberFormat="1" applyFont="1" applyBorder="1" applyAlignment="1">
      <alignment vertical="center" wrapText="1"/>
    </xf>
    <xf numFmtId="0" fontId="23" fillId="0" borderId="0" xfId="0" applyFont="1" applyAlignment="1">
      <alignment horizontal="left" vertical="center"/>
    </xf>
    <xf numFmtId="0" fontId="78" fillId="0" borderId="0" xfId="5" applyFont="1" applyAlignment="1">
      <alignment horizontal="center" vertical="center"/>
    </xf>
    <xf numFmtId="0" fontId="78" fillId="9" borderId="3" xfId="5" applyFont="1" applyFill="1" applyBorder="1" applyAlignment="1">
      <alignment horizontal="center" vertical="center"/>
    </xf>
    <xf numFmtId="0" fontId="78" fillId="0" borderId="3" xfId="5" applyFont="1" applyBorder="1" applyAlignment="1">
      <alignment horizontal="center" vertical="center"/>
    </xf>
    <xf numFmtId="0" fontId="23" fillId="11" borderId="3" xfId="0" applyFont="1" applyFill="1" applyBorder="1" applyAlignment="1">
      <alignment horizontal="center" vertical="center"/>
    </xf>
    <xf numFmtId="0" fontId="23" fillId="0" borderId="3" xfId="0" applyFont="1" applyBorder="1" applyAlignment="1">
      <alignment horizontal="center" vertical="center" wrapText="1"/>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0" xfId="0" applyFont="1" applyAlignment="1">
      <alignment horizontal="center" vertical="center" wrapText="1"/>
    </xf>
    <xf numFmtId="0" fontId="80" fillId="0" borderId="0" xfId="5" applyFont="1" applyAlignment="1">
      <alignment horizontal="center" vertical="center"/>
    </xf>
    <xf numFmtId="0" fontId="24" fillId="0" borderId="3" xfId="5" applyFont="1" applyBorder="1" applyAlignment="1">
      <alignment horizontal="center" vertical="center"/>
    </xf>
    <xf numFmtId="0" fontId="24" fillId="0" borderId="29" xfId="5" applyFont="1" applyBorder="1" applyAlignment="1">
      <alignment horizontal="center" vertical="center" wrapText="1"/>
    </xf>
    <xf numFmtId="0" fontId="24" fillId="0" borderId="3" xfId="5" applyFont="1" applyBorder="1" applyAlignment="1">
      <alignment horizontal="center" vertical="center" wrapText="1"/>
    </xf>
    <xf numFmtId="0" fontId="0" fillId="0" borderId="0" xfId="0" applyAlignment="1">
      <alignment horizontal="left" vertical="center"/>
    </xf>
    <xf numFmtId="0" fontId="82" fillId="0" borderId="0" xfId="5" applyFont="1">
      <alignment vertical="center"/>
    </xf>
    <xf numFmtId="43" fontId="0" fillId="0" borderId="0" xfId="0" applyNumberFormat="1" applyAlignment="1">
      <alignment vertical="center" wrapText="1"/>
    </xf>
    <xf numFmtId="0" fontId="0" fillId="0" borderId="0" xfId="0">
      <alignment vertical="center"/>
    </xf>
    <xf numFmtId="0" fontId="67" fillId="0" borderId="0" xfId="0" applyFont="1" applyAlignment="1">
      <alignment horizontal="center" vertical="center"/>
    </xf>
    <xf numFmtId="0" fontId="83" fillId="0" borderId="0" xfId="5" applyFont="1">
      <alignment vertical="center"/>
    </xf>
    <xf numFmtId="0" fontId="84" fillId="0" borderId="3" xfId="5" applyFont="1" applyBorder="1" applyAlignment="1">
      <alignment horizontal="center" vertical="center"/>
    </xf>
    <xf numFmtId="0" fontId="84" fillId="0" borderId="28" xfId="5" applyFont="1" applyBorder="1" applyAlignment="1">
      <alignment horizontal="center" vertical="center"/>
    </xf>
    <xf numFmtId="3" fontId="24" fillId="0" borderId="3" xfId="1" applyNumberFormat="1" applyFont="1" applyBorder="1">
      <alignment vertical="center"/>
    </xf>
    <xf numFmtId="3" fontId="24" fillId="0" borderId="3" xfId="0" applyNumberFormat="1" applyFont="1" applyBorder="1">
      <alignment vertical="center"/>
    </xf>
    <xf numFmtId="3" fontId="86" fillId="0" borderId="3" xfId="1" applyNumberFormat="1" applyFont="1" applyBorder="1">
      <alignment vertical="center"/>
    </xf>
    <xf numFmtId="3" fontId="31" fillId="8" borderId="3" xfId="0" applyNumberFormat="1" applyFont="1" applyFill="1" applyBorder="1">
      <alignment vertical="center"/>
    </xf>
    <xf numFmtId="0" fontId="23" fillId="0" borderId="0" xfId="0" applyFont="1" applyFill="1" applyBorder="1">
      <alignment vertical="center"/>
    </xf>
    <xf numFmtId="3" fontId="23" fillId="0" borderId="0" xfId="0" applyNumberFormat="1" applyFont="1" applyFill="1" applyBorder="1" applyAlignment="1">
      <alignment horizontal="right" vertical="center"/>
    </xf>
    <xf numFmtId="3" fontId="23" fillId="0" borderId="0" xfId="0" applyNumberFormat="1" applyFont="1" applyFill="1" applyBorder="1">
      <alignment vertical="center"/>
    </xf>
    <xf numFmtId="3" fontId="31" fillId="12" borderId="3" xfId="0" applyNumberFormat="1" applyFont="1" applyFill="1" applyBorder="1" applyAlignment="1">
      <alignment horizontal="right" vertical="center"/>
    </xf>
    <xf numFmtId="3" fontId="31" fillId="12" borderId="3" xfId="0" applyNumberFormat="1" applyFont="1" applyFill="1" applyBorder="1">
      <alignment vertical="center"/>
    </xf>
    <xf numFmtId="0" fontId="24" fillId="0" borderId="3" xfId="0" applyFont="1" applyBorder="1" applyAlignment="1">
      <alignment vertical="center" wrapText="1"/>
    </xf>
    <xf numFmtId="0" fontId="30" fillId="7" borderId="11" xfId="0" applyFont="1" applyFill="1" applyBorder="1" applyAlignment="1">
      <alignment vertical="center" wrapText="1"/>
    </xf>
    <xf numFmtId="0" fontId="30" fillId="7" borderId="6" xfId="0" applyFont="1" applyFill="1" applyBorder="1" applyAlignment="1">
      <alignment vertical="center" wrapText="1"/>
    </xf>
    <xf numFmtId="0" fontId="30" fillId="7" borderId="7" xfId="0" applyFont="1" applyFill="1" applyBorder="1" applyAlignment="1">
      <alignmen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0" fontId="30" fillId="7" borderId="28" xfId="0" applyFont="1" applyFill="1" applyBorder="1" applyAlignment="1">
      <alignment vertical="center" wrapText="1"/>
    </xf>
    <xf numFmtId="0" fontId="30" fillId="7" borderId="5" xfId="0" applyFont="1" applyFill="1" applyBorder="1" applyAlignment="1">
      <alignment vertical="center" wrapText="1"/>
    </xf>
    <xf numFmtId="0" fontId="30" fillId="7" borderId="29" xfId="0" applyFont="1" applyFill="1" applyBorder="1" applyAlignment="1">
      <alignment vertical="center" wrapText="1"/>
    </xf>
    <xf numFmtId="0" fontId="23" fillId="0" borderId="0" xfId="0" applyFont="1" applyAlignment="1">
      <alignment vertical="center"/>
    </xf>
    <xf numFmtId="180" fontId="77" fillId="0" borderId="0" xfId="0" applyNumberFormat="1" applyFont="1" applyFill="1" applyAlignment="1">
      <alignment horizontal="left" vertical="center"/>
    </xf>
    <xf numFmtId="0" fontId="78" fillId="0" borderId="0" xfId="5" applyFont="1" applyFill="1" applyAlignment="1">
      <alignment horizontal="center" vertical="center"/>
    </xf>
    <xf numFmtId="3" fontId="24" fillId="0" borderId="3" xfId="1" applyNumberFormat="1" applyFont="1" applyBorder="1" applyProtection="1">
      <alignment vertical="center"/>
      <protection locked="0"/>
    </xf>
    <xf numFmtId="3" fontId="24" fillId="0" borderId="3" xfId="0" applyNumberFormat="1" applyFont="1" applyBorder="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right" vertical="center" wrapText="1"/>
      <protection locked="0"/>
    </xf>
    <xf numFmtId="0" fontId="23" fillId="0" borderId="3" xfId="0" applyFont="1" applyBorder="1" applyAlignment="1" applyProtection="1">
      <alignment horizontal="left" vertical="center"/>
      <protection locked="0"/>
    </xf>
    <xf numFmtId="0" fontId="23" fillId="0" borderId="3" xfId="0" applyFont="1" applyFill="1" applyBorder="1" applyAlignment="1">
      <alignment horizontal="left" vertical="center"/>
    </xf>
    <xf numFmtId="55" fontId="23" fillId="0" borderId="3" xfId="0" quotePrefix="1" applyNumberFormat="1" applyFont="1" applyFill="1" applyBorder="1" applyAlignment="1">
      <alignment horizontal="left" vertical="center"/>
    </xf>
    <xf numFmtId="0" fontId="23" fillId="0" borderId="0" xfId="0" applyFont="1" applyFill="1">
      <alignment vertical="center"/>
    </xf>
    <xf numFmtId="0" fontId="23" fillId="5" borderId="3" xfId="0" applyFont="1" applyFill="1" applyBorder="1" applyAlignment="1">
      <alignment vertical="center" wrapText="1"/>
    </xf>
    <xf numFmtId="0" fontId="23" fillId="5" borderId="3" xfId="0" applyFont="1" applyFill="1" applyBorder="1" applyAlignment="1">
      <alignment vertical="center" wrapText="1"/>
    </xf>
    <xf numFmtId="0" fontId="24" fillId="0" borderId="38" xfId="0" applyFont="1" applyBorder="1" applyAlignment="1" applyProtection="1">
      <alignment vertical="center" wrapText="1"/>
      <protection locked="0"/>
    </xf>
    <xf numFmtId="0" fontId="72" fillId="0" borderId="4" xfId="0" applyFont="1" applyBorder="1" applyAlignment="1">
      <alignment vertical="center" wrapText="1"/>
    </xf>
    <xf numFmtId="0" fontId="72" fillId="0" borderId="4" xfId="0" applyFont="1" applyBorder="1" applyAlignment="1">
      <alignment horizontal="center" vertical="center" wrapText="1"/>
    </xf>
    <xf numFmtId="0" fontId="24" fillId="0" borderId="38" xfId="0" applyFont="1" applyBorder="1" applyAlignment="1" applyProtection="1">
      <alignment horizontal="center" vertical="center" wrapText="1"/>
      <protection locked="0"/>
    </xf>
    <xf numFmtId="0" fontId="24" fillId="0" borderId="37" xfId="0" applyFont="1" applyBorder="1" applyAlignment="1" applyProtection="1">
      <alignment vertical="center" wrapText="1"/>
      <protection locked="0"/>
    </xf>
    <xf numFmtId="0" fontId="24" fillId="0" borderId="37" xfId="0" applyFont="1" applyBorder="1" applyAlignment="1" applyProtection="1">
      <alignment horizontal="center" vertical="center" wrapText="1"/>
      <protection locked="0"/>
    </xf>
    <xf numFmtId="55" fontId="24" fillId="0" borderId="37" xfId="0" applyNumberFormat="1" applyFont="1" applyBorder="1" applyAlignment="1" applyProtection="1">
      <alignment vertical="center" wrapText="1"/>
      <protection locked="0"/>
    </xf>
    <xf numFmtId="56" fontId="24" fillId="0" borderId="37" xfId="0" applyNumberFormat="1" applyFont="1" applyBorder="1" applyAlignment="1" applyProtection="1">
      <alignment vertical="center" wrapText="1"/>
      <protection locked="0"/>
    </xf>
    <xf numFmtId="43" fontId="72" fillId="0" borderId="4" xfId="0" applyNumberFormat="1" applyFont="1" applyBorder="1" applyAlignment="1">
      <alignment vertical="center" wrapText="1"/>
    </xf>
    <xf numFmtId="49" fontId="72" fillId="0" borderId="4" xfId="0" applyNumberFormat="1" applyFont="1" applyBorder="1" applyAlignment="1">
      <alignment vertical="center" wrapText="1"/>
    </xf>
    <xf numFmtId="49" fontId="72" fillId="0" borderId="0" xfId="0" applyNumberFormat="1" applyFont="1" applyAlignment="1">
      <alignment vertical="center" wrapText="1"/>
    </xf>
    <xf numFmtId="0" fontId="72" fillId="0" borderId="4" xfId="0" applyFont="1" applyBorder="1">
      <alignment vertical="center"/>
    </xf>
    <xf numFmtId="49" fontId="72" fillId="0" borderId="4" xfId="0" applyNumberFormat="1" applyFont="1" applyBorder="1">
      <alignment vertical="center"/>
    </xf>
    <xf numFmtId="49" fontId="24" fillId="0" borderId="38" xfId="0" applyNumberFormat="1" applyFont="1" applyBorder="1" applyAlignment="1" applyProtection="1">
      <alignment vertical="center" wrapText="1"/>
      <protection locked="0"/>
    </xf>
    <xf numFmtId="49" fontId="24" fillId="0" borderId="38" xfId="0" applyNumberFormat="1" applyFont="1" applyBorder="1" applyProtection="1">
      <alignment vertical="center"/>
      <protection locked="0"/>
    </xf>
    <xf numFmtId="49" fontId="24" fillId="0" borderId="37" xfId="0" applyNumberFormat="1" applyFont="1" applyBorder="1" applyAlignment="1" applyProtection="1">
      <alignment vertical="center" wrapText="1"/>
      <protection locked="0"/>
    </xf>
    <xf numFmtId="49" fontId="24" fillId="0" borderId="37" xfId="0" applyNumberFormat="1" applyFont="1" applyBorder="1" applyProtection="1">
      <alignment vertical="center"/>
      <protection locked="0"/>
    </xf>
    <xf numFmtId="49" fontId="87" fillId="0" borderId="37" xfId="5" applyNumberFormat="1" applyFont="1" applyBorder="1" applyAlignment="1" applyProtection="1">
      <alignment vertical="center" wrapText="1"/>
      <protection locked="0"/>
    </xf>
    <xf numFmtId="43" fontId="24" fillId="0" borderId="38" xfId="0" applyNumberFormat="1" applyFont="1" applyBorder="1" applyAlignment="1" applyProtection="1">
      <alignment vertical="center" wrapText="1"/>
    </xf>
    <xf numFmtId="182" fontId="72" fillId="0" borderId="4" xfId="0" applyNumberFormat="1" applyFont="1" applyBorder="1" applyAlignment="1" applyProtection="1">
      <alignment vertical="center" wrapText="1"/>
    </xf>
    <xf numFmtId="182" fontId="24" fillId="0" borderId="37" xfId="0" applyNumberFormat="1" applyFont="1" applyBorder="1" applyAlignment="1" applyProtection="1">
      <alignment vertical="center" wrapText="1"/>
    </xf>
    <xf numFmtId="182" fontId="24" fillId="0" borderId="38" xfId="0" applyNumberFormat="1" applyFont="1" applyBorder="1" applyAlignment="1" applyProtection="1">
      <alignment vertical="center" wrapText="1"/>
    </xf>
    <xf numFmtId="0" fontId="25" fillId="0" borderId="7" xfId="0" applyFont="1" applyBorder="1" applyProtection="1">
      <alignment vertical="center"/>
      <protection locked="0"/>
    </xf>
    <xf numFmtId="0" fontId="25" fillId="0" borderId="7" xfId="0" applyFont="1" applyBorder="1" applyAlignment="1" applyProtection="1">
      <alignment vertical="top" wrapText="1"/>
      <protection locked="0"/>
    </xf>
    <xf numFmtId="0" fontId="25" fillId="0" borderId="7" xfId="0" applyFont="1" applyBorder="1" applyAlignment="1" applyProtection="1">
      <alignment vertical="center" wrapText="1"/>
      <protection locked="0"/>
    </xf>
    <xf numFmtId="0" fontId="24" fillId="0" borderId="3" xfId="0" applyFont="1" applyBorder="1" applyAlignment="1" applyProtection="1">
      <alignment vertical="center" wrapText="1"/>
      <protection locked="0"/>
    </xf>
    <xf numFmtId="0" fontId="24" fillId="2" borderId="5" xfId="0" applyFont="1" applyFill="1" applyBorder="1" applyAlignment="1" applyProtection="1">
      <alignment vertical="center" wrapText="1"/>
      <protection locked="0"/>
    </xf>
    <xf numFmtId="0" fontId="24" fillId="2" borderId="6" xfId="0" applyFont="1" applyFill="1" applyBorder="1" applyAlignment="1" applyProtection="1">
      <alignment vertical="center" wrapText="1"/>
      <protection locked="0"/>
    </xf>
    <xf numFmtId="0" fontId="24" fillId="2" borderId="7" xfId="0" applyFont="1" applyFill="1" applyBorder="1" applyAlignment="1" applyProtection="1">
      <alignment vertical="center" wrapText="1"/>
      <protection locked="0"/>
    </xf>
    <xf numFmtId="0" fontId="24" fillId="0" borderId="3" xfId="0" applyFont="1" applyBorder="1" applyAlignment="1" applyProtection="1">
      <alignment horizontal="left" vertical="center" wrapText="1"/>
      <protection locked="0"/>
    </xf>
    <xf numFmtId="0" fontId="24" fillId="0" borderId="3" xfId="0" applyFont="1" applyBorder="1" applyAlignment="1" applyProtection="1">
      <alignment horizontal="center" vertical="center" wrapText="1"/>
      <protection locked="0"/>
    </xf>
    <xf numFmtId="0" fontId="88" fillId="0" borderId="3" xfId="5" applyFont="1" applyBorder="1" applyAlignment="1">
      <alignment horizontal="center" vertical="center"/>
    </xf>
    <xf numFmtId="0" fontId="23" fillId="5" borderId="28" xfId="0" applyFont="1" applyFill="1" applyBorder="1" applyAlignment="1">
      <alignment vertical="center" wrapText="1"/>
    </xf>
    <xf numFmtId="0" fontId="23" fillId="5" borderId="41" xfId="0" applyFont="1" applyFill="1" applyBorder="1" applyAlignment="1">
      <alignment vertical="center" wrapText="1"/>
    </xf>
    <xf numFmtId="0" fontId="23" fillId="5" borderId="29" xfId="0" applyFont="1" applyFill="1" applyBorder="1" applyAlignment="1">
      <alignment vertical="center" wrapText="1"/>
    </xf>
    <xf numFmtId="0" fontId="24" fillId="2" borderId="5" xfId="0" applyFont="1" applyFill="1" applyBorder="1" applyAlignment="1" applyProtection="1">
      <alignment vertical="center" wrapText="1"/>
      <protection locked="0"/>
    </xf>
    <xf numFmtId="0" fontId="24" fillId="2" borderId="6" xfId="0" applyFont="1" applyFill="1" applyBorder="1" applyAlignment="1" applyProtection="1">
      <alignment vertical="center" wrapText="1"/>
      <protection locked="0"/>
    </xf>
    <xf numFmtId="0" fontId="24" fillId="2" borderId="7" xfId="0" applyFont="1" applyFill="1" applyBorder="1" applyAlignment="1" applyProtection="1">
      <alignment vertical="center" wrapText="1"/>
      <protection locked="0"/>
    </xf>
    <xf numFmtId="181" fontId="24" fillId="0" borderId="5" xfId="0" applyNumberFormat="1" applyFont="1" applyFill="1" applyBorder="1" applyAlignment="1">
      <alignment vertical="center" wrapText="1"/>
    </xf>
    <xf numFmtId="181" fontId="24" fillId="0" borderId="6" xfId="0" applyNumberFormat="1" applyFont="1" applyFill="1" applyBorder="1" applyAlignment="1">
      <alignment vertical="center" wrapText="1"/>
    </xf>
    <xf numFmtId="181" fontId="24" fillId="0" borderId="7" xfId="0" applyNumberFormat="1" applyFont="1" applyFill="1" applyBorder="1" applyAlignment="1">
      <alignment vertical="center" wrapText="1"/>
    </xf>
    <xf numFmtId="181" fontId="24" fillId="2" borderId="5" xfId="0" applyNumberFormat="1" applyFont="1" applyFill="1" applyBorder="1" applyAlignment="1" applyProtection="1">
      <alignment horizontal="left" vertical="center" wrapText="1"/>
      <protection locked="0"/>
    </xf>
    <xf numFmtId="181" fontId="24" fillId="2" borderId="6" xfId="0" applyNumberFormat="1" applyFont="1" applyFill="1" applyBorder="1" applyAlignment="1" applyProtection="1">
      <alignment horizontal="left" vertical="center" wrapText="1"/>
      <protection locked="0"/>
    </xf>
    <xf numFmtId="181" fontId="24" fillId="2" borderId="7" xfId="0" applyNumberFormat="1" applyFont="1" applyFill="1" applyBorder="1" applyAlignment="1" applyProtection="1">
      <alignment horizontal="left" vertical="center" wrapText="1"/>
      <protection locked="0"/>
    </xf>
    <xf numFmtId="0" fontId="23" fillId="5" borderId="3" xfId="0" applyFont="1" applyFill="1" applyBorder="1" applyAlignment="1">
      <alignment vertical="center" wrapText="1"/>
    </xf>
    <xf numFmtId="0" fontId="24" fillId="2" borderId="5" xfId="0" applyFont="1" applyFill="1" applyBorder="1" applyAlignment="1" applyProtection="1">
      <alignment horizontal="left" vertical="center" wrapText="1"/>
      <protection locked="0"/>
    </xf>
    <xf numFmtId="0" fontId="24" fillId="2" borderId="6" xfId="0" applyFont="1" applyFill="1" applyBorder="1" applyAlignment="1" applyProtection="1">
      <alignment horizontal="left" vertical="center" wrapText="1"/>
      <protection locked="0"/>
    </xf>
    <xf numFmtId="0" fontId="24" fillId="2" borderId="7" xfId="0" applyFont="1" applyFill="1" applyBorder="1" applyAlignment="1" applyProtection="1">
      <alignment horizontal="left" vertical="center" wrapText="1"/>
      <protection locked="0"/>
    </xf>
    <xf numFmtId="0" fontId="77" fillId="0" borderId="28" xfId="0" applyFont="1" applyBorder="1" applyAlignment="1">
      <alignment vertical="center" wrapText="1"/>
    </xf>
    <xf numFmtId="0" fontId="77" fillId="0" borderId="41" xfId="0" applyFont="1" applyBorder="1" applyAlignment="1">
      <alignment vertical="center" wrapText="1"/>
    </xf>
    <xf numFmtId="0" fontId="77" fillId="0" borderId="29" xfId="0" applyFont="1" applyBorder="1" applyAlignment="1">
      <alignment vertical="center" wrapText="1"/>
    </xf>
    <xf numFmtId="182" fontId="24" fillId="0" borderId="5" xfId="0" applyNumberFormat="1" applyFont="1" applyFill="1" applyBorder="1" applyAlignment="1">
      <alignment vertical="center" wrapText="1"/>
    </xf>
    <xf numFmtId="182" fontId="24" fillId="0" borderId="6" xfId="0" applyNumberFormat="1" applyFont="1" applyFill="1" applyBorder="1" applyAlignment="1">
      <alignment vertical="center" wrapText="1"/>
    </xf>
    <xf numFmtId="182" fontId="24" fillId="0" borderId="7" xfId="0" applyNumberFormat="1" applyFont="1" applyFill="1" applyBorder="1" applyAlignment="1">
      <alignment vertical="center" wrapText="1"/>
    </xf>
    <xf numFmtId="0" fontId="23" fillId="5" borderId="28" xfId="0" applyFont="1" applyFill="1" applyBorder="1">
      <alignment vertical="center"/>
    </xf>
    <xf numFmtId="0" fontId="23" fillId="5" borderId="41" xfId="0" applyFont="1" applyFill="1" applyBorder="1">
      <alignment vertical="center"/>
    </xf>
    <xf numFmtId="0" fontId="23" fillId="5" borderId="29" xfId="0" applyFont="1" applyFill="1" applyBorder="1">
      <alignment vertical="center"/>
    </xf>
    <xf numFmtId="31" fontId="24" fillId="2" borderId="5" xfId="0" applyNumberFormat="1" applyFont="1" applyFill="1" applyBorder="1" applyAlignment="1" applyProtection="1">
      <alignment horizontal="left" vertical="center" wrapText="1"/>
      <protection locked="0"/>
    </xf>
    <xf numFmtId="0" fontId="24" fillId="0" borderId="5" xfId="0" applyFont="1" applyBorder="1" applyAlignment="1" applyProtection="1">
      <alignment vertical="center" wrapText="1"/>
      <protection locked="0"/>
    </xf>
    <xf numFmtId="0" fontId="24" fillId="0" borderId="6" xfId="0" applyFont="1" applyBorder="1" applyAlignment="1" applyProtection="1">
      <alignment vertical="center" wrapText="1"/>
      <protection locked="0"/>
    </xf>
    <xf numFmtId="0" fontId="24" fillId="0" borderId="7" xfId="0" applyFont="1" applyBorder="1" applyAlignment="1" applyProtection="1">
      <alignment vertical="center" wrapText="1"/>
      <protection locked="0"/>
    </xf>
    <xf numFmtId="182" fontId="24" fillId="2" borderId="5" xfId="0" applyNumberFormat="1" applyFont="1" applyFill="1" applyBorder="1" applyAlignment="1" applyProtection="1">
      <alignment vertical="center" wrapText="1"/>
      <protection locked="0"/>
    </xf>
    <xf numFmtId="182" fontId="24" fillId="2" borderId="6" xfId="0" applyNumberFormat="1" applyFont="1" applyFill="1" applyBorder="1" applyAlignment="1" applyProtection="1">
      <alignment vertical="center" wrapText="1"/>
      <protection locked="0"/>
    </xf>
    <xf numFmtId="182" fontId="24" fillId="2" borderId="7" xfId="0" applyNumberFormat="1" applyFont="1" applyFill="1" applyBorder="1" applyAlignment="1" applyProtection="1">
      <alignment vertical="center" wrapText="1"/>
      <protection locked="0"/>
    </xf>
    <xf numFmtId="0" fontId="0" fillId="0" borderId="0" xfId="0" applyAlignment="1">
      <alignment vertical="center" wrapText="1"/>
    </xf>
    <xf numFmtId="0" fontId="0" fillId="0" borderId="0" xfId="0">
      <alignment vertical="center"/>
    </xf>
    <xf numFmtId="0" fontId="0" fillId="0" borderId="0" xfId="0" applyAlignment="1">
      <alignment horizontal="center" vertical="center" wrapText="1"/>
    </xf>
    <xf numFmtId="0" fontId="59" fillId="0" borderId="0" xfId="0" applyFont="1" applyAlignment="1">
      <alignment horizontal="left" vertical="center"/>
    </xf>
    <xf numFmtId="49" fontId="64" fillId="0" borderId="10" xfId="0" applyNumberFormat="1" applyFont="1" applyBorder="1" applyAlignment="1">
      <alignment horizontal="center" vertical="center" wrapText="1"/>
    </xf>
    <xf numFmtId="49" fontId="64" fillId="0" borderId="11" xfId="0" applyNumberFormat="1" applyFont="1" applyBorder="1" applyAlignment="1">
      <alignment horizontal="center" vertical="center" wrapText="1"/>
    </xf>
    <xf numFmtId="49" fontId="64" fillId="0" borderId="12" xfId="0" applyNumberFormat="1" applyFont="1" applyBorder="1" applyAlignment="1">
      <alignment horizontal="center" vertical="center" wrapText="1"/>
    </xf>
    <xf numFmtId="49" fontId="64" fillId="0" borderId="13" xfId="0" applyNumberFormat="1" applyFont="1" applyBorder="1" applyAlignment="1">
      <alignment horizontal="center" vertical="center" wrapText="1"/>
    </xf>
    <xf numFmtId="49" fontId="64" fillId="0" borderId="8" xfId="0" applyNumberFormat="1" applyFont="1" applyBorder="1" applyAlignment="1">
      <alignment horizontal="center" vertical="center" wrapText="1"/>
    </xf>
    <xf numFmtId="49" fontId="64" fillId="0" borderId="9" xfId="0" applyNumberFormat="1" applyFont="1" applyBorder="1" applyAlignment="1">
      <alignment horizontal="center" vertical="center" wrapText="1"/>
    </xf>
    <xf numFmtId="0" fontId="61" fillId="0" borderId="0" xfId="0" applyFont="1" applyAlignment="1">
      <alignment horizontal="left" vertical="top" wrapText="1"/>
    </xf>
    <xf numFmtId="0" fontId="61" fillId="0" borderId="0" xfId="0" applyFont="1" applyAlignment="1">
      <alignment horizontal="left" vertical="center" wrapText="1"/>
    </xf>
    <xf numFmtId="49" fontId="65" fillId="3" borderId="10" xfId="0" applyNumberFormat="1" applyFont="1" applyFill="1" applyBorder="1" applyAlignment="1">
      <alignment horizontal="center" vertical="center" wrapText="1"/>
    </xf>
    <xf numFmtId="49" fontId="65" fillId="3" borderId="11" xfId="0" applyNumberFormat="1" applyFont="1" applyFill="1" applyBorder="1" applyAlignment="1">
      <alignment horizontal="center" vertical="center" wrapText="1"/>
    </xf>
    <xf numFmtId="49" fontId="65" fillId="3" borderId="2" xfId="0" applyNumberFormat="1" applyFont="1" applyFill="1" applyBorder="1" applyAlignment="1">
      <alignment horizontal="center" vertical="center" wrapText="1"/>
    </xf>
    <xf numFmtId="49" fontId="65" fillId="3" borderId="0" xfId="0" applyNumberFormat="1" applyFont="1" applyFill="1" applyAlignment="1">
      <alignment horizontal="center" vertical="center" wrapText="1"/>
    </xf>
    <xf numFmtId="49" fontId="65" fillId="3" borderId="13" xfId="0" applyNumberFormat="1" applyFont="1" applyFill="1" applyBorder="1" applyAlignment="1">
      <alignment horizontal="center" vertical="center" wrapText="1"/>
    </xf>
    <xf numFmtId="49" fontId="65" fillId="3" borderId="8" xfId="0" applyNumberFormat="1" applyFont="1" applyFill="1" applyBorder="1" applyAlignment="1">
      <alignment horizontal="center" vertical="center" wrapText="1"/>
    </xf>
    <xf numFmtId="49" fontId="65" fillId="3" borderId="10" xfId="0" applyNumberFormat="1" applyFont="1" applyFill="1" applyBorder="1" applyAlignment="1">
      <alignment horizontal="center" vertical="center"/>
    </xf>
    <xf numFmtId="49" fontId="65" fillId="3" borderId="11" xfId="0" applyNumberFormat="1" applyFont="1" applyFill="1" applyBorder="1" applyAlignment="1">
      <alignment horizontal="center" vertical="center"/>
    </xf>
    <xf numFmtId="49" fontId="65" fillId="3" borderId="40" xfId="0" applyNumberFormat="1" applyFont="1" applyFill="1" applyBorder="1" applyAlignment="1">
      <alignment horizontal="center" vertical="center"/>
    </xf>
    <xf numFmtId="49" fontId="65" fillId="3" borderId="19" xfId="0" applyNumberFormat="1" applyFont="1" applyFill="1" applyBorder="1" applyAlignment="1">
      <alignment horizontal="center" vertical="center"/>
    </xf>
    <xf numFmtId="49" fontId="65" fillId="3" borderId="39" xfId="0" applyNumberFormat="1" applyFont="1" applyFill="1" applyBorder="1" applyAlignment="1">
      <alignment horizontal="center" vertical="center"/>
    </xf>
    <xf numFmtId="49" fontId="65" fillId="3" borderId="15" xfId="0" applyNumberFormat="1" applyFont="1" applyFill="1" applyBorder="1" applyAlignment="1">
      <alignment horizontal="center" vertical="center"/>
    </xf>
    <xf numFmtId="49" fontId="65" fillId="3" borderId="13" xfId="0" applyNumberFormat="1" applyFont="1" applyFill="1" applyBorder="1" applyAlignment="1">
      <alignment horizontal="center" vertical="center"/>
    </xf>
    <xf numFmtId="49" fontId="65" fillId="3" borderId="8" xfId="0" applyNumberFormat="1" applyFont="1" applyFill="1" applyBorder="1" applyAlignment="1">
      <alignment horizontal="center" vertical="center"/>
    </xf>
    <xf numFmtId="49" fontId="65" fillId="3" borderId="30" xfId="0" applyNumberFormat="1" applyFont="1" applyFill="1" applyBorder="1" applyAlignment="1">
      <alignment horizontal="center" vertical="center" wrapText="1"/>
    </xf>
    <xf numFmtId="49" fontId="65" fillId="3" borderId="23" xfId="0" applyNumberFormat="1" applyFont="1" applyFill="1" applyBorder="1" applyAlignment="1">
      <alignment horizontal="center" vertical="center" wrapText="1"/>
    </xf>
    <xf numFmtId="49" fontId="65" fillId="3" borderId="25" xfId="0" applyNumberFormat="1" applyFont="1" applyFill="1" applyBorder="1" applyAlignment="1">
      <alignment horizontal="center" vertical="center" wrapText="1"/>
    </xf>
    <xf numFmtId="0" fontId="59" fillId="3" borderId="28" xfId="0" applyFont="1" applyFill="1" applyBorder="1" applyAlignment="1">
      <alignment horizontal="center" vertical="center"/>
    </xf>
    <xf numFmtId="0" fontId="59" fillId="3" borderId="41" xfId="0" applyFont="1" applyFill="1" applyBorder="1" applyAlignment="1">
      <alignment horizontal="center" vertical="center"/>
    </xf>
    <xf numFmtId="0" fontId="59" fillId="3" borderId="29" xfId="0" applyFont="1" applyFill="1" applyBorder="1" applyAlignment="1">
      <alignment horizontal="center" vertical="center"/>
    </xf>
    <xf numFmtId="0" fontId="59" fillId="0" borderId="0" xfId="0" applyFont="1" applyAlignment="1">
      <alignment horizontal="left" vertical="top" wrapText="1"/>
    </xf>
    <xf numFmtId="0" fontId="59" fillId="0" borderId="10" xfId="0" applyFont="1" applyBorder="1" applyAlignment="1">
      <alignment horizontal="left" vertical="center" wrapText="1"/>
    </xf>
    <xf numFmtId="0" fontId="59" fillId="0" borderId="11" xfId="0" applyFont="1" applyBorder="1" applyAlignment="1">
      <alignment horizontal="left" vertical="center" wrapText="1"/>
    </xf>
    <xf numFmtId="0" fontId="59" fillId="0" borderId="12" xfId="0" applyFont="1" applyBorder="1" applyAlignment="1">
      <alignment horizontal="left" vertical="center" wrapText="1"/>
    </xf>
    <xf numFmtId="0" fontId="59" fillId="0" borderId="13" xfId="0" applyFont="1" applyBorder="1" applyAlignment="1">
      <alignment horizontal="left" vertical="center" wrapText="1"/>
    </xf>
    <xf numFmtId="0" fontId="59" fillId="0" borderId="8" xfId="0" applyFont="1" applyBorder="1" applyAlignment="1">
      <alignment horizontal="left" vertical="center" wrapText="1"/>
    </xf>
    <xf numFmtId="0" fontId="59" fillId="0" borderId="9" xfId="0" applyFont="1" applyBorder="1" applyAlignment="1">
      <alignment horizontal="left" vertical="center" wrapText="1"/>
    </xf>
    <xf numFmtId="0" fontId="8" fillId="0" borderId="2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59" fillId="3" borderId="10" xfId="0" applyNumberFormat="1" applyFont="1" applyFill="1" applyBorder="1" applyAlignment="1">
      <alignment horizontal="center" vertical="center"/>
    </xf>
    <xf numFmtId="49" fontId="59" fillId="3" borderId="11" xfId="0" applyNumberFormat="1" applyFont="1" applyFill="1" applyBorder="1" applyAlignment="1">
      <alignment horizontal="center" vertical="center"/>
    </xf>
    <xf numFmtId="49" fontId="59" fillId="3" borderId="30" xfId="0" applyNumberFormat="1" applyFont="1" applyFill="1" applyBorder="1" applyAlignment="1">
      <alignment horizontal="center" vertical="center"/>
    </xf>
    <xf numFmtId="49" fontId="59" fillId="3" borderId="2" xfId="0" applyNumberFormat="1" applyFont="1" applyFill="1" applyBorder="1" applyAlignment="1">
      <alignment horizontal="center" vertical="center"/>
    </xf>
    <xf numFmtId="49" fontId="59" fillId="3" borderId="0" xfId="0" applyNumberFormat="1" applyFont="1" applyFill="1" applyAlignment="1">
      <alignment horizontal="center" vertical="center"/>
    </xf>
    <xf numFmtId="49" fontId="59" fillId="3" borderId="23" xfId="0" applyNumberFormat="1" applyFont="1" applyFill="1" applyBorder="1" applyAlignment="1">
      <alignment horizontal="center" vertical="center"/>
    </xf>
    <xf numFmtId="49" fontId="59" fillId="3" borderId="13" xfId="0" applyNumberFormat="1" applyFont="1" applyFill="1" applyBorder="1" applyAlignment="1">
      <alignment horizontal="center" vertical="center"/>
    </xf>
    <xf numFmtId="49" fontId="59" fillId="3" borderId="8" xfId="0" applyNumberFormat="1" applyFont="1" applyFill="1" applyBorder="1" applyAlignment="1">
      <alignment horizontal="center" vertical="center"/>
    </xf>
    <xf numFmtId="49" fontId="59" fillId="3" borderId="25" xfId="0" applyNumberFormat="1" applyFont="1" applyFill="1" applyBorder="1" applyAlignment="1">
      <alignment horizontal="center" vertical="center"/>
    </xf>
    <xf numFmtId="0" fontId="59" fillId="0" borderId="26"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9" fillId="0" borderId="22" xfId="0" applyFont="1" applyBorder="1" applyAlignment="1">
      <alignment horizontal="center" vertical="center"/>
    </xf>
    <xf numFmtId="0" fontId="59" fillId="0" borderId="0" xfId="0" applyFont="1" applyAlignment="1">
      <alignment horizontal="center" vertical="center"/>
    </xf>
    <xf numFmtId="0" fontId="59" fillId="0" borderId="1" xfId="0" applyFont="1" applyBorder="1" applyAlignment="1">
      <alignment horizontal="center" vertical="center"/>
    </xf>
    <xf numFmtId="0" fontId="59" fillId="0" borderId="24" xfId="0" applyFont="1" applyBorder="1" applyAlignment="1">
      <alignment horizontal="center" vertical="center"/>
    </xf>
    <xf numFmtId="0" fontId="59" fillId="0" borderId="8" xfId="0" applyFont="1" applyBorder="1" applyAlignment="1">
      <alignment horizontal="center" vertical="center"/>
    </xf>
    <xf numFmtId="0" fontId="59" fillId="0" borderId="9" xfId="0" applyFont="1" applyBorder="1" applyAlignment="1">
      <alignment horizontal="center" vertical="center"/>
    </xf>
    <xf numFmtId="0" fontId="59" fillId="0" borderId="5" xfId="0" applyFont="1" applyBorder="1" applyAlignment="1">
      <alignment horizontal="center" vertical="center"/>
    </xf>
    <xf numFmtId="0" fontId="59" fillId="0" borderId="6" xfId="0" applyFont="1" applyBorder="1" applyAlignment="1">
      <alignment horizontal="center" vertical="center"/>
    </xf>
    <xf numFmtId="0" fontId="59" fillId="0" borderId="7"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3" xfId="0" applyFont="1" applyBorder="1" applyAlignment="1">
      <alignment horizontal="center" vertical="center"/>
    </xf>
    <xf numFmtId="0" fontId="23" fillId="3" borderId="3" xfId="0" applyFont="1" applyFill="1" applyBorder="1" applyAlignment="1">
      <alignment horizontal="center" vertical="center"/>
    </xf>
    <xf numFmtId="49" fontId="62" fillId="0" borderId="10" xfId="0" applyNumberFormat="1" applyFont="1" applyBorder="1" applyAlignment="1">
      <alignment horizontal="center" vertical="center"/>
    </xf>
    <xf numFmtId="49" fontId="62" fillId="0" borderId="11" xfId="0" applyNumberFormat="1" applyFont="1" applyBorder="1" applyAlignment="1">
      <alignment horizontal="center" vertical="center"/>
    </xf>
    <xf numFmtId="49" fontId="62" fillId="0" borderId="12" xfId="0" applyNumberFormat="1" applyFont="1" applyBorder="1" applyAlignment="1">
      <alignment horizontal="center" vertical="center"/>
    </xf>
    <xf numFmtId="49" fontId="62" fillId="0" borderId="13" xfId="0" applyNumberFormat="1" applyFont="1" applyBorder="1" applyAlignment="1">
      <alignment horizontal="center" vertical="center"/>
    </xf>
    <xf numFmtId="49" fontId="62" fillId="0" borderId="8" xfId="0" applyNumberFormat="1" applyFont="1" applyBorder="1" applyAlignment="1">
      <alignment horizontal="center" vertical="center"/>
    </xf>
    <xf numFmtId="49" fontId="62" fillId="0" borderId="9" xfId="0" applyNumberFormat="1" applyFont="1" applyBorder="1" applyAlignment="1">
      <alignment horizontal="center" vertical="center"/>
    </xf>
    <xf numFmtId="0" fontId="23" fillId="0" borderId="37"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1" xfId="0" applyFont="1" applyBorder="1" applyAlignment="1">
      <alignment horizontal="center" vertical="center" wrapText="1"/>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7" xfId="0" applyFont="1" applyFill="1" applyBorder="1" applyAlignment="1">
      <alignment horizontal="center" vertical="center"/>
    </xf>
    <xf numFmtId="0" fontId="63" fillId="0" borderId="0" xfId="0" applyFont="1" applyAlignment="1">
      <alignment horizontal="left"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49" fontId="42" fillId="3" borderId="10" xfId="0" applyNumberFormat="1" applyFont="1" applyFill="1" applyBorder="1" applyAlignment="1">
      <alignment horizontal="center" vertical="center"/>
    </xf>
    <xf numFmtId="49" fontId="42" fillId="3" borderId="11" xfId="0" applyNumberFormat="1" applyFont="1" applyFill="1" applyBorder="1" applyAlignment="1">
      <alignment horizontal="center" vertical="center"/>
    </xf>
    <xf numFmtId="49" fontId="42" fillId="3" borderId="30" xfId="0" applyNumberFormat="1" applyFont="1" applyFill="1" applyBorder="1" applyAlignment="1">
      <alignment horizontal="center" vertical="center"/>
    </xf>
    <xf numFmtId="49" fontId="42" fillId="3" borderId="13" xfId="0" applyNumberFormat="1" applyFont="1" applyFill="1" applyBorder="1" applyAlignment="1">
      <alignment horizontal="center" vertical="center"/>
    </xf>
    <xf numFmtId="49" fontId="42" fillId="3" borderId="8" xfId="0" applyNumberFormat="1" applyFont="1" applyFill="1" applyBorder="1" applyAlignment="1">
      <alignment horizontal="center" vertical="center"/>
    </xf>
    <xf numFmtId="49" fontId="42" fillId="3" borderId="25" xfId="0" applyNumberFormat="1" applyFont="1" applyFill="1" applyBorder="1" applyAlignment="1">
      <alignment horizontal="center" vertical="center"/>
    </xf>
    <xf numFmtId="49" fontId="44" fillId="0" borderId="26" xfId="0" applyNumberFormat="1" applyFont="1" applyBorder="1" applyAlignment="1">
      <alignment horizontal="left" vertical="center"/>
    </xf>
    <xf numFmtId="49" fontId="44" fillId="0" borderId="11" xfId="0" applyNumberFormat="1" applyFont="1" applyBorder="1" applyAlignment="1">
      <alignment horizontal="left" vertical="center"/>
    </xf>
    <xf numFmtId="49" fontId="44" fillId="0" borderId="12" xfId="0" applyNumberFormat="1" applyFont="1" applyBorder="1" applyAlignment="1">
      <alignment horizontal="left" vertical="center"/>
    </xf>
    <xf numFmtId="49" fontId="44" fillId="0" borderId="24" xfId="0" applyNumberFormat="1" applyFont="1" applyBorder="1" applyAlignment="1">
      <alignment horizontal="left" vertical="center"/>
    </xf>
    <xf numFmtId="49" fontId="44" fillId="0" borderId="8" xfId="0" applyNumberFormat="1" applyFont="1" applyBorder="1" applyAlignment="1">
      <alignment horizontal="left" vertical="center"/>
    </xf>
    <xf numFmtId="49" fontId="44" fillId="0" borderId="9" xfId="0" applyNumberFormat="1" applyFont="1" applyBorder="1" applyAlignment="1">
      <alignment horizontal="left" vertical="center"/>
    </xf>
    <xf numFmtId="177" fontId="44" fillId="0" borderId="26" xfId="0" applyNumberFormat="1" applyFont="1" applyBorder="1" applyAlignment="1">
      <alignment horizontal="left" vertical="center"/>
    </xf>
    <xf numFmtId="177" fontId="44" fillId="0" borderId="11" xfId="0" applyNumberFormat="1" applyFont="1" applyBorder="1" applyAlignment="1">
      <alignment horizontal="left" vertical="center"/>
    </xf>
    <xf numFmtId="177" fontId="44" fillId="0" borderId="24" xfId="0" applyNumberFormat="1" applyFont="1" applyBorder="1" applyAlignment="1">
      <alignment horizontal="left" vertical="center"/>
    </xf>
    <xf numFmtId="177" fontId="44" fillId="0" borderId="8" xfId="0" applyNumberFormat="1" applyFont="1" applyBorder="1" applyAlignment="1">
      <alignment horizontal="left" vertical="center"/>
    </xf>
    <xf numFmtId="49" fontId="42" fillId="3" borderId="10" xfId="0" applyNumberFormat="1" applyFont="1" applyFill="1" applyBorder="1" applyAlignment="1">
      <alignment horizontal="center" vertical="center" wrapText="1"/>
    </xf>
    <xf numFmtId="49" fontId="42" fillId="3" borderId="2" xfId="0" applyNumberFormat="1" applyFont="1" applyFill="1" applyBorder="1" applyAlignment="1">
      <alignment horizontal="center" vertical="center" wrapText="1"/>
    </xf>
    <xf numFmtId="49" fontId="42" fillId="3" borderId="0" xfId="0" applyNumberFormat="1" applyFont="1" applyFill="1" applyAlignment="1">
      <alignment horizontal="center" vertical="center"/>
    </xf>
    <xf numFmtId="49" fontId="42" fillId="3" borderId="23" xfId="0" applyNumberFormat="1" applyFont="1" applyFill="1" applyBorder="1" applyAlignment="1">
      <alignment horizontal="center" vertical="center"/>
    </xf>
    <xf numFmtId="49" fontId="44" fillId="0" borderId="26" xfId="0" applyNumberFormat="1" applyFont="1" applyBorder="1" applyAlignment="1">
      <alignment horizontal="left" vertical="top" wrapText="1"/>
    </xf>
    <xf numFmtId="49" fontId="44" fillId="0" borderId="11" xfId="0" applyNumberFormat="1" applyFont="1" applyBorder="1" applyAlignment="1">
      <alignment horizontal="left" vertical="top" wrapText="1"/>
    </xf>
    <xf numFmtId="49" fontId="44" fillId="0" borderId="12" xfId="0" applyNumberFormat="1" applyFont="1" applyBorder="1" applyAlignment="1">
      <alignment horizontal="left" vertical="top" wrapText="1"/>
    </xf>
    <xf numFmtId="49" fontId="44" fillId="0" borderId="22" xfId="0" applyNumberFormat="1" applyFont="1" applyBorder="1" applyAlignment="1">
      <alignment horizontal="left" vertical="top" wrapText="1"/>
    </xf>
    <xf numFmtId="49" fontId="44" fillId="0" borderId="0" xfId="0" applyNumberFormat="1" applyFont="1" applyAlignment="1">
      <alignment horizontal="left" vertical="top" wrapText="1"/>
    </xf>
    <xf numFmtId="49" fontId="44" fillId="0" borderId="1" xfId="0" applyNumberFormat="1" applyFont="1" applyBorder="1" applyAlignment="1">
      <alignment horizontal="left" vertical="top" wrapText="1"/>
    </xf>
    <xf numFmtId="49" fontId="44" fillId="0" borderId="24" xfId="0" applyNumberFormat="1" applyFont="1" applyBorder="1" applyAlignment="1">
      <alignment horizontal="left" vertical="top" wrapText="1"/>
    </xf>
    <xf numFmtId="49" fontId="44" fillId="0" borderId="8" xfId="0" applyNumberFormat="1" applyFont="1" applyBorder="1" applyAlignment="1">
      <alignment horizontal="left" vertical="top" wrapText="1"/>
    </xf>
    <xf numFmtId="49" fontId="44" fillId="0" borderId="9" xfId="0" applyNumberFormat="1" applyFont="1" applyBorder="1" applyAlignment="1">
      <alignment horizontal="left" vertical="top" wrapText="1"/>
    </xf>
    <xf numFmtId="55" fontId="44" fillId="3" borderId="11" xfId="0" applyNumberFormat="1" applyFont="1" applyFill="1" applyBorder="1" applyAlignment="1">
      <alignment horizontal="center" vertical="center"/>
    </xf>
    <xf numFmtId="55" fontId="44" fillId="3" borderId="12" xfId="0" applyNumberFormat="1" applyFont="1" applyFill="1" applyBorder="1" applyAlignment="1">
      <alignment horizontal="center" vertical="center"/>
    </xf>
    <xf numFmtId="55" fontId="44" fillId="3" borderId="8" xfId="0" applyNumberFormat="1" applyFont="1" applyFill="1" applyBorder="1" applyAlignment="1">
      <alignment horizontal="center" vertical="center"/>
    </xf>
    <xf numFmtId="55" fontId="44" fillId="3" borderId="9" xfId="0" applyNumberFormat="1" applyFont="1" applyFill="1" applyBorder="1" applyAlignment="1">
      <alignment horizontal="center" vertical="center"/>
    </xf>
    <xf numFmtId="49" fontId="42" fillId="3" borderId="33" xfId="0" applyNumberFormat="1" applyFont="1" applyFill="1" applyBorder="1" applyAlignment="1">
      <alignment horizontal="center" vertical="center" wrapText="1"/>
    </xf>
    <xf numFmtId="49" fontId="42" fillId="3" borderId="31" xfId="0" applyNumberFormat="1" applyFont="1" applyFill="1" applyBorder="1" applyAlignment="1">
      <alignment horizontal="center" vertical="center" wrapText="1"/>
    </xf>
    <xf numFmtId="49" fontId="42" fillId="3" borderId="34" xfId="0" applyNumberFormat="1" applyFont="1" applyFill="1" applyBorder="1" applyAlignment="1">
      <alignment horizontal="center" vertical="center" wrapText="1"/>
    </xf>
    <xf numFmtId="49" fontId="42" fillId="3" borderId="32" xfId="0" applyNumberFormat="1" applyFont="1" applyFill="1" applyBorder="1" applyAlignment="1">
      <alignment horizontal="center" vertical="center" wrapText="1"/>
    </xf>
    <xf numFmtId="0" fontId="44" fillId="0" borderId="26" xfId="1" applyNumberFormat="1" applyFont="1" applyBorder="1" applyAlignment="1">
      <alignment horizontal="left" vertical="center"/>
    </xf>
    <xf numFmtId="0" fontId="44" fillId="0" borderId="11" xfId="1" applyNumberFormat="1" applyFont="1" applyBorder="1" applyAlignment="1">
      <alignment horizontal="left" vertical="center"/>
    </xf>
    <xf numFmtId="0" fontId="44" fillId="0" borderId="30" xfId="1" applyNumberFormat="1" applyFont="1" applyBorder="1" applyAlignment="1">
      <alignment horizontal="left" vertical="center"/>
    </xf>
    <xf numFmtId="0" fontId="44" fillId="0" borderId="24" xfId="1" applyNumberFormat="1" applyFont="1" applyBorder="1" applyAlignment="1">
      <alignment horizontal="left" vertical="center"/>
    </xf>
    <xf numFmtId="0" fontId="44" fillId="0" borderId="8" xfId="1" applyNumberFormat="1" applyFont="1" applyBorder="1" applyAlignment="1">
      <alignment horizontal="left" vertical="center"/>
    </xf>
    <xf numFmtId="0" fontId="44" fillId="0" borderId="25" xfId="1" applyNumberFormat="1" applyFont="1" applyBorder="1" applyAlignment="1">
      <alignment horizontal="left" vertical="center"/>
    </xf>
    <xf numFmtId="49" fontId="44" fillId="3" borderId="31" xfId="0" applyNumberFormat="1" applyFont="1" applyFill="1" applyBorder="1" applyAlignment="1">
      <alignment horizontal="center" vertical="center"/>
    </xf>
    <xf numFmtId="49" fontId="44" fillId="3" borderId="32" xfId="0" applyNumberFormat="1" applyFont="1" applyFill="1" applyBorder="1" applyAlignment="1">
      <alignment horizontal="center" vertical="center"/>
    </xf>
    <xf numFmtId="49" fontId="44" fillId="0" borderId="31" xfId="0" applyNumberFormat="1" applyFont="1" applyBorder="1" applyAlignment="1">
      <alignment horizontal="left" vertical="center"/>
    </xf>
    <xf numFmtId="49" fontId="44" fillId="0" borderId="35" xfId="0" applyNumberFormat="1" applyFont="1" applyBorder="1" applyAlignment="1">
      <alignment horizontal="left" vertical="center"/>
    </xf>
    <xf numFmtId="49" fontId="44" fillId="0" borderId="32" xfId="0" applyNumberFormat="1" applyFont="1" applyBorder="1" applyAlignment="1">
      <alignment horizontal="left" vertical="center"/>
    </xf>
    <xf numFmtId="49" fontId="44" fillId="0" borderId="36" xfId="0" applyNumberFormat="1" applyFont="1" applyBorder="1" applyAlignment="1">
      <alignment horizontal="left" vertical="center"/>
    </xf>
    <xf numFmtId="0" fontId="48" fillId="0" borderId="0" xfId="0" applyFont="1" applyAlignment="1">
      <alignment horizontal="left" vertical="center" wrapText="1"/>
    </xf>
    <xf numFmtId="0" fontId="48" fillId="0" borderId="0" xfId="0" applyFont="1" applyAlignment="1">
      <alignment horizontal="left" vertical="center"/>
    </xf>
    <xf numFmtId="55" fontId="44" fillId="0" borderId="26" xfId="0" applyNumberFormat="1" applyFont="1" applyBorder="1" applyAlignment="1">
      <alignment horizontal="left" vertical="center"/>
    </xf>
    <xf numFmtId="55" fontId="44" fillId="0" borderId="11" xfId="0" applyNumberFormat="1" applyFont="1" applyBorder="1" applyAlignment="1">
      <alignment horizontal="left" vertical="center"/>
    </xf>
    <xf numFmtId="55" fontId="44" fillId="0" borderId="30" xfId="0" applyNumberFormat="1" applyFont="1" applyBorder="1" applyAlignment="1">
      <alignment horizontal="left" vertical="center"/>
    </xf>
    <xf numFmtId="55" fontId="44" fillId="0" borderId="24" xfId="0" applyNumberFormat="1" applyFont="1" applyBorder="1" applyAlignment="1">
      <alignment horizontal="left" vertical="center"/>
    </xf>
    <xf numFmtId="55" fontId="44" fillId="0" borderId="8" xfId="0" applyNumberFormat="1" applyFont="1" applyBorder="1" applyAlignment="1">
      <alignment horizontal="left" vertical="center"/>
    </xf>
    <xf numFmtId="55" fontId="44" fillId="0" borderId="25" xfId="0" applyNumberFormat="1" applyFont="1" applyBorder="1" applyAlignment="1">
      <alignment horizontal="left" vertical="center"/>
    </xf>
    <xf numFmtId="0" fontId="44" fillId="0" borderId="26" xfId="0" applyFont="1" applyBorder="1" applyAlignment="1">
      <alignment horizontal="left" vertical="center"/>
    </xf>
    <xf numFmtId="0" fontId="44" fillId="0" borderId="11" xfId="0" applyFont="1" applyBorder="1" applyAlignment="1">
      <alignment horizontal="left" vertical="center"/>
    </xf>
    <xf numFmtId="0" fontId="44" fillId="0" borderId="30" xfId="0" applyFont="1" applyBorder="1" applyAlignment="1">
      <alignment horizontal="left" vertical="center"/>
    </xf>
    <xf numFmtId="0" fontId="44" fillId="0" borderId="24" xfId="0" applyFont="1" applyBorder="1" applyAlignment="1">
      <alignment horizontal="left" vertical="center"/>
    </xf>
    <xf numFmtId="0" fontId="44" fillId="0" borderId="8" xfId="0" applyFont="1" applyBorder="1" applyAlignment="1">
      <alignment horizontal="left" vertical="center"/>
    </xf>
    <xf numFmtId="0" fontId="44" fillId="0" borderId="25" xfId="0" applyFont="1" applyBorder="1" applyAlignment="1">
      <alignment horizontal="left" vertical="center"/>
    </xf>
    <xf numFmtId="49" fontId="44" fillId="3" borderId="26" xfId="0" applyNumberFormat="1" applyFont="1" applyFill="1" applyBorder="1" applyAlignment="1">
      <alignment horizontal="center" vertical="center"/>
    </xf>
    <xf numFmtId="49" fontId="44" fillId="3" borderId="11" xfId="0" applyNumberFormat="1" applyFont="1" applyFill="1" applyBorder="1" applyAlignment="1">
      <alignment horizontal="center" vertical="center"/>
    </xf>
    <xf numFmtId="49" fontId="44" fillId="3" borderId="30" xfId="0" applyNumberFormat="1" applyFont="1" applyFill="1" applyBorder="1" applyAlignment="1">
      <alignment horizontal="center" vertical="center"/>
    </xf>
    <xf numFmtId="49" fontId="44" fillId="3" borderId="24" xfId="0" applyNumberFormat="1" applyFont="1" applyFill="1" applyBorder="1" applyAlignment="1">
      <alignment horizontal="center" vertical="center"/>
    </xf>
    <xf numFmtId="49" fontId="44" fillId="3" borderId="8" xfId="0" applyNumberFormat="1" applyFont="1" applyFill="1" applyBorder="1" applyAlignment="1">
      <alignment horizontal="center" vertical="center"/>
    </xf>
    <xf numFmtId="49" fontId="44" fillId="3" borderId="25" xfId="0" applyNumberFormat="1" applyFont="1" applyFill="1" applyBorder="1" applyAlignment="1">
      <alignment horizontal="center" vertical="center"/>
    </xf>
    <xf numFmtId="0" fontId="44" fillId="0" borderId="26" xfId="0" applyFont="1" applyBorder="1" applyAlignment="1">
      <alignment vertical="center" wrapText="1"/>
    </xf>
    <xf numFmtId="0" fontId="44" fillId="0" borderId="11" xfId="0" applyFont="1" applyBorder="1" applyAlignment="1">
      <alignment vertical="center" wrapText="1"/>
    </xf>
    <xf numFmtId="0" fontId="44" fillId="0" borderId="12" xfId="0" applyFont="1" applyBorder="1" applyAlignment="1">
      <alignment vertical="center" wrapText="1"/>
    </xf>
    <xf numFmtId="0" fontId="44" fillId="0" borderId="24" xfId="0" applyFont="1" applyBorder="1" applyAlignment="1">
      <alignment vertical="center" wrapText="1"/>
    </xf>
    <xf numFmtId="0" fontId="44" fillId="0" borderId="8" xfId="0" applyFont="1" applyBorder="1" applyAlignment="1">
      <alignment vertical="center" wrapText="1"/>
    </xf>
    <xf numFmtId="0" fontId="44" fillId="0" borderId="9" xfId="0" applyFont="1" applyBorder="1" applyAlignment="1">
      <alignment vertical="center" wrapText="1"/>
    </xf>
    <xf numFmtId="0" fontId="44" fillId="0" borderId="12" xfId="0" applyFont="1" applyBorder="1" applyAlignment="1">
      <alignment horizontal="left" vertical="center"/>
    </xf>
    <xf numFmtId="0" fontId="44" fillId="0" borderId="18" xfId="0" applyFont="1" applyBorder="1" applyAlignment="1">
      <alignment horizontal="left" vertical="center"/>
    </xf>
    <xf numFmtId="0" fontId="44" fillId="0" borderId="19" xfId="0" applyFont="1" applyBorder="1" applyAlignment="1">
      <alignment horizontal="left" vertical="center"/>
    </xf>
    <xf numFmtId="0" fontId="44" fillId="0" borderId="21" xfId="0" applyFont="1" applyBorder="1" applyAlignment="1">
      <alignment horizontal="left" vertical="center"/>
    </xf>
    <xf numFmtId="0" fontId="44" fillId="0" borderId="14" xfId="0" applyFont="1" applyBorder="1" applyAlignment="1">
      <alignment horizontal="left" vertical="center"/>
    </xf>
    <xf numFmtId="0" fontId="44" fillId="0" borderId="15" xfId="0" applyFont="1" applyBorder="1" applyAlignment="1">
      <alignment horizontal="left" vertical="center"/>
    </xf>
    <xf numFmtId="0" fontId="44" fillId="0" borderId="17" xfId="0" applyFont="1" applyBorder="1" applyAlignment="1">
      <alignment horizontal="left" vertical="center"/>
    </xf>
    <xf numFmtId="0" fontId="44" fillId="0" borderId="9" xfId="0" applyFont="1" applyBorder="1" applyAlignment="1">
      <alignment horizontal="left" vertical="center"/>
    </xf>
    <xf numFmtId="0" fontId="44" fillId="0" borderId="26" xfId="0" applyFont="1" applyBorder="1" applyAlignment="1">
      <alignment horizontal="left" vertical="center" wrapText="1"/>
    </xf>
    <xf numFmtId="0" fontId="44" fillId="0" borderId="11" xfId="0" applyFont="1" applyBorder="1" applyAlignment="1">
      <alignment horizontal="left" vertical="center" wrapText="1"/>
    </xf>
    <xf numFmtId="0" fontId="44" fillId="0" borderId="12" xfId="0" applyFont="1" applyBorder="1" applyAlignment="1">
      <alignment horizontal="left" vertical="center" wrapText="1"/>
    </xf>
    <xf numFmtId="0" fontId="44" fillId="0" borderId="24" xfId="0" applyFont="1" applyBorder="1" applyAlignment="1">
      <alignment horizontal="left" vertical="center" wrapText="1"/>
    </xf>
    <xf numFmtId="0" fontId="44" fillId="0" borderId="8" xfId="0" applyFont="1" applyBorder="1" applyAlignment="1">
      <alignment horizontal="left" vertical="center" wrapText="1"/>
    </xf>
    <xf numFmtId="0" fontId="44" fillId="0" borderId="9" xfId="0" applyFont="1" applyBorder="1" applyAlignment="1">
      <alignment horizontal="left" vertical="center" wrapText="1"/>
    </xf>
    <xf numFmtId="49" fontId="42" fillId="3" borderId="2" xfId="0" applyNumberFormat="1" applyFont="1" applyFill="1" applyBorder="1" applyAlignment="1">
      <alignment horizontal="center" vertical="center"/>
    </xf>
    <xf numFmtId="0" fontId="44" fillId="0" borderId="20" xfId="0" applyFont="1" applyBorder="1" applyAlignment="1">
      <alignment horizontal="left" vertical="center"/>
    </xf>
    <xf numFmtId="0" fontId="48" fillId="0" borderId="11"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20" xfId="0" applyFont="1" applyBorder="1" applyAlignment="1">
      <alignment horizontal="center" vertical="center" wrapText="1"/>
    </xf>
    <xf numFmtId="0" fontId="42" fillId="3" borderId="10" xfId="0" applyFont="1" applyFill="1" applyBorder="1" applyAlignment="1">
      <alignment horizontal="center" vertical="center"/>
    </xf>
    <xf numFmtId="0" fontId="42" fillId="3" borderId="11" xfId="0" applyFont="1" applyFill="1" applyBorder="1" applyAlignment="1">
      <alignment horizontal="center" vertical="center"/>
    </xf>
    <xf numFmtId="0" fontId="42" fillId="3" borderId="30" xfId="0" applyFont="1" applyFill="1" applyBorder="1" applyAlignment="1">
      <alignment horizontal="center" vertical="center"/>
    </xf>
    <xf numFmtId="0" fontId="42" fillId="3" borderId="13" xfId="0" applyFont="1" applyFill="1" applyBorder="1" applyAlignment="1">
      <alignment horizontal="center" vertical="center"/>
    </xf>
    <xf numFmtId="0" fontId="42" fillId="3" borderId="8" xfId="0" applyFont="1" applyFill="1" applyBorder="1" applyAlignment="1">
      <alignment horizontal="center" vertical="center"/>
    </xf>
    <xf numFmtId="0" fontId="42" fillId="3" borderId="25" xfId="0" applyFont="1" applyFill="1" applyBorder="1" applyAlignment="1">
      <alignment horizontal="center" vertical="center"/>
    </xf>
    <xf numFmtId="0" fontId="44" fillId="0" borderId="26" xfId="0" applyFont="1" applyBorder="1">
      <alignment vertical="center"/>
    </xf>
    <xf numFmtId="0" fontId="44" fillId="0" borderId="11" xfId="0" applyFont="1" applyBorder="1">
      <alignment vertical="center"/>
    </xf>
    <xf numFmtId="0" fontId="44" fillId="0" borderId="24" xfId="0" applyFont="1" applyBorder="1">
      <alignment vertical="center"/>
    </xf>
    <xf numFmtId="0" fontId="44" fillId="0" borderId="8" xfId="0" applyFont="1" applyBorder="1">
      <alignment vertical="center"/>
    </xf>
    <xf numFmtId="49" fontId="44" fillId="3" borderId="26" xfId="0" applyNumberFormat="1" applyFont="1" applyFill="1" applyBorder="1" applyAlignment="1">
      <alignment horizontal="center" vertical="center" wrapText="1"/>
    </xf>
    <xf numFmtId="49" fontId="44" fillId="3" borderId="11" xfId="0" applyNumberFormat="1" applyFont="1" applyFill="1" applyBorder="1" applyAlignment="1">
      <alignment horizontal="center" vertical="center" wrapText="1"/>
    </xf>
    <xf numFmtId="49" fontId="44" fillId="3" borderId="30" xfId="0" applyNumberFormat="1" applyFont="1" applyFill="1" applyBorder="1" applyAlignment="1">
      <alignment horizontal="center" vertical="center" wrapText="1"/>
    </xf>
    <xf numFmtId="49" fontId="44" fillId="3" borderId="24" xfId="0" applyNumberFormat="1" applyFont="1" applyFill="1" applyBorder="1" applyAlignment="1">
      <alignment horizontal="center" vertical="center" wrapText="1"/>
    </xf>
    <xf numFmtId="49" fontId="44" fillId="3" borderId="8" xfId="0" applyNumberFormat="1" applyFont="1" applyFill="1" applyBorder="1" applyAlignment="1">
      <alignment horizontal="center" vertical="center" wrapText="1"/>
    </xf>
    <xf numFmtId="49" fontId="44" fillId="3" borderId="25" xfId="0" applyNumberFormat="1" applyFont="1" applyFill="1" applyBorder="1" applyAlignment="1">
      <alignment horizontal="center" vertical="center" wrapText="1"/>
    </xf>
    <xf numFmtId="49" fontId="44" fillId="0" borderId="26" xfId="0" applyNumberFormat="1" applyFont="1" applyBorder="1" applyAlignment="1">
      <alignment vertical="center" wrapText="1"/>
    </xf>
    <xf numFmtId="49" fontId="44" fillId="0" borderId="11" xfId="0" applyNumberFormat="1" applyFont="1" applyBorder="1" applyAlignment="1">
      <alignment vertical="center" wrapText="1"/>
    </xf>
    <xf numFmtId="49" fontId="44" fillId="0" borderId="12" xfId="0" applyNumberFormat="1" applyFont="1" applyBorder="1" applyAlignment="1">
      <alignment vertical="center" wrapText="1"/>
    </xf>
    <xf numFmtId="49" fontId="44" fillId="0" borderId="24" xfId="0" applyNumberFormat="1" applyFont="1" applyBorder="1" applyAlignment="1">
      <alignment vertical="center" wrapText="1"/>
    </xf>
    <xf numFmtId="49" fontId="44" fillId="0" borderId="8" xfId="0" applyNumberFormat="1" applyFont="1" applyBorder="1" applyAlignment="1">
      <alignment vertical="center" wrapText="1"/>
    </xf>
    <xf numFmtId="49" fontId="44" fillId="0" borderId="9" xfId="0" applyNumberFormat="1" applyFont="1" applyBorder="1" applyAlignment="1">
      <alignment vertical="center" wrapText="1"/>
    </xf>
    <xf numFmtId="0" fontId="44" fillId="0" borderId="26" xfId="0" applyFont="1" applyBorder="1" applyAlignment="1">
      <alignment horizontal="right" vertical="center"/>
    </xf>
    <xf numFmtId="0" fontId="44" fillId="0" borderId="11" xfId="0" applyFont="1" applyBorder="1" applyAlignment="1">
      <alignment horizontal="right" vertical="center"/>
    </xf>
    <xf numFmtId="0" fontId="44" fillId="0" borderId="18" xfId="0" applyFont="1" applyBorder="1" applyAlignment="1">
      <alignment horizontal="right" vertical="center"/>
    </xf>
    <xf numFmtId="0" fontId="44" fillId="0" borderId="19" xfId="0" applyFont="1" applyBorder="1" applyAlignment="1">
      <alignment horizontal="right" vertical="center"/>
    </xf>
    <xf numFmtId="0" fontId="44" fillId="0" borderId="26" xfId="0" applyFont="1" applyBorder="1" applyAlignment="1">
      <alignment horizontal="right" vertical="center" wrapText="1"/>
    </xf>
    <xf numFmtId="0" fontId="44" fillId="0" borderId="11" xfId="0" applyFont="1" applyBorder="1" applyAlignment="1">
      <alignment horizontal="right" vertical="center" wrapText="1"/>
    </xf>
    <xf numFmtId="0" fontId="44" fillId="0" borderId="18" xfId="0" applyFont="1" applyBorder="1" applyAlignment="1">
      <alignment horizontal="right" vertical="center" wrapText="1"/>
    </xf>
    <xf numFmtId="0" fontId="44" fillId="0" borderId="19" xfId="0" applyFont="1" applyBorder="1" applyAlignment="1">
      <alignment horizontal="right" vertical="center" wrapText="1"/>
    </xf>
    <xf numFmtId="49" fontId="46" fillId="3" borderId="2" xfId="0" applyNumberFormat="1" applyFont="1" applyFill="1" applyBorder="1" applyAlignment="1">
      <alignment horizontal="center" vertical="center"/>
    </xf>
    <xf numFmtId="0" fontId="42" fillId="0" borderId="11"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51" fillId="0" borderId="26" xfId="0" applyFont="1" applyBorder="1" applyAlignment="1">
      <alignment horizontal="right" vertical="center" wrapText="1"/>
    </xf>
    <xf numFmtId="0" fontId="42" fillId="0" borderId="11" xfId="0" applyFont="1" applyBorder="1" applyAlignment="1">
      <alignment horizontal="right" vertical="center" wrapText="1"/>
    </xf>
    <xf numFmtId="0" fontId="42" fillId="0" borderId="18" xfId="0" applyFont="1" applyBorder="1" applyAlignment="1">
      <alignment horizontal="right" vertical="center" wrapText="1"/>
    </xf>
    <xf numFmtId="0" fontId="42" fillId="0" borderId="19" xfId="0" applyFont="1" applyBorder="1" applyAlignment="1">
      <alignment horizontal="right" vertical="center" wrapText="1"/>
    </xf>
    <xf numFmtId="0" fontId="44" fillId="0" borderId="22" xfId="0" applyFont="1" applyBorder="1">
      <alignment vertical="center"/>
    </xf>
    <xf numFmtId="0" fontId="44" fillId="0" borderId="0" xfId="0" applyFont="1">
      <alignment vertical="center"/>
    </xf>
    <xf numFmtId="0" fontId="44" fillId="0" borderId="1" xfId="0" applyFont="1" applyBorder="1">
      <alignment vertical="center"/>
    </xf>
    <xf numFmtId="0" fontId="44" fillId="0" borderId="9" xfId="0" applyFont="1" applyBorder="1">
      <alignment vertical="center"/>
    </xf>
    <xf numFmtId="49" fontId="40" fillId="0" borderId="3" xfId="0" applyNumberFormat="1" applyFont="1" applyBorder="1" applyAlignment="1">
      <alignment horizontal="center" vertical="center"/>
    </xf>
    <xf numFmtId="49" fontId="42" fillId="3" borderId="26" xfId="0" applyNumberFormat="1" applyFont="1" applyFill="1" applyBorder="1" applyAlignment="1">
      <alignment horizontal="center" vertical="center"/>
    </xf>
    <xf numFmtId="49" fontId="42" fillId="3" borderId="24" xfId="0" applyNumberFormat="1" applyFont="1" applyFill="1" applyBorder="1" applyAlignment="1">
      <alignment horizontal="center" vertical="center"/>
    </xf>
    <xf numFmtId="49" fontId="27" fillId="0" borderId="3" xfId="0" applyNumberFormat="1" applyFont="1" applyBorder="1" applyAlignment="1">
      <alignment horizontal="center" vertical="center"/>
    </xf>
    <xf numFmtId="49" fontId="38" fillId="0" borderId="33" xfId="0" applyNumberFormat="1" applyFont="1" applyBorder="1" applyAlignment="1">
      <alignment horizontal="center" vertical="center"/>
    </xf>
    <xf numFmtId="49" fontId="38" fillId="0" borderId="34" xfId="0" applyNumberFormat="1"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3" xfId="0" applyFont="1" applyBorder="1" applyAlignment="1">
      <alignment horizontal="center" vertical="center"/>
    </xf>
    <xf numFmtId="0" fontId="36" fillId="0" borderId="8" xfId="0" applyFont="1" applyBorder="1" applyAlignment="1">
      <alignment horizontal="center" vertical="center"/>
    </xf>
    <xf numFmtId="0" fontId="36" fillId="0" borderId="12" xfId="0" applyFont="1" applyBorder="1" applyAlignment="1">
      <alignment horizontal="center" vertical="center"/>
    </xf>
    <xf numFmtId="0" fontId="36" fillId="0" borderId="9" xfId="0" applyFont="1" applyBorder="1" applyAlignment="1">
      <alignment horizontal="center" vertical="center"/>
    </xf>
    <xf numFmtId="0" fontId="44" fillId="0" borderId="26" xfId="0" applyFont="1" applyBorder="1" applyAlignment="1">
      <alignment horizontal="center" vertical="center"/>
    </xf>
    <xf numFmtId="0" fontId="44" fillId="0" borderId="11" xfId="0" applyFont="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22" xfId="0" applyFont="1" applyBorder="1" applyAlignment="1">
      <alignment horizontal="center" vertical="center" wrapText="1"/>
    </xf>
    <xf numFmtId="0" fontId="44" fillId="0" borderId="0" xfId="0" applyFont="1" applyAlignment="1">
      <alignment horizontal="center" vertical="center" wrapText="1"/>
    </xf>
    <xf numFmtId="0" fontId="44" fillId="0" borderId="1"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9" xfId="0" applyFont="1" applyBorder="1" applyAlignment="1">
      <alignment horizontal="center" vertical="center" wrapText="1"/>
    </xf>
    <xf numFmtId="0" fontId="42" fillId="3" borderId="2" xfId="0" applyFont="1" applyFill="1" applyBorder="1" applyAlignment="1">
      <alignment horizontal="center" vertical="center"/>
    </xf>
    <xf numFmtId="0" fontId="42" fillId="3" borderId="0" xfId="0" applyFont="1" applyFill="1" applyAlignment="1">
      <alignment horizontal="center" vertical="center"/>
    </xf>
    <xf numFmtId="0" fontId="42" fillId="3" borderId="23" xfId="0" applyFont="1" applyFill="1" applyBorder="1" applyAlignment="1">
      <alignment horizontal="center" vertical="center"/>
    </xf>
    <xf numFmtId="49" fontId="42" fillId="3" borderId="18" xfId="0" applyNumberFormat="1" applyFont="1" applyFill="1" applyBorder="1" applyAlignment="1">
      <alignment horizontal="center" vertical="center"/>
    </xf>
    <xf numFmtId="49" fontId="42" fillId="3" borderId="19" xfId="0" applyNumberFormat="1" applyFont="1" applyFill="1" applyBorder="1" applyAlignment="1">
      <alignment horizontal="center" vertical="center"/>
    </xf>
    <xf numFmtId="49" fontId="42" fillId="3" borderId="20" xfId="0" applyNumberFormat="1" applyFont="1" applyFill="1" applyBorder="1" applyAlignment="1">
      <alignment horizontal="center" vertical="center"/>
    </xf>
    <xf numFmtId="49" fontId="42" fillId="3" borderId="14" xfId="0" applyNumberFormat="1" applyFont="1" applyFill="1" applyBorder="1" applyAlignment="1">
      <alignment horizontal="center" vertical="center"/>
    </xf>
    <xf numFmtId="49" fontId="42" fillId="3" borderId="15" xfId="0" applyNumberFormat="1" applyFont="1" applyFill="1" applyBorder="1" applyAlignment="1">
      <alignment horizontal="center" vertical="center"/>
    </xf>
    <xf numFmtId="49" fontId="42" fillId="3" borderId="16" xfId="0" applyNumberFormat="1" applyFont="1" applyFill="1" applyBorder="1" applyAlignment="1">
      <alignment horizontal="center" vertical="center"/>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44" fillId="0" borderId="10"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8" xfId="0" applyFont="1" applyBorder="1" applyAlignment="1">
      <alignment horizontal="center" vertical="center"/>
    </xf>
    <xf numFmtId="0" fontId="44" fillId="0" borderId="9" xfId="0" applyFont="1" applyBorder="1" applyAlignment="1">
      <alignment horizontal="center" vertical="center"/>
    </xf>
    <xf numFmtId="49" fontId="42" fillId="3" borderId="11" xfId="0" applyNumberFormat="1" applyFont="1" applyFill="1" applyBorder="1" applyAlignment="1">
      <alignment horizontal="center" vertical="center" wrapText="1"/>
    </xf>
    <xf numFmtId="49" fontId="42" fillId="3" borderId="30" xfId="0" applyNumberFormat="1" applyFont="1" applyFill="1" applyBorder="1" applyAlignment="1">
      <alignment horizontal="center" vertical="center" wrapText="1"/>
    </xf>
    <xf numFmtId="49" fontId="42" fillId="3" borderId="0" xfId="0" applyNumberFormat="1" applyFont="1" applyFill="1" applyAlignment="1">
      <alignment horizontal="center" vertical="center" wrapText="1"/>
    </xf>
    <xf numFmtId="49" fontId="42" fillId="3" borderId="23" xfId="0" applyNumberFormat="1" applyFont="1" applyFill="1" applyBorder="1" applyAlignment="1">
      <alignment horizontal="center" vertical="center" wrapText="1"/>
    </xf>
    <xf numFmtId="49" fontId="42" fillId="3" borderId="13" xfId="0" applyNumberFormat="1" applyFont="1" applyFill="1" applyBorder="1" applyAlignment="1">
      <alignment horizontal="center" vertical="center" wrapText="1"/>
    </xf>
    <xf numFmtId="49" fontId="42" fillId="3" borderId="8" xfId="0" applyNumberFormat="1" applyFont="1" applyFill="1" applyBorder="1" applyAlignment="1">
      <alignment horizontal="center" vertical="center" wrapText="1"/>
    </xf>
    <xf numFmtId="49" fontId="42" fillId="3" borderId="25" xfId="0" applyNumberFormat="1"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6" xfId="0" applyFont="1" applyFill="1" applyBorder="1" applyAlignment="1">
      <alignment horizontal="center" vertical="center"/>
    </xf>
    <xf numFmtId="0" fontId="38" fillId="3" borderId="7" xfId="0" applyFont="1" applyFill="1" applyBorder="1" applyAlignment="1">
      <alignment horizontal="center" vertical="center"/>
    </xf>
    <xf numFmtId="49" fontId="42" fillId="3" borderId="26" xfId="0" applyNumberFormat="1" applyFont="1" applyFill="1" applyBorder="1" applyAlignment="1">
      <alignment horizontal="center" vertical="center" textRotation="255"/>
    </xf>
    <xf numFmtId="49" fontId="42" fillId="3" borderId="30" xfId="0" applyNumberFormat="1" applyFont="1" applyFill="1" applyBorder="1" applyAlignment="1">
      <alignment horizontal="center" vertical="center" textRotation="255"/>
    </xf>
    <xf numFmtId="49" fontId="42" fillId="3" borderId="22" xfId="0" applyNumberFormat="1" applyFont="1" applyFill="1" applyBorder="1" applyAlignment="1">
      <alignment horizontal="center" vertical="center" textRotation="255"/>
    </xf>
    <xf numFmtId="49" fontId="42" fillId="3" borderId="23" xfId="0" applyNumberFormat="1" applyFont="1" applyFill="1" applyBorder="1" applyAlignment="1">
      <alignment horizontal="center" vertical="center" textRotation="255"/>
    </xf>
    <xf numFmtId="49" fontId="42" fillId="3" borderId="24" xfId="0" applyNumberFormat="1" applyFont="1" applyFill="1" applyBorder="1" applyAlignment="1">
      <alignment horizontal="center" vertical="center" textRotation="255"/>
    </xf>
    <xf numFmtId="49" fontId="42" fillId="3" borderId="25" xfId="0" applyNumberFormat="1" applyFont="1" applyFill="1" applyBorder="1" applyAlignment="1">
      <alignment horizontal="center" vertical="center" textRotation="255"/>
    </xf>
    <xf numFmtId="49" fontId="38" fillId="0" borderId="11" xfId="0" applyNumberFormat="1" applyFont="1" applyBorder="1" applyAlignment="1">
      <alignment horizontal="center" vertical="center"/>
    </xf>
    <xf numFmtId="49" fontId="38" fillId="0" borderId="12" xfId="0" applyNumberFormat="1" applyFont="1" applyBorder="1" applyAlignment="1">
      <alignment horizontal="center" vertical="center"/>
    </xf>
    <xf numFmtId="49" fontId="38" fillId="0" borderId="8" xfId="0" applyNumberFormat="1" applyFont="1" applyBorder="1" applyAlignment="1">
      <alignment horizontal="center" vertical="center"/>
    </xf>
    <xf numFmtId="49" fontId="38" fillId="0" borderId="9" xfId="0" applyNumberFormat="1" applyFont="1" applyBorder="1" applyAlignment="1">
      <alignment horizontal="center" vertical="center"/>
    </xf>
    <xf numFmtId="0" fontId="53" fillId="0" borderId="5" xfId="0" applyFont="1" applyBorder="1" applyAlignment="1">
      <alignment horizontal="left" vertical="center" wrapText="1"/>
    </xf>
    <xf numFmtId="0" fontId="53" fillId="0" borderId="6" xfId="0" applyFont="1" applyBorder="1" applyAlignment="1">
      <alignment horizontal="left" vertical="center" wrapText="1"/>
    </xf>
    <xf numFmtId="0" fontId="53" fillId="0" borderId="7" xfId="0" applyFont="1" applyBorder="1" applyAlignment="1">
      <alignment horizontal="left" vertical="center" wrapText="1"/>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53" fillId="0" borderId="10" xfId="0" applyFont="1" applyBorder="1" applyAlignment="1">
      <alignment horizontal="left" vertical="center" wrapText="1"/>
    </xf>
    <xf numFmtId="0" fontId="53" fillId="0" borderId="11" xfId="0" applyFont="1" applyBorder="1" applyAlignment="1">
      <alignment horizontal="left" vertical="center" wrapText="1"/>
    </xf>
    <xf numFmtId="0" fontId="53" fillId="0" borderId="13" xfId="0" applyFont="1" applyBorder="1" applyAlignment="1">
      <alignment horizontal="left" vertical="center" wrapText="1"/>
    </xf>
    <xf numFmtId="0" fontId="53" fillId="0" borderId="8" xfId="0" applyFont="1" applyBorder="1" applyAlignment="1">
      <alignment horizontal="left" vertical="center" wrapText="1"/>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8" xfId="0" applyFont="1" applyBorder="1" applyAlignment="1">
      <alignment horizontal="center" vertical="center"/>
    </xf>
    <xf numFmtId="0" fontId="53" fillId="0" borderId="9" xfId="0" applyFont="1" applyBorder="1" applyAlignment="1">
      <alignment horizontal="center" vertical="center"/>
    </xf>
    <xf numFmtId="0" fontId="37" fillId="0" borderId="0" xfId="0" applyFont="1" applyAlignment="1">
      <alignment horizontal="left" vertical="center"/>
    </xf>
    <xf numFmtId="0" fontId="36" fillId="0" borderId="0" xfId="0" applyFont="1" applyAlignment="1">
      <alignment horizontal="right" vertical="center"/>
    </xf>
    <xf numFmtId="49" fontId="42" fillId="3" borderId="3" xfId="0" applyNumberFormat="1" applyFont="1" applyFill="1" applyBorder="1" applyAlignment="1">
      <alignment horizontal="center" vertical="center"/>
    </xf>
    <xf numFmtId="49" fontId="42" fillId="3" borderId="27" xfId="0" applyNumberFormat="1" applyFont="1" applyFill="1" applyBorder="1" applyAlignment="1">
      <alignment horizontal="center" vertical="center"/>
    </xf>
    <xf numFmtId="0" fontId="51" fillId="0" borderId="7" xfId="0" applyFont="1" applyBorder="1" applyAlignment="1">
      <alignment horizontal="left" vertical="center" wrapText="1"/>
    </xf>
    <xf numFmtId="0" fontId="51" fillId="0" borderId="3" xfId="0" applyFont="1" applyBorder="1" applyAlignment="1">
      <alignment horizontal="left" vertical="center" wrapText="1"/>
    </xf>
    <xf numFmtId="0" fontId="55" fillId="0" borderId="0" xfId="0" applyFont="1" applyAlignment="1">
      <alignment horizontal="left"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1" xfId="0" applyFont="1" applyBorder="1" applyAlignment="1">
      <alignment horizontal="center" vertical="center" wrapText="1"/>
    </xf>
    <xf numFmtId="176" fontId="44" fillId="0" borderId="42" xfId="4" applyNumberFormat="1" applyFont="1" applyBorder="1" applyAlignment="1">
      <alignment horizontal="center" vertical="center"/>
    </xf>
    <xf numFmtId="0" fontId="44" fillId="0" borderId="42" xfId="4" applyFont="1" applyBorder="1" applyAlignment="1">
      <alignment horizontal="center" vertical="center" shrinkToFit="1"/>
    </xf>
    <xf numFmtId="0" fontId="44" fillId="0" borderId="43" xfId="4" applyFont="1" applyBorder="1" applyAlignment="1">
      <alignment horizontal="center" vertical="center" shrinkToFit="1"/>
    </xf>
    <xf numFmtId="0" fontId="44" fillId="4" borderId="42" xfId="4" applyFont="1" applyFill="1" applyBorder="1" applyAlignment="1">
      <alignment horizontal="center" vertical="center" shrinkToFit="1"/>
    </xf>
    <xf numFmtId="0" fontId="44" fillId="4" borderId="52" xfId="4" applyFont="1" applyFill="1" applyBorder="1" applyAlignment="1">
      <alignment horizontal="center" vertical="center" shrinkToFit="1"/>
    </xf>
    <xf numFmtId="176" fontId="44" fillId="4" borderId="42" xfId="4" applyNumberFormat="1" applyFont="1" applyFill="1" applyBorder="1" applyAlignment="1">
      <alignment horizontal="center" vertical="center"/>
    </xf>
    <xf numFmtId="176" fontId="44" fillId="4" borderId="52" xfId="4" applyNumberFormat="1" applyFont="1" applyFill="1" applyBorder="1" applyAlignment="1">
      <alignment horizontal="center" vertical="center"/>
    </xf>
    <xf numFmtId="0" fontId="44" fillId="4" borderId="47" xfId="4" applyFont="1" applyFill="1" applyBorder="1" applyAlignment="1">
      <alignment horizontal="center" vertical="center" shrinkToFit="1"/>
    </xf>
    <xf numFmtId="178" fontId="44" fillId="4" borderId="42" xfId="4" applyNumberFormat="1" applyFont="1" applyFill="1" applyBorder="1" applyAlignment="1">
      <alignment horizontal="center" vertical="center" shrinkToFit="1"/>
    </xf>
    <xf numFmtId="178" fontId="44" fillId="4" borderId="43" xfId="4" applyNumberFormat="1" applyFont="1" applyFill="1" applyBorder="1" applyAlignment="1">
      <alignment horizontal="center" vertical="center" shrinkToFit="1"/>
    </xf>
    <xf numFmtId="178" fontId="44" fillId="4" borderId="52" xfId="4" applyNumberFormat="1" applyFont="1" applyFill="1" applyBorder="1" applyAlignment="1">
      <alignment horizontal="center" vertical="center" shrinkToFit="1"/>
    </xf>
    <xf numFmtId="178" fontId="44" fillId="4" borderId="53" xfId="4" applyNumberFormat="1" applyFont="1" applyFill="1" applyBorder="1" applyAlignment="1">
      <alignment horizontal="center" vertical="center" shrinkToFit="1"/>
    </xf>
    <xf numFmtId="0" fontId="44" fillId="0" borderId="54" xfId="4" applyFont="1" applyBorder="1" applyAlignment="1">
      <alignment horizontal="center" vertical="center" shrinkToFit="1"/>
    </xf>
    <xf numFmtId="176" fontId="44" fillId="0" borderId="54" xfId="4" applyNumberFormat="1" applyFont="1" applyBorder="1" applyAlignment="1">
      <alignment horizontal="center" vertical="center"/>
    </xf>
    <xf numFmtId="0" fontId="44" fillId="0" borderId="55" xfId="4" applyFont="1" applyBorder="1" applyAlignment="1">
      <alignment horizontal="center" vertical="center" shrinkToFit="1"/>
    </xf>
    <xf numFmtId="176" fontId="44" fillId="4" borderId="47" xfId="4" applyNumberFormat="1" applyFont="1" applyFill="1" applyBorder="1" applyAlignment="1">
      <alignment horizontal="center" vertical="center"/>
    </xf>
    <xf numFmtId="178" fontId="44" fillId="4" borderId="47" xfId="4" applyNumberFormat="1" applyFont="1" applyFill="1" applyBorder="1" applyAlignment="1">
      <alignment horizontal="center" vertical="center" shrinkToFit="1"/>
    </xf>
    <xf numFmtId="178" fontId="44" fillId="4" borderId="51" xfId="4" applyNumberFormat="1" applyFont="1" applyFill="1" applyBorder="1" applyAlignment="1">
      <alignment horizontal="center" vertical="center" shrinkToFit="1"/>
    </xf>
    <xf numFmtId="176" fontId="44" fillId="0" borderId="56" xfId="4" applyNumberFormat="1" applyFont="1" applyBorder="1" applyAlignment="1">
      <alignment horizontal="center" vertical="center"/>
    </xf>
    <xf numFmtId="0" fontId="44" fillId="0" borderId="56" xfId="4" applyFont="1" applyBorder="1" applyAlignment="1">
      <alignment horizontal="center" vertical="center" shrinkToFit="1"/>
    </xf>
    <xf numFmtId="0" fontId="44" fillId="0" borderId="57" xfId="4" applyFont="1" applyBorder="1" applyAlignment="1">
      <alignment horizontal="center" vertical="center" shrinkToFit="1"/>
    </xf>
    <xf numFmtId="6" fontId="44" fillId="3" borderId="44" xfId="1" applyNumberFormat="1" applyFont="1" applyFill="1" applyBorder="1" applyAlignment="1">
      <alignment horizontal="center" vertical="center"/>
    </xf>
    <xf numFmtId="6" fontId="44" fillId="3" borderId="45" xfId="1" applyNumberFormat="1" applyFont="1" applyFill="1" applyBorder="1" applyAlignment="1">
      <alignment horizontal="center" vertical="center"/>
    </xf>
    <xf numFmtId="6" fontId="44" fillId="3" borderId="46" xfId="1" applyNumberFormat="1" applyFont="1" applyFill="1" applyBorder="1" applyAlignment="1">
      <alignment horizontal="center" vertical="center"/>
    </xf>
    <xf numFmtId="6" fontId="44" fillId="3" borderId="24" xfId="1" applyNumberFormat="1" applyFont="1" applyFill="1" applyBorder="1" applyAlignment="1">
      <alignment horizontal="center" vertical="center"/>
    </xf>
    <xf numFmtId="6" fontId="44" fillId="3" borderId="8" xfId="1" applyNumberFormat="1" applyFont="1" applyFill="1" applyBorder="1" applyAlignment="1">
      <alignment horizontal="center" vertical="center"/>
    </xf>
    <xf numFmtId="6" fontId="44" fillId="3" borderId="9" xfId="1" applyNumberFormat="1" applyFont="1" applyFill="1" applyBorder="1" applyAlignment="1">
      <alignment horizontal="center" vertical="center"/>
    </xf>
    <xf numFmtId="0" fontId="44" fillId="3" borderId="44" xfId="4" applyFont="1" applyFill="1" applyBorder="1" applyAlignment="1">
      <alignment horizontal="center" vertical="center"/>
    </xf>
    <xf numFmtId="0" fontId="44" fillId="3" borderId="45" xfId="4" applyFont="1" applyFill="1" applyBorder="1" applyAlignment="1">
      <alignment horizontal="center" vertical="center"/>
    </xf>
    <xf numFmtId="0" fontId="44" fillId="3" borderId="24" xfId="4" applyFont="1" applyFill="1" applyBorder="1" applyAlignment="1">
      <alignment horizontal="center" vertical="center"/>
    </xf>
    <xf numFmtId="0" fontId="44" fillId="3" borderId="8" xfId="4" applyFont="1" applyFill="1" applyBorder="1" applyAlignment="1">
      <alignment horizontal="center" vertical="center"/>
    </xf>
    <xf numFmtId="176" fontId="44" fillId="3" borderId="44" xfId="4" applyNumberFormat="1" applyFont="1" applyFill="1" applyBorder="1" applyAlignment="1">
      <alignment horizontal="center" vertical="center"/>
    </xf>
    <xf numFmtId="176" fontId="44" fillId="3" borderId="45" xfId="4" applyNumberFormat="1" applyFont="1" applyFill="1" applyBorder="1" applyAlignment="1">
      <alignment horizontal="center" vertical="center"/>
    </xf>
    <xf numFmtId="176" fontId="44" fillId="3" borderId="24" xfId="4" applyNumberFormat="1" applyFont="1" applyFill="1" applyBorder="1" applyAlignment="1">
      <alignment horizontal="center" vertical="center"/>
    </xf>
    <xf numFmtId="176" fontId="44" fillId="3" borderId="8" xfId="4" applyNumberFormat="1" applyFont="1" applyFill="1" applyBorder="1" applyAlignment="1">
      <alignment horizontal="center" vertical="center"/>
    </xf>
    <xf numFmtId="0" fontId="44" fillId="4" borderId="14" xfId="4" applyFont="1" applyFill="1" applyBorder="1" applyAlignment="1">
      <alignment horizontal="center" vertical="center" shrinkToFit="1"/>
    </xf>
    <xf numFmtId="0" fontId="44" fillId="4" borderId="15" xfId="4" applyFont="1" applyFill="1" applyBorder="1" applyAlignment="1">
      <alignment horizontal="center" vertical="center" shrinkToFit="1"/>
    </xf>
    <xf numFmtId="0" fontId="44" fillId="4" borderId="16" xfId="4" applyFont="1" applyFill="1" applyBorder="1" applyAlignment="1">
      <alignment horizontal="center" vertical="center" shrinkToFit="1"/>
    </xf>
    <xf numFmtId="0" fontId="44" fillId="4" borderId="48" xfId="4" applyFont="1" applyFill="1" applyBorder="1" applyAlignment="1">
      <alignment horizontal="center" vertical="center" shrinkToFit="1"/>
    </xf>
    <xf numFmtId="0" fontId="44" fillId="4" borderId="49" xfId="4" applyFont="1" applyFill="1" applyBorder="1" applyAlignment="1">
      <alignment horizontal="center" vertical="center" shrinkToFit="1"/>
    </xf>
    <xf numFmtId="0" fontId="44" fillId="4" borderId="50" xfId="4" applyFont="1" applyFill="1" applyBorder="1" applyAlignment="1">
      <alignment horizontal="center" vertical="center" shrinkToFit="1"/>
    </xf>
    <xf numFmtId="0" fontId="44" fillId="3" borderId="58" xfId="4" applyFont="1" applyFill="1" applyBorder="1" applyAlignment="1">
      <alignment horizontal="center" vertical="center"/>
    </xf>
    <xf numFmtId="0" fontId="44" fillId="3" borderId="59" xfId="4" applyFont="1" applyFill="1" applyBorder="1" applyAlignment="1">
      <alignment horizontal="center" vertical="center"/>
    </xf>
    <xf numFmtId="0" fontId="44" fillId="3" borderId="13" xfId="4" applyFont="1" applyFill="1" applyBorder="1" applyAlignment="1">
      <alignment horizontal="center" vertical="center"/>
    </xf>
    <xf numFmtId="0" fontId="44" fillId="3" borderId="25" xfId="4" applyFont="1" applyFill="1" applyBorder="1" applyAlignment="1">
      <alignment horizontal="center" vertical="center"/>
    </xf>
    <xf numFmtId="0" fontId="48" fillId="0" borderId="42" xfId="4" applyFont="1" applyBorder="1" applyAlignment="1">
      <alignment horizontal="center" vertical="center"/>
    </xf>
    <xf numFmtId="0" fontId="48" fillId="4" borderId="42" xfId="4" applyFont="1" applyFill="1" applyBorder="1" applyAlignment="1">
      <alignment horizontal="center" vertical="center"/>
    </xf>
    <xf numFmtId="0" fontId="48" fillId="4" borderId="47" xfId="4" applyFont="1" applyFill="1" applyBorder="1" applyAlignment="1">
      <alignment horizontal="center" vertical="center"/>
    </xf>
    <xf numFmtId="0" fontId="44" fillId="0" borderId="60" xfId="4" applyFont="1" applyBorder="1" applyAlignment="1">
      <alignment horizontal="center" vertical="center" textRotation="255"/>
    </xf>
    <xf numFmtId="0" fontId="44" fillId="0" borderId="54" xfId="4" applyFont="1" applyBorder="1" applyAlignment="1">
      <alignment horizontal="center" vertical="center" textRotation="255"/>
    </xf>
    <xf numFmtId="0" fontId="44" fillId="0" borderId="61" xfId="4" applyFont="1" applyBorder="1" applyAlignment="1">
      <alignment horizontal="center" vertical="center" textRotation="255"/>
    </xf>
    <xf numFmtId="0" fontId="44" fillId="0" borderId="42" xfId="4" applyFont="1" applyBorder="1" applyAlignment="1">
      <alignment horizontal="center" vertical="center" textRotation="255"/>
    </xf>
    <xf numFmtId="0" fontId="44" fillId="0" borderId="62" xfId="4" applyFont="1" applyBorder="1" applyAlignment="1">
      <alignment horizontal="center" vertical="center" textRotation="255"/>
    </xf>
    <xf numFmtId="0" fontId="44" fillId="0" borderId="47" xfId="4" applyFont="1" applyBorder="1" applyAlignment="1">
      <alignment horizontal="center" vertical="center" textRotation="255"/>
    </xf>
    <xf numFmtId="0" fontId="48" fillId="0" borderId="54" xfId="4" applyFont="1" applyBorder="1" applyAlignment="1">
      <alignment horizontal="center" vertical="center"/>
    </xf>
    <xf numFmtId="0" fontId="48" fillId="3" borderId="31" xfId="4" applyFont="1" applyFill="1" applyBorder="1" applyAlignment="1">
      <alignment horizontal="center" vertical="center"/>
    </xf>
    <xf numFmtId="0" fontId="48" fillId="3" borderId="56" xfId="4" applyFont="1" applyFill="1" applyBorder="1" applyAlignment="1">
      <alignment horizontal="center" vertical="center"/>
    </xf>
    <xf numFmtId="0" fontId="48" fillId="0" borderId="56" xfId="4" applyFont="1" applyBorder="1" applyAlignment="1">
      <alignment horizontal="center" vertical="center"/>
    </xf>
    <xf numFmtId="0" fontId="44" fillId="0" borderId="63" xfId="4" applyFont="1" applyBorder="1" applyAlignment="1">
      <alignment horizontal="center" vertical="center" textRotation="255"/>
    </xf>
    <xf numFmtId="0" fontId="44" fillId="0" borderId="56" xfId="4" applyFont="1" applyBorder="1" applyAlignment="1">
      <alignment horizontal="center" vertical="center" textRotation="255"/>
    </xf>
    <xf numFmtId="0" fontId="44" fillId="0" borderId="64" xfId="4" applyFont="1" applyBorder="1" applyAlignment="1">
      <alignment horizontal="center" vertical="center" textRotation="255"/>
    </xf>
    <xf numFmtId="0" fontId="44" fillId="0" borderId="52" xfId="4" applyFont="1" applyBorder="1" applyAlignment="1">
      <alignment horizontal="center" vertical="center" textRotation="255"/>
    </xf>
    <xf numFmtId="0" fontId="48" fillId="4" borderId="52" xfId="4" applyFont="1" applyFill="1" applyBorder="1" applyAlignment="1">
      <alignment horizontal="center" vertical="center"/>
    </xf>
    <xf numFmtId="0" fontId="66" fillId="0" borderId="10" xfId="4" applyFont="1" applyBorder="1" applyAlignment="1">
      <alignment horizontal="center" vertical="center"/>
    </xf>
    <xf numFmtId="0" fontId="66" fillId="0" borderId="11" xfId="4" applyFont="1" applyBorder="1" applyAlignment="1">
      <alignment horizontal="center" vertical="center"/>
    </xf>
    <xf numFmtId="0" fontId="66" fillId="0" borderId="12" xfId="4" applyFont="1" applyBorder="1" applyAlignment="1">
      <alignment horizontal="center" vertical="center"/>
    </xf>
    <xf numFmtId="0" fontId="66" fillId="0" borderId="13" xfId="4" applyFont="1" applyBorder="1" applyAlignment="1">
      <alignment horizontal="center" vertical="center"/>
    </xf>
    <xf numFmtId="0" fontId="66" fillId="0" borderId="8" xfId="4" applyFont="1" applyBorder="1" applyAlignment="1">
      <alignment horizontal="center" vertical="center"/>
    </xf>
    <xf numFmtId="0" fontId="66" fillId="0" borderId="9" xfId="4" applyFont="1" applyBorder="1" applyAlignment="1">
      <alignment horizontal="center" vertical="center"/>
    </xf>
    <xf numFmtId="0" fontId="44" fillId="3" borderId="60" xfId="4" applyFont="1" applyFill="1" applyBorder="1" applyAlignment="1">
      <alignment horizontal="center" vertical="center"/>
    </xf>
    <xf numFmtId="0" fontId="44" fillId="3" borderId="54" xfId="4" applyFont="1" applyFill="1" applyBorder="1" applyAlignment="1">
      <alignment horizontal="center" vertical="center"/>
    </xf>
    <xf numFmtId="0" fontId="44" fillId="3" borderId="61" xfId="4" applyFont="1" applyFill="1" applyBorder="1" applyAlignment="1">
      <alignment horizontal="center" vertical="center"/>
    </xf>
    <xf numFmtId="0" fontId="44" fillId="3" borderId="42" xfId="4" applyFont="1" applyFill="1" applyBorder="1" applyAlignment="1">
      <alignment horizontal="center" vertical="center"/>
    </xf>
    <xf numFmtId="0" fontId="48" fillId="3" borderId="54" xfId="4" applyFont="1" applyFill="1" applyBorder="1" applyAlignment="1">
      <alignment horizontal="center" vertical="center"/>
    </xf>
    <xf numFmtId="0" fontId="48" fillId="3" borderId="42" xfId="4" applyFont="1" applyFill="1" applyBorder="1" applyAlignment="1">
      <alignment horizontal="center" vertical="center"/>
    </xf>
    <xf numFmtId="0" fontId="48" fillId="3" borderId="35" xfId="4" applyFont="1" applyFill="1" applyBorder="1" applyAlignment="1">
      <alignment horizontal="center" vertical="center"/>
    </xf>
    <xf numFmtId="0" fontId="48" fillId="3" borderId="57" xfId="4" applyFont="1" applyFill="1" applyBorder="1" applyAlignment="1">
      <alignment horizontal="center" vertical="center"/>
    </xf>
  </cellXfs>
  <cellStyles count="6">
    <cellStyle name="ハイパーリンク" xfId="5" builtinId="8"/>
    <cellStyle name="桁区切り" xfId="1" builtinId="6"/>
    <cellStyle name="桁区切り 2" xfId="2"/>
    <cellStyle name="標準" xfId="0" builtinId="0"/>
    <cellStyle name="標準 2" xfId="3"/>
    <cellStyle name="標準 3" xfId="4"/>
  </cellStyles>
  <dxfs count="32">
    <dxf>
      <fill>
        <patternFill>
          <bgColor rgb="FFFFFF00"/>
        </patternFill>
      </fill>
    </dxf>
    <dxf>
      <fill>
        <patternFill>
          <bgColor rgb="FFFFFF00"/>
        </patternFill>
      </fill>
    </dxf>
    <dxf>
      <fill>
        <patternFill>
          <bgColor rgb="FFFF00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ont>
        <color theme="2"/>
      </font>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件数</a:t>
            </a:r>
          </a:p>
        </c:rich>
      </c:tx>
      <c:layout>
        <c:manualLayout>
          <c:xMode val="edge"/>
          <c:yMode val="edge"/>
          <c:x val="0.30877759667063814"/>
          <c:y val="1.9897156247250105E-2"/>
        </c:manualLayout>
      </c:layout>
      <c:overlay val="1"/>
    </c:title>
    <c:autoTitleDeleted val="0"/>
    <c:plotArea>
      <c:layout>
        <c:manualLayout>
          <c:layoutTarget val="inner"/>
          <c:xMode val="edge"/>
          <c:yMode val="edge"/>
          <c:x val="7.442925724038936E-2"/>
          <c:y val="0.13962006876269195"/>
          <c:w val="0.53602876647765962"/>
          <c:h val="0.77466757779278916"/>
        </c:manualLayout>
      </c:layout>
      <c:areaChart>
        <c:grouping val="stacked"/>
        <c:varyColors val="0"/>
        <c:ser>
          <c:idx val="0"/>
          <c:order val="0"/>
          <c:tx>
            <c:strRef>
              <c:f>⑦支出計画書!$C$5</c:f>
              <c:strCache>
                <c:ptCount val="1"/>
              </c:strCache>
            </c:strRef>
          </c:tx>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(⑦支出計画書!$E$5,⑦支出計画書!$G$5,⑦支出計画書!$I$5,⑦支出計画書!$K$5,⑦支出計画書!$M$5)</c:f>
              <c:numCache>
                <c:formatCode>#,##0</c:formatCode>
                <c:ptCount val="5"/>
                <c:pt idx="0">
                  <c:v>5000</c:v>
                </c:pt>
                <c:pt idx="1">
                  <c:v>5000</c:v>
                </c:pt>
                <c:pt idx="2">
                  <c:v>10000</c:v>
                </c:pt>
                <c:pt idx="3">
                  <c:v>12000</c:v>
                </c:pt>
                <c:pt idx="4">
                  <c:v>12000</c:v>
                </c:pt>
              </c:numCache>
            </c:numRef>
          </c:val>
        </c:ser>
        <c:ser>
          <c:idx val="1"/>
          <c:order val="1"/>
          <c:tx>
            <c:strRef>
              <c:f>⑦支出計画書!$C$6</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(⑦支出計画書!$E$6,⑦支出計画書!$G$6,⑦支出計画書!$I$6,⑦支出計画書!$K$6,⑦支出計画書!$M$6)</c:f>
              <c:numCache>
                <c:formatCode>#,##0</c:formatCode>
                <c:ptCount val="5"/>
                <c:pt idx="0">
                  <c:v>1000</c:v>
                </c:pt>
                <c:pt idx="1">
                  <c:v>2000</c:v>
                </c:pt>
                <c:pt idx="2">
                  <c:v>300</c:v>
                </c:pt>
                <c:pt idx="3">
                  <c:v>200</c:v>
                </c:pt>
                <c:pt idx="4">
                  <c:v>100</c:v>
                </c:pt>
              </c:numCache>
            </c:numRef>
          </c:val>
        </c:ser>
        <c:ser>
          <c:idx val="2"/>
          <c:order val="2"/>
          <c:tx>
            <c:strRef>
              <c:f>⑦支出計画書!$C$7</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(⑦支出計画書!$E$7,⑦支出計画書!$G$7,⑦支出計画書!$I$7,⑦支出計画書!$K$7,⑦支出計画書!$M$7)</c:f>
              <c:numCache>
                <c:formatCode>#,##0</c:formatCode>
                <c:ptCount val="5"/>
                <c:pt idx="0">
                  <c:v>5000</c:v>
                </c:pt>
                <c:pt idx="1">
                  <c:v>3000</c:v>
                </c:pt>
                <c:pt idx="2">
                  <c:v>4000</c:v>
                </c:pt>
                <c:pt idx="3">
                  <c:v>6000</c:v>
                </c:pt>
                <c:pt idx="4">
                  <c:v>10000</c:v>
                </c:pt>
              </c:numCache>
            </c:numRef>
          </c:val>
        </c:ser>
        <c:ser>
          <c:idx val="3"/>
          <c:order val="3"/>
          <c:tx>
            <c:strRef>
              <c:f>⑦支出計画書!$C$8</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(⑦支出計画書!$E$8,⑦支出計画書!$G$8,⑦支出計画書!$I$8,⑦支出計画書!$K$8,⑦支出計画書!$M$8)</c:f>
              <c:numCache>
                <c:formatCode>#,##0</c:formatCode>
                <c:ptCount val="5"/>
              </c:numCache>
            </c:numRef>
          </c:val>
        </c:ser>
        <c:ser>
          <c:idx val="4"/>
          <c:order val="4"/>
          <c:tx>
            <c:strRef>
              <c:f>⑦支出計画書!$C$9</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(⑦支出計画書!$E$9,⑦支出計画書!$G$9,⑦支出計画書!$I$9,⑦支出計画書!$K$9,⑦支出計画書!$M$9)</c:f>
              <c:numCache>
                <c:formatCode>#,##0</c:formatCode>
                <c:ptCount val="5"/>
              </c:numCache>
            </c:numRef>
          </c:val>
        </c:ser>
        <c:ser>
          <c:idx val="5"/>
          <c:order val="5"/>
          <c:tx>
            <c:strRef>
              <c:f>⑦支出計画書!$C$10</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(⑦支出計画書!$E$10,⑦支出計画書!$G$10,⑦支出計画書!$I$10,⑦支出計画書!$K$10,⑦支出計画書!$M$10)</c:f>
              <c:numCache>
                <c:formatCode>#,##0</c:formatCode>
                <c:ptCount val="5"/>
              </c:numCache>
            </c:numRef>
          </c:val>
        </c:ser>
        <c:ser>
          <c:idx val="6"/>
          <c:order val="6"/>
          <c:tx>
            <c:strRef>
              <c:f>⑦支出計画書!$C$11</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(⑦支出計画書!$E$11,⑦支出計画書!$G$11,⑦支出計画書!$I$11,⑦支出計画書!$K$11,⑦支出計画書!$M$11)</c:f>
              <c:numCache>
                <c:formatCode>#,##0</c:formatCode>
                <c:ptCount val="5"/>
              </c:numCache>
            </c:numRef>
          </c:val>
        </c:ser>
        <c:ser>
          <c:idx val="7"/>
          <c:order val="7"/>
          <c:tx>
            <c:strRef>
              <c:f>⑦支出計画書!$C$12</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(⑦支出計画書!$E$12,⑦支出計画書!$G$12,⑦支出計画書!$I$12,⑦支出計画書!$K$12,⑦支出計画書!$M$12)</c:f>
              <c:numCache>
                <c:formatCode>#,##0</c:formatCode>
                <c:ptCount val="5"/>
              </c:numCache>
            </c:numRef>
          </c:val>
        </c:ser>
        <c:ser>
          <c:idx val="8"/>
          <c:order val="8"/>
          <c:tx>
            <c:strRef>
              <c:f>⑦支出計画書!$C$13</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(⑦支出計画書!$E$13,⑦支出計画書!$G$13,⑦支出計画書!$I$13,⑦支出計画書!$K$13,⑦支出計画書!$M$13)</c:f>
              <c:numCache>
                <c:formatCode>#,##0</c:formatCode>
                <c:ptCount val="5"/>
              </c:numCache>
            </c:numRef>
          </c:val>
        </c:ser>
        <c:ser>
          <c:idx val="9"/>
          <c:order val="9"/>
          <c:tx>
            <c:strRef>
              <c:f>⑦支出計画書!$C$14</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(⑦支出計画書!$E$14,⑦支出計画書!$G$14,⑦支出計画書!$I$14,⑦支出計画書!$K$14,⑦支出計画書!$M$14)</c:f>
              <c:numCache>
                <c:formatCode>#,##0</c:formatCode>
                <c:ptCount val="5"/>
              </c:numCache>
            </c:numRef>
          </c:val>
        </c:ser>
        <c:ser>
          <c:idx val="10"/>
          <c:order val="10"/>
          <c:tx>
            <c:strRef>
              <c:f>⑦支出計画書!$C$15</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(⑦支出計画書!$E$15,⑦支出計画書!$G$15,⑦支出計画書!$I$15,⑦支出計画書!$K$15,⑦支出計画書!$M$15)</c:f>
              <c:numCache>
                <c:formatCode>#,##0</c:formatCode>
                <c:ptCount val="5"/>
              </c:numCache>
            </c:numRef>
          </c:val>
        </c:ser>
        <c:ser>
          <c:idx val="11"/>
          <c:order val="11"/>
          <c:tx>
            <c:strRef>
              <c:f>⑦支出計画書!$C$16</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(⑦支出計画書!$E$16,⑦支出計画書!$G$16,⑦支出計画書!$I$16,⑦支出計画書!$K$16,⑦支出計画書!$M$16)</c:f>
              <c:numCache>
                <c:formatCode>#,##0</c:formatCode>
                <c:ptCount val="5"/>
              </c:numCache>
            </c:numRef>
          </c:val>
        </c:ser>
        <c:ser>
          <c:idx val="12"/>
          <c:order val="12"/>
          <c:tx>
            <c:strRef>
              <c:f>⑦支出計画書!$C$17</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(⑦支出計画書!$E$17,⑦支出計画書!$G$17,⑦支出計画書!$I$17,⑦支出計画書!$K$17,⑦支出計画書!$M$17)</c:f>
              <c:numCache>
                <c:formatCode>#,##0</c:formatCode>
                <c:ptCount val="5"/>
              </c:numCache>
            </c:numRef>
          </c:val>
        </c:ser>
        <c:ser>
          <c:idx val="13"/>
          <c:order val="13"/>
          <c:tx>
            <c:strRef>
              <c:f>⑦支出計画書!$C$18</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(⑦支出計画書!$E$18,⑦支出計画書!$G$18,⑦支出計画書!$I$18,⑦支出計画書!$K$18,⑦支出計画書!$M$18)</c:f>
              <c:numCache>
                <c:formatCode>#,##0</c:formatCode>
                <c:ptCount val="5"/>
              </c:numCache>
            </c:numRef>
          </c:val>
        </c:ser>
        <c:ser>
          <c:idx val="14"/>
          <c:order val="14"/>
          <c:tx>
            <c:strRef>
              <c:f>⑦支出計画書!$C$19</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(⑦支出計画書!$E$19,⑦支出計画書!$G$19,⑦支出計画書!$I$19,⑦支出計画書!$K$19,⑦支出計画書!$M$19)</c:f>
              <c:numCache>
                <c:formatCode>#,##0</c:formatCode>
                <c:ptCount val="5"/>
              </c:numCache>
            </c:numRef>
          </c:val>
        </c:ser>
        <c:dLbls>
          <c:showLegendKey val="0"/>
          <c:showVal val="0"/>
          <c:showCatName val="0"/>
          <c:showSerName val="0"/>
          <c:showPercent val="0"/>
          <c:showBubbleSize val="0"/>
        </c:dLbls>
        <c:axId val="170384000"/>
        <c:axId val="170385792"/>
      </c:areaChart>
      <c:catAx>
        <c:axId val="170384000"/>
        <c:scaling>
          <c:orientation val="minMax"/>
        </c:scaling>
        <c:delete val="0"/>
        <c:axPos val="b"/>
        <c:majorTickMark val="out"/>
        <c:minorTickMark val="none"/>
        <c:tickLblPos val="nextTo"/>
        <c:crossAx val="170385792"/>
        <c:crosses val="autoZero"/>
        <c:auto val="1"/>
        <c:lblAlgn val="ctr"/>
        <c:lblOffset val="100"/>
        <c:noMultiLvlLbl val="0"/>
      </c:catAx>
      <c:valAx>
        <c:axId val="170385792"/>
        <c:scaling>
          <c:orientation val="minMax"/>
        </c:scaling>
        <c:delete val="0"/>
        <c:axPos val="l"/>
        <c:majorGridlines/>
        <c:numFmt formatCode="#,##0" sourceLinked="1"/>
        <c:majorTickMark val="out"/>
        <c:minorTickMark val="none"/>
        <c:tickLblPos val="nextTo"/>
        <c:crossAx val="170384000"/>
        <c:crosses val="autoZero"/>
        <c:crossBetween val="midCat"/>
      </c:valAx>
    </c:plotArea>
    <c:legend>
      <c:legendPos val="r"/>
      <c:layout>
        <c:manualLayout>
          <c:xMode val="edge"/>
          <c:yMode val="edge"/>
          <c:x val="0.6318461320190436"/>
          <c:y val="5.0251808695892859E-2"/>
          <c:w val="0.35791620919648082"/>
          <c:h val="0.8994963826082143"/>
        </c:manualLayout>
      </c:layout>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金額</a:t>
            </a:r>
          </a:p>
        </c:rich>
      </c:tx>
      <c:layout>
        <c:manualLayout>
          <c:xMode val="edge"/>
          <c:yMode val="edge"/>
          <c:x val="0.30877759667063814"/>
          <c:y val="1.9897156247250105E-2"/>
        </c:manualLayout>
      </c:layout>
      <c:overlay val="1"/>
    </c:title>
    <c:autoTitleDeleted val="0"/>
    <c:plotArea>
      <c:layout>
        <c:manualLayout>
          <c:layoutTarget val="inner"/>
          <c:xMode val="edge"/>
          <c:yMode val="edge"/>
          <c:x val="7.442925724038936E-2"/>
          <c:y val="0.13962006876269195"/>
          <c:w val="0.53602876647765962"/>
          <c:h val="0.77466757779278916"/>
        </c:manualLayout>
      </c:layout>
      <c:areaChart>
        <c:grouping val="stacked"/>
        <c:varyColors val="0"/>
        <c:ser>
          <c:idx val="0"/>
          <c:order val="0"/>
          <c:tx>
            <c:strRef>
              <c:f>⑦支出計画書!$C$5</c:f>
              <c:strCache>
                <c:ptCount val="1"/>
              </c:strCache>
            </c:strRef>
          </c:tx>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(⑦支出計画書!$F$5,⑦支出計画書!$H$5,⑦支出計画書!$J$5,⑦支出計画書!$L$5,⑦支出計画書!$N$5)</c:f>
              <c:numCache>
                <c:formatCode>#,##0</c:formatCode>
                <c:ptCount val="5"/>
                <c:pt idx="0">
                  <c:v>50000000</c:v>
                </c:pt>
                <c:pt idx="1">
                  <c:v>50000000</c:v>
                </c:pt>
                <c:pt idx="2">
                  <c:v>100000000</c:v>
                </c:pt>
                <c:pt idx="3">
                  <c:v>120000000</c:v>
                </c:pt>
                <c:pt idx="4">
                  <c:v>120000000</c:v>
                </c:pt>
              </c:numCache>
            </c:numRef>
          </c:val>
        </c:ser>
        <c:ser>
          <c:idx val="1"/>
          <c:order val="1"/>
          <c:tx>
            <c:strRef>
              <c:f>⑦支出計画書!$C$6</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(⑦支出計画書!$F$6,⑦支出計画書!$H$6,⑦支出計画書!$J$6,⑦支出計画書!$L$6,⑦支出計画書!$N$6)</c:f>
              <c:numCache>
                <c:formatCode>#,##0</c:formatCode>
                <c:ptCount val="5"/>
                <c:pt idx="0">
                  <c:v>5000000</c:v>
                </c:pt>
                <c:pt idx="1">
                  <c:v>10000000</c:v>
                </c:pt>
                <c:pt idx="2">
                  <c:v>1500000</c:v>
                </c:pt>
                <c:pt idx="3">
                  <c:v>1000000</c:v>
                </c:pt>
                <c:pt idx="4">
                  <c:v>500000</c:v>
                </c:pt>
              </c:numCache>
            </c:numRef>
          </c:val>
        </c:ser>
        <c:ser>
          <c:idx val="2"/>
          <c:order val="2"/>
          <c:tx>
            <c:strRef>
              <c:f>⑦支出計画書!$C$7</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(⑦支出計画書!$F$7,⑦支出計画書!$H$7,⑦支出計画書!$J$7,⑦支出計画書!$L$7,⑦支出計画書!$N$7)</c:f>
              <c:numCache>
                <c:formatCode>#,##0</c:formatCode>
                <c:ptCount val="5"/>
                <c:pt idx="0">
                  <c:v>25000000</c:v>
                </c:pt>
                <c:pt idx="1">
                  <c:v>15000000</c:v>
                </c:pt>
                <c:pt idx="2">
                  <c:v>20000000</c:v>
                </c:pt>
                <c:pt idx="3">
                  <c:v>30000000</c:v>
                </c:pt>
                <c:pt idx="4">
                  <c:v>50000000</c:v>
                </c:pt>
              </c:numCache>
            </c:numRef>
          </c:val>
        </c:ser>
        <c:ser>
          <c:idx val="3"/>
          <c:order val="3"/>
          <c:tx>
            <c:strRef>
              <c:f>⑦支出計画書!$C$8</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(⑦支出計画書!$F$8,⑦支出計画書!$H$8,⑦支出計画書!$J$8,⑦支出計画書!$L$8,⑦支出計画書!$N$8)</c:f>
              <c:numCache>
                <c:formatCode>#,##0</c:formatCode>
                <c:ptCount val="5"/>
                <c:pt idx="0">
                  <c:v>0</c:v>
                </c:pt>
                <c:pt idx="1">
                  <c:v>0</c:v>
                </c:pt>
                <c:pt idx="2">
                  <c:v>0</c:v>
                </c:pt>
                <c:pt idx="3">
                  <c:v>0</c:v>
                </c:pt>
                <c:pt idx="4">
                  <c:v>0</c:v>
                </c:pt>
              </c:numCache>
            </c:numRef>
          </c:val>
        </c:ser>
        <c:ser>
          <c:idx val="4"/>
          <c:order val="4"/>
          <c:tx>
            <c:strRef>
              <c:f>⑦支出計画書!$C$9</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(⑦支出計画書!$F$9,⑦支出計画書!$H$9,⑦支出計画書!$J$9,⑦支出計画書!$L$9,⑦支出計画書!$N$9)</c:f>
              <c:numCache>
                <c:formatCode>#,##0</c:formatCode>
                <c:ptCount val="5"/>
                <c:pt idx="0">
                  <c:v>0</c:v>
                </c:pt>
                <c:pt idx="1">
                  <c:v>0</c:v>
                </c:pt>
                <c:pt idx="2">
                  <c:v>0</c:v>
                </c:pt>
                <c:pt idx="3">
                  <c:v>0</c:v>
                </c:pt>
                <c:pt idx="4">
                  <c:v>0</c:v>
                </c:pt>
              </c:numCache>
            </c:numRef>
          </c:val>
        </c:ser>
        <c:ser>
          <c:idx val="5"/>
          <c:order val="5"/>
          <c:tx>
            <c:strRef>
              <c:f>⑦支出計画書!$C$10</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(⑦支出計画書!$F$10,⑦支出計画書!$H$10,⑦支出計画書!$J$10,⑦支出計画書!$L$10,⑦支出計画書!$N$10)</c:f>
              <c:numCache>
                <c:formatCode>#,##0</c:formatCode>
                <c:ptCount val="5"/>
                <c:pt idx="0">
                  <c:v>0</c:v>
                </c:pt>
                <c:pt idx="1">
                  <c:v>0</c:v>
                </c:pt>
                <c:pt idx="2">
                  <c:v>0</c:v>
                </c:pt>
                <c:pt idx="3">
                  <c:v>0</c:v>
                </c:pt>
                <c:pt idx="4">
                  <c:v>0</c:v>
                </c:pt>
              </c:numCache>
            </c:numRef>
          </c:val>
        </c:ser>
        <c:ser>
          <c:idx val="6"/>
          <c:order val="6"/>
          <c:tx>
            <c:strRef>
              <c:f>⑦支出計画書!$C$11</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(⑦支出計画書!$F$11,⑦支出計画書!$H$11,⑦支出計画書!$J$11,⑦支出計画書!$L$11,⑦支出計画書!$N$11)</c:f>
              <c:numCache>
                <c:formatCode>#,##0</c:formatCode>
                <c:ptCount val="5"/>
                <c:pt idx="0">
                  <c:v>0</c:v>
                </c:pt>
                <c:pt idx="1">
                  <c:v>0</c:v>
                </c:pt>
                <c:pt idx="2">
                  <c:v>0</c:v>
                </c:pt>
                <c:pt idx="3">
                  <c:v>0</c:v>
                </c:pt>
                <c:pt idx="4">
                  <c:v>0</c:v>
                </c:pt>
              </c:numCache>
            </c:numRef>
          </c:val>
        </c:ser>
        <c:ser>
          <c:idx val="7"/>
          <c:order val="7"/>
          <c:tx>
            <c:strRef>
              <c:f>⑦支出計画書!$C$12</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(⑦支出計画書!$F$12,⑦支出計画書!$H$12,⑦支出計画書!$J$12,⑦支出計画書!$L$12,⑦支出計画書!$N$12)</c:f>
              <c:numCache>
                <c:formatCode>#,##0</c:formatCode>
                <c:ptCount val="5"/>
                <c:pt idx="0">
                  <c:v>0</c:v>
                </c:pt>
                <c:pt idx="1">
                  <c:v>0</c:v>
                </c:pt>
                <c:pt idx="2">
                  <c:v>0</c:v>
                </c:pt>
                <c:pt idx="3">
                  <c:v>0</c:v>
                </c:pt>
                <c:pt idx="4">
                  <c:v>0</c:v>
                </c:pt>
              </c:numCache>
            </c:numRef>
          </c:val>
        </c:ser>
        <c:ser>
          <c:idx val="8"/>
          <c:order val="8"/>
          <c:tx>
            <c:strRef>
              <c:f>⑦支出計画書!$C$13</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(⑦支出計画書!$F$13,⑦支出計画書!$H$13,⑦支出計画書!$J$13,⑦支出計画書!$L$13,⑦支出計画書!$N$13)</c:f>
              <c:numCache>
                <c:formatCode>#,##0</c:formatCode>
                <c:ptCount val="5"/>
                <c:pt idx="0">
                  <c:v>0</c:v>
                </c:pt>
                <c:pt idx="1">
                  <c:v>0</c:v>
                </c:pt>
                <c:pt idx="2">
                  <c:v>0</c:v>
                </c:pt>
                <c:pt idx="3">
                  <c:v>0</c:v>
                </c:pt>
                <c:pt idx="4">
                  <c:v>0</c:v>
                </c:pt>
              </c:numCache>
            </c:numRef>
          </c:val>
        </c:ser>
        <c:ser>
          <c:idx val="9"/>
          <c:order val="9"/>
          <c:tx>
            <c:strRef>
              <c:f>⑦支出計画書!$C$14</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(⑦支出計画書!$F$14,⑦支出計画書!$H$14,⑦支出計画書!$J$14,⑦支出計画書!$L$14,⑦支出計画書!$N$14)</c:f>
              <c:numCache>
                <c:formatCode>#,##0</c:formatCode>
                <c:ptCount val="5"/>
                <c:pt idx="0">
                  <c:v>0</c:v>
                </c:pt>
                <c:pt idx="1">
                  <c:v>0</c:v>
                </c:pt>
                <c:pt idx="2">
                  <c:v>0</c:v>
                </c:pt>
                <c:pt idx="3">
                  <c:v>0</c:v>
                </c:pt>
                <c:pt idx="4">
                  <c:v>0</c:v>
                </c:pt>
              </c:numCache>
            </c:numRef>
          </c:val>
        </c:ser>
        <c:ser>
          <c:idx val="10"/>
          <c:order val="10"/>
          <c:tx>
            <c:strRef>
              <c:f>⑦支出計画書!$C$15</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(⑦支出計画書!$F$15,⑦支出計画書!$H$15,⑦支出計画書!$J$15,⑦支出計画書!$L$15,⑦支出計画書!$N$15)</c:f>
              <c:numCache>
                <c:formatCode>#,##0</c:formatCode>
                <c:ptCount val="5"/>
                <c:pt idx="0">
                  <c:v>0</c:v>
                </c:pt>
                <c:pt idx="1">
                  <c:v>0</c:v>
                </c:pt>
                <c:pt idx="2">
                  <c:v>0</c:v>
                </c:pt>
                <c:pt idx="3">
                  <c:v>0</c:v>
                </c:pt>
                <c:pt idx="4">
                  <c:v>0</c:v>
                </c:pt>
              </c:numCache>
            </c:numRef>
          </c:val>
        </c:ser>
        <c:ser>
          <c:idx val="11"/>
          <c:order val="11"/>
          <c:tx>
            <c:strRef>
              <c:f>⑦支出計画書!$C$16</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(⑦支出計画書!$F$16,⑦支出計画書!$H$16,⑦支出計画書!$J$16,⑦支出計画書!$L$16,⑦支出計画書!$N$16)</c:f>
              <c:numCache>
                <c:formatCode>#,##0</c:formatCode>
                <c:ptCount val="5"/>
                <c:pt idx="0">
                  <c:v>0</c:v>
                </c:pt>
                <c:pt idx="1">
                  <c:v>0</c:v>
                </c:pt>
                <c:pt idx="2">
                  <c:v>0</c:v>
                </c:pt>
                <c:pt idx="3">
                  <c:v>0</c:v>
                </c:pt>
                <c:pt idx="4">
                  <c:v>0</c:v>
                </c:pt>
              </c:numCache>
            </c:numRef>
          </c:val>
        </c:ser>
        <c:ser>
          <c:idx val="12"/>
          <c:order val="12"/>
          <c:tx>
            <c:strRef>
              <c:f>⑦支出計画書!$C$17</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(⑦支出計画書!$F$17,⑦支出計画書!$H$17,⑦支出計画書!$J$17,⑦支出計画書!$L$17,⑦支出計画書!$N$17)</c:f>
              <c:numCache>
                <c:formatCode>#,##0</c:formatCode>
                <c:ptCount val="5"/>
                <c:pt idx="0">
                  <c:v>0</c:v>
                </c:pt>
                <c:pt idx="1">
                  <c:v>0</c:v>
                </c:pt>
                <c:pt idx="2">
                  <c:v>0</c:v>
                </c:pt>
                <c:pt idx="3">
                  <c:v>0</c:v>
                </c:pt>
                <c:pt idx="4">
                  <c:v>0</c:v>
                </c:pt>
              </c:numCache>
            </c:numRef>
          </c:val>
        </c:ser>
        <c:ser>
          <c:idx val="13"/>
          <c:order val="13"/>
          <c:tx>
            <c:strRef>
              <c:f>⑦支出計画書!$C$18</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(⑦支出計画書!$F$18,⑦支出計画書!$H$18,⑦支出計画書!$J$18,⑦支出計画書!$L$18,⑦支出計画書!$N$18)</c:f>
              <c:numCache>
                <c:formatCode>#,##0</c:formatCode>
                <c:ptCount val="5"/>
                <c:pt idx="0">
                  <c:v>0</c:v>
                </c:pt>
                <c:pt idx="1">
                  <c:v>0</c:v>
                </c:pt>
                <c:pt idx="2">
                  <c:v>0</c:v>
                </c:pt>
                <c:pt idx="3">
                  <c:v>0</c:v>
                </c:pt>
                <c:pt idx="4">
                  <c:v>0</c:v>
                </c:pt>
              </c:numCache>
            </c:numRef>
          </c:val>
        </c:ser>
        <c:ser>
          <c:idx val="14"/>
          <c:order val="14"/>
          <c:tx>
            <c:strRef>
              <c:f>⑦支出計画書!$C$19</c:f>
              <c:strCache>
                <c:ptCount val="1"/>
              </c:strCache>
            </c:strRef>
          </c:tx>
          <c:spPr>
            <a:ln w="25400">
              <a:noFill/>
            </a:ln>
          </c:spPr>
          <c:cat>
            <c:strRef>
              <c:f>(⑦支出計画書!$E$3,⑦支出計画書!$G$3,⑦支出計画書!$I$3,⑦支出計画書!$K$3,⑦支出計画書!$M$3)</c:f>
              <c:strCache>
                <c:ptCount val="5"/>
                <c:pt idx="0">
                  <c:v>10月</c:v>
                </c:pt>
                <c:pt idx="1">
                  <c:v>11月</c:v>
                </c:pt>
                <c:pt idx="2">
                  <c:v>12月</c:v>
                </c:pt>
                <c:pt idx="3">
                  <c:v>1月</c:v>
                </c:pt>
                <c:pt idx="4">
                  <c:v>2月</c:v>
                </c:pt>
              </c:strCache>
            </c:strRef>
          </c:cat>
          <c:val>
            <c:numRef>
              <c:f>(⑦支出計画書!$F$19,⑦支出計画書!$H$19,⑦支出計画書!$J$19,⑦支出計画書!$L$19,⑦支出計画書!$N$19)</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173078400"/>
        <c:axId val="173065344"/>
      </c:areaChart>
      <c:catAx>
        <c:axId val="173078400"/>
        <c:scaling>
          <c:orientation val="minMax"/>
        </c:scaling>
        <c:delete val="0"/>
        <c:axPos val="b"/>
        <c:majorTickMark val="out"/>
        <c:minorTickMark val="none"/>
        <c:tickLblPos val="nextTo"/>
        <c:crossAx val="173065344"/>
        <c:crosses val="autoZero"/>
        <c:auto val="1"/>
        <c:lblAlgn val="ctr"/>
        <c:lblOffset val="100"/>
        <c:noMultiLvlLbl val="0"/>
      </c:catAx>
      <c:valAx>
        <c:axId val="173065344"/>
        <c:scaling>
          <c:orientation val="minMax"/>
        </c:scaling>
        <c:delete val="0"/>
        <c:axPos val="l"/>
        <c:majorGridlines/>
        <c:numFmt formatCode="#,##0" sourceLinked="1"/>
        <c:majorTickMark val="out"/>
        <c:minorTickMark val="none"/>
        <c:tickLblPos val="nextTo"/>
        <c:crossAx val="173078400"/>
        <c:crosses val="autoZero"/>
        <c:crossBetween val="midCat"/>
      </c:valAx>
    </c:plotArea>
    <c:legend>
      <c:legendPos val="r"/>
      <c:layout>
        <c:manualLayout>
          <c:xMode val="edge"/>
          <c:yMode val="edge"/>
          <c:x val="0.6318461320190436"/>
          <c:y val="5.0251808695892859E-2"/>
          <c:w val="0.35791620919648082"/>
          <c:h val="0.8994963826082143"/>
        </c:manualLayout>
      </c:layout>
      <c:overlay val="0"/>
    </c:legend>
    <c:plotVisOnly val="1"/>
    <c:dispBlanksAs val="zero"/>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4740087</xdr:colOff>
      <xdr:row>5</xdr:row>
      <xdr:rowOff>211231</xdr:rowOff>
    </xdr:from>
    <xdr:to>
      <xdr:col>4</xdr:col>
      <xdr:colOff>25234</xdr:colOff>
      <xdr:row>14</xdr:row>
      <xdr:rowOff>211231</xdr:rowOff>
    </xdr:to>
    <xdr:sp macro="" textlink="">
      <xdr:nvSpPr>
        <xdr:cNvPr id="2" name="下矢印 1">
          <a:extLst>
            <a:ext uri="{FF2B5EF4-FFF2-40B4-BE49-F238E27FC236}">
              <a16:creationId xmlns="" xmlns:a16="http://schemas.microsoft.com/office/drawing/2014/main" id="{00000000-0008-0000-0000-000002000000}"/>
            </a:ext>
          </a:extLst>
        </xdr:cNvPr>
        <xdr:cNvSpPr/>
      </xdr:nvSpPr>
      <xdr:spPr>
        <a:xfrm>
          <a:off x="6230469" y="2082613"/>
          <a:ext cx="720000" cy="4134971"/>
        </a:xfrm>
        <a:prstGeom prst="downArrow">
          <a:avLst>
            <a:gd name="adj1" fmla="val 61236"/>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wrap="none" lIns="36000" rIns="36000"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記入順</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（クリックで該当ページにジャンプ）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666750</xdr:colOff>
      <xdr:row>7</xdr:row>
      <xdr:rowOff>895350</xdr:rowOff>
    </xdr:from>
    <xdr:to>
      <xdr:col>13</xdr:col>
      <xdr:colOff>542925</xdr:colOff>
      <xdr:row>7</xdr:row>
      <xdr:rowOff>895350</xdr:rowOff>
    </xdr:to>
    <xdr:cxnSp macro="">
      <xdr:nvCxnSpPr>
        <xdr:cNvPr id="54341" name="直線矢印コネクタ 3">
          <a:extLst>
            <a:ext uri="{FF2B5EF4-FFF2-40B4-BE49-F238E27FC236}">
              <a16:creationId xmlns="" xmlns:a16="http://schemas.microsoft.com/office/drawing/2014/main" id="{00000000-0008-0000-0300-000045D40000}"/>
            </a:ext>
          </a:extLst>
        </xdr:cNvPr>
        <xdr:cNvCxnSpPr>
          <a:cxnSpLocks/>
        </xdr:cNvCxnSpPr>
      </xdr:nvCxnSpPr>
      <xdr:spPr bwMode="auto">
        <a:xfrm>
          <a:off x="18573750" y="8210550"/>
          <a:ext cx="561975" cy="0"/>
        </a:xfrm>
        <a:prstGeom prst="straightConnector1">
          <a:avLst/>
        </a:prstGeom>
        <a:noFill/>
        <a:ln w="19050" algn="ctr">
          <a:solidFill>
            <a:srgbClr val="3D627E"/>
          </a:solidFill>
          <a:prstDash val="sysDot"/>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12</xdr:col>
      <xdr:colOff>550932</xdr:colOff>
      <xdr:row>7</xdr:row>
      <xdr:rowOff>900482</xdr:rowOff>
    </xdr:from>
    <xdr:to>
      <xdr:col>13</xdr:col>
      <xdr:colOff>427592</xdr:colOff>
      <xdr:row>7</xdr:row>
      <xdr:rowOff>1292897</xdr:rowOff>
    </xdr:to>
    <xdr:sp macro="" textlink="">
      <xdr:nvSpPr>
        <xdr:cNvPr id="5" name="テキスト ボックス 49">
          <a:extLst>
            <a:ext uri="{FF2B5EF4-FFF2-40B4-BE49-F238E27FC236}">
              <a16:creationId xmlns="" xmlns:a16="http://schemas.microsoft.com/office/drawing/2014/main" id="{00000000-0008-0000-0300-000005000000}"/>
            </a:ext>
          </a:extLst>
        </xdr:cNvPr>
        <xdr:cNvSpPr txBox="1"/>
      </xdr:nvSpPr>
      <xdr:spPr>
        <a:xfrm>
          <a:off x="18417111" y="8248339"/>
          <a:ext cx="557017" cy="39241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900"/>
            </a:lnSpc>
          </a:pPr>
          <a:r>
            <a:rPr lang="ja-JP" altLang="en-US" sz="6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rPr>
            <a:t>準備・交渉</a:t>
          </a:r>
          <a:endParaRPr lang="en-US" altLang="ja-JP" sz="600">
            <a:solidFill>
              <a:schemeClr val="tx1">
                <a:lumMod val="75000"/>
                <a:lumOff val="2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13</xdr:col>
      <xdr:colOff>542925</xdr:colOff>
      <xdr:row>7</xdr:row>
      <xdr:rowOff>1104900</xdr:rowOff>
    </xdr:from>
    <xdr:to>
      <xdr:col>14</xdr:col>
      <xdr:colOff>285750</xdr:colOff>
      <xdr:row>7</xdr:row>
      <xdr:rowOff>1104900</xdr:rowOff>
    </xdr:to>
    <xdr:cxnSp macro="">
      <xdr:nvCxnSpPr>
        <xdr:cNvPr id="54343" name="直線矢印コネクタ 5">
          <a:extLst>
            <a:ext uri="{FF2B5EF4-FFF2-40B4-BE49-F238E27FC236}">
              <a16:creationId xmlns="" xmlns:a16="http://schemas.microsoft.com/office/drawing/2014/main" id="{00000000-0008-0000-0300-000047D40000}"/>
            </a:ext>
          </a:extLst>
        </xdr:cNvPr>
        <xdr:cNvCxnSpPr>
          <a:cxnSpLocks noChangeShapeType="1"/>
        </xdr:cNvCxnSpPr>
      </xdr:nvCxnSpPr>
      <xdr:spPr bwMode="auto">
        <a:xfrm>
          <a:off x="19135725" y="8420100"/>
          <a:ext cx="428625" cy="0"/>
        </a:xfrm>
        <a:prstGeom prst="straightConnector1">
          <a:avLst/>
        </a:prstGeom>
        <a:noFill/>
        <a:ln w="19050" algn="ctr">
          <a:solidFill>
            <a:srgbClr val="3D627E"/>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542925</xdr:colOff>
      <xdr:row>7</xdr:row>
      <xdr:rowOff>1323975</xdr:rowOff>
    </xdr:from>
    <xdr:to>
      <xdr:col>14</xdr:col>
      <xdr:colOff>457200</xdr:colOff>
      <xdr:row>7</xdr:row>
      <xdr:rowOff>1323975</xdr:rowOff>
    </xdr:to>
    <xdr:cxnSp macro="">
      <xdr:nvCxnSpPr>
        <xdr:cNvPr id="54344" name="直線矢印コネクタ 6">
          <a:extLst>
            <a:ext uri="{FF2B5EF4-FFF2-40B4-BE49-F238E27FC236}">
              <a16:creationId xmlns="" xmlns:a16="http://schemas.microsoft.com/office/drawing/2014/main" id="{00000000-0008-0000-0300-000048D40000}"/>
            </a:ext>
          </a:extLst>
        </xdr:cNvPr>
        <xdr:cNvCxnSpPr>
          <a:cxnSpLocks/>
        </xdr:cNvCxnSpPr>
      </xdr:nvCxnSpPr>
      <xdr:spPr bwMode="auto">
        <a:xfrm>
          <a:off x="19135725" y="8639175"/>
          <a:ext cx="600075" cy="0"/>
        </a:xfrm>
        <a:prstGeom prst="straightConnector1">
          <a:avLst/>
        </a:prstGeom>
        <a:noFill/>
        <a:ln w="19050" algn="ctr">
          <a:solidFill>
            <a:srgbClr val="3D627E"/>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457200</xdr:colOff>
      <xdr:row>7</xdr:row>
      <xdr:rowOff>1533525</xdr:rowOff>
    </xdr:from>
    <xdr:to>
      <xdr:col>15</xdr:col>
      <xdr:colOff>419100</xdr:colOff>
      <xdr:row>7</xdr:row>
      <xdr:rowOff>1533525</xdr:rowOff>
    </xdr:to>
    <xdr:cxnSp macro="">
      <xdr:nvCxnSpPr>
        <xdr:cNvPr id="54345" name="直線矢印コネクタ 7">
          <a:extLst>
            <a:ext uri="{FF2B5EF4-FFF2-40B4-BE49-F238E27FC236}">
              <a16:creationId xmlns="" xmlns:a16="http://schemas.microsoft.com/office/drawing/2014/main" id="{00000000-0008-0000-0300-000049D40000}"/>
            </a:ext>
          </a:extLst>
        </xdr:cNvPr>
        <xdr:cNvCxnSpPr>
          <a:cxnSpLocks/>
        </xdr:cNvCxnSpPr>
      </xdr:nvCxnSpPr>
      <xdr:spPr bwMode="auto">
        <a:xfrm>
          <a:off x="19735800" y="8848725"/>
          <a:ext cx="647700" cy="0"/>
        </a:xfrm>
        <a:prstGeom prst="straightConnector1">
          <a:avLst/>
        </a:prstGeom>
        <a:noFill/>
        <a:ln w="19050" algn="ctr">
          <a:solidFill>
            <a:srgbClr val="3D627E"/>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542925</xdr:colOff>
      <xdr:row>7</xdr:row>
      <xdr:rowOff>1752600</xdr:rowOff>
    </xdr:from>
    <xdr:to>
      <xdr:col>14</xdr:col>
      <xdr:colOff>457200</xdr:colOff>
      <xdr:row>7</xdr:row>
      <xdr:rowOff>1752600</xdr:rowOff>
    </xdr:to>
    <xdr:cxnSp macro="">
      <xdr:nvCxnSpPr>
        <xdr:cNvPr id="54346" name="直線矢印コネクタ 8">
          <a:extLst>
            <a:ext uri="{FF2B5EF4-FFF2-40B4-BE49-F238E27FC236}">
              <a16:creationId xmlns="" xmlns:a16="http://schemas.microsoft.com/office/drawing/2014/main" id="{00000000-0008-0000-0300-00004AD40000}"/>
            </a:ext>
          </a:extLst>
        </xdr:cNvPr>
        <xdr:cNvCxnSpPr>
          <a:cxnSpLocks/>
        </xdr:cNvCxnSpPr>
      </xdr:nvCxnSpPr>
      <xdr:spPr bwMode="auto">
        <a:xfrm>
          <a:off x="19135725" y="9067800"/>
          <a:ext cx="600075" cy="0"/>
        </a:xfrm>
        <a:prstGeom prst="straightConnector1">
          <a:avLst/>
        </a:prstGeom>
        <a:noFill/>
        <a:ln w="19050" algn="ctr">
          <a:solidFill>
            <a:srgbClr val="3D627E"/>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457200</xdr:colOff>
      <xdr:row>7</xdr:row>
      <xdr:rowOff>1962150</xdr:rowOff>
    </xdr:from>
    <xdr:to>
      <xdr:col>15</xdr:col>
      <xdr:colOff>419100</xdr:colOff>
      <xdr:row>7</xdr:row>
      <xdr:rowOff>1962150</xdr:rowOff>
    </xdr:to>
    <xdr:cxnSp macro="">
      <xdr:nvCxnSpPr>
        <xdr:cNvPr id="54347" name="直線矢印コネクタ 9">
          <a:extLst>
            <a:ext uri="{FF2B5EF4-FFF2-40B4-BE49-F238E27FC236}">
              <a16:creationId xmlns="" xmlns:a16="http://schemas.microsoft.com/office/drawing/2014/main" id="{00000000-0008-0000-0300-00004BD40000}"/>
            </a:ext>
          </a:extLst>
        </xdr:cNvPr>
        <xdr:cNvCxnSpPr>
          <a:cxnSpLocks/>
        </xdr:cNvCxnSpPr>
      </xdr:nvCxnSpPr>
      <xdr:spPr bwMode="auto">
        <a:xfrm>
          <a:off x="19735800" y="9277350"/>
          <a:ext cx="647700" cy="0"/>
        </a:xfrm>
        <a:prstGeom prst="straightConnector1">
          <a:avLst/>
        </a:prstGeom>
        <a:noFill/>
        <a:ln w="19050" algn="ctr">
          <a:solidFill>
            <a:srgbClr val="3D627E"/>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542925</xdr:colOff>
      <xdr:row>7</xdr:row>
      <xdr:rowOff>2171700</xdr:rowOff>
    </xdr:from>
    <xdr:to>
      <xdr:col>14</xdr:col>
      <xdr:colOff>457200</xdr:colOff>
      <xdr:row>7</xdr:row>
      <xdr:rowOff>2171700</xdr:rowOff>
    </xdr:to>
    <xdr:cxnSp macro="">
      <xdr:nvCxnSpPr>
        <xdr:cNvPr id="54348" name="直線矢印コネクタ 10">
          <a:extLst>
            <a:ext uri="{FF2B5EF4-FFF2-40B4-BE49-F238E27FC236}">
              <a16:creationId xmlns="" xmlns:a16="http://schemas.microsoft.com/office/drawing/2014/main" id="{00000000-0008-0000-0300-00004CD40000}"/>
            </a:ext>
          </a:extLst>
        </xdr:cNvPr>
        <xdr:cNvCxnSpPr>
          <a:cxnSpLocks/>
        </xdr:cNvCxnSpPr>
      </xdr:nvCxnSpPr>
      <xdr:spPr bwMode="auto">
        <a:xfrm>
          <a:off x="19135725" y="9486900"/>
          <a:ext cx="600075" cy="0"/>
        </a:xfrm>
        <a:prstGeom prst="straightConnector1">
          <a:avLst/>
        </a:prstGeom>
        <a:noFill/>
        <a:ln w="19050" algn="ctr">
          <a:solidFill>
            <a:srgbClr val="3D627E"/>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457200</xdr:colOff>
      <xdr:row>7</xdr:row>
      <xdr:rowOff>2381250</xdr:rowOff>
    </xdr:from>
    <xdr:to>
      <xdr:col>15</xdr:col>
      <xdr:colOff>419100</xdr:colOff>
      <xdr:row>7</xdr:row>
      <xdr:rowOff>2381250</xdr:rowOff>
    </xdr:to>
    <xdr:cxnSp macro="">
      <xdr:nvCxnSpPr>
        <xdr:cNvPr id="54349" name="直線矢印コネクタ 11">
          <a:extLst>
            <a:ext uri="{FF2B5EF4-FFF2-40B4-BE49-F238E27FC236}">
              <a16:creationId xmlns="" xmlns:a16="http://schemas.microsoft.com/office/drawing/2014/main" id="{00000000-0008-0000-0300-00004DD40000}"/>
            </a:ext>
          </a:extLst>
        </xdr:cNvPr>
        <xdr:cNvCxnSpPr>
          <a:cxnSpLocks/>
        </xdr:cNvCxnSpPr>
      </xdr:nvCxnSpPr>
      <xdr:spPr bwMode="auto">
        <a:xfrm>
          <a:off x="19735800" y="9696450"/>
          <a:ext cx="647700" cy="0"/>
        </a:xfrm>
        <a:prstGeom prst="straightConnector1">
          <a:avLst/>
        </a:prstGeom>
        <a:noFill/>
        <a:ln w="19050" algn="ctr">
          <a:solidFill>
            <a:srgbClr val="3D627E"/>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419100</xdr:colOff>
      <xdr:row>7</xdr:row>
      <xdr:rowOff>2609850</xdr:rowOff>
    </xdr:from>
    <xdr:to>
      <xdr:col>17</xdr:col>
      <xdr:colOff>304800</xdr:colOff>
      <xdr:row>7</xdr:row>
      <xdr:rowOff>2609850</xdr:rowOff>
    </xdr:to>
    <xdr:cxnSp macro="">
      <xdr:nvCxnSpPr>
        <xdr:cNvPr id="54350" name="直線矢印コネクタ 12">
          <a:extLst>
            <a:ext uri="{FF2B5EF4-FFF2-40B4-BE49-F238E27FC236}">
              <a16:creationId xmlns="" xmlns:a16="http://schemas.microsoft.com/office/drawing/2014/main" id="{00000000-0008-0000-0300-00004ED40000}"/>
            </a:ext>
          </a:extLst>
        </xdr:cNvPr>
        <xdr:cNvCxnSpPr>
          <a:cxnSpLocks/>
        </xdr:cNvCxnSpPr>
      </xdr:nvCxnSpPr>
      <xdr:spPr bwMode="auto">
        <a:xfrm>
          <a:off x="20383500" y="9925050"/>
          <a:ext cx="1257300" cy="0"/>
        </a:xfrm>
        <a:prstGeom prst="straightConnector1">
          <a:avLst/>
        </a:prstGeom>
        <a:noFill/>
        <a:ln w="19050" algn="ctr">
          <a:solidFill>
            <a:srgbClr val="3D627E"/>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419100</xdr:colOff>
      <xdr:row>8</xdr:row>
      <xdr:rowOff>219075</xdr:rowOff>
    </xdr:from>
    <xdr:to>
      <xdr:col>16</xdr:col>
      <xdr:colOff>38100</xdr:colOff>
      <xdr:row>8</xdr:row>
      <xdr:rowOff>219075</xdr:rowOff>
    </xdr:to>
    <xdr:cxnSp macro="">
      <xdr:nvCxnSpPr>
        <xdr:cNvPr id="54351" name="直線矢印コネクタ 13">
          <a:extLst>
            <a:ext uri="{FF2B5EF4-FFF2-40B4-BE49-F238E27FC236}">
              <a16:creationId xmlns="" xmlns:a16="http://schemas.microsoft.com/office/drawing/2014/main" id="{00000000-0008-0000-0300-00004FD40000}"/>
            </a:ext>
          </a:extLst>
        </xdr:cNvPr>
        <xdr:cNvCxnSpPr>
          <a:cxnSpLocks/>
        </xdr:cNvCxnSpPr>
      </xdr:nvCxnSpPr>
      <xdr:spPr bwMode="auto">
        <a:xfrm>
          <a:off x="20383500" y="10144125"/>
          <a:ext cx="304800" cy="0"/>
        </a:xfrm>
        <a:prstGeom prst="straightConnector1">
          <a:avLst/>
        </a:prstGeom>
        <a:noFill/>
        <a:ln w="19050" algn="ctr">
          <a:solidFill>
            <a:srgbClr val="3D627E"/>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457200</xdr:colOff>
      <xdr:row>8</xdr:row>
      <xdr:rowOff>219075</xdr:rowOff>
    </xdr:from>
    <xdr:to>
      <xdr:col>15</xdr:col>
      <xdr:colOff>85725</xdr:colOff>
      <xdr:row>8</xdr:row>
      <xdr:rowOff>219075</xdr:rowOff>
    </xdr:to>
    <xdr:cxnSp macro="">
      <xdr:nvCxnSpPr>
        <xdr:cNvPr id="54352" name="直線矢印コネクタ 14">
          <a:extLst>
            <a:ext uri="{FF2B5EF4-FFF2-40B4-BE49-F238E27FC236}">
              <a16:creationId xmlns="" xmlns:a16="http://schemas.microsoft.com/office/drawing/2014/main" id="{00000000-0008-0000-0300-000050D40000}"/>
            </a:ext>
          </a:extLst>
        </xdr:cNvPr>
        <xdr:cNvCxnSpPr>
          <a:cxnSpLocks/>
        </xdr:cNvCxnSpPr>
      </xdr:nvCxnSpPr>
      <xdr:spPr bwMode="auto">
        <a:xfrm>
          <a:off x="19735800" y="10144125"/>
          <a:ext cx="314325" cy="0"/>
        </a:xfrm>
        <a:prstGeom prst="straightConnector1">
          <a:avLst/>
        </a:prstGeom>
        <a:noFill/>
        <a:ln w="19050" algn="ctr">
          <a:solidFill>
            <a:srgbClr val="3D627E"/>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16</xdr:col>
      <xdr:colOff>371475</xdr:colOff>
      <xdr:row>8</xdr:row>
      <xdr:rowOff>219075</xdr:rowOff>
    </xdr:from>
    <xdr:to>
      <xdr:col>16</xdr:col>
      <xdr:colOff>685800</xdr:colOff>
      <xdr:row>8</xdr:row>
      <xdr:rowOff>219075</xdr:rowOff>
    </xdr:to>
    <xdr:cxnSp macro="">
      <xdr:nvCxnSpPr>
        <xdr:cNvPr id="54353" name="直線矢印コネクタ 15">
          <a:extLst>
            <a:ext uri="{FF2B5EF4-FFF2-40B4-BE49-F238E27FC236}">
              <a16:creationId xmlns="" xmlns:a16="http://schemas.microsoft.com/office/drawing/2014/main" id="{00000000-0008-0000-0300-000051D40000}"/>
            </a:ext>
          </a:extLst>
        </xdr:cNvPr>
        <xdr:cNvCxnSpPr>
          <a:cxnSpLocks/>
        </xdr:cNvCxnSpPr>
      </xdr:nvCxnSpPr>
      <xdr:spPr bwMode="auto">
        <a:xfrm>
          <a:off x="21021675" y="10144125"/>
          <a:ext cx="314325" cy="0"/>
        </a:xfrm>
        <a:prstGeom prst="straightConnector1">
          <a:avLst/>
        </a:prstGeom>
        <a:noFill/>
        <a:ln w="19050" algn="ctr">
          <a:solidFill>
            <a:srgbClr val="3D627E"/>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7724328</xdr:colOff>
      <xdr:row>4</xdr:row>
      <xdr:rowOff>2018392</xdr:rowOff>
    </xdr:from>
    <xdr:to>
      <xdr:col>2</xdr:col>
      <xdr:colOff>9837965</xdr:colOff>
      <xdr:row>4</xdr:row>
      <xdr:rowOff>2635249</xdr:rowOff>
    </xdr:to>
    <xdr:grpSp>
      <xdr:nvGrpSpPr>
        <xdr:cNvPr id="11" name="グループ化 10">
          <a:extLst>
            <a:ext uri="{FF2B5EF4-FFF2-40B4-BE49-F238E27FC236}">
              <a16:creationId xmlns="" xmlns:a16="http://schemas.microsoft.com/office/drawing/2014/main" id="{00000000-0008-0000-0300-00000B000000}"/>
            </a:ext>
          </a:extLst>
        </xdr:cNvPr>
        <xdr:cNvGrpSpPr/>
      </xdr:nvGrpSpPr>
      <xdr:grpSpPr>
        <a:xfrm>
          <a:off x="11194149" y="3066142"/>
          <a:ext cx="2113637" cy="616857"/>
          <a:chOff x="6867071" y="2975429"/>
          <a:chExt cx="2059215" cy="616857"/>
        </a:xfrm>
      </xdr:grpSpPr>
      <xdr:grpSp>
        <xdr:nvGrpSpPr>
          <xdr:cNvPr id="9" name="グループ化 8">
            <a:extLst>
              <a:ext uri="{FF2B5EF4-FFF2-40B4-BE49-F238E27FC236}">
                <a16:creationId xmlns="" xmlns:a16="http://schemas.microsoft.com/office/drawing/2014/main" id="{00000000-0008-0000-0300-000009000000}"/>
              </a:ext>
            </a:extLst>
          </xdr:cNvPr>
          <xdr:cNvGrpSpPr/>
        </xdr:nvGrpSpPr>
        <xdr:grpSpPr>
          <a:xfrm>
            <a:off x="6951859" y="2984500"/>
            <a:ext cx="1974427" cy="607786"/>
            <a:chOff x="4566074" y="2349500"/>
            <a:chExt cx="1974427" cy="607786"/>
          </a:xfrm>
        </xdr:grpSpPr>
        <xdr:cxnSp macro="">
          <xdr:nvCxnSpPr>
            <xdr:cNvPr id="6" name="直線矢印コネクタ 5">
              <a:extLst>
                <a:ext uri="{FF2B5EF4-FFF2-40B4-BE49-F238E27FC236}">
                  <a16:creationId xmlns="" xmlns:a16="http://schemas.microsoft.com/office/drawing/2014/main" id="{00000000-0008-0000-0300-000006000000}"/>
                </a:ext>
              </a:extLst>
            </xdr:cNvPr>
            <xdr:cNvCxnSpPr/>
          </xdr:nvCxnSpPr>
          <xdr:spPr>
            <a:xfrm>
              <a:off x="4566074" y="2467429"/>
              <a:ext cx="293067"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 xmlns:a16="http://schemas.microsoft.com/office/drawing/2014/main" id="{00000000-0008-0000-0300-000008000000}"/>
                </a:ext>
              </a:extLst>
            </xdr:cNvPr>
            <xdr:cNvSpPr txBox="1"/>
          </xdr:nvSpPr>
          <xdr:spPr>
            <a:xfrm>
              <a:off x="4835073" y="2349500"/>
              <a:ext cx="1487714"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生活データの流れ</a:t>
              </a:r>
            </a:p>
          </xdr:txBody>
        </xdr:sp>
        <xdr:cxnSp macro="">
          <xdr:nvCxnSpPr>
            <xdr:cNvPr id="24" name="直線矢印コネクタ 23">
              <a:extLst>
                <a:ext uri="{FF2B5EF4-FFF2-40B4-BE49-F238E27FC236}">
                  <a16:creationId xmlns="" xmlns:a16="http://schemas.microsoft.com/office/drawing/2014/main" id="{00000000-0008-0000-0300-000018000000}"/>
                </a:ext>
              </a:extLst>
            </xdr:cNvPr>
            <xdr:cNvCxnSpPr/>
          </xdr:nvCxnSpPr>
          <xdr:spPr>
            <a:xfrm>
              <a:off x="4566074" y="2657929"/>
              <a:ext cx="293067" cy="0"/>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 xmlns:a16="http://schemas.microsoft.com/office/drawing/2014/main" id="{00000000-0008-0000-0300-000019000000}"/>
                </a:ext>
              </a:extLst>
            </xdr:cNvPr>
            <xdr:cNvSpPr txBox="1"/>
          </xdr:nvSpPr>
          <xdr:spPr>
            <a:xfrm>
              <a:off x="4835072" y="2540000"/>
              <a:ext cx="1705429"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インセンティブ取引の流れ</a:t>
              </a:r>
            </a:p>
          </xdr:txBody>
        </xdr:sp>
        <xdr:cxnSp macro="">
          <xdr:nvCxnSpPr>
            <xdr:cNvPr id="26" name="直線矢印コネクタ 25">
              <a:extLst>
                <a:ext uri="{FF2B5EF4-FFF2-40B4-BE49-F238E27FC236}">
                  <a16:creationId xmlns="" xmlns:a16="http://schemas.microsoft.com/office/drawing/2014/main" id="{00000000-0008-0000-0300-00001A000000}"/>
                </a:ext>
              </a:extLst>
            </xdr:cNvPr>
            <xdr:cNvCxnSpPr/>
          </xdr:nvCxnSpPr>
          <xdr:spPr>
            <a:xfrm>
              <a:off x="4566074" y="2848429"/>
              <a:ext cx="293067" cy="0"/>
            </a:xfrm>
            <a:prstGeom prst="straightConnector1">
              <a:avLst/>
            </a:prstGeom>
            <a:ln w="285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a:extLst>
                <a:ext uri="{FF2B5EF4-FFF2-40B4-BE49-F238E27FC236}">
                  <a16:creationId xmlns="" xmlns:a16="http://schemas.microsoft.com/office/drawing/2014/main" id="{00000000-0008-0000-0300-00001B000000}"/>
                </a:ext>
              </a:extLst>
            </xdr:cNvPr>
            <xdr:cNvSpPr txBox="1"/>
          </xdr:nvSpPr>
          <xdr:spPr>
            <a:xfrm>
              <a:off x="4835073" y="2730500"/>
              <a:ext cx="1487714" cy="226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サービス提供の流れ</a:t>
              </a:r>
            </a:p>
          </xdr:txBody>
        </xdr:sp>
      </xdr:grpSp>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6867071" y="2975429"/>
            <a:ext cx="2013857" cy="607785"/>
          </a:xfrm>
          <a:prstGeom prst="rect">
            <a:avLst/>
          </a:prstGeom>
          <a:noFill/>
          <a:ln w="9525">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21</xdr:row>
      <xdr:rowOff>211628</xdr:rowOff>
    </xdr:from>
    <xdr:to>
      <xdr:col>7</xdr:col>
      <xdr:colOff>40821</xdr:colOff>
      <xdr:row>21</xdr:row>
      <xdr:rowOff>4041321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789215</xdr:colOff>
      <xdr:row>21</xdr:row>
      <xdr:rowOff>238843</xdr:rowOff>
    </xdr:from>
    <xdr:to>
      <xdr:col>15</xdr:col>
      <xdr:colOff>680357</xdr:colOff>
      <xdr:row>21</xdr:row>
      <xdr:rowOff>4068536</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67235</xdr:colOff>
      <xdr:row>40</xdr:row>
      <xdr:rowOff>67236</xdr:rowOff>
    </xdr:from>
    <xdr:to>
      <xdr:col>5</xdr:col>
      <xdr:colOff>168089</xdr:colOff>
      <xdr:row>42</xdr:row>
      <xdr:rowOff>11206</xdr:rowOff>
    </xdr:to>
    <xdr:sp macro="" textlink="">
      <xdr:nvSpPr>
        <xdr:cNvPr id="3" name="正方形/長方形 2">
          <a:extLst>
            <a:ext uri="{FF2B5EF4-FFF2-40B4-BE49-F238E27FC236}">
              <a16:creationId xmlns="" xmlns:a16="http://schemas.microsoft.com/office/drawing/2014/main" id="{00000000-0008-0000-0C00-000003000000}"/>
            </a:ext>
          </a:extLst>
        </xdr:cNvPr>
        <xdr:cNvSpPr/>
      </xdr:nvSpPr>
      <xdr:spPr>
        <a:xfrm>
          <a:off x="246529" y="5535707"/>
          <a:ext cx="750795" cy="246528"/>
        </a:xfrm>
        <a:prstGeom prst="rect">
          <a:avLst/>
        </a:prstGeom>
        <a:solidFill>
          <a:schemeClr val="bg1">
            <a:lumMod val="7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フロー図</a:t>
          </a:r>
        </a:p>
      </xdr:txBody>
    </xdr:sp>
    <xdr:clientData/>
  </xdr:twoCellAnchor>
  <xdr:twoCellAnchor editAs="oneCell">
    <xdr:from>
      <xdr:col>10</xdr:col>
      <xdr:colOff>123825</xdr:colOff>
      <xdr:row>55</xdr:row>
      <xdr:rowOff>76200</xdr:rowOff>
    </xdr:from>
    <xdr:to>
      <xdr:col>23</xdr:col>
      <xdr:colOff>114300</xdr:colOff>
      <xdr:row>69</xdr:row>
      <xdr:rowOff>66675</xdr:rowOff>
    </xdr:to>
    <xdr:pic>
      <xdr:nvPicPr>
        <xdr:cNvPr id="48413" name="図 17" descr="C:\Users\sii306\Desktop\無題.png">
          <a:extLst>
            <a:ext uri="{FF2B5EF4-FFF2-40B4-BE49-F238E27FC236}">
              <a16:creationId xmlns="" xmlns:a16="http://schemas.microsoft.com/office/drawing/2014/main" id="{00000000-0008-0000-0C00-00001DB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8591550"/>
          <a:ext cx="2590800"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123825</xdr:colOff>
      <xdr:row>43</xdr:row>
      <xdr:rowOff>66675</xdr:rowOff>
    </xdr:from>
    <xdr:to>
      <xdr:col>24</xdr:col>
      <xdr:colOff>57150</xdr:colOff>
      <xdr:row>55</xdr:row>
      <xdr:rowOff>142875</xdr:rowOff>
    </xdr:to>
    <xdr:pic>
      <xdr:nvPicPr>
        <xdr:cNvPr id="48414" name="図 18" descr="C:\Users\sii306\Desktop\無題.png">
          <a:extLst>
            <a:ext uri="{FF2B5EF4-FFF2-40B4-BE49-F238E27FC236}">
              <a16:creationId xmlns="" xmlns:a16="http://schemas.microsoft.com/office/drawing/2014/main" id="{00000000-0008-0000-0C00-00001EB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6867525"/>
          <a:ext cx="27336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142875</xdr:colOff>
      <xdr:row>7</xdr:row>
      <xdr:rowOff>38100</xdr:rowOff>
    </xdr:from>
    <xdr:to>
      <xdr:col>34</xdr:col>
      <xdr:colOff>123825</xdr:colOff>
      <xdr:row>34</xdr:row>
      <xdr:rowOff>47625</xdr:rowOff>
    </xdr:to>
    <xdr:sp macro="" textlink="">
      <xdr:nvSpPr>
        <xdr:cNvPr id="3" name="正方形/長方形 2">
          <a:extLst>
            <a:ext uri="{FF2B5EF4-FFF2-40B4-BE49-F238E27FC236}">
              <a16:creationId xmlns="" xmlns:a16="http://schemas.microsoft.com/office/drawing/2014/main" id="{00000000-0008-0000-1000-000003000000}"/>
            </a:ext>
          </a:extLst>
        </xdr:cNvPr>
        <xdr:cNvSpPr/>
      </xdr:nvSpPr>
      <xdr:spPr>
        <a:xfrm>
          <a:off x="523875" y="952500"/>
          <a:ext cx="6229350" cy="3609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800"/>
            <a:t>作成中</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42</xdr:col>
      <xdr:colOff>99172</xdr:colOff>
      <xdr:row>8</xdr:row>
      <xdr:rowOff>82549</xdr:rowOff>
    </xdr:from>
    <xdr:ext cx="573180" cy="259045"/>
    <xdr:sp macro="" textlink="">
      <xdr:nvSpPr>
        <xdr:cNvPr id="104" name="テキスト ボックス 103">
          <a:extLst>
            <a:ext uri="{FF2B5EF4-FFF2-40B4-BE49-F238E27FC236}">
              <a16:creationId xmlns="" xmlns:a16="http://schemas.microsoft.com/office/drawing/2014/main" id="{00000000-0008-0000-1100-000068000000}"/>
            </a:ext>
          </a:extLst>
        </xdr:cNvPr>
        <xdr:cNvSpPr txBox="1"/>
      </xdr:nvSpPr>
      <xdr:spPr>
        <a:xfrm>
          <a:off x="8357907" y="1068667"/>
          <a:ext cx="573180" cy="259045"/>
        </a:xfrm>
        <a:prstGeom prst="rect">
          <a:avLst/>
        </a:prstGeom>
        <a:solidFill>
          <a:schemeClr val="bg1">
            <a:lumMod val="8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体制図</a:t>
          </a:r>
        </a:p>
      </xdr:txBody>
    </xdr:sp>
    <xdr:clientData/>
  </xdr:oneCellAnchor>
  <xdr:twoCellAnchor>
    <xdr:from>
      <xdr:col>53</xdr:col>
      <xdr:colOff>76200</xdr:colOff>
      <xdr:row>39</xdr:row>
      <xdr:rowOff>0</xdr:rowOff>
    </xdr:from>
    <xdr:to>
      <xdr:col>55</xdr:col>
      <xdr:colOff>28576</xdr:colOff>
      <xdr:row>39</xdr:row>
      <xdr:rowOff>76200</xdr:rowOff>
    </xdr:to>
    <xdr:sp macro="" textlink="">
      <xdr:nvSpPr>
        <xdr:cNvPr id="106" name="テキスト ボックス 105">
          <a:extLst>
            <a:ext uri="{FF2B5EF4-FFF2-40B4-BE49-F238E27FC236}">
              <a16:creationId xmlns="" xmlns:a16="http://schemas.microsoft.com/office/drawing/2014/main" id="{00000000-0008-0000-1100-00006A000000}"/>
            </a:ext>
          </a:extLst>
        </xdr:cNvPr>
        <xdr:cNvSpPr txBox="1"/>
      </xdr:nvSpPr>
      <xdr:spPr>
        <a:xfrm>
          <a:off x="10525125" y="7524750"/>
          <a:ext cx="35242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a:t>
          </a:r>
        </a:p>
      </xdr:txBody>
    </xdr:sp>
    <xdr:clientData/>
  </xdr:twoCellAnchor>
  <xdr:twoCellAnchor>
    <xdr:from>
      <xdr:col>58</xdr:col>
      <xdr:colOff>76200</xdr:colOff>
      <xdr:row>39</xdr:row>
      <xdr:rowOff>0</xdr:rowOff>
    </xdr:from>
    <xdr:to>
      <xdr:col>60</xdr:col>
      <xdr:colOff>28576</xdr:colOff>
      <xdr:row>39</xdr:row>
      <xdr:rowOff>76200</xdr:rowOff>
    </xdr:to>
    <xdr:sp macro="" textlink="">
      <xdr:nvSpPr>
        <xdr:cNvPr id="113" name="テキスト ボックス 112">
          <a:extLst>
            <a:ext uri="{FF2B5EF4-FFF2-40B4-BE49-F238E27FC236}">
              <a16:creationId xmlns="" xmlns:a16="http://schemas.microsoft.com/office/drawing/2014/main" id="{00000000-0008-0000-1100-000071000000}"/>
            </a:ext>
          </a:extLst>
        </xdr:cNvPr>
        <xdr:cNvSpPr txBox="1"/>
      </xdr:nvSpPr>
      <xdr:spPr>
        <a:xfrm>
          <a:off x="11525250" y="7524750"/>
          <a:ext cx="35242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a:t>
          </a:r>
        </a:p>
      </xdr:txBody>
    </xdr:sp>
    <xdr:clientData/>
  </xdr:twoCellAnchor>
  <xdr:twoCellAnchor>
    <xdr:from>
      <xdr:col>18</xdr:col>
      <xdr:colOff>22412</xdr:colOff>
      <xdr:row>27</xdr:row>
      <xdr:rowOff>56030</xdr:rowOff>
    </xdr:from>
    <xdr:to>
      <xdr:col>20</xdr:col>
      <xdr:colOff>179294</xdr:colOff>
      <xdr:row>27</xdr:row>
      <xdr:rowOff>134471</xdr:rowOff>
    </xdr:to>
    <xdr:sp macro="" textlink="">
      <xdr:nvSpPr>
        <xdr:cNvPr id="3" name="右矢印 2">
          <a:extLst>
            <a:ext uri="{FF2B5EF4-FFF2-40B4-BE49-F238E27FC236}">
              <a16:creationId xmlns="" xmlns:a16="http://schemas.microsoft.com/office/drawing/2014/main" id="{00000000-0008-0000-1100-000003000000}"/>
            </a:ext>
          </a:extLst>
        </xdr:cNvPr>
        <xdr:cNvSpPr/>
      </xdr:nvSpPr>
      <xdr:spPr>
        <a:xfrm>
          <a:off x="3462618" y="3260912"/>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33617</xdr:colOff>
      <xdr:row>30</xdr:row>
      <xdr:rowOff>78441</xdr:rowOff>
    </xdr:from>
    <xdr:to>
      <xdr:col>27</xdr:col>
      <xdr:colOff>11205</xdr:colOff>
      <xdr:row>30</xdr:row>
      <xdr:rowOff>145676</xdr:rowOff>
    </xdr:to>
    <xdr:sp macro="" textlink="">
      <xdr:nvSpPr>
        <xdr:cNvPr id="75" name="右矢印 74">
          <a:extLst>
            <a:ext uri="{FF2B5EF4-FFF2-40B4-BE49-F238E27FC236}">
              <a16:creationId xmlns="" xmlns:a16="http://schemas.microsoft.com/office/drawing/2014/main" id="{00000000-0008-0000-1100-00004B000000}"/>
            </a:ext>
          </a:extLst>
        </xdr:cNvPr>
        <xdr:cNvSpPr/>
      </xdr:nvSpPr>
      <xdr:spPr>
        <a:xfrm>
          <a:off x="3473823" y="3832412"/>
          <a:ext cx="1792941" cy="6723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22413</xdr:colOff>
      <xdr:row>33</xdr:row>
      <xdr:rowOff>56030</xdr:rowOff>
    </xdr:from>
    <xdr:to>
      <xdr:col>27</xdr:col>
      <xdr:colOff>67236</xdr:colOff>
      <xdr:row>33</xdr:row>
      <xdr:rowOff>123265</xdr:rowOff>
    </xdr:to>
    <xdr:sp macro="" textlink="">
      <xdr:nvSpPr>
        <xdr:cNvPr id="76" name="右矢印 75">
          <a:extLst>
            <a:ext uri="{FF2B5EF4-FFF2-40B4-BE49-F238E27FC236}">
              <a16:creationId xmlns="" xmlns:a16="http://schemas.microsoft.com/office/drawing/2014/main" id="{00000000-0008-0000-1100-00004C000000}"/>
            </a:ext>
          </a:extLst>
        </xdr:cNvPr>
        <xdr:cNvSpPr/>
      </xdr:nvSpPr>
      <xdr:spPr>
        <a:xfrm>
          <a:off x="3462619" y="4415118"/>
          <a:ext cx="1860176" cy="6723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11206</xdr:colOff>
      <xdr:row>36</xdr:row>
      <xdr:rowOff>67236</xdr:rowOff>
    </xdr:from>
    <xdr:to>
      <xdr:col>36</xdr:col>
      <xdr:colOff>11206</xdr:colOff>
      <xdr:row>36</xdr:row>
      <xdr:rowOff>134471</xdr:rowOff>
    </xdr:to>
    <xdr:sp macro="" textlink="">
      <xdr:nvSpPr>
        <xdr:cNvPr id="77" name="右矢印 76">
          <a:extLst>
            <a:ext uri="{FF2B5EF4-FFF2-40B4-BE49-F238E27FC236}">
              <a16:creationId xmlns="" xmlns:a16="http://schemas.microsoft.com/office/drawing/2014/main" id="{00000000-0008-0000-1100-00004D000000}"/>
            </a:ext>
          </a:extLst>
        </xdr:cNvPr>
        <xdr:cNvSpPr/>
      </xdr:nvSpPr>
      <xdr:spPr>
        <a:xfrm>
          <a:off x="4661647" y="4930589"/>
          <a:ext cx="2420471" cy="6723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11206</xdr:colOff>
      <xdr:row>27</xdr:row>
      <xdr:rowOff>44823</xdr:rowOff>
    </xdr:from>
    <xdr:to>
      <xdr:col>28</xdr:col>
      <xdr:colOff>168088</xdr:colOff>
      <xdr:row>27</xdr:row>
      <xdr:rowOff>123264</xdr:rowOff>
    </xdr:to>
    <xdr:sp macro="" textlink="">
      <xdr:nvSpPr>
        <xdr:cNvPr id="78" name="右矢印 77">
          <a:extLst>
            <a:ext uri="{FF2B5EF4-FFF2-40B4-BE49-F238E27FC236}">
              <a16:creationId xmlns="" xmlns:a16="http://schemas.microsoft.com/office/drawing/2014/main" id="{00000000-0008-0000-1100-00004E000000}"/>
            </a:ext>
          </a:extLst>
        </xdr:cNvPr>
        <xdr:cNvSpPr/>
      </xdr:nvSpPr>
      <xdr:spPr>
        <a:xfrm>
          <a:off x="5065059" y="3249705"/>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0</xdr:colOff>
      <xdr:row>27</xdr:row>
      <xdr:rowOff>44823</xdr:rowOff>
    </xdr:from>
    <xdr:to>
      <xdr:col>33</xdr:col>
      <xdr:colOff>156882</xdr:colOff>
      <xdr:row>27</xdr:row>
      <xdr:rowOff>123264</xdr:rowOff>
    </xdr:to>
    <xdr:sp macro="" textlink="">
      <xdr:nvSpPr>
        <xdr:cNvPr id="79" name="右矢印 78">
          <a:extLst>
            <a:ext uri="{FF2B5EF4-FFF2-40B4-BE49-F238E27FC236}">
              <a16:creationId xmlns="" xmlns:a16="http://schemas.microsoft.com/office/drawing/2014/main" id="{00000000-0008-0000-1100-00004F000000}"/>
            </a:ext>
          </a:extLst>
        </xdr:cNvPr>
        <xdr:cNvSpPr/>
      </xdr:nvSpPr>
      <xdr:spPr>
        <a:xfrm>
          <a:off x="6062382" y="3249705"/>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67235</xdr:colOff>
      <xdr:row>43</xdr:row>
      <xdr:rowOff>44824</xdr:rowOff>
    </xdr:from>
    <xdr:to>
      <xdr:col>22</xdr:col>
      <xdr:colOff>22412</xdr:colOff>
      <xdr:row>43</xdr:row>
      <xdr:rowOff>123265</xdr:rowOff>
    </xdr:to>
    <xdr:sp macro="" textlink="">
      <xdr:nvSpPr>
        <xdr:cNvPr id="82" name="右矢印 81">
          <a:extLst>
            <a:ext uri="{FF2B5EF4-FFF2-40B4-BE49-F238E27FC236}">
              <a16:creationId xmlns="" xmlns:a16="http://schemas.microsoft.com/office/drawing/2014/main" id="{00000000-0008-0000-1100-000052000000}"/>
            </a:ext>
          </a:extLst>
        </xdr:cNvPr>
        <xdr:cNvSpPr/>
      </xdr:nvSpPr>
      <xdr:spPr>
        <a:xfrm>
          <a:off x="3709147" y="6880412"/>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89647</xdr:colOff>
      <xdr:row>43</xdr:row>
      <xdr:rowOff>44823</xdr:rowOff>
    </xdr:from>
    <xdr:to>
      <xdr:col>27</xdr:col>
      <xdr:colOff>44823</xdr:colOff>
      <xdr:row>43</xdr:row>
      <xdr:rowOff>123264</xdr:rowOff>
    </xdr:to>
    <xdr:sp macro="" textlink="">
      <xdr:nvSpPr>
        <xdr:cNvPr id="83" name="右矢印 82">
          <a:extLst>
            <a:ext uri="{FF2B5EF4-FFF2-40B4-BE49-F238E27FC236}">
              <a16:creationId xmlns="" xmlns:a16="http://schemas.microsoft.com/office/drawing/2014/main" id="{00000000-0008-0000-1100-000053000000}"/>
            </a:ext>
          </a:extLst>
        </xdr:cNvPr>
        <xdr:cNvSpPr/>
      </xdr:nvSpPr>
      <xdr:spPr>
        <a:xfrm>
          <a:off x="4740088" y="6880411"/>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78441</xdr:colOff>
      <xdr:row>43</xdr:row>
      <xdr:rowOff>44823</xdr:rowOff>
    </xdr:from>
    <xdr:to>
      <xdr:col>32</xdr:col>
      <xdr:colOff>33618</xdr:colOff>
      <xdr:row>43</xdr:row>
      <xdr:rowOff>123264</xdr:rowOff>
    </xdr:to>
    <xdr:sp macro="" textlink="">
      <xdr:nvSpPr>
        <xdr:cNvPr id="84" name="右矢印 83">
          <a:extLst>
            <a:ext uri="{FF2B5EF4-FFF2-40B4-BE49-F238E27FC236}">
              <a16:creationId xmlns="" xmlns:a16="http://schemas.microsoft.com/office/drawing/2014/main" id="{00000000-0008-0000-1100-000054000000}"/>
            </a:ext>
          </a:extLst>
        </xdr:cNvPr>
        <xdr:cNvSpPr/>
      </xdr:nvSpPr>
      <xdr:spPr>
        <a:xfrm>
          <a:off x="5737412" y="6880411"/>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46</xdr:row>
      <xdr:rowOff>0</xdr:rowOff>
    </xdr:from>
    <xdr:to>
      <xdr:col>23</xdr:col>
      <xdr:colOff>156883</xdr:colOff>
      <xdr:row>46</xdr:row>
      <xdr:rowOff>78441</xdr:rowOff>
    </xdr:to>
    <xdr:sp macro="" textlink="">
      <xdr:nvSpPr>
        <xdr:cNvPr id="85" name="右矢印 84">
          <a:extLst>
            <a:ext uri="{FF2B5EF4-FFF2-40B4-BE49-F238E27FC236}">
              <a16:creationId xmlns="" xmlns:a16="http://schemas.microsoft.com/office/drawing/2014/main" id="{00000000-0008-0000-1100-000055000000}"/>
            </a:ext>
          </a:extLst>
        </xdr:cNvPr>
        <xdr:cNvSpPr/>
      </xdr:nvSpPr>
      <xdr:spPr>
        <a:xfrm>
          <a:off x="4045324" y="7272618"/>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0</xdr:colOff>
      <xdr:row>46</xdr:row>
      <xdr:rowOff>0</xdr:rowOff>
    </xdr:from>
    <xdr:to>
      <xdr:col>28</xdr:col>
      <xdr:colOff>156882</xdr:colOff>
      <xdr:row>46</xdr:row>
      <xdr:rowOff>78441</xdr:rowOff>
    </xdr:to>
    <xdr:sp macro="" textlink="">
      <xdr:nvSpPr>
        <xdr:cNvPr id="86" name="右矢印 85">
          <a:extLst>
            <a:ext uri="{FF2B5EF4-FFF2-40B4-BE49-F238E27FC236}">
              <a16:creationId xmlns="" xmlns:a16="http://schemas.microsoft.com/office/drawing/2014/main" id="{00000000-0008-0000-1100-000056000000}"/>
            </a:ext>
          </a:extLst>
        </xdr:cNvPr>
        <xdr:cNvSpPr/>
      </xdr:nvSpPr>
      <xdr:spPr>
        <a:xfrm>
          <a:off x="5053853" y="7272618"/>
          <a:ext cx="560294" cy="78441"/>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46</xdr:col>
      <xdr:colOff>9525</xdr:colOff>
      <xdr:row>15</xdr:row>
      <xdr:rowOff>133350</xdr:rowOff>
    </xdr:from>
    <xdr:to>
      <xdr:col>72</xdr:col>
      <xdr:colOff>161925</xdr:colOff>
      <xdr:row>30</xdr:row>
      <xdr:rowOff>104775</xdr:rowOff>
    </xdr:to>
    <xdr:pic>
      <xdr:nvPicPr>
        <xdr:cNvPr id="50577" name="図 88" descr="C:\Users\sii306\Desktop\無題.png">
          <a:extLst>
            <a:ext uri="{FF2B5EF4-FFF2-40B4-BE49-F238E27FC236}">
              <a16:creationId xmlns="" xmlns:a16="http://schemas.microsoft.com/office/drawing/2014/main" id="{00000000-0008-0000-1100-000091C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2438400"/>
          <a:ext cx="5353050"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BECカラー">
      <a:dk1>
        <a:srgbClr val="000000"/>
      </a:dk1>
      <a:lt1>
        <a:srgbClr val="FFFFFF"/>
      </a:lt1>
      <a:dk2>
        <a:srgbClr val="CCCCCC"/>
      </a:dk2>
      <a:lt2>
        <a:srgbClr val="636363"/>
      </a:lt2>
      <a:accent1>
        <a:srgbClr val="40647F"/>
      </a:accent1>
      <a:accent2>
        <a:srgbClr val="7AABCC"/>
      </a:accent2>
      <a:accent3>
        <a:srgbClr val="B5D1E2"/>
      </a:accent3>
      <a:accent4>
        <a:srgbClr val="E57E17"/>
      </a:accent4>
      <a:accent5>
        <a:srgbClr val="BF1313"/>
      </a:accent5>
      <a:accent6>
        <a:srgbClr val="005BAC"/>
      </a:accent6>
      <a:hlink>
        <a:srgbClr val="E57E17"/>
      </a:hlink>
      <a:folHlink>
        <a:srgbClr val="BF131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D29"/>
  <sheetViews>
    <sheetView showGridLines="0" tabSelected="1" view="pageBreakPreview" zoomScaleNormal="100" zoomScaleSheetLayoutView="100" workbookViewId="0"/>
  </sheetViews>
  <sheetFormatPr defaultRowHeight="13.5"/>
  <cols>
    <col min="1" max="1" width="8" customWidth="1"/>
    <col min="2" max="2" width="4.625" style="2" customWidth="1"/>
    <col min="3" max="3" width="7.125" style="2" customWidth="1"/>
    <col min="4" max="4" width="71.25" customWidth="1"/>
  </cols>
  <sheetData>
    <row r="1" spans="2:4" ht="18.75">
      <c r="B1" s="242" t="s">
        <v>512</v>
      </c>
      <c r="C1" s="242"/>
    </row>
    <row r="2" spans="2:4" ht="27" customHeight="1">
      <c r="B2" s="21"/>
      <c r="C2" s="21"/>
      <c r="D2" s="324" t="s">
        <v>504</v>
      </c>
    </row>
    <row r="3" spans="2:4" ht="26.25" customHeight="1">
      <c r="B3" s="10"/>
      <c r="C3" s="10"/>
      <c r="D3" s="324" t="s">
        <v>544</v>
      </c>
    </row>
    <row r="4" spans="2:4" ht="39" customHeight="1">
      <c r="B4" s="10" t="s">
        <v>513</v>
      </c>
      <c r="C4" s="10"/>
      <c r="D4" s="21"/>
    </row>
    <row r="5" spans="2:4" ht="36" customHeight="1">
      <c r="B5" s="311" t="s">
        <v>505</v>
      </c>
      <c r="C5" s="311" t="s">
        <v>514</v>
      </c>
      <c r="D5" s="311" t="s">
        <v>506</v>
      </c>
    </row>
    <row r="6" spans="2:4" ht="36" customHeight="1">
      <c r="B6" s="29">
        <v>1</v>
      </c>
      <c r="C6" s="312" t="s">
        <v>515</v>
      </c>
      <c r="D6" s="326" t="s">
        <v>507</v>
      </c>
    </row>
    <row r="7" spans="2:4" ht="36" customHeight="1">
      <c r="B7" s="29">
        <v>2</v>
      </c>
      <c r="C7" s="312" t="s">
        <v>515</v>
      </c>
      <c r="D7" s="326" t="s">
        <v>508</v>
      </c>
    </row>
    <row r="8" spans="2:4" ht="36" customHeight="1">
      <c r="B8" s="29">
        <v>3</v>
      </c>
      <c r="C8" s="312" t="s">
        <v>515</v>
      </c>
      <c r="D8" s="326" t="s">
        <v>509</v>
      </c>
    </row>
    <row r="9" spans="2:4" ht="36" customHeight="1">
      <c r="B9" s="29">
        <v>4</v>
      </c>
      <c r="C9" s="312" t="s">
        <v>515</v>
      </c>
      <c r="D9" s="326" t="s">
        <v>543</v>
      </c>
    </row>
    <row r="10" spans="2:4" ht="36" customHeight="1">
      <c r="B10" s="29">
        <v>5</v>
      </c>
      <c r="C10" s="312" t="s">
        <v>515</v>
      </c>
      <c r="D10" s="326" t="s">
        <v>542</v>
      </c>
    </row>
    <row r="11" spans="2:4" ht="36" customHeight="1">
      <c r="B11" s="29">
        <v>6</v>
      </c>
      <c r="C11" s="312" t="s">
        <v>515</v>
      </c>
      <c r="D11" s="326" t="s">
        <v>541</v>
      </c>
    </row>
    <row r="12" spans="2:4" ht="36" customHeight="1">
      <c r="B12" s="29">
        <v>7</v>
      </c>
      <c r="C12" s="312" t="s">
        <v>515</v>
      </c>
      <c r="D12" s="326" t="s">
        <v>510</v>
      </c>
    </row>
    <row r="13" spans="2:4" ht="36" customHeight="1">
      <c r="B13" s="29">
        <v>8</v>
      </c>
      <c r="C13" s="312" t="s">
        <v>515</v>
      </c>
      <c r="D13" s="326" t="s">
        <v>540</v>
      </c>
    </row>
    <row r="14" spans="2:4" ht="36" customHeight="1">
      <c r="B14" s="313">
        <v>9</v>
      </c>
      <c r="C14" s="312" t="s">
        <v>515</v>
      </c>
      <c r="D14" s="327" t="s">
        <v>539</v>
      </c>
    </row>
    <row r="15" spans="2:4" ht="36" customHeight="1">
      <c r="B15" s="29">
        <v>10</v>
      </c>
      <c r="C15" s="312" t="s">
        <v>515</v>
      </c>
      <c r="D15" s="390" t="s">
        <v>511</v>
      </c>
    </row>
    <row r="16" spans="2:4" ht="36" customHeight="1">
      <c r="B16" s="307" t="s">
        <v>520</v>
      </c>
      <c r="C16"/>
    </row>
    <row r="17" spans="2:4" ht="12.75" customHeight="1">
      <c r="B17" s="307"/>
      <c r="C17"/>
    </row>
    <row r="18" spans="2:4" ht="36" customHeight="1">
      <c r="B18" s="307" t="s">
        <v>521</v>
      </c>
      <c r="C18" s="315"/>
      <c r="D18" s="316"/>
    </row>
    <row r="19" spans="2:4" ht="36" customHeight="1">
      <c r="B19" s="311" t="s">
        <v>505</v>
      </c>
      <c r="C19" s="311" t="s">
        <v>514</v>
      </c>
      <c r="D19" s="311" t="s">
        <v>506</v>
      </c>
    </row>
    <row r="20" spans="2:4" ht="36" customHeight="1">
      <c r="B20" s="29">
        <v>11</v>
      </c>
      <c r="C20" s="312" t="s">
        <v>522</v>
      </c>
      <c r="D20" s="317" t="s">
        <v>561</v>
      </c>
    </row>
    <row r="21" spans="2:4" ht="36" customHeight="1">
      <c r="B21" s="314">
        <v>12</v>
      </c>
      <c r="C21" s="312" t="s">
        <v>522</v>
      </c>
      <c r="D21" s="318" t="s">
        <v>516</v>
      </c>
    </row>
    <row r="22" spans="2:4" ht="36" customHeight="1">
      <c r="B22" s="29">
        <v>13</v>
      </c>
      <c r="C22" s="312" t="s">
        <v>523</v>
      </c>
      <c r="D22" s="319" t="s">
        <v>517</v>
      </c>
    </row>
    <row r="23" spans="2:4" ht="36" customHeight="1">
      <c r="B23" s="29">
        <v>14</v>
      </c>
      <c r="C23" s="312" t="s">
        <v>523</v>
      </c>
      <c r="D23" s="319" t="s">
        <v>518</v>
      </c>
    </row>
    <row r="24" spans="2:4" ht="36" customHeight="1">
      <c r="B24" s="29">
        <v>15</v>
      </c>
      <c r="C24" s="312" t="s">
        <v>523</v>
      </c>
      <c r="D24" s="317" t="s">
        <v>519</v>
      </c>
    </row>
    <row r="25" spans="2:4" ht="36" customHeight="1">
      <c r="B25" s="29">
        <v>16</v>
      </c>
      <c r="C25" s="312" t="s">
        <v>522</v>
      </c>
      <c r="D25" s="319" t="s">
        <v>547</v>
      </c>
    </row>
    <row r="26" spans="2:4" ht="36" customHeight="1">
      <c r="B26" s="29">
        <v>17</v>
      </c>
      <c r="C26" s="312" t="s">
        <v>522</v>
      </c>
      <c r="D26" s="319" t="s">
        <v>548</v>
      </c>
    </row>
    <row r="27" spans="2:4" ht="30" customHeight="1">
      <c r="B27" s="320" t="s">
        <v>529</v>
      </c>
    </row>
    <row r="28" spans="2:4" ht="39" customHeight="1"/>
    <row r="29" spans="2:4" ht="39" customHeight="1"/>
  </sheetData>
  <sheetProtection password="DD26" sheet="1" objects="1" scenarios="1"/>
  <phoneticPr fontId="71"/>
  <hyperlinks>
    <hyperlink ref="D6" location="①事業者概要一覧!B1" display="①事業者概要一覧"/>
    <hyperlink ref="D7" location="②担当者情報!B1" display="②担当者情報"/>
    <hyperlink ref="D8" location="③事業計画書!B1" display="③事業計画書"/>
    <hyperlink ref="D9" location="④機器登録!B1" display="④機器登録申請書"/>
    <hyperlink ref="D10" location="⑤サービス登録!B1" display="⑤サービス登録申請書"/>
    <hyperlink ref="D11" location="⑥インセンティブ登録!B1" display="⑥インセンティブ登録申請書"/>
    <hyperlink ref="D12" location="⑦支出計画書!B1" display="⑦支出計画書"/>
    <hyperlink ref="D13" location="'⑧（別添１）コンソーシアム登録申請書（押印）'!B1" display="⑧（別添１）コンソーシアム登録申請書"/>
    <hyperlink ref="D14" location="'⑨（別添２）コンソーシアム参加確認書（押印）'!B1" display="⑨（別添２）コンソーシアム参加確認書"/>
    <hyperlink ref="D15" location="⑩認証等取得見込み!D3" display="⑩認証等取得計画書"/>
  </hyperlinks>
  <pageMargins left="0.7" right="0.7" top="0.75" bottom="0.75" header="0.3" footer="0.3"/>
  <pageSetup paperSize="9" scale="87"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N13"/>
  <sheetViews>
    <sheetView view="pageBreakPreview" zoomScaleNormal="85" zoomScaleSheetLayoutView="100" workbookViewId="0"/>
  </sheetViews>
  <sheetFormatPr defaultColWidth="9" defaultRowHeight="13.5"/>
  <cols>
    <col min="1" max="1" width="15.375" customWidth="1"/>
    <col min="2" max="2" width="2.375" customWidth="1"/>
    <col min="3" max="5" width="32" customWidth="1"/>
  </cols>
  <sheetData>
    <row r="1" spans="1:14" ht="18.75">
      <c r="A1" s="325" t="s">
        <v>524</v>
      </c>
      <c r="B1" t="s">
        <v>331</v>
      </c>
    </row>
    <row r="2" spans="1:14">
      <c r="E2" s="351" t="s">
        <v>328</v>
      </c>
    </row>
    <row r="3" spans="1:14" ht="34.5" customHeight="1">
      <c r="B3" s="425" t="s">
        <v>332</v>
      </c>
      <c r="C3" s="425"/>
      <c r="D3" s="425"/>
      <c r="E3" s="425"/>
    </row>
    <row r="4" spans="1:14" ht="73.5" customHeight="1">
      <c r="D4" s="245" t="s">
        <v>535</v>
      </c>
      <c r="E4" s="352"/>
    </row>
    <row r="5" spans="1:14">
      <c r="D5" s="245" t="s">
        <v>330</v>
      </c>
      <c r="E5" s="352"/>
    </row>
    <row r="6" spans="1:14" ht="18.75" customHeight="1">
      <c r="D6" s="245" t="s">
        <v>405</v>
      </c>
      <c r="E6" s="352"/>
    </row>
    <row r="7" spans="1:14" ht="18.75" customHeight="1">
      <c r="E7" s="246" t="s">
        <v>329</v>
      </c>
    </row>
    <row r="8" spans="1:14">
      <c r="D8" s="2" t="s">
        <v>333</v>
      </c>
      <c r="E8" s="246"/>
    </row>
    <row r="9" spans="1:14" ht="63" customHeight="1">
      <c r="B9" s="423" t="str">
        <f>IF(①事業者概要一覧!C7="","標題に掲げる補助金事業について、別添１で定める同意事項並びに事業参加要件を確認し、■■■■を幹事会社とするコンソーシアムに参加することを本書を以て確認します。
※■■■■に「①事業者概要一覧」シートの補助事業者名が入ります。","標題に掲げる補助金事業について、別添１で定める同意事項並びに事業参加要件を確認し、"&amp;①事業者概要一覧!C7&amp;"を幹事会社とするコンソーシアムに参加することを本書を以て確認します。")</f>
        <v>標題に掲げる補助金事業について、別添１で定める同意事項並びに事業参加要件を確認し、■■■■を幹事会社とするコンソーシアムに参加することを本書を以て確認します。
※■■■■に「①事業者概要一覧」シートの補助事業者名が入ります。</v>
      </c>
      <c r="C9" s="423"/>
      <c r="D9" s="423"/>
      <c r="E9" s="423"/>
    </row>
    <row r="10" spans="1:14" ht="63" customHeight="1">
      <c r="E10" s="247" t="s">
        <v>334</v>
      </c>
    </row>
    <row r="11" spans="1:14" ht="63" customHeight="1"/>
    <row r="13" spans="1:14">
      <c r="N13" t="s">
        <v>499</v>
      </c>
    </row>
  </sheetData>
  <sheetProtection password="DD26" sheet="1" objects="1" scenarios="1"/>
  <mergeCells count="2">
    <mergeCell ref="B3:E3"/>
    <mergeCell ref="B9:E9"/>
  </mergeCells>
  <phoneticPr fontId="13"/>
  <conditionalFormatting sqref="E6">
    <cfRule type="expression" dxfId="0" priority="1">
      <formula>$E$6=""</formula>
    </cfRule>
  </conditionalFormatting>
  <hyperlinks>
    <hyperlink ref="A1" location="Index!B1" display="Indexに戻る"/>
  </hyperlinks>
  <pageMargins left="0.70866141732283472" right="0.70866141732283472" top="0.74803149606299213" bottom="0.74803149606299213" header="0.31496062992125984" footer="0.31496062992125984"/>
  <pageSetup paperSize="9" scale="8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OFFSET(①事業者概要一覧!C13,0,0,COUNTA(①事業者概要一覧!C13:C62),1)</xm:f>
          </x14:formula1>
          <xm:sqref>E5</xm:sqref>
        </x14:dataValidation>
        <x14:dataValidation type="list" allowBlank="1" showInputMessage="1" showErrorMessage="1">
          <x14:formula1>
            <xm:f>OFFSET(①事業者概要一覧!F13,0,0,COUNTA(①事業者概要一覧!F13:F62),1)</xm:f>
          </x14:formula1>
          <xm:sqref>E4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817"/>
  <sheetViews>
    <sheetView view="pageBreakPreview" zoomScaleNormal="85" zoomScaleSheetLayoutView="100" workbookViewId="0">
      <pane ySplit="1" topLeftCell="A3" activePane="bottomLeft" state="frozen"/>
      <selection activeCell="E4" sqref="E4"/>
      <selection pane="bottomLeft"/>
    </sheetView>
  </sheetViews>
  <sheetFormatPr defaultRowHeight="12"/>
  <cols>
    <col min="1" max="1" width="15.875" style="10" bestFit="1" customWidth="1"/>
    <col min="2" max="2" width="5.125" style="10" hidden="1" customWidth="1"/>
    <col min="3" max="3" width="27.625" style="10" customWidth="1"/>
    <col min="4" max="4" width="70.5" style="307" customWidth="1"/>
    <col min="5" max="5" width="2.625" style="10" customWidth="1"/>
    <col min="6" max="6" width="20.875" style="10" customWidth="1"/>
    <col min="7" max="16384" width="9" style="10"/>
  </cols>
  <sheetData>
    <row r="1" spans="1:6" ht="18.75">
      <c r="A1" s="325" t="s">
        <v>524</v>
      </c>
      <c r="C1" s="242" t="s">
        <v>335</v>
      </c>
    </row>
    <row r="3" spans="1:6" ht="27.75" customHeight="1">
      <c r="B3" s="10">
        <v>1</v>
      </c>
      <c r="C3" s="241" t="s">
        <v>407</v>
      </c>
      <c r="D3" s="354" t="str">
        <f>VLOOKUP(B3,'非表示(⑩用)'!I:M,2,FALSE)</f>
        <v/>
      </c>
      <c r="F3" s="10" t="s">
        <v>492</v>
      </c>
    </row>
    <row r="4" spans="1:6" ht="27.75" customHeight="1">
      <c r="B4" s="10">
        <v>1</v>
      </c>
      <c r="C4" s="241" t="s">
        <v>406</v>
      </c>
      <c r="D4" s="354" t="str">
        <f>VLOOKUP(B3,'非表示(⑩用)'!I:M,3,FALSE)</f>
        <v/>
      </c>
      <c r="F4" s="10" t="s">
        <v>492</v>
      </c>
    </row>
    <row r="5" spans="1:6" ht="27.75" customHeight="1">
      <c r="B5" s="10">
        <v>1</v>
      </c>
      <c r="C5" s="241" t="s">
        <v>413</v>
      </c>
      <c r="D5" s="354" t="str">
        <f>VLOOKUP(B3,'非表示(⑩用)'!I:M,4,FALSE)</f>
        <v/>
      </c>
      <c r="F5" s="10" t="s">
        <v>492</v>
      </c>
    </row>
    <row r="6" spans="1:6" ht="27.75" customHeight="1">
      <c r="B6" s="10">
        <v>1</v>
      </c>
      <c r="C6" s="241" t="s">
        <v>412</v>
      </c>
      <c r="D6" s="355" t="str">
        <f>VLOOKUP(B3,'非表示(⑩用)'!I:M,5,FALSE)</f>
        <v/>
      </c>
      <c r="F6" s="10" t="s">
        <v>492</v>
      </c>
    </row>
    <row r="7" spans="1:6" ht="37.5" customHeight="1">
      <c r="B7" s="10">
        <v>1</v>
      </c>
      <c r="C7" s="241" t="s">
        <v>336</v>
      </c>
      <c r="D7" s="353"/>
    </row>
    <row r="8" spans="1:6" ht="37.5" customHeight="1">
      <c r="B8" s="10">
        <v>1</v>
      </c>
      <c r="C8" s="241" t="s">
        <v>414</v>
      </c>
      <c r="D8" s="353"/>
    </row>
    <row r="9" spans="1:6" ht="128.25" customHeight="1">
      <c r="B9" s="10">
        <v>1</v>
      </c>
      <c r="C9" s="241" t="s">
        <v>415</v>
      </c>
      <c r="D9" s="353"/>
    </row>
    <row r="11" spans="1:6" ht="27.75" customHeight="1">
      <c r="B11" s="356">
        <f t="shared" ref="B11:B17" si="0">B3+1</f>
        <v>2</v>
      </c>
      <c r="C11" s="241" t="str">
        <f>C3</f>
        <v>事業者名</v>
      </c>
      <c r="D11" s="354" t="str">
        <f>VLOOKUP(B11,'非表示(⑩用)'!I:M,2,FALSE)</f>
        <v/>
      </c>
      <c r="F11" s="10" t="s">
        <v>492</v>
      </c>
    </row>
    <row r="12" spans="1:6" ht="27.75" customHeight="1">
      <c r="B12" s="356">
        <f t="shared" si="0"/>
        <v>2</v>
      </c>
      <c r="C12" s="241" t="str">
        <f t="shared" ref="C12:C17" si="1">C4</f>
        <v>取得しようとする認証等</v>
      </c>
      <c r="D12" s="354" t="str">
        <f>VLOOKUP(B11,'非表示(⑩用)'!I:M,3,FALSE)</f>
        <v/>
      </c>
      <c r="F12" s="10" t="s">
        <v>492</v>
      </c>
    </row>
    <row r="13" spans="1:6" ht="27.75" customHeight="1">
      <c r="B13" s="356">
        <f t="shared" si="0"/>
        <v>2</v>
      </c>
      <c r="C13" s="241" t="str">
        <f t="shared" si="1"/>
        <v>認証等の取得対象範囲</v>
      </c>
      <c r="D13" s="354" t="str">
        <f>VLOOKUP(B11,'非表示(⑩用)'!I:M,4,FALSE)</f>
        <v/>
      </c>
      <c r="F13" s="10" t="s">
        <v>492</v>
      </c>
    </row>
    <row r="14" spans="1:6" ht="27.75" customHeight="1">
      <c r="B14" s="356">
        <f t="shared" si="0"/>
        <v>2</v>
      </c>
      <c r="C14" s="241" t="str">
        <f t="shared" si="1"/>
        <v>申請（予定）時期</v>
      </c>
      <c r="D14" s="355" t="str">
        <f>VLOOKUP(B11,'非表示(⑩用)'!I:M,5,FALSE)</f>
        <v/>
      </c>
      <c r="F14" s="10" t="s">
        <v>492</v>
      </c>
    </row>
    <row r="15" spans="1:6" ht="37.5" customHeight="1">
      <c r="B15" s="356">
        <f t="shared" si="0"/>
        <v>2</v>
      </c>
      <c r="C15" s="241" t="str">
        <f t="shared" si="1"/>
        <v>現時点での対応状況</v>
      </c>
      <c r="D15" s="353"/>
    </row>
    <row r="16" spans="1:6" ht="37.5" customHeight="1">
      <c r="B16" s="356">
        <f t="shared" si="0"/>
        <v>2</v>
      </c>
      <c r="C16" s="241" t="str">
        <f t="shared" si="1"/>
        <v>申請に向けた課題等</v>
      </c>
      <c r="D16" s="353"/>
    </row>
    <row r="17" spans="2:6" ht="128.25" customHeight="1">
      <c r="B17" s="356">
        <f t="shared" si="0"/>
        <v>2</v>
      </c>
      <c r="C17" s="241" t="str">
        <f t="shared" si="1"/>
        <v>申請までのスケジュール</v>
      </c>
      <c r="D17" s="353"/>
    </row>
    <row r="18" spans="2:6">
      <c r="C18" s="356"/>
    </row>
    <row r="19" spans="2:6" ht="27.75" customHeight="1">
      <c r="B19" s="356">
        <f>B11+1</f>
        <v>3</v>
      </c>
      <c r="C19" s="241" t="str">
        <f>C11</f>
        <v>事業者名</v>
      </c>
      <c r="D19" s="354" t="str">
        <f>VLOOKUP(B19,'非表示(⑩用)'!I:M,2,FALSE)</f>
        <v/>
      </c>
      <c r="F19" s="10" t="s">
        <v>492</v>
      </c>
    </row>
    <row r="20" spans="2:6" ht="27.75" customHeight="1">
      <c r="B20" s="356">
        <f t="shared" ref="B20:B25" si="2">B12+1</f>
        <v>3</v>
      </c>
      <c r="C20" s="241" t="str">
        <f t="shared" ref="C20:C25" si="3">C12</f>
        <v>取得しようとする認証等</v>
      </c>
      <c r="D20" s="354" t="str">
        <f>VLOOKUP(B19,'非表示(⑩用)'!I:M,3,FALSE)</f>
        <v/>
      </c>
      <c r="F20" s="10" t="s">
        <v>492</v>
      </c>
    </row>
    <row r="21" spans="2:6" ht="27.75" customHeight="1">
      <c r="B21" s="356">
        <f t="shared" si="2"/>
        <v>3</v>
      </c>
      <c r="C21" s="241" t="str">
        <f t="shared" si="3"/>
        <v>認証等の取得対象範囲</v>
      </c>
      <c r="D21" s="354" t="str">
        <f>VLOOKUP(B19,'非表示(⑩用)'!I:M,4,FALSE)</f>
        <v/>
      </c>
      <c r="F21" s="10" t="s">
        <v>492</v>
      </c>
    </row>
    <row r="22" spans="2:6" ht="27.75" customHeight="1">
      <c r="B22" s="356">
        <f t="shared" si="2"/>
        <v>3</v>
      </c>
      <c r="C22" s="241" t="str">
        <f t="shared" si="3"/>
        <v>申請（予定）時期</v>
      </c>
      <c r="D22" s="355" t="str">
        <f>VLOOKUP(B19,'非表示(⑩用)'!I:M,5,FALSE)</f>
        <v/>
      </c>
      <c r="F22" s="10" t="s">
        <v>492</v>
      </c>
    </row>
    <row r="23" spans="2:6" ht="37.5" customHeight="1">
      <c r="B23" s="356">
        <f t="shared" si="2"/>
        <v>3</v>
      </c>
      <c r="C23" s="241" t="str">
        <f t="shared" si="3"/>
        <v>現時点での対応状況</v>
      </c>
      <c r="D23" s="353"/>
    </row>
    <row r="24" spans="2:6" ht="37.5" customHeight="1">
      <c r="B24" s="356">
        <f t="shared" si="2"/>
        <v>3</v>
      </c>
      <c r="C24" s="241" t="str">
        <f t="shared" si="3"/>
        <v>申請に向けた課題等</v>
      </c>
      <c r="D24" s="353"/>
    </row>
    <row r="25" spans="2:6" ht="128.25" customHeight="1">
      <c r="B25" s="356">
        <f t="shared" si="2"/>
        <v>3</v>
      </c>
      <c r="C25" s="241" t="str">
        <f t="shared" si="3"/>
        <v>申請までのスケジュール</v>
      </c>
      <c r="D25" s="353"/>
    </row>
    <row r="26" spans="2:6">
      <c r="C26" s="356"/>
    </row>
    <row r="27" spans="2:6" ht="27.75" customHeight="1">
      <c r="B27" s="356">
        <f>B19+1</f>
        <v>4</v>
      </c>
      <c r="C27" s="241" t="str">
        <f>C19</f>
        <v>事業者名</v>
      </c>
      <c r="D27" s="354" t="str">
        <f>VLOOKUP(B27,'非表示(⑩用)'!I:M,2,FALSE)</f>
        <v/>
      </c>
      <c r="F27" s="10" t="s">
        <v>492</v>
      </c>
    </row>
    <row r="28" spans="2:6" ht="27.75" customHeight="1">
      <c r="B28" s="356">
        <f t="shared" ref="B28:B33" si="4">B20+1</f>
        <v>4</v>
      </c>
      <c r="C28" s="241" t="str">
        <f t="shared" ref="C28:C33" si="5">C20</f>
        <v>取得しようとする認証等</v>
      </c>
      <c r="D28" s="354" t="str">
        <f>VLOOKUP(B27,'非表示(⑩用)'!I:M,3,FALSE)</f>
        <v/>
      </c>
      <c r="F28" s="10" t="s">
        <v>492</v>
      </c>
    </row>
    <row r="29" spans="2:6" ht="27.75" customHeight="1">
      <c r="B29" s="356">
        <f t="shared" si="4"/>
        <v>4</v>
      </c>
      <c r="C29" s="241" t="str">
        <f t="shared" si="5"/>
        <v>認証等の取得対象範囲</v>
      </c>
      <c r="D29" s="354" t="str">
        <f>VLOOKUP(B27,'非表示(⑩用)'!I:M,4,FALSE)</f>
        <v/>
      </c>
      <c r="F29" s="10" t="s">
        <v>492</v>
      </c>
    </row>
    <row r="30" spans="2:6" ht="27.75" customHeight="1">
      <c r="B30" s="356">
        <f t="shared" si="4"/>
        <v>4</v>
      </c>
      <c r="C30" s="241" t="str">
        <f t="shared" si="5"/>
        <v>申請（予定）時期</v>
      </c>
      <c r="D30" s="355" t="str">
        <f>VLOOKUP(B27,'非表示(⑩用)'!I:M,5,FALSE)</f>
        <v/>
      </c>
      <c r="F30" s="10" t="s">
        <v>492</v>
      </c>
    </row>
    <row r="31" spans="2:6" ht="37.5" customHeight="1">
      <c r="B31" s="356">
        <f t="shared" si="4"/>
        <v>4</v>
      </c>
      <c r="C31" s="241" t="str">
        <f t="shared" si="5"/>
        <v>現時点での対応状況</v>
      </c>
      <c r="D31" s="353"/>
    </row>
    <row r="32" spans="2:6" ht="37.5" customHeight="1">
      <c r="B32" s="356">
        <f t="shared" si="4"/>
        <v>4</v>
      </c>
      <c r="C32" s="241" t="str">
        <f t="shared" si="5"/>
        <v>申請に向けた課題等</v>
      </c>
      <c r="D32" s="353"/>
    </row>
    <row r="33" spans="2:6" ht="128.25" customHeight="1">
      <c r="B33" s="356">
        <f t="shared" si="4"/>
        <v>4</v>
      </c>
      <c r="C33" s="241" t="str">
        <f t="shared" si="5"/>
        <v>申請までのスケジュール</v>
      </c>
      <c r="D33" s="353"/>
    </row>
    <row r="34" spans="2:6">
      <c r="C34" s="356"/>
    </row>
    <row r="35" spans="2:6" ht="27.75" customHeight="1">
      <c r="B35" s="356">
        <f>B27+1</f>
        <v>5</v>
      </c>
      <c r="C35" s="241" t="str">
        <f>C27</f>
        <v>事業者名</v>
      </c>
      <c r="D35" s="354" t="str">
        <f>VLOOKUP(B35,'非表示(⑩用)'!I:M,2,FALSE)</f>
        <v/>
      </c>
      <c r="F35" s="10" t="s">
        <v>492</v>
      </c>
    </row>
    <row r="36" spans="2:6" ht="27.75" customHeight="1">
      <c r="B36" s="356">
        <f t="shared" ref="B36:B41" si="6">B28+1</f>
        <v>5</v>
      </c>
      <c r="C36" s="241" t="str">
        <f t="shared" ref="C36:C41" si="7">C28</f>
        <v>取得しようとする認証等</v>
      </c>
      <c r="D36" s="354" t="str">
        <f>VLOOKUP(B35,'非表示(⑩用)'!I:M,3,FALSE)</f>
        <v/>
      </c>
      <c r="F36" s="10" t="s">
        <v>492</v>
      </c>
    </row>
    <row r="37" spans="2:6" ht="27.75" customHeight="1">
      <c r="B37" s="356">
        <f t="shared" si="6"/>
        <v>5</v>
      </c>
      <c r="C37" s="241" t="str">
        <f t="shared" si="7"/>
        <v>認証等の取得対象範囲</v>
      </c>
      <c r="D37" s="354" t="str">
        <f>VLOOKUP(B35,'非表示(⑩用)'!I:M,4,FALSE)</f>
        <v/>
      </c>
      <c r="F37" s="10" t="s">
        <v>492</v>
      </c>
    </row>
    <row r="38" spans="2:6" ht="27.75" customHeight="1">
      <c r="B38" s="356">
        <f t="shared" si="6"/>
        <v>5</v>
      </c>
      <c r="C38" s="241" t="str">
        <f t="shared" si="7"/>
        <v>申請（予定）時期</v>
      </c>
      <c r="D38" s="355" t="str">
        <f>VLOOKUP(B35,'非表示(⑩用)'!I:M,5,FALSE)</f>
        <v/>
      </c>
      <c r="F38" s="10" t="s">
        <v>492</v>
      </c>
    </row>
    <row r="39" spans="2:6" ht="37.5" customHeight="1">
      <c r="B39" s="356">
        <f t="shared" si="6"/>
        <v>5</v>
      </c>
      <c r="C39" s="241" t="str">
        <f t="shared" si="7"/>
        <v>現時点での対応状況</v>
      </c>
      <c r="D39" s="353"/>
    </row>
    <row r="40" spans="2:6" ht="37.5" customHeight="1">
      <c r="B40" s="356">
        <f t="shared" si="6"/>
        <v>5</v>
      </c>
      <c r="C40" s="241" t="str">
        <f t="shared" si="7"/>
        <v>申請に向けた課題等</v>
      </c>
      <c r="D40" s="353"/>
    </row>
    <row r="41" spans="2:6" ht="128.25" customHeight="1">
      <c r="B41" s="356">
        <f t="shared" si="6"/>
        <v>5</v>
      </c>
      <c r="C41" s="241" t="str">
        <f t="shared" si="7"/>
        <v>申請までのスケジュール</v>
      </c>
      <c r="D41" s="353"/>
    </row>
    <row r="42" spans="2:6">
      <c r="C42" s="356"/>
    </row>
    <row r="43" spans="2:6" ht="27.75" customHeight="1">
      <c r="B43" s="356">
        <f t="shared" ref="B43:B49" si="8">B35+1</f>
        <v>6</v>
      </c>
      <c r="C43" s="241" t="str">
        <f>C35</f>
        <v>事業者名</v>
      </c>
      <c r="D43" s="354" t="str">
        <f>VLOOKUP(B43,'非表示(⑩用)'!I:M,2,FALSE)</f>
        <v/>
      </c>
      <c r="F43" s="10" t="s">
        <v>492</v>
      </c>
    </row>
    <row r="44" spans="2:6" ht="27.75" customHeight="1">
      <c r="B44" s="356">
        <f t="shared" si="8"/>
        <v>6</v>
      </c>
      <c r="C44" s="241" t="str">
        <f t="shared" ref="C44:C49" si="9">C36</f>
        <v>取得しようとする認証等</v>
      </c>
      <c r="D44" s="354" t="str">
        <f>VLOOKUP(B43,'非表示(⑩用)'!I:M,3,FALSE)</f>
        <v/>
      </c>
      <c r="F44" s="10" t="s">
        <v>492</v>
      </c>
    </row>
    <row r="45" spans="2:6" ht="27.75" customHeight="1">
      <c r="B45" s="356">
        <f t="shared" si="8"/>
        <v>6</v>
      </c>
      <c r="C45" s="241" t="str">
        <f t="shared" si="9"/>
        <v>認証等の取得対象範囲</v>
      </c>
      <c r="D45" s="354" t="str">
        <f>VLOOKUP(B43,'非表示(⑩用)'!I:M,4,FALSE)</f>
        <v/>
      </c>
      <c r="F45" s="10" t="s">
        <v>492</v>
      </c>
    </row>
    <row r="46" spans="2:6" ht="27.75" customHeight="1">
      <c r="B46" s="356">
        <f t="shared" si="8"/>
        <v>6</v>
      </c>
      <c r="C46" s="241" t="str">
        <f t="shared" si="9"/>
        <v>申請（予定）時期</v>
      </c>
      <c r="D46" s="355" t="str">
        <f>VLOOKUP(B43,'非表示(⑩用)'!I:M,5,FALSE)</f>
        <v/>
      </c>
      <c r="F46" s="10" t="s">
        <v>492</v>
      </c>
    </row>
    <row r="47" spans="2:6" ht="37.5" customHeight="1">
      <c r="B47" s="356">
        <f t="shared" si="8"/>
        <v>6</v>
      </c>
      <c r="C47" s="241" t="str">
        <f t="shared" si="9"/>
        <v>現時点での対応状況</v>
      </c>
      <c r="D47" s="353"/>
    </row>
    <row r="48" spans="2:6" ht="37.5" customHeight="1">
      <c r="B48" s="356">
        <f t="shared" si="8"/>
        <v>6</v>
      </c>
      <c r="C48" s="241" t="str">
        <f t="shared" si="9"/>
        <v>申請に向けた課題等</v>
      </c>
      <c r="D48" s="353"/>
    </row>
    <row r="49" spans="2:6" ht="128.25" customHeight="1">
      <c r="B49" s="356">
        <f t="shared" si="8"/>
        <v>6</v>
      </c>
      <c r="C49" s="241" t="str">
        <f t="shared" si="9"/>
        <v>申請までのスケジュール</v>
      </c>
      <c r="D49" s="353"/>
    </row>
    <row r="50" spans="2:6">
      <c r="C50" s="356"/>
    </row>
    <row r="51" spans="2:6" ht="27.75" customHeight="1">
      <c r="B51" s="356">
        <f>B43+1</f>
        <v>7</v>
      </c>
      <c r="C51" s="241" t="str">
        <f>C43</f>
        <v>事業者名</v>
      </c>
      <c r="D51" s="354" t="str">
        <f>VLOOKUP(B51,'非表示(⑩用)'!I:M,2,FALSE)</f>
        <v/>
      </c>
      <c r="F51" s="10" t="s">
        <v>492</v>
      </c>
    </row>
    <row r="52" spans="2:6" ht="27.75" customHeight="1">
      <c r="B52" s="356">
        <f t="shared" ref="B52:B57" si="10">B44+1</f>
        <v>7</v>
      </c>
      <c r="C52" s="241" t="str">
        <f t="shared" ref="C52:C57" si="11">C44</f>
        <v>取得しようとする認証等</v>
      </c>
      <c r="D52" s="354" t="str">
        <f>VLOOKUP(B51,'非表示(⑩用)'!I:M,3,FALSE)</f>
        <v/>
      </c>
      <c r="F52" s="10" t="s">
        <v>492</v>
      </c>
    </row>
    <row r="53" spans="2:6" ht="27.75" customHeight="1">
      <c r="B53" s="356">
        <f t="shared" si="10"/>
        <v>7</v>
      </c>
      <c r="C53" s="241" t="str">
        <f t="shared" si="11"/>
        <v>認証等の取得対象範囲</v>
      </c>
      <c r="D53" s="354" t="str">
        <f>VLOOKUP(B51,'非表示(⑩用)'!I:M,4,FALSE)</f>
        <v/>
      </c>
      <c r="F53" s="10" t="s">
        <v>492</v>
      </c>
    </row>
    <row r="54" spans="2:6" ht="27.75" customHeight="1">
      <c r="B54" s="356">
        <f t="shared" si="10"/>
        <v>7</v>
      </c>
      <c r="C54" s="241" t="str">
        <f t="shared" si="11"/>
        <v>申請（予定）時期</v>
      </c>
      <c r="D54" s="355" t="str">
        <f>VLOOKUP(B51,'非表示(⑩用)'!I:M,5,FALSE)</f>
        <v/>
      </c>
      <c r="F54" s="10" t="s">
        <v>492</v>
      </c>
    </row>
    <row r="55" spans="2:6" ht="37.5" customHeight="1">
      <c r="B55" s="356">
        <f t="shared" si="10"/>
        <v>7</v>
      </c>
      <c r="C55" s="241" t="str">
        <f t="shared" si="11"/>
        <v>現時点での対応状況</v>
      </c>
      <c r="D55" s="353"/>
    </row>
    <row r="56" spans="2:6" ht="37.5" customHeight="1">
      <c r="B56" s="356">
        <f t="shared" si="10"/>
        <v>7</v>
      </c>
      <c r="C56" s="241" t="str">
        <f t="shared" si="11"/>
        <v>申請に向けた課題等</v>
      </c>
      <c r="D56" s="353"/>
    </row>
    <row r="57" spans="2:6" ht="128.25" customHeight="1">
      <c r="B57" s="356">
        <f t="shared" si="10"/>
        <v>7</v>
      </c>
      <c r="C57" s="241" t="str">
        <f t="shared" si="11"/>
        <v>申請までのスケジュール</v>
      </c>
      <c r="D57" s="353"/>
    </row>
    <row r="58" spans="2:6">
      <c r="C58" s="356"/>
    </row>
    <row r="59" spans="2:6" ht="27.75" customHeight="1">
      <c r="B59" s="356">
        <f>B51+1</f>
        <v>8</v>
      </c>
      <c r="C59" s="241" t="str">
        <f>C51</f>
        <v>事業者名</v>
      </c>
      <c r="D59" s="354" t="str">
        <f>VLOOKUP(B59,'非表示(⑩用)'!I:M,2,FALSE)</f>
        <v/>
      </c>
      <c r="F59" s="10" t="s">
        <v>492</v>
      </c>
    </row>
    <row r="60" spans="2:6" ht="27.75" customHeight="1">
      <c r="B60" s="356">
        <f t="shared" ref="B60:B65" si="12">B52+1</f>
        <v>8</v>
      </c>
      <c r="C60" s="241" t="str">
        <f t="shared" ref="C60:C65" si="13">C52</f>
        <v>取得しようとする認証等</v>
      </c>
      <c r="D60" s="354" t="str">
        <f>VLOOKUP(B59,'非表示(⑩用)'!I:M,3,FALSE)</f>
        <v/>
      </c>
      <c r="F60" s="10" t="s">
        <v>492</v>
      </c>
    </row>
    <row r="61" spans="2:6" ht="27.75" customHeight="1">
      <c r="B61" s="356">
        <f t="shared" si="12"/>
        <v>8</v>
      </c>
      <c r="C61" s="241" t="str">
        <f t="shared" si="13"/>
        <v>認証等の取得対象範囲</v>
      </c>
      <c r="D61" s="354" t="str">
        <f>VLOOKUP(B59,'非表示(⑩用)'!I:M,4,FALSE)</f>
        <v/>
      </c>
      <c r="F61" s="10" t="s">
        <v>492</v>
      </c>
    </row>
    <row r="62" spans="2:6" ht="27.75" customHeight="1">
      <c r="B62" s="356">
        <f t="shared" si="12"/>
        <v>8</v>
      </c>
      <c r="C62" s="241" t="str">
        <f t="shared" si="13"/>
        <v>申請（予定）時期</v>
      </c>
      <c r="D62" s="355" t="str">
        <f>VLOOKUP(B59,'非表示(⑩用)'!I:M,5,FALSE)</f>
        <v/>
      </c>
      <c r="F62" s="10" t="s">
        <v>492</v>
      </c>
    </row>
    <row r="63" spans="2:6" ht="37.5" customHeight="1">
      <c r="B63" s="356">
        <f t="shared" si="12"/>
        <v>8</v>
      </c>
      <c r="C63" s="241" t="str">
        <f t="shared" si="13"/>
        <v>現時点での対応状況</v>
      </c>
      <c r="D63" s="353"/>
    </row>
    <row r="64" spans="2:6" ht="37.5" customHeight="1">
      <c r="B64" s="356">
        <f t="shared" si="12"/>
        <v>8</v>
      </c>
      <c r="C64" s="241" t="str">
        <f t="shared" si="13"/>
        <v>申請に向けた課題等</v>
      </c>
      <c r="D64" s="353"/>
    </row>
    <row r="65" spans="2:6" ht="128.25" customHeight="1">
      <c r="B65" s="356">
        <f t="shared" si="12"/>
        <v>8</v>
      </c>
      <c r="C65" s="241" t="str">
        <f t="shared" si="13"/>
        <v>申請までのスケジュール</v>
      </c>
      <c r="D65" s="353"/>
    </row>
    <row r="66" spans="2:6">
      <c r="C66" s="356"/>
    </row>
    <row r="67" spans="2:6" ht="27.75" customHeight="1">
      <c r="B67" s="356">
        <f>B59+1</f>
        <v>9</v>
      </c>
      <c r="C67" s="241" t="str">
        <f>C59</f>
        <v>事業者名</v>
      </c>
      <c r="D67" s="354" t="str">
        <f>VLOOKUP(B67,'非表示(⑩用)'!I:M,2,FALSE)</f>
        <v/>
      </c>
      <c r="F67" s="10" t="s">
        <v>492</v>
      </c>
    </row>
    <row r="68" spans="2:6" ht="27.75" customHeight="1">
      <c r="B68" s="356">
        <f t="shared" ref="B68:B73" si="14">B60+1</f>
        <v>9</v>
      </c>
      <c r="C68" s="241" t="str">
        <f t="shared" ref="C68:C73" si="15">C60</f>
        <v>取得しようとする認証等</v>
      </c>
      <c r="D68" s="354" t="str">
        <f>VLOOKUP(B67,'非表示(⑩用)'!I:M,3,FALSE)</f>
        <v/>
      </c>
      <c r="F68" s="10" t="s">
        <v>492</v>
      </c>
    </row>
    <row r="69" spans="2:6" ht="27.75" customHeight="1">
      <c r="B69" s="356">
        <f t="shared" si="14"/>
        <v>9</v>
      </c>
      <c r="C69" s="241" t="str">
        <f t="shared" si="15"/>
        <v>認証等の取得対象範囲</v>
      </c>
      <c r="D69" s="354" t="str">
        <f>VLOOKUP(B67,'非表示(⑩用)'!I:M,4,FALSE)</f>
        <v/>
      </c>
      <c r="F69" s="10" t="s">
        <v>492</v>
      </c>
    </row>
    <row r="70" spans="2:6" ht="27.75" customHeight="1">
      <c r="B70" s="356">
        <f t="shared" si="14"/>
        <v>9</v>
      </c>
      <c r="C70" s="241" t="str">
        <f t="shared" si="15"/>
        <v>申請（予定）時期</v>
      </c>
      <c r="D70" s="355" t="str">
        <f>VLOOKUP(B67,'非表示(⑩用)'!I:M,5,FALSE)</f>
        <v/>
      </c>
      <c r="F70" s="10" t="s">
        <v>492</v>
      </c>
    </row>
    <row r="71" spans="2:6" ht="37.5" customHeight="1">
      <c r="B71" s="356">
        <f t="shared" si="14"/>
        <v>9</v>
      </c>
      <c r="C71" s="241" t="str">
        <f t="shared" si="15"/>
        <v>現時点での対応状況</v>
      </c>
      <c r="D71" s="353"/>
    </row>
    <row r="72" spans="2:6" ht="37.5" customHeight="1">
      <c r="B72" s="356">
        <f t="shared" si="14"/>
        <v>9</v>
      </c>
      <c r="C72" s="241" t="str">
        <f t="shared" si="15"/>
        <v>申請に向けた課題等</v>
      </c>
      <c r="D72" s="353"/>
    </row>
    <row r="73" spans="2:6" ht="128.25" customHeight="1">
      <c r="B73" s="356">
        <f t="shared" si="14"/>
        <v>9</v>
      </c>
      <c r="C73" s="241" t="str">
        <f t="shared" si="15"/>
        <v>申請までのスケジュール</v>
      </c>
      <c r="D73" s="353"/>
    </row>
    <row r="74" spans="2:6">
      <c r="C74" s="356"/>
    </row>
    <row r="75" spans="2:6" ht="27.75" customHeight="1">
      <c r="B75" s="356">
        <f t="shared" ref="B75:B81" si="16">B67+1</f>
        <v>10</v>
      </c>
      <c r="C75" s="241" t="str">
        <f>C67</f>
        <v>事業者名</v>
      </c>
      <c r="D75" s="354" t="str">
        <f>VLOOKUP(B75,'非表示(⑩用)'!I:M,2,FALSE)</f>
        <v/>
      </c>
      <c r="F75" s="10" t="s">
        <v>492</v>
      </c>
    </row>
    <row r="76" spans="2:6" ht="27.75" customHeight="1">
      <c r="B76" s="356">
        <f t="shared" si="16"/>
        <v>10</v>
      </c>
      <c r="C76" s="241" t="str">
        <f t="shared" ref="C76:C81" si="17">C68</f>
        <v>取得しようとする認証等</v>
      </c>
      <c r="D76" s="354" t="str">
        <f>VLOOKUP(B75,'非表示(⑩用)'!I:M,3,FALSE)</f>
        <v/>
      </c>
      <c r="F76" s="10" t="s">
        <v>492</v>
      </c>
    </row>
    <row r="77" spans="2:6" ht="27.75" customHeight="1">
      <c r="B77" s="356">
        <f t="shared" si="16"/>
        <v>10</v>
      </c>
      <c r="C77" s="241" t="str">
        <f t="shared" si="17"/>
        <v>認証等の取得対象範囲</v>
      </c>
      <c r="D77" s="354" t="str">
        <f>VLOOKUP(B75,'非表示(⑩用)'!I:M,4,FALSE)</f>
        <v/>
      </c>
      <c r="F77" s="10" t="s">
        <v>492</v>
      </c>
    </row>
    <row r="78" spans="2:6" ht="27.75" customHeight="1">
      <c r="B78" s="356">
        <f t="shared" si="16"/>
        <v>10</v>
      </c>
      <c r="C78" s="241" t="str">
        <f t="shared" si="17"/>
        <v>申請（予定）時期</v>
      </c>
      <c r="D78" s="355" t="str">
        <f>VLOOKUP(B75,'非表示(⑩用)'!I:M,5,FALSE)</f>
        <v/>
      </c>
      <c r="F78" s="10" t="s">
        <v>492</v>
      </c>
    </row>
    <row r="79" spans="2:6" ht="37.5" customHeight="1">
      <c r="B79" s="356">
        <f t="shared" si="16"/>
        <v>10</v>
      </c>
      <c r="C79" s="241" t="str">
        <f t="shared" si="17"/>
        <v>現時点での対応状況</v>
      </c>
      <c r="D79" s="353"/>
    </row>
    <row r="80" spans="2:6" ht="37.5" customHeight="1">
      <c r="B80" s="356">
        <f t="shared" si="16"/>
        <v>10</v>
      </c>
      <c r="C80" s="241" t="str">
        <f t="shared" si="17"/>
        <v>申請に向けた課題等</v>
      </c>
      <c r="D80" s="353"/>
    </row>
    <row r="81" spans="2:6" ht="128.25" customHeight="1">
      <c r="B81" s="356">
        <f t="shared" si="16"/>
        <v>10</v>
      </c>
      <c r="C81" s="241" t="str">
        <f t="shared" si="17"/>
        <v>申請までのスケジュール</v>
      </c>
      <c r="D81" s="353"/>
    </row>
    <row r="82" spans="2:6">
      <c r="C82" s="356"/>
    </row>
    <row r="83" spans="2:6" ht="27.75" customHeight="1">
      <c r="B83" s="356">
        <f>B75+1</f>
        <v>11</v>
      </c>
      <c r="C83" s="241" t="str">
        <f>C75</f>
        <v>事業者名</v>
      </c>
      <c r="D83" s="354" t="str">
        <f>VLOOKUP(B83,'非表示(⑩用)'!I:M,2,FALSE)</f>
        <v/>
      </c>
      <c r="F83" s="10" t="s">
        <v>492</v>
      </c>
    </row>
    <row r="84" spans="2:6" ht="27.75" customHeight="1">
      <c r="B84" s="356">
        <f t="shared" ref="B84:B89" si="18">B76+1</f>
        <v>11</v>
      </c>
      <c r="C84" s="241" t="str">
        <f t="shared" ref="C84:C89" si="19">C76</f>
        <v>取得しようとする認証等</v>
      </c>
      <c r="D84" s="354" t="str">
        <f>VLOOKUP(B83,'非表示(⑩用)'!I:M,3,FALSE)</f>
        <v/>
      </c>
      <c r="F84" s="10" t="s">
        <v>492</v>
      </c>
    </row>
    <row r="85" spans="2:6" ht="27.75" customHeight="1">
      <c r="B85" s="356">
        <f t="shared" si="18"/>
        <v>11</v>
      </c>
      <c r="C85" s="241" t="str">
        <f t="shared" si="19"/>
        <v>認証等の取得対象範囲</v>
      </c>
      <c r="D85" s="354" t="str">
        <f>VLOOKUP(B83,'非表示(⑩用)'!I:M,4,FALSE)</f>
        <v/>
      </c>
      <c r="F85" s="10" t="s">
        <v>492</v>
      </c>
    </row>
    <row r="86" spans="2:6" ht="27.75" customHeight="1">
      <c r="B86" s="356">
        <f t="shared" si="18"/>
        <v>11</v>
      </c>
      <c r="C86" s="241" t="str">
        <f t="shared" si="19"/>
        <v>申請（予定）時期</v>
      </c>
      <c r="D86" s="355" t="str">
        <f>VLOOKUP(B83,'非表示(⑩用)'!I:M,5,FALSE)</f>
        <v/>
      </c>
      <c r="F86" s="10" t="s">
        <v>492</v>
      </c>
    </row>
    <row r="87" spans="2:6" ht="37.5" customHeight="1">
      <c r="B87" s="356">
        <f t="shared" si="18"/>
        <v>11</v>
      </c>
      <c r="C87" s="241" t="str">
        <f t="shared" si="19"/>
        <v>現時点での対応状況</v>
      </c>
      <c r="D87" s="353"/>
    </row>
    <row r="88" spans="2:6" ht="37.5" customHeight="1">
      <c r="B88" s="356">
        <f t="shared" si="18"/>
        <v>11</v>
      </c>
      <c r="C88" s="241" t="str">
        <f t="shared" si="19"/>
        <v>申請に向けた課題等</v>
      </c>
      <c r="D88" s="353"/>
    </row>
    <row r="89" spans="2:6" ht="128.25" customHeight="1">
      <c r="B89" s="356">
        <f t="shared" si="18"/>
        <v>11</v>
      </c>
      <c r="C89" s="241" t="str">
        <f t="shared" si="19"/>
        <v>申請までのスケジュール</v>
      </c>
      <c r="D89" s="353"/>
    </row>
    <row r="90" spans="2:6">
      <c r="C90" s="356"/>
    </row>
    <row r="91" spans="2:6" ht="27.75" customHeight="1">
      <c r="B91" s="356">
        <f>B83+1</f>
        <v>12</v>
      </c>
      <c r="C91" s="241" t="str">
        <f>C83</f>
        <v>事業者名</v>
      </c>
      <c r="D91" s="354" t="str">
        <f>VLOOKUP(B91,'非表示(⑩用)'!I:M,2,FALSE)</f>
        <v/>
      </c>
      <c r="F91" s="10" t="s">
        <v>492</v>
      </c>
    </row>
    <row r="92" spans="2:6" ht="27.75" customHeight="1">
      <c r="B92" s="356">
        <f t="shared" ref="B92:B97" si="20">B84+1</f>
        <v>12</v>
      </c>
      <c r="C92" s="241" t="str">
        <f t="shared" ref="C92:C97" si="21">C84</f>
        <v>取得しようとする認証等</v>
      </c>
      <c r="D92" s="354" t="str">
        <f>VLOOKUP(B91,'非表示(⑩用)'!I:M,3,FALSE)</f>
        <v/>
      </c>
      <c r="F92" s="10" t="s">
        <v>492</v>
      </c>
    </row>
    <row r="93" spans="2:6" ht="27.75" customHeight="1">
      <c r="B93" s="356">
        <f t="shared" si="20"/>
        <v>12</v>
      </c>
      <c r="C93" s="241" t="str">
        <f t="shared" si="21"/>
        <v>認証等の取得対象範囲</v>
      </c>
      <c r="D93" s="354" t="str">
        <f>VLOOKUP(B91,'非表示(⑩用)'!I:M,4,FALSE)</f>
        <v/>
      </c>
      <c r="F93" s="10" t="s">
        <v>492</v>
      </c>
    </row>
    <row r="94" spans="2:6" ht="27.75" customHeight="1">
      <c r="B94" s="356">
        <f t="shared" si="20"/>
        <v>12</v>
      </c>
      <c r="C94" s="241" t="str">
        <f t="shared" si="21"/>
        <v>申請（予定）時期</v>
      </c>
      <c r="D94" s="355" t="str">
        <f>VLOOKUP(B91,'非表示(⑩用)'!I:M,5,FALSE)</f>
        <v/>
      </c>
      <c r="F94" s="10" t="s">
        <v>492</v>
      </c>
    </row>
    <row r="95" spans="2:6" ht="37.5" customHeight="1">
      <c r="B95" s="356">
        <f t="shared" si="20"/>
        <v>12</v>
      </c>
      <c r="C95" s="241" t="str">
        <f t="shared" si="21"/>
        <v>現時点での対応状況</v>
      </c>
      <c r="D95" s="353"/>
    </row>
    <row r="96" spans="2:6" ht="37.5" customHeight="1">
      <c r="B96" s="356">
        <f t="shared" si="20"/>
        <v>12</v>
      </c>
      <c r="C96" s="241" t="str">
        <f t="shared" si="21"/>
        <v>申請に向けた課題等</v>
      </c>
      <c r="D96" s="353"/>
    </row>
    <row r="97" spans="2:6" ht="128.25" customHeight="1">
      <c r="B97" s="356">
        <f t="shared" si="20"/>
        <v>12</v>
      </c>
      <c r="C97" s="241" t="str">
        <f t="shared" si="21"/>
        <v>申請までのスケジュール</v>
      </c>
      <c r="D97" s="353"/>
    </row>
    <row r="98" spans="2:6">
      <c r="C98" s="356"/>
    </row>
    <row r="99" spans="2:6" ht="27.75" customHeight="1">
      <c r="B99" s="356">
        <f>B91+1</f>
        <v>13</v>
      </c>
      <c r="C99" s="241" t="str">
        <f>C91</f>
        <v>事業者名</v>
      </c>
      <c r="D99" s="354" t="str">
        <f>VLOOKUP(B99,'非表示(⑩用)'!I:M,2,FALSE)</f>
        <v/>
      </c>
      <c r="F99" s="10" t="s">
        <v>492</v>
      </c>
    </row>
    <row r="100" spans="2:6" ht="27.75" customHeight="1">
      <c r="B100" s="356">
        <f t="shared" ref="B100:B105" si="22">B92+1</f>
        <v>13</v>
      </c>
      <c r="C100" s="241" t="str">
        <f t="shared" ref="C100:C105" si="23">C92</f>
        <v>取得しようとする認証等</v>
      </c>
      <c r="D100" s="354" t="str">
        <f>VLOOKUP(B99,'非表示(⑩用)'!I:M,3,FALSE)</f>
        <v/>
      </c>
      <c r="F100" s="10" t="s">
        <v>492</v>
      </c>
    </row>
    <row r="101" spans="2:6" ht="27.75" customHeight="1">
      <c r="B101" s="356">
        <f t="shared" si="22"/>
        <v>13</v>
      </c>
      <c r="C101" s="241" t="str">
        <f t="shared" si="23"/>
        <v>認証等の取得対象範囲</v>
      </c>
      <c r="D101" s="354" t="str">
        <f>VLOOKUP(B99,'非表示(⑩用)'!I:M,4,FALSE)</f>
        <v/>
      </c>
      <c r="F101" s="10" t="s">
        <v>492</v>
      </c>
    </row>
    <row r="102" spans="2:6" ht="27.75" customHeight="1">
      <c r="B102" s="356">
        <f t="shared" si="22"/>
        <v>13</v>
      </c>
      <c r="C102" s="241" t="str">
        <f t="shared" si="23"/>
        <v>申請（予定）時期</v>
      </c>
      <c r="D102" s="355" t="str">
        <f>VLOOKUP(B99,'非表示(⑩用)'!I:M,5,FALSE)</f>
        <v/>
      </c>
      <c r="F102" s="10" t="s">
        <v>492</v>
      </c>
    </row>
    <row r="103" spans="2:6" ht="37.5" customHeight="1">
      <c r="B103" s="356">
        <f t="shared" si="22"/>
        <v>13</v>
      </c>
      <c r="C103" s="241" t="str">
        <f t="shared" si="23"/>
        <v>現時点での対応状況</v>
      </c>
      <c r="D103" s="353"/>
    </row>
    <row r="104" spans="2:6" ht="37.5" customHeight="1">
      <c r="B104" s="356">
        <f t="shared" si="22"/>
        <v>13</v>
      </c>
      <c r="C104" s="241" t="str">
        <f t="shared" si="23"/>
        <v>申請に向けた課題等</v>
      </c>
      <c r="D104" s="353"/>
    </row>
    <row r="105" spans="2:6" ht="128.25" customHeight="1">
      <c r="B105" s="356">
        <f t="shared" si="22"/>
        <v>13</v>
      </c>
      <c r="C105" s="241" t="str">
        <f t="shared" si="23"/>
        <v>申請までのスケジュール</v>
      </c>
      <c r="D105" s="353"/>
    </row>
    <row r="106" spans="2:6">
      <c r="C106" s="356"/>
    </row>
    <row r="107" spans="2:6" ht="27.75" customHeight="1">
      <c r="B107" s="356">
        <f t="shared" ref="B107:B113" si="24">B99+1</f>
        <v>14</v>
      </c>
      <c r="C107" s="241" t="str">
        <f>C99</f>
        <v>事業者名</v>
      </c>
      <c r="D107" s="354" t="str">
        <f>VLOOKUP(B107,'非表示(⑩用)'!I:M,2,FALSE)</f>
        <v/>
      </c>
      <c r="F107" s="10" t="s">
        <v>492</v>
      </c>
    </row>
    <row r="108" spans="2:6" ht="27.75" customHeight="1">
      <c r="B108" s="356">
        <f t="shared" si="24"/>
        <v>14</v>
      </c>
      <c r="C108" s="241" t="str">
        <f t="shared" ref="C108:C113" si="25">C100</f>
        <v>取得しようとする認証等</v>
      </c>
      <c r="D108" s="354" t="str">
        <f>VLOOKUP(B107,'非表示(⑩用)'!I:M,3,FALSE)</f>
        <v/>
      </c>
      <c r="F108" s="10" t="s">
        <v>492</v>
      </c>
    </row>
    <row r="109" spans="2:6" ht="27.75" customHeight="1">
      <c r="B109" s="356">
        <f t="shared" si="24"/>
        <v>14</v>
      </c>
      <c r="C109" s="241" t="str">
        <f t="shared" si="25"/>
        <v>認証等の取得対象範囲</v>
      </c>
      <c r="D109" s="354" t="str">
        <f>VLOOKUP(B107,'非表示(⑩用)'!I:M,4,FALSE)</f>
        <v/>
      </c>
      <c r="F109" s="10" t="s">
        <v>492</v>
      </c>
    </row>
    <row r="110" spans="2:6" ht="27.75" customHeight="1">
      <c r="B110" s="356">
        <f t="shared" si="24"/>
        <v>14</v>
      </c>
      <c r="C110" s="241" t="str">
        <f t="shared" si="25"/>
        <v>申請（予定）時期</v>
      </c>
      <c r="D110" s="355" t="str">
        <f>VLOOKUP(B107,'非表示(⑩用)'!I:M,5,FALSE)</f>
        <v/>
      </c>
      <c r="F110" s="10" t="s">
        <v>492</v>
      </c>
    </row>
    <row r="111" spans="2:6" ht="37.5" customHeight="1">
      <c r="B111" s="356">
        <f t="shared" si="24"/>
        <v>14</v>
      </c>
      <c r="C111" s="241" t="str">
        <f t="shared" si="25"/>
        <v>現時点での対応状況</v>
      </c>
      <c r="D111" s="353"/>
    </row>
    <row r="112" spans="2:6" ht="37.5" customHeight="1">
      <c r="B112" s="356">
        <f t="shared" si="24"/>
        <v>14</v>
      </c>
      <c r="C112" s="241" t="str">
        <f t="shared" si="25"/>
        <v>申請に向けた課題等</v>
      </c>
      <c r="D112" s="353"/>
    </row>
    <row r="113" spans="2:6" ht="128.25" customHeight="1">
      <c r="B113" s="356">
        <f t="shared" si="24"/>
        <v>14</v>
      </c>
      <c r="C113" s="241" t="str">
        <f t="shared" si="25"/>
        <v>申請までのスケジュール</v>
      </c>
      <c r="D113" s="353"/>
    </row>
    <row r="114" spans="2:6">
      <c r="C114" s="356"/>
    </row>
    <row r="115" spans="2:6" ht="27.75" customHeight="1">
      <c r="B115" s="356">
        <f>B107+1</f>
        <v>15</v>
      </c>
      <c r="C115" s="241" t="str">
        <f>C107</f>
        <v>事業者名</v>
      </c>
      <c r="D115" s="354" t="str">
        <f>VLOOKUP(B115,'非表示(⑩用)'!I:M,2,FALSE)</f>
        <v/>
      </c>
      <c r="F115" s="10" t="s">
        <v>492</v>
      </c>
    </row>
    <row r="116" spans="2:6" ht="27.75" customHeight="1">
      <c r="B116" s="356">
        <f t="shared" ref="B116:B121" si="26">B108+1</f>
        <v>15</v>
      </c>
      <c r="C116" s="241" t="str">
        <f t="shared" ref="C116:C121" si="27">C108</f>
        <v>取得しようとする認証等</v>
      </c>
      <c r="D116" s="354" t="str">
        <f>VLOOKUP(B115,'非表示(⑩用)'!I:M,3,FALSE)</f>
        <v/>
      </c>
      <c r="F116" s="10" t="s">
        <v>492</v>
      </c>
    </row>
    <row r="117" spans="2:6" ht="27.75" customHeight="1">
      <c r="B117" s="356">
        <f t="shared" si="26"/>
        <v>15</v>
      </c>
      <c r="C117" s="241" t="str">
        <f t="shared" si="27"/>
        <v>認証等の取得対象範囲</v>
      </c>
      <c r="D117" s="354" t="str">
        <f>VLOOKUP(B115,'非表示(⑩用)'!I:M,4,FALSE)</f>
        <v/>
      </c>
      <c r="F117" s="10" t="s">
        <v>492</v>
      </c>
    </row>
    <row r="118" spans="2:6" ht="27.75" customHeight="1">
      <c r="B118" s="356">
        <f t="shared" si="26"/>
        <v>15</v>
      </c>
      <c r="C118" s="241" t="str">
        <f t="shared" si="27"/>
        <v>申請（予定）時期</v>
      </c>
      <c r="D118" s="355" t="str">
        <f>VLOOKUP(B115,'非表示(⑩用)'!I:M,5,FALSE)</f>
        <v/>
      </c>
      <c r="F118" s="10" t="s">
        <v>492</v>
      </c>
    </row>
    <row r="119" spans="2:6" ht="37.5" customHeight="1">
      <c r="B119" s="356">
        <f t="shared" si="26"/>
        <v>15</v>
      </c>
      <c r="C119" s="241" t="str">
        <f t="shared" si="27"/>
        <v>現時点での対応状況</v>
      </c>
      <c r="D119" s="353"/>
    </row>
    <row r="120" spans="2:6" ht="37.5" customHeight="1">
      <c r="B120" s="356">
        <f t="shared" si="26"/>
        <v>15</v>
      </c>
      <c r="C120" s="241" t="str">
        <f t="shared" si="27"/>
        <v>申請に向けた課題等</v>
      </c>
      <c r="D120" s="353"/>
    </row>
    <row r="121" spans="2:6" ht="128.25" customHeight="1">
      <c r="B121" s="356">
        <f t="shared" si="26"/>
        <v>15</v>
      </c>
      <c r="C121" s="241" t="str">
        <f t="shared" si="27"/>
        <v>申請までのスケジュール</v>
      </c>
      <c r="D121" s="353"/>
    </row>
    <row r="122" spans="2:6">
      <c r="C122" s="356"/>
    </row>
    <row r="123" spans="2:6" ht="27.75" customHeight="1">
      <c r="B123" s="356">
        <f>B115+1</f>
        <v>16</v>
      </c>
      <c r="C123" s="241" t="str">
        <f>C115</f>
        <v>事業者名</v>
      </c>
      <c r="D123" s="354" t="str">
        <f>VLOOKUP(B123,'非表示(⑩用)'!I:M,2,FALSE)</f>
        <v/>
      </c>
      <c r="F123" s="10" t="s">
        <v>492</v>
      </c>
    </row>
    <row r="124" spans="2:6" ht="27.75" customHeight="1">
      <c r="B124" s="356">
        <f t="shared" ref="B124:B129" si="28">B116+1</f>
        <v>16</v>
      </c>
      <c r="C124" s="241" t="str">
        <f t="shared" ref="C124:C129" si="29">C116</f>
        <v>取得しようとする認証等</v>
      </c>
      <c r="D124" s="354" t="str">
        <f>VLOOKUP(B123,'非表示(⑩用)'!I:M,3,FALSE)</f>
        <v/>
      </c>
      <c r="F124" s="10" t="s">
        <v>492</v>
      </c>
    </row>
    <row r="125" spans="2:6" ht="27.75" customHeight="1">
      <c r="B125" s="356">
        <f t="shared" si="28"/>
        <v>16</v>
      </c>
      <c r="C125" s="241" t="str">
        <f t="shared" si="29"/>
        <v>認証等の取得対象範囲</v>
      </c>
      <c r="D125" s="354" t="str">
        <f>VLOOKUP(B123,'非表示(⑩用)'!I:M,4,FALSE)</f>
        <v/>
      </c>
      <c r="F125" s="10" t="s">
        <v>492</v>
      </c>
    </row>
    <row r="126" spans="2:6" ht="27.75" customHeight="1">
      <c r="B126" s="356">
        <f t="shared" si="28"/>
        <v>16</v>
      </c>
      <c r="C126" s="241" t="str">
        <f t="shared" si="29"/>
        <v>申請（予定）時期</v>
      </c>
      <c r="D126" s="355" t="str">
        <f>VLOOKUP(B123,'非表示(⑩用)'!I:M,5,FALSE)</f>
        <v/>
      </c>
      <c r="F126" s="10" t="s">
        <v>492</v>
      </c>
    </row>
    <row r="127" spans="2:6" ht="37.5" customHeight="1">
      <c r="B127" s="356">
        <f t="shared" si="28"/>
        <v>16</v>
      </c>
      <c r="C127" s="241" t="str">
        <f t="shared" si="29"/>
        <v>現時点での対応状況</v>
      </c>
      <c r="D127" s="353"/>
    </row>
    <row r="128" spans="2:6" ht="37.5" customHeight="1">
      <c r="B128" s="356">
        <f t="shared" si="28"/>
        <v>16</v>
      </c>
      <c r="C128" s="241" t="str">
        <f t="shared" si="29"/>
        <v>申請に向けた課題等</v>
      </c>
      <c r="D128" s="353"/>
    </row>
    <row r="129" spans="2:6" ht="128.25" customHeight="1">
      <c r="B129" s="356">
        <f t="shared" si="28"/>
        <v>16</v>
      </c>
      <c r="C129" s="241" t="str">
        <f t="shared" si="29"/>
        <v>申請までのスケジュール</v>
      </c>
      <c r="D129" s="353"/>
    </row>
    <row r="130" spans="2:6">
      <c r="C130" s="356"/>
    </row>
    <row r="131" spans="2:6" ht="27.75" customHeight="1">
      <c r="B131" s="356">
        <f>B123+1</f>
        <v>17</v>
      </c>
      <c r="C131" s="241" t="str">
        <f>C123</f>
        <v>事業者名</v>
      </c>
      <c r="D131" s="354" t="str">
        <f>VLOOKUP(B131,'非表示(⑩用)'!I:M,2,FALSE)</f>
        <v/>
      </c>
      <c r="F131" s="10" t="s">
        <v>492</v>
      </c>
    </row>
    <row r="132" spans="2:6" ht="27.75" customHeight="1">
      <c r="B132" s="356">
        <f t="shared" ref="B132:B137" si="30">B124+1</f>
        <v>17</v>
      </c>
      <c r="C132" s="241" t="str">
        <f t="shared" ref="C132:C137" si="31">C124</f>
        <v>取得しようとする認証等</v>
      </c>
      <c r="D132" s="354" t="str">
        <f>VLOOKUP(B131,'非表示(⑩用)'!I:M,3,FALSE)</f>
        <v/>
      </c>
      <c r="F132" s="10" t="s">
        <v>492</v>
      </c>
    </row>
    <row r="133" spans="2:6" ht="27.75" customHeight="1">
      <c r="B133" s="356">
        <f t="shared" si="30"/>
        <v>17</v>
      </c>
      <c r="C133" s="241" t="str">
        <f t="shared" si="31"/>
        <v>認証等の取得対象範囲</v>
      </c>
      <c r="D133" s="354" t="str">
        <f>VLOOKUP(B131,'非表示(⑩用)'!I:M,4,FALSE)</f>
        <v/>
      </c>
      <c r="F133" s="10" t="s">
        <v>492</v>
      </c>
    </row>
    <row r="134" spans="2:6" ht="27.75" customHeight="1">
      <c r="B134" s="356">
        <f t="shared" si="30"/>
        <v>17</v>
      </c>
      <c r="C134" s="241" t="str">
        <f t="shared" si="31"/>
        <v>申請（予定）時期</v>
      </c>
      <c r="D134" s="355" t="str">
        <f>VLOOKUP(B131,'非表示(⑩用)'!I:M,5,FALSE)</f>
        <v/>
      </c>
      <c r="F134" s="10" t="s">
        <v>492</v>
      </c>
    </row>
    <row r="135" spans="2:6" ht="37.5" customHeight="1">
      <c r="B135" s="356">
        <f t="shared" si="30"/>
        <v>17</v>
      </c>
      <c r="C135" s="241" t="str">
        <f t="shared" si="31"/>
        <v>現時点での対応状況</v>
      </c>
      <c r="D135" s="353"/>
    </row>
    <row r="136" spans="2:6" ht="37.5" customHeight="1">
      <c r="B136" s="356">
        <f t="shared" si="30"/>
        <v>17</v>
      </c>
      <c r="C136" s="241" t="str">
        <f t="shared" si="31"/>
        <v>申請に向けた課題等</v>
      </c>
      <c r="D136" s="353"/>
    </row>
    <row r="137" spans="2:6" ht="128.25" customHeight="1">
      <c r="B137" s="356">
        <f t="shared" si="30"/>
        <v>17</v>
      </c>
      <c r="C137" s="241" t="str">
        <f t="shared" si="31"/>
        <v>申請までのスケジュール</v>
      </c>
      <c r="D137" s="353"/>
    </row>
    <row r="138" spans="2:6">
      <c r="C138" s="356"/>
    </row>
    <row r="139" spans="2:6" ht="27.75" customHeight="1">
      <c r="B139" s="356">
        <f t="shared" ref="B139:B145" si="32">B131+1</f>
        <v>18</v>
      </c>
      <c r="C139" s="241" t="str">
        <f>C131</f>
        <v>事業者名</v>
      </c>
      <c r="D139" s="354" t="str">
        <f>VLOOKUP(B139,'非表示(⑩用)'!I:M,2,FALSE)</f>
        <v/>
      </c>
      <c r="F139" s="10" t="s">
        <v>492</v>
      </c>
    </row>
    <row r="140" spans="2:6" ht="27.75" customHeight="1">
      <c r="B140" s="356">
        <f t="shared" si="32"/>
        <v>18</v>
      </c>
      <c r="C140" s="241" t="str">
        <f t="shared" ref="C140:C145" si="33">C132</f>
        <v>取得しようとする認証等</v>
      </c>
      <c r="D140" s="354" t="str">
        <f>VLOOKUP(B139,'非表示(⑩用)'!I:M,3,FALSE)</f>
        <v/>
      </c>
      <c r="F140" s="10" t="s">
        <v>492</v>
      </c>
    </row>
    <row r="141" spans="2:6" ht="27.75" customHeight="1">
      <c r="B141" s="356">
        <f t="shared" si="32"/>
        <v>18</v>
      </c>
      <c r="C141" s="241" t="str">
        <f t="shared" si="33"/>
        <v>認証等の取得対象範囲</v>
      </c>
      <c r="D141" s="354" t="str">
        <f>VLOOKUP(B139,'非表示(⑩用)'!I:M,4,FALSE)</f>
        <v/>
      </c>
      <c r="F141" s="10" t="s">
        <v>492</v>
      </c>
    </row>
    <row r="142" spans="2:6" ht="27.75" customHeight="1">
      <c r="B142" s="356">
        <f t="shared" si="32"/>
        <v>18</v>
      </c>
      <c r="C142" s="241" t="str">
        <f t="shared" si="33"/>
        <v>申請（予定）時期</v>
      </c>
      <c r="D142" s="355" t="str">
        <f>VLOOKUP(B139,'非表示(⑩用)'!I:M,5,FALSE)</f>
        <v/>
      </c>
      <c r="F142" s="10" t="s">
        <v>492</v>
      </c>
    </row>
    <row r="143" spans="2:6" ht="37.5" customHeight="1">
      <c r="B143" s="356">
        <f t="shared" si="32"/>
        <v>18</v>
      </c>
      <c r="C143" s="241" t="str">
        <f t="shared" si="33"/>
        <v>現時点での対応状況</v>
      </c>
      <c r="D143" s="353"/>
    </row>
    <row r="144" spans="2:6" ht="37.5" customHeight="1">
      <c r="B144" s="356">
        <f t="shared" si="32"/>
        <v>18</v>
      </c>
      <c r="C144" s="241" t="str">
        <f t="shared" si="33"/>
        <v>申請に向けた課題等</v>
      </c>
      <c r="D144" s="353"/>
    </row>
    <row r="145" spans="2:6" ht="128.25" customHeight="1">
      <c r="B145" s="356">
        <f t="shared" si="32"/>
        <v>18</v>
      </c>
      <c r="C145" s="241" t="str">
        <f t="shared" si="33"/>
        <v>申請までのスケジュール</v>
      </c>
      <c r="D145" s="353"/>
    </row>
    <row r="146" spans="2:6">
      <c r="C146" s="356"/>
    </row>
    <row r="147" spans="2:6" ht="27.75" customHeight="1">
      <c r="B147" s="356">
        <f>B139+1</f>
        <v>19</v>
      </c>
      <c r="C147" s="241" t="str">
        <f>C139</f>
        <v>事業者名</v>
      </c>
      <c r="D147" s="354" t="str">
        <f>VLOOKUP(B147,'非表示(⑩用)'!I:M,2,FALSE)</f>
        <v/>
      </c>
      <c r="F147" s="10" t="s">
        <v>492</v>
      </c>
    </row>
    <row r="148" spans="2:6" ht="27.75" customHeight="1">
      <c r="B148" s="356">
        <f t="shared" ref="B148:B153" si="34">B140+1</f>
        <v>19</v>
      </c>
      <c r="C148" s="241" t="str">
        <f t="shared" ref="C148:C153" si="35">C140</f>
        <v>取得しようとする認証等</v>
      </c>
      <c r="D148" s="354" t="str">
        <f>VLOOKUP(B147,'非表示(⑩用)'!I:M,3,FALSE)</f>
        <v/>
      </c>
      <c r="F148" s="10" t="s">
        <v>492</v>
      </c>
    </row>
    <row r="149" spans="2:6" ht="27.75" customHeight="1">
      <c r="B149" s="356">
        <f t="shared" si="34"/>
        <v>19</v>
      </c>
      <c r="C149" s="241" t="str">
        <f t="shared" si="35"/>
        <v>認証等の取得対象範囲</v>
      </c>
      <c r="D149" s="354" t="str">
        <f>VLOOKUP(B147,'非表示(⑩用)'!I:M,4,FALSE)</f>
        <v/>
      </c>
      <c r="F149" s="10" t="s">
        <v>492</v>
      </c>
    </row>
    <row r="150" spans="2:6" ht="27.75" customHeight="1">
      <c r="B150" s="356">
        <f t="shared" si="34"/>
        <v>19</v>
      </c>
      <c r="C150" s="241" t="str">
        <f t="shared" si="35"/>
        <v>申請（予定）時期</v>
      </c>
      <c r="D150" s="355" t="str">
        <f>VLOOKUP(B147,'非表示(⑩用)'!I:M,5,FALSE)</f>
        <v/>
      </c>
      <c r="F150" s="10" t="s">
        <v>492</v>
      </c>
    </row>
    <row r="151" spans="2:6" ht="37.5" customHeight="1">
      <c r="B151" s="356">
        <f t="shared" si="34"/>
        <v>19</v>
      </c>
      <c r="C151" s="241" t="str">
        <f t="shared" si="35"/>
        <v>現時点での対応状況</v>
      </c>
      <c r="D151" s="353"/>
    </row>
    <row r="152" spans="2:6" ht="37.5" customHeight="1">
      <c r="B152" s="356">
        <f t="shared" si="34"/>
        <v>19</v>
      </c>
      <c r="C152" s="241" t="str">
        <f t="shared" si="35"/>
        <v>申請に向けた課題等</v>
      </c>
      <c r="D152" s="353"/>
    </row>
    <row r="153" spans="2:6" ht="128.25" customHeight="1">
      <c r="B153" s="356">
        <f t="shared" si="34"/>
        <v>19</v>
      </c>
      <c r="C153" s="241" t="str">
        <f t="shared" si="35"/>
        <v>申請までのスケジュール</v>
      </c>
      <c r="D153" s="353"/>
    </row>
    <row r="154" spans="2:6">
      <c r="C154" s="356"/>
    </row>
    <row r="155" spans="2:6" ht="27.75" customHeight="1">
      <c r="B155" s="356">
        <f>B147+1</f>
        <v>20</v>
      </c>
      <c r="C155" s="241" t="str">
        <f>C147</f>
        <v>事業者名</v>
      </c>
      <c r="D155" s="354" t="str">
        <f>VLOOKUP(B155,'非表示(⑩用)'!I:M,2,FALSE)</f>
        <v/>
      </c>
      <c r="F155" s="10" t="s">
        <v>492</v>
      </c>
    </row>
    <row r="156" spans="2:6" ht="27.75" customHeight="1">
      <c r="B156" s="356">
        <f t="shared" ref="B156:B161" si="36">B148+1</f>
        <v>20</v>
      </c>
      <c r="C156" s="241" t="str">
        <f t="shared" ref="C156:C161" si="37">C148</f>
        <v>取得しようとする認証等</v>
      </c>
      <c r="D156" s="354" t="str">
        <f>VLOOKUP(B155,'非表示(⑩用)'!I:M,3,FALSE)</f>
        <v/>
      </c>
      <c r="F156" s="10" t="s">
        <v>492</v>
      </c>
    </row>
    <row r="157" spans="2:6" ht="27.75" customHeight="1">
      <c r="B157" s="356">
        <f t="shared" si="36"/>
        <v>20</v>
      </c>
      <c r="C157" s="241" t="str">
        <f t="shared" si="37"/>
        <v>認証等の取得対象範囲</v>
      </c>
      <c r="D157" s="354" t="str">
        <f>VLOOKUP(B155,'非表示(⑩用)'!I:M,4,FALSE)</f>
        <v/>
      </c>
      <c r="F157" s="10" t="s">
        <v>492</v>
      </c>
    </row>
    <row r="158" spans="2:6" ht="27.75" customHeight="1">
      <c r="B158" s="356">
        <f t="shared" si="36"/>
        <v>20</v>
      </c>
      <c r="C158" s="241" t="str">
        <f t="shared" si="37"/>
        <v>申請（予定）時期</v>
      </c>
      <c r="D158" s="355" t="str">
        <f>VLOOKUP(B155,'非表示(⑩用)'!I:M,5,FALSE)</f>
        <v/>
      </c>
      <c r="F158" s="10" t="s">
        <v>492</v>
      </c>
    </row>
    <row r="159" spans="2:6" ht="37.5" customHeight="1">
      <c r="B159" s="356">
        <f t="shared" si="36"/>
        <v>20</v>
      </c>
      <c r="C159" s="241" t="str">
        <f t="shared" si="37"/>
        <v>現時点での対応状況</v>
      </c>
      <c r="D159" s="353"/>
    </row>
    <row r="160" spans="2:6" ht="37.5" customHeight="1">
      <c r="B160" s="356">
        <f t="shared" si="36"/>
        <v>20</v>
      </c>
      <c r="C160" s="241" t="str">
        <f t="shared" si="37"/>
        <v>申請に向けた課題等</v>
      </c>
      <c r="D160" s="353"/>
    </row>
    <row r="161" spans="2:6" ht="128.25" customHeight="1">
      <c r="B161" s="356">
        <f t="shared" si="36"/>
        <v>20</v>
      </c>
      <c r="C161" s="241" t="str">
        <f t="shared" si="37"/>
        <v>申請までのスケジュール</v>
      </c>
      <c r="D161" s="353"/>
    </row>
    <row r="162" spans="2:6">
      <c r="C162" s="356"/>
    </row>
    <row r="163" spans="2:6" ht="27.75" customHeight="1">
      <c r="B163" s="356">
        <f>B155+1</f>
        <v>21</v>
      </c>
      <c r="C163" s="241" t="str">
        <f>C155</f>
        <v>事業者名</v>
      </c>
      <c r="D163" s="354" t="str">
        <f>VLOOKUP(B163,'非表示(⑩用)'!I:M,2,FALSE)</f>
        <v/>
      </c>
      <c r="F163" s="10" t="s">
        <v>492</v>
      </c>
    </row>
    <row r="164" spans="2:6" ht="27.75" customHeight="1">
      <c r="B164" s="356">
        <f t="shared" ref="B164:B169" si="38">B156+1</f>
        <v>21</v>
      </c>
      <c r="C164" s="241" t="str">
        <f t="shared" ref="C164:C169" si="39">C156</f>
        <v>取得しようとする認証等</v>
      </c>
      <c r="D164" s="354" t="str">
        <f>VLOOKUP(B163,'非表示(⑩用)'!I:M,3,FALSE)</f>
        <v/>
      </c>
      <c r="F164" s="10" t="s">
        <v>492</v>
      </c>
    </row>
    <row r="165" spans="2:6" ht="27.75" customHeight="1">
      <c r="B165" s="356">
        <f t="shared" si="38"/>
        <v>21</v>
      </c>
      <c r="C165" s="241" t="str">
        <f t="shared" si="39"/>
        <v>認証等の取得対象範囲</v>
      </c>
      <c r="D165" s="354" t="str">
        <f>VLOOKUP(B163,'非表示(⑩用)'!I:M,4,FALSE)</f>
        <v/>
      </c>
      <c r="F165" s="10" t="s">
        <v>492</v>
      </c>
    </row>
    <row r="166" spans="2:6" ht="27.75" customHeight="1">
      <c r="B166" s="356">
        <f t="shared" si="38"/>
        <v>21</v>
      </c>
      <c r="C166" s="241" t="str">
        <f t="shared" si="39"/>
        <v>申請（予定）時期</v>
      </c>
      <c r="D166" s="355" t="str">
        <f>VLOOKUP(B163,'非表示(⑩用)'!I:M,5,FALSE)</f>
        <v/>
      </c>
      <c r="F166" s="10" t="s">
        <v>492</v>
      </c>
    </row>
    <row r="167" spans="2:6" ht="37.5" customHeight="1">
      <c r="B167" s="356">
        <f t="shared" si="38"/>
        <v>21</v>
      </c>
      <c r="C167" s="241" t="str">
        <f t="shared" si="39"/>
        <v>現時点での対応状況</v>
      </c>
      <c r="D167" s="353"/>
    </row>
    <row r="168" spans="2:6" ht="37.5" customHeight="1">
      <c r="B168" s="356">
        <f t="shared" si="38"/>
        <v>21</v>
      </c>
      <c r="C168" s="241" t="str">
        <f t="shared" si="39"/>
        <v>申請に向けた課題等</v>
      </c>
      <c r="D168" s="353"/>
    </row>
    <row r="169" spans="2:6" ht="128.25" customHeight="1">
      <c r="B169" s="356">
        <f t="shared" si="38"/>
        <v>21</v>
      </c>
      <c r="C169" s="241" t="str">
        <f t="shared" si="39"/>
        <v>申請までのスケジュール</v>
      </c>
      <c r="D169" s="353"/>
    </row>
    <row r="170" spans="2:6">
      <c r="C170" s="356"/>
    </row>
    <row r="171" spans="2:6" ht="27.75" customHeight="1">
      <c r="B171" s="356">
        <f t="shared" ref="B171:B177" si="40">B163+1</f>
        <v>22</v>
      </c>
      <c r="C171" s="241" t="str">
        <f>C163</f>
        <v>事業者名</v>
      </c>
      <c r="D171" s="354" t="str">
        <f>VLOOKUP(B171,'非表示(⑩用)'!I:M,2,FALSE)</f>
        <v/>
      </c>
      <c r="F171" s="10" t="s">
        <v>492</v>
      </c>
    </row>
    <row r="172" spans="2:6" ht="27.75" customHeight="1">
      <c r="B172" s="356">
        <f t="shared" si="40"/>
        <v>22</v>
      </c>
      <c r="C172" s="241" t="str">
        <f t="shared" ref="C172:C177" si="41">C164</f>
        <v>取得しようとする認証等</v>
      </c>
      <c r="D172" s="354" t="str">
        <f>VLOOKUP(B171,'非表示(⑩用)'!I:M,3,FALSE)</f>
        <v/>
      </c>
      <c r="F172" s="10" t="s">
        <v>492</v>
      </c>
    </row>
    <row r="173" spans="2:6" ht="27.75" customHeight="1">
      <c r="B173" s="356">
        <f t="shared" si="40"/>
        <v>22</v>
      </c>
      <c r="C173" s="241" t="str">
        <f t="shared" si="41"/>
        <v>認証等の取得対象範囲</v>
      </c>
      <c r="D173" s="354" t="str">
        <f>VLOOKUP(B171,'非表示(⑩用)'!I:M,4,FALSE)</f>
        <v/>
      </c>
      <c r="F173" s="10" t="s">
        <v>492</v>
      </c>
    </row>
    <row r="174" spans="2:6" ht="27.75" customHeight="1">
      <c r="B174" s="356">
        <f t="shared" si="40"/>
        <v>22</v>
      </c>
      <c r="C174" s="241" t="str">
        <f t="shared" si="41"/>
        <v>申請（予定）時期</v>
      </c>
      <c r="D174" s="355" t="str">
        <f>VLOOKUP(B171,'非表示(⑩用)'!I:M,5,FALSE)</f>
        <v/>
      </c>
      <c r="F174" s="10" t="s">
        <v>492</v>
      </c>
    </row>
    <row r="175" spans="2:6" ht="37.5" customHeight="1">
      <c r="B175" s="356">
        <f t="shared" si="40"/>
        <v>22</v>
      </c>
      <c r="C175" s="241" t="str">
        <f t="shared" si="41"/>
        <v>現時点での対応状況</v>
      </c>
      <c r="D175" s="353"/>
    </row>
    <row r="176" spans="2:6" ht="37.5" customHeight="1">
      <c r="B176" s="356">
        <f t="shared" si="40"/>
        <v>22</v>
      </c>
      <c r="C176" s="241" t="str">
        <f t="shared" si="41"/>
        <v>申請に向けた課題等</v>
      </c>
      <c r="D176" s="353"/>
    </row>
    <row r="177" spans="2:6" ht="128.25" customHeight="1">
      <c r="B177" s="356">
        <f t="shared" si="40"/>
        <v>22</v>
      </c>
      <c r="C177" s="241" t="str">
        <f t="shared" si="41"/>
        <v>申請までのスケジュール</v>
      </c>
      <c r="D177" s="353"/>
    </row>
    <row r="178" spans="2:6">
      <c r="C178" s="356"/>
    </row>
    <row r="179" spans="2:6" ht="27.75" customHeight="1">
      <c r="B179" s="356">
        <f>B171+1</f>
        <v>23</v>
      </c>
      <c r="C179" s="241" t="str">
        <f>C171</f>
        <v>事業者名</v>
      </c>
      <c r="D179" s="354" t="str">
        <f>VLOOKUP(B179,'非表示(⑩用)'!I:M,2,FALSE)</f>
        <v/>
      </c>
      <c r="F179" s="10" t="s">
        <v>492</v>
      </c>
    </row>
    <row r="180" spans="2:6" ht="27.75" customHeight="1">
      <c r="B180" s="356">
        <f t="shared" ref="B180:B185" si="42">B172+1</f>
        <v>23</v>
      </c>
      <c r="C180" s="241" t="str">
        <f t="shared" ref="C180:C185" si="43">C172</f>
        <v>取得しようとする認証等</v>
      </c>
      <c r="D180" s="354" t="str">
        <f>VLOOKUP(B179,'非表示(⑩用)'!I:M,3,FALSE)</f>
        <v/>
      </c>
      <c r="F180" s="10" t="s">
        <v>492</v>
      </c>
    </row>
    <row r="181" spans="2:6" ht="27.75" customHeight="1">
      <c r="B181" s="356">
        <f t="shared" si="42"/>
        <v>23</v>
      </c>
      <c r="C181" s="241" t="str">
        <f t="shared" si="43"/>
        <v>認証等の取得対象範囲</v>
      </c>
      <c r="D181" s="354" t="str">
        <f>VLOOKUP(B179,'非表示(⑩用)'!I:M,4,FALSE)</f>
        <v/>
      </c>
      <c r="F181" s="10" t="s">
        <v>492</v>
      </c>
    </row>
    <row r="182" spans="2:6" ht="27.75" customHeight="1">
      <c r="B182" s="356">
        <f t="shared" si="42"/>
        <v>23</v>
      </c>
      <c r="C182" s="241" t="str">
        <f t="shared" si="43"/>
        <v>申請（予定）時期</v>
      </c>
      <c r="D182" s="355" t="str">
        <f>VLOOKUP(B179,'非表示(⑩用)'!I:M,5,FALSE)</f>
        <v/>
      </c>
      <c r="F182" s="10" t="s">
        <v>492</v>
      </c>
    </row>
    <row r="183" spans="2:6" ht="37.5" customHeight="1">
      <c r="B183" s="356">
        <f t="shared" si="42"/>
        <v>23</v>
      </c>
      <c r="C183" s="241" t="str">
        <f t="shared" si="43"/>
        <v>現時点での対応状況</v>
      </c>
      <c r="D183" s="353"/>
    </row>
    <row r="184" spans="2:6" ht="37.5" customHeight="1">
      <c r="B184" s="356">
        <f t="shared" si="42"/>
        <v>23</v>
      </c>
      <c r="C184" s="241" t="str">
        <f t="shared" si="43"/>
        <v>申請に向けた課題等</v>
      </c>
      <c r="D184" s="353"/>
    </row>
    <row r="185" spans="2:6" ht="128.25" customHeight="1">
      <c r="B185" s="356">
        <f t="shared" si="42"/>
        <v>23</v>
      </c>
      <c r="C185" s="241" t="str">
        <f t="shared" si="43"/>
        <v>申請までのスケジュール</v>
      </c>
      <c r="D185" s="353"/>
    </row>
    <row r="186" spans="2:6">
      <c r="C186" s="356"/>
    </row>
    <row r="187" spans="2:6" ht="27.75" customHeight="1">
      <c r="B187" s="356">
        <f>B179+1</f>
        <v>24</v>
      </c>
      <c r="C187" s="241" t="str">
        <f>C179</f>
        <v>事業者名</v>
      </c>
      <c r="D187" s="354" t="str">
        <f>VLOOKUP(B187,'非表示(⑩用)'!I:M,2,FALSE)</f>
        <v/>
      </c>
      <c r="F187" s="10" t="s">
        <v>492</v>
      </c>
    </row>
    <row r="188" spans="2:6" ht="27.75" customHeight="1">
      <c r="B188" s="356">
        <f t="shared" ref="B188:B193" si="44">B180+1</f>
        <v>24</v>
      </c>
      <c r="C188" s="241" t="str">
        <f t="shared" ref="C188:C193" si="45">C180</f>
        <v>取得しようとする認証等</v>
      </c>
      <c r="D188" s="354" t="str">
        <f>VLOOKUP(B187,'非表示(⑩用)'!I:M,3,FALSE)</f>
        <v/>
      </c>
      <c r="F188" s="10" t="s">
        <v>492</v>
      </c>
    </row>
    <row r="189" spans="2:6" ht="27.75" customHeight="1">
      <c r="B189" s="356">
        <f t="shared" si="44"/>
        <v>24</v>
      </c>
      <c r="C189" s="241" t="str">
        <f t="shared" si="45"/>
        <v>認証等の取得対象範囲</v>
      </c>
      <c r="D189" s="354" t="str">
        <f>VLOOKUP(B187,'非表示(⑩用)'!I:M,4,FALSE)</f>
        <v/>
      </c>
      <c r="F189" s="10" t="s">
        <v>492</v>
      </c>
    </row>
    <row r="190" spans="2:6" ht="27.75" customHeight="1">
      <c r="B190" s="356">
        <f t="shared" si="44"/>
        <v>24</v>
      </c>
      <c r="C190" s="241" t="str">
        <f t="shared" si="45"/>
        <v>申請（予定）時期</v>
      </c>
      <c r="D190" s="355" t="str">
        <f>VLOOKUP(B187,'非表示(⑩用)'!I:M,5,FALSE)</f>
        <v/>
      </c>
      <c r="F190" s="10" t="s">
        <v>492</v>
      </c>
    </row>
    <row r="191" spans="2:6" ht="37.5" customHeight="1">
      <c r="B191" s="356">
        <f t="shared" si="44"/>
        <v>24</v>
      </c>
      <c r="C191" s="241" t="str">
        <f t="shared" si="45"/>
        <v>現時点での対応状況</v>
      </c>
      <c r="D191" s="353"/>
    </row>
    <row r="192" spans="2:6" ht="37.5" customHeight="1">
      <c r="B192" s="356">
        <f t="shared" si="44"/>
        <v>24</v>
      </c>
      <c r="C192" s="241" t="str">
        <f t="shared" si="45"/>
        <v>申請に向けた課題等</v>
      </c>
      <c r="D192" s="353"/>
    </row>
    <row r="193" spans="2:6" ht="128.25" customHeight="1">
      <c r="B193" s="356">
        <f t="shared" si="44"/>
        <v>24</v>
      </c>
      <c r="C193" s="241" t="str">
        <f t="shared" si="45"/>
        <v>申請までのスケジュール</v>
      </c>
      <c r="D193" s="353"/>
    </row>
    <row r="194" spans="2:6">
      <c r="C194" s="356"/>
    </row>
    <row r="195" spans="2:6" ht="27.75" customHeight="1">
      <c r="B195" s="356">
        <f>B187+1</f>
        <v>25</v>
      </c>
      <c r="C195" s="241" t="str">
        <f>C187</f>
        <v>事業者名</v>
      </c>
      <c r="D195" s="354" t="str">
        <f>VLOOKUP(B195,'非表示(⑩用)'!I:M,2,FALSE)</f>
        <v/>
      </c>
      <c r="F195" s="10" t="s">
        <v>492</v>
      </c>
    </row>
    <row r="196" spans="2:6" ht="27.75" customHeight="1">
      <c r="B196" s="356">
        <f t="shared" ref="B196:B201" si="46">B188+1</f>
        <v>25</v>
      </c>
      <c r="C196" s="241" t="str">
        <f t="shared" ref="C196:C201" si="47">C188</f>
        <v>取得しようとする認証等</v>
      </c>
      <c r="D196" s="354" t="str">
        <f>VLOOKUP(B195,'非表示(⑩用)'!I:M,3,FALSE)</f>
        <v/>
      </c>
      <c r="F196" s="10" t="s">
        <v>492</v>
      </c>
    </row>
    <row r="197" spans="2:6" ht="27.75" customHeight="1">
      <c r="B197" s="356">
        <f t="shared" si="46"/>
        <v>25</v>
      </c>
      <c r="C197" s="241" t="str">
        <f t="shared" si="47"/>
        <v>認証等の取得対象範囲</v>
      </c>
      <c r="D197" s="354" t="str">
        <f>VLOOKUP(B195,'非表示(⑩用)'!I:M,4,FALSE)</f>
        <v/>
      </c>
      <c r="F197" s="10" t="s">
        <v>492</v>
      </c>
    </row>
    <row r="198" spans="2:6" ht="27.75" customHeight="1">
      <c r="B198" s="356">
        <f t="shared" si="46"/>
        <v>25</v>
      </c>
      <c r="C198" s="241" t="str">
        <f t="shared" si="47"/>
        <v>申請（予定）時期</v>
      </c>
      <c r="D198" s="355" t="str">
        <f>VLOOKUP(B195,'非表示(⑩用)'!I:M,5,FALSE)</f>
        <v/>
      </c>
      <c r="F198" s="10" t="s">
        <v>492</v>
      </c>
    </row>
    <row r="199" spans="2:6" ht="37.5" customHeight="1">
      <c r="B199" s="356">
        <f t="shared" si="46"/>
        <v>25</v>
      </c>
      <c r="C199" s="241" t="str">
        <f t="shared" si="47"/>
        <v>現時点での対応状況</v>
      </c>
      <c r="D199" s="353"/>
    </row>
    <row r="200" spans="2:6" ht="37.5" customHeight="1">
      <c r="B200" s="356">
        <f t="shared" si="46"/>
        <v>25</v>
      </c>
      <c r="C200" s="241" t="str">
        <f t="shared" si="47"/>
        <v>申請に向けた課題等</v>
      </c>
      <c r="D200" s="353"/>
    </row>
    <row r="201" spans="2:6" ht="128.25" customHeight="1">
      <c r="B201" s="356">
        <f t="shared" si="46"/>
        <v>25</v>
      </c>
      <c r="C201" s="241" t="str">
        <f t="shared" si="47"/>
        <v>申請までのスケジュール</v>
      </c>
      <c r="D201" s="353"/>
    </row>
    <row r="202" spans="2:6">
      <c r="C202" s="356"/>
    </row>
    <row r="203" spans="2:6" ht="27.75" customHeight="1">
      <c r="B203" s="356">
        <f t="shared" ref="B203:B209" si="48">B195+1</f>
        <v>26</v>
      </c>
      <c r="C203" s="241" t="str">
        <f>C195</f>
        <v>事業者名</v>
      </c>
      <c r="D203" s="354" t="str">
        <f>VLOOKUP(B203,'非表示(⑩用)'!I:M,2,FALSE)</f>
        <v/>
      </c>
      <c r="F203" s="10" t="s">
        <v>492</v>
      </c>
    </row>
    <row r="204" spans="2:6" ht="27.75" customHeight="1">
      <c r="B204" s="356">
        <f t="shared" si="48"/>
        <v>26</v>
      </c>
      <c r="C204" s="241" t="str">
        <f t="shared" ref="C204:C209" si="49">C196</f>
        <v>取得しようとする認証等</v>
      </c>
      <c r="D204" s="354" t="str">
        <f>VLOOKUP(B203,'非表示(⑩用)'!I:M,3,FALSE)</f>
        <v/>
      </c>
      <c r="F204" s="10" t="s">
        <v>492</v>
      </c>
    </row>
    <row r="205" spans="2:6" ht="27.75" customHeight="1">
      <c r="B205" s="356">
        <f t="shared" si="48"/>
        <v>26</v>
      </c>
      <c r="C205" s="241" t="str">
        <f t="shared" si="49"/>
        <v>認証等の取得対象範囲</v>
      </c>
      <c r="D205" s="354" t="str">
        <f>VLOOKUP(B203,'非表示(⑩用)'!I:M,4,FALSE)</f>
        <v/>
      </c>
      <c r="F205" s="10" t="s">
        <v>492</v>
      </c>
    </row>
    <row r="206" spans="2:6" ht="27.75" customHeight="1">
      <c r="B206" s="356">
        <f t="shared" si="48"/>
        <v>26</v>
      </c>
      <c r="C206" s="241" t="str">
        <f t="shared" si="49"/>
        <v>申請（予定）時期</v>
      </c>
      <c r="D206" s="355" t="str">
        <f>VLOOKUP(B203,'非表示(⑩用)'!I:M,5,FALSE)</f>
        <v/>
      </c>
      <c r="F206" s="10" t="s">
        <v>492</v>
      </c>
    </row>
    <row r="207" spans="2:6" ht="37.5" customHeight="1">
      <c r="B207" s="356">
        <f t="shared" si="48"/>
        <v>26</v>
      </c>
      <c r="C207" s="241" t="str">
        <f t="shared" si="49"/>
        <v>現時点での対応状況</v>
      </c>
      <c r="D207" s="353"/>
    </row>
    <row r="208" spans="2:6" ht="37.5" customHeight="1">
      <c r="B208" s="356">
        <f t="shared" si="48"/>
        <v>26</v>
      </c>
      <c r="C208" s="241" t="str">
        <f t="shared" si="49"/>
        <v>申請に向けた課題等</v>
      </c>
      <c r="D208" s="353"/>
    </row>
    <row r="209" spans="2:6" ht="128.25" customHeight="1">
      <c r="B209" s="356">
        <f t="shared" si="48"/>
        <v>26</v>
      </c>
      <c r="C209" s="241" t="str">
        <f t="shared" si="49"/>
        <v>申請までのスケジュール</v>
      </c>
      <c r="D209" s="353"/>
    </row>
    <row r="210" spans="2:6">
      <c r="C210" s="356"/>
    </row>
    <row r="211" spans="2:6" ht="27.75" customHeight="1">
      <c r="B211" s="356">
        <f>B203+1</f>
        <v>27</v>
      </c>
      <c r="C211" s="241" t="str">
        <f>C203</f>
        <v>事業者名</v>
      </c>
      <c r="D211" s="354" t="str">
        <f>VLOOKUP(B211,'非表示(⑩用)'!I:M,2,FALSE)</f>
        <v/>
      </c>
      <c r="F211" s="10" t="s">
        <v>492</v>
      </c>
    </row>
    <row r="212" spans="2:6" ht="27.75" customHeight="1">
      <c r="B212" s="356">
        <f t="shared" ref="B212:B217" si="50">B204+1</f>
        <v>27</v>
      </c>
      <c r="C212" s="241" t="str">
        <f t="shared" ref="C212:C217" si="51">C204</f>
        <v>取得しようとする認証等</v>
      </c>
      <c r="D212" s="354" t="str">
        <f>VLOOKUP(B211,'非表示(⑩用)'!I:M,3,FALSE)</f>
        <v/>
      </c>
      <c r="F212" s="10" t="s">
        <v>492</v>
      </c>
    </row>
    <row r="213" spans="2:6" ht="27.75" customHeight="1">
      <c r="B213" s="356">
        <f t="shared" si="50"/>
        <v>27</v>
      </c>
      <c r="C213" s="241" t="str">
        <f t="shared" si="51"/>
        <v>認証等の取得対象範囲</v>
      </c>
      <c r="D213" s="354" t="str">
        <f>VLOOKUP(B211,'非表示(⑩用)'!I:M,4,FALSE)</f>
        <v/>
      </c>
      <c r="F213" s="10" t="s">
        <v>492</v>
      </c>
    </row>
    <row r="214" spans="2:6" ht="27.75" customHeight="1">
      <c r="B214" s="356">
        <f t="shared" si="50"/>
        <v>27</v>
      </c>
      <c r="C214" s="241" t="str">
        <f t="shared" si="51"/>
        <v>申請（予定）時期</v>
      </c>
      <c r="D214" s="355" t="str">
        <f>VLOOKUP(B211,'非表示(⑩用)'!I:M,5,FALSE)</f>
        <v/>
      </c>
      <c r="F214" s="10" t="s">
        <v>492</v>
      </c>
    </row>
    <row r="215" spans="2:6" ht="37.5" customHeight="1">
      <c r="B215" s="356">
        <f t="shared" si="50"/>
        <v>27</v>
      </c>
      <c r="C215" s="241" t="str">
        <f t="shared" si="51"/>
        <v>現時点での対応状況</v>
      </c>
      <c r="D215" s="353"/>
    </row>
    <row r="216" spans="2:6" ht="37.5" customHeight="1">
      <c r="B216" s="356">
        <f t="shared" si="50"/>
        <v>27</v>
      </c>
      <c r="C216" s="241" t="str">
        <f t="shared" si="51"/>
        <v>申請に向けた課題等</v>
      </c>
      <c r="D216" s="353"/>
    </row>
    <row r="217" spans="2:6" ht="128.25" customHeight="1">
      <c r="B217" s="356">
        <f t="shared" si="50"/>
        <v>27</v>
      </c>
      <c r="C217" s="241" t="str">
        <f t="shared" si="51"/>
        <v>申請までのスケジュール</v>
      </c>
      <c r="D217" s="353"/>
    </row>
    <row r="218" spans="2:6">
      <c r="C218" s="356"/>
    </row>
    <row r="219" spans="2:6" ht="27.75" customHeight="1">
      <c r="B219" s="356">
        <f>B211+1</f>
        <v>28</v>
      </c>
      <c r="C219" s="241" t="str">
        <f>C211</f>
        <v>事業者名</v>
      </c>
      <c r="D219" s="354" t="str">
        <f>VLOOKUP(B219,'非表示(⑩用)'!I:M,2,FALSE)</f>
        <v/>
      </c>
      <c r="F219" s="10" t="s">
        <v>492</v>
      </c>
    </row>
    <row r="220" spans="2:6" ht="27.75" customHeight="1">
      <c r="B220" s="356">
        <f t="shared" ref="B220:B225" si="52">B212+1</f>
        <v>28</v>
      </c>
      <c r="C220" s="241" t="str">
        <f t="shared" ref="C220:C225" si="53">C212</f>
        <v>取得しようとする認証等</v>
      </c>
      <c r="D220" s="354" t="str">
        <f>VLOOKUP(B219,'非表示(⑩用)'!I:M,3,FALSE)</f>
        <v/>
      </c>
      <c r="F220" s="10" t="s">
        <v>492</v>
      </c>
    </row>
    <row r="221" spans="2:6" ht="27.75" customHeight="1">
      <c r="B221" s="356">
        <f t="shared" si="52"/>
        <v>28</v>
      </c>
      <c r="C221" s="241" t="str">
        <f t="shared" si="53"/>
        <v>認証等の取得対象範囲</v>
      </c>
      <c r="D221" s="354" t="str">
        <f>VLOOKUP(B219,'非表示(⑩用)'!I:M,4,FALSE)</f>
        <v/>
      </c>
      <c r="F221" s="10" t="s">
        <v>492</v>
      </c>
    </row>
    <row r="222" spans="2:6" ht="27.75" customHeight="1">
      <c r="B222" s="356">
        <f t="shared" si="52"/>
        <v>28</v>
      </c>
      <c r="C222" s="241" t="str">
        <f t="shared" si="53"/>
        <v>申請（予定）時期</v>
      </c>
      <c r="D222" s="355" t="str">
        <f>VLOOKUP(B219,'非表示(⑩用)'!I:M,5,FALSE)</f>
        <v/>
      </c>
      <c r="F222" s="10" t="s">
        <v>492</v>
      </c>
    </row>
    <row r="223" spans="2:6" ht="37.5" customHeight="1">
      <c r="B223" s="356">
        <f t="shared" si="52"/>
        <v>28</v>
      </c>
      <c r="C223" s="241" t="str">
        <f t="shared" si="53"/>
        <v>現時点での対応状況</v>
      </c>
      <c r="D223" s="353"/>
    </row>
    <row r="224" spans="2:6" ht="37.5" customHeight="1">
      <c r="B224" s="356">
        <f t="shared" si="52"/>
        <v>28</v>
      </c>
      <c r="C224" s="241" t="str">
        <f t="shared" si="53"/>
        <v>申請に向けた課題等</v>
      </c>
      <c r="D224" s="353"/>
    </row>
    <row r="225" spans="2:6" ht="128.25" customHeight="1">
      <c r="B225" s="356">
        <f t="shared" si="52"/>
        <v>28</v>
      </c>
      <c r="C225" s="241" t="str">
        <f t="shared" si="53"/>
        <v>申請までのスケジュール</v>
      </c>
      <c r="D225" s="353"/>
    </row>
    <row r="226" spans="2:6">
      <c r="C226" s="356"/>
    </row>
    <row r="227" spans="2:6" ht="27.75" customHeight="1">
      <c r="B227" s="356">
        <f>B219+1</f>
        <v>29</v>
      </c>
      <c r="C227" s="241" t="str">
        <f>C219</f>
        <v>事業者名</v>
      </c>
      <c r="D227" s="354" t="str">
        <f>VLOOKUP(B227,'非表示(⑩用)'!I:M,2,FALSE)</f>
        <v/>
      </c>
      <c r="F227" s="10" t="s">
        <v>492</v>
      </c>
    </row>
    <row r="228" spans="2:6" ht="27.75" customHeight="1">
      <c r="B228" s="356">
        <f t="shared" ref="B228:B233" si="54">B220+1</f>
        <v>29</v>
      </c>
      <c r="C228" s="241" t="str">
        <f t="shared" ref="C228:C233" si="55">C220</f>
        <v>取得しようとする認証等</v>
      </c>
      <c r="D228" s="354" t="str">
        <f>VLOOKUP(B227,'非表示(⑩用)'!I:M,3,FALSE)</f>
        <v/>
      </c>
      <c r="F228" s="10" t="s">
        <v>492</v>
      </c>
    </row>
    <row r="229" spans="2:6" ht="27.75" customHeight="1">
      <c r="B229" s="356">
        <f t="shared" si="54"/>
        <v>29</v>
      </c>
      <c r="C229" s="241" t="str">
        <f t="shared" si="55"/>
        <v>認証等の取得対象範囲</v>
      </c>
      <c r="D229" s="354" t="str">
        <f>VLOOKUP(B227,'非表示(⑩用)'!I:M,4,FALSE)</f>
        <v/>
      </c>
      <c r="F229" s="10" t="s">
        <v>492</v>
      </c>
    </row>
    <row r="230" spans="2:6" ht="27.75" customHeight="1">
      <c r="B230" s="356">
        <f t="shared" si="54"/>
        <v>29</v>
      </c>
      <c r="C230" s="241" t="str">
        <f t="shared" si="55"/>
        <v>申請（予定）時期</v>
      </c>
      <c r="D230" s="355" t="str">
        <f>VLOOKUP(B227,'非表示(⑩用)'!I:M,5,FALSE)</f>
        <v/>
      </c>
      <c r="F230" s="10" t="s">
        <v>492</v>
      </c>
    </row>
    <row r="231" spans="2:6" ht="37.5" customHeight="1">
      <c r="B231" s="356">
        <f t="shared" si="54"/>
        <v>29</v>
      </c>
      <c r="C231" s="241" t="str">
        <f t="shared" si="55"/>
        <v>現時点での対応状況</v>
      </c>
      <c r="D231" s="353"/>
    </row>
    <row r="232" spans="2:6" ht="37.5" customHeight="1">
      <c r="B232" s="356">
        <f t="shared" si="54"/>
        <v>29</v>
      </c>
      <c r="C232" s="241" t="str">
        <f t="shared" si="55"/>
        <v>申請に向けた課題等</v>
      </c>
      <c r="D232" s="353"/>
    </row>
    <row r="233" spans="2:6" ht="128.25" customHeight="1">
      <c r="B233" s="356">
        <f t="shared" si="54"/>
        <v>29</v>
      </c>
      <c r="C233" s="241" t="str">
        <f t="shared" si="55"/>
        <v>申請までのスケジュール</v>
      </c>
      <c r="D233" s="353"/>
    </row>
    <row r="234" spans="2:6">
      <c r="C234" s="356"/>
    </row>
    <row r="235" spans="2:6" ht="27.75" customHeight="1">
      <c r="B235" s="356">
        <f t="shared" ref="B235:B241" si="56">B227+1</f>
        <v>30</v>
      </c>
      <c r="C235" s="241" t="str">
        <f>C227</f>
        <v>事業者名</v>
      </c>
      <c r="D235" s="354" t="str">
        <f>VLOOKUP(B235,'非表示(⑩用)'!I:M,2,FALSE)</f>
        <v/>
      </c>
      <c r="F235" s="10" t="s">
        <v>492</v>
      </c>
    </row>
    <row r="236" spans="2:6" ht="27.75" customHeight="1">
      <c r="B236" s="356">
        <f t="shared" si="56"/>
        <v>30</v>
      </c>
      <c r="C236" s="241" t="str">
        <f t="shared" ref="C236:C241" si="57">C228</f>
        <v>取得しようとする認証等</v>
      </c>
      <c r="D236" s="354" t="str">
        <f>VLOOKUP(B235,'非表示(⑩用)'!I:M,3,FALSE)</f>
        <v/>
      </c>
      <c r="F236" s="10" t="s">
        <v>492</v>
      </c>
    </row>
    <row r="237" spans="2:6" ht="27.75" customHeight="1">
      <c r="B237" s="356">
        <f t="shared" si="56"/>
        <v>30</v>
      </c>
      <c r="C237" s="241" t="str">
        <f t="shared" si="57"/>
        <v>認証等の取得対象範囲</v>
      </c>
      <c r="D237" s="354" t="str">
        <f>VLOOKUP(B235,'非表示(⑩用)'!I:M,4,FALSE)</f>
        <v/>
      </c>
      <c r="F237" s="10" t="s">
        <v>492</v>
      </c>
    </row>
    <row r="238" spans="2:6" ht="27.75" customHeight="1">
      <c r="B238" s="356">
        <f t="shared" si="56"/>
        <v>30</v>
      </c>
      <c r="C238" s="241" t="str">
        <f t="shared" si="57"/>
        <v>申請（予定）時期</v>
      </c>
      <c r="D238" s="355" t="str">
        <f>VLOOKUP(B235,'非表示(⑩用)'!I:M,5,FALSE)</f>
        <v/>
      </c>
      <c r="F238" s="10" t="s">
        <v>492</v>
      </c>
    </row>
    <row r="239" spans="2:6" ht="37.5" customHeight="1">
      <c r="B239" s="356">
        <f t="shared" si="56"/>
        <v>30</v>
      </c>
      <c r="C239" s="241" t="str">
        <f t="shared" si="57"/>
        <v>現時点での対応状況</v>
      </c>
      <c r="D239" s="353"/>
    </row>
    <row r="240" spans="2:6" ht="37.5" customHeight="1">
      <c r="B240" s="356">
        <f t="shared" si="56"/>
        <v>30</v>
      </c>
      <c r="C240" s="241" t="str">
        <f t="shared" si="57"/>
        <v>申請に向けた課題等</v>
      </c>
      <c r="D240" s="353"/>
    </row>
    <row r="241" spans="2:6" ht="128.25" customHeight="1">
      <c r="B241" s="356">
        <f t="shared" si="56"/>
        <v>30</v>
      </c>
      <c r="C241" s="241" t="str">
        <f t="shared" si="57"/>
        <v>申請までのスケジュール</v>
      </c>
      <c r="D241" s="353"/>
    </row>
    <row r="242" spans="2:6">
      <c r="C242" s="356"/>
    </row>
    <row r="243" spans="2:6" ht="27.75" customHeight="1">
      <c r="B243" s="356">
        <f>B235+1</f>
        <v>31</v>
      </c>
      <c r="C243" s="241" t="str">
        <f>C235</f>
        <v>事業者名</v>
      </c>
      <c r="D243" s="354" t="str">
        <f>VLOOKUP(B243,'非表示(⑩用)'!I:M,2,FALSE)</f>
        <v/>
      </c>
      <c r="F243" s="10" t="s">
        <v>492</v>
      </c>
    </row>
    <row r="244" spans="2:6" ht="27.75" customHeight="1">
      <c r="B244" s="356">
        <f t="shared" ref="B244:B249" si="58">B236+1</f>
        <v>31</v>
      </c>
      <c r="C244" s="241" t="str">
        <f t="shared" ref="C244:C249" si="59">C236</f>
        <v>取得しようとする認証等</v>
      </c>
      <c r="D244" s="354" t="str">
        <f>VLOOKUP(B243,'非表示(⑩用)'!I:M,3,FALSE)</f>
        <v/>
      </c>
      <c r="F244" s="10" t="s">
        <v>492</v>
      </c>
    </row>
    <row r="245" spans="2:6" ht="27.75" customHeight="1">
      <c r="B245" s="356">
        <f t="shared" si="58"/>
        <v>31</v>
      </c>
      <c r="C245" s="241" t="str">
        <f t="shared" si="59"/>
        <v>認証等の取得対象範囲</v>
      </c>
      <c r="D245" s="354" t="str">
        <f>VLOOKUP(B243,'非表示(⑩用)'!I:M,4,FALSE)</f>
        <v/>
      </c>
      <c r="F245" s="10" t="s">
        <v>492</v>
      </c>
    </row>
    <row r="246" spans="2:6" ht="27.75" customHeight="1">
      <c r="B246" s="356">
        <f t="shared" si="58"/>
        <v>31</v>
      </c>
      <c r="C246" s="241" t="str">
        <f t="shared" si="59"/>
        <v>申請（予定）時期</v>
      </c>
      <c r="D246" s="355" t="str">
        <f>VLOOKUP(B243,'非表示(⑩用)'!I:M,5,FALSE)</f>
        <v/>
      </c>
      <c r="F246" s="10" t="s">
        <v>492</v>
      </c>
    </row>
    <row r="247" spans="2:6" ht="37.5" customHeight="1">
      <c r="B247" s="356">
        <f t="shared" si="58"/>
        <v>31</v>
      </c>
      <c r="C247" s="241" t="str">
        <f t="shared" si="59"/>
        <v>現時点での対応状況</v>
      </c>
      <c r="D247" s="353"/>
    </row>
    <row r="248" spans="2:6" ht="37.5" customHeight="1">
      <c r="B248" s="356">
        <f t="shared" si="58"/>
        <v>31</v>
      </c>
      <c r="C248" s="241" t="str">
        <f t="shared" si="59"/>
        <v>申請に向けた課題等</v>
      </c>
      <c r="D248" s="353"/>
    </row>
    <row r="249" spans="2:6" ht="128.25" customHeight="1">
      <c r="B249" s="356">
        <f t="shared" si="58"/>
        <v>31</v>
      </c>
      <c r="C249" s="241" t="str">
        <f t="shared" si="59"/>
        <v>申請までのスケジュール</v>
      </c>
      <c r="D249" s="353"/>
    </row>
    <row r="250" spans="2:6">
      <c r="C250" s="356"/>
    </row>
    <row r="251" spans="2:6" ht="27.75" customHeight="1">
      <c r="B251" s="356">
        <f>B243+1</f>
        <v>32</v>
      </c>
      <c r="C251" s="241" t="str">
        <f>C243</f>
        <v>事業者名</v>
      </c>
      <c r="D251" s="354" t="str">
        <f>VLOOKUP(B251,'非表示(⑩用)'!I:M,2,FALSE)</f>
        <v/>
      </c>
      <c r="F251" s="10" t="s">
        <v>492</v>
      </c>
    </row>
    <row r="252" spans="2:6" ht="27.75" customHeight="1">
      <c r="B252" s="356">
        <f t="shared" ref="B252:B257" si="60">B244+1</f>
        <v>32</v>
      </c>
      <c r="C252" s="241" t="str">
        <f t="shared" ref="C252:C257" si="61">C244</f>
        <v>取得しようとする認証等</v>
      </c>
      <c r="D252" s="354" t="str">
        <f>VLOOKUP(B251,'非表示(⑩用)'!I:M,3,FALSE)</f>
        <v/>
      </c>
      <c r="F252" s="10" t="s">
        <v>492</v>
      </c>
    </row>
    <row r="253" spans="2:6" ht="27.75" customHeight="1">
      <c r="B253" s="356">
        <f t="shared" si="60"/>
        <v>32</v>
      </c>
      <c r="C253" s="241" t="str">
        <f t="shared" si="61"/>
        <v>認証等の取得対象範囲</v>
      </c>
      <c r="D253" s="354" t="str">
        <f>VLOOKUP(B251,'非表示(⑩用)'!I:M,4,FALSE)</f>
        <v/>
      </c>
      <c r="F253" s="10" t="s">
        <v>492</v>
      </c>
    </row>
    <row r="254" spans="2:6" ht="27.75" customHeight="1">
      <c r="B254" s="356">
        <f t="shared" si="60"/>
        <v>32</v>
      </c>
      <c r="C254" s="241" t="str">
        <f t="shared" si="61"/>
        <v>申請（予定）時期</v>
      </c>
      <c r="D254" s="355" t="str">
        <f>VLOOKUP(B251,'非表示(⑩用)'!I:M,5,FALSE)</f>
        <v/>
      </c>
      <c r="F254" s="10" t="s">
        <v>492</v>
      </c>
    </row>
    <row r="255" spans="2:6" ht="37.5" customHeight="1">
      <c r="B255" s="356">
        <f t="shared" si="60"/>
        <v>32</v>
      </c>
      <c r="C255" s="241" t="str">
        <f t="shared" si="61"/>
        <v>現時点での対応状況</v>
      </c>
      <c r="D255" s="353"/>
    </row>
    <row r="256" spans="2:6" ht="37.5" customHeight="1">
      <c r="B256" s="356">
        <f t="shared" si="60"/>
        <v>32</v>
      </c>
      <c r="C256" s="241" t="str">
        <f t="shared" si="61"/>
        <v>申請に向けた課題等</v>
      </c>
      <c r="D256" s="353"/>
    </row>
    <row r="257" spans="2:6" ht="128.25" customHeight="1">
      <c r="B257" s="356">
        <f t="shared" si="60"/>
        <v>32</v>
      </c>
      <c r="C257" s="241" t="str">
        <f t="shared" si="61"/>
        <v>申請までのスケジュール</v>
      </c>
      <c r="D257" s="353"/>
    </row>
    <row r="258" spans="2:6">
      <c r="C258" s="356"/>
    </row>
    <row r="259" spans="2:6" ht="27.75" customHeight="1">
      <c r="B259" s="356">
        <f>B251+1</f>
        <v>33</v>
      </c>
      <c r="C259" s="241" t="str">
        <f>C251</f>
        <v>事業者名</v>
      </c>
      <c r="D259" s="354" t="str">
        <f>VLOOKUP(B259,'非表示(⑩用)'!I:M,2,FALSE)</f>
        <v/>
      </c>
      <c r="F259" s="10" t="s">
        <v>492</v>
      </c>
    </row>
    <row r="260" spans="2:6" ht="27.75" customHeight="1">
      <c r="B260" s="356">
        <f t="shared" ref="B260:B265" si="62">B252+1</f>
        <v>33</v>
      </c>
      <c r="C260" s="241" t="str">
        <f t="shared" ref="C260:C265" si="63">C252</f>
        <v>取得しようとする認証等</v>
      </c>
      <c r="D260" s="354" t="str">
        <f>VLOOKUP(B259,'非表示(⑩用)'!I:M,3,FALSE)</f>
        <v/>
      </c>
      <c r="F260" s="10" t="s">
        <v>492</v>
      </c>
    </row>
    <row r="261" spans="2:6" ht="27.75" customHeight="1">
      <c r="B261" s="356">
        <f t="shared" si="62"/>
        <v>33</v>
      </c>
      <c r="C261" s="241" t="str">
        <f t="shared" si="63"/>
        <v>認証等の取得対象範囲</v>
      </c>
      <c r="D261" s="354" t="str">
        <f>VLOOKUP(B259,'非表示(⑩用)'!I:M,4,FALSE)</f>
        <v/>
      </c>
      <c r="F261" s="10" t="s">
        <v>492</v>
      </c>
    </row>
    <row r="262" spans="2:6" ht="27.75" customHeight="1">
      <c r="B262" s="356">
        <f t="shared" si="62"/>
        <v>33</v>
      </c>
      <c r="C262" s="241" t="str">
        <f t="shared" si="63"/>
        <v>申請（予定）時期</v>
      </c>
      <c r="D262" s="355" t="str">
        <f>VLOOKUP(B259,'非表示(⑩用)'!I:M,5,FALSE)</f>
        <v/>
      </c>
      <c r="F262" s="10" t="s">
        <v>492</v>
      </c>
    </row>
    <row r="263" spans="2:6" ht="37.5" customHeight="1">
      <c r="B263" s="356">
        <f t="shared" si="62"/>
        <v>33</v>
      </c>
      <c r="C263" s="241" t="str">
        <f t="shared" si="63"/>
        <v>現時点での対応状況</v>
      </c>
      <c r="D263" s="353"/>
    </row>
    <row r="264" spans="2:6" ht="37.5" customHeight="1">
      <c r="B264" s="356">
        <f t="shared" si="62"/>
        <v>33</v>
      </c>
      <c r="C264" s="241" t="str">
        <f t="shared" si="63"/>
        <v>申請に向けた課題等</v>
      </c>
      <c r="D264" s="353"/>
    </row>
    <row r="265" spans="2:6" ht="128.25" customHeight="1">
      <c r="B265" s="356">
        <f t="shared" si="62"/>
        <v>33</v>
      </c>
      <c r="C265" s="241" t="str">
        <f t="shared" si="63"/>
        <v>申請までのスケジュール</v>
      </c>
      <c r="D265" s="353"/>
    </row>
    <row r="266" spans="2:6">
      <c r="C266" s="356"/>
    </row>
    <row r="267" spans="2:6" ht="27.75" customHeight="1">
      <c r="B267" s="356">
        <f t="shared" ref="B267:B273" si="64">B259+1</f>
        <v>34</v>
      </c>
      <c r="C267" s="241" t="str">
        <f>C259</f>
        <v>事業者名</v>
      </c>
      <c r="D267" s="354" t="str">
        <f>VLOOKUP(B267,'非表示(⑩用)'!I:M,2,FALSE)</f>
        <v/>
      </c>
      <c r="F267" s="10" t="s">
        <v>492</v>
      </c>
    </row>
    <row r="268" spans="2:6" ht="27.75" customHeight="1">
      <c r="B268" s="356">
        <f t="shared" si="64"/>
        <v>34</v>
      </c>
      <c r="C268" s="241" t="str">
        <f t="shared" ref="C268:C273" si="65">C260</f>
        <v>取得しようとする認証等</v>
      </c>
      <c r="D268" s="354" t="str">
        <f>VLOOKUP(B267,'非表示(⑩用)'!I:M,3,FALSE)</f>
        <v/>
      </c>
      <c r="F268" s="10" t="s">
        <v>492</v>
      </c>
    </row>
    <row r="269" spans="2:6" ht="27.75" customHeight="1">
      <c r="B269" s="356">
        <f t="shared" si="64"/>
        <v>34</v>
      </c>
      <c r="C269" s="241" t="str">
        <f t="shared" si="65"/>
        <v>認証等の取得対象範囲</v>
      </c>
      <c r="D269" s="354" t="str">
        <f>VLOOKUP(B267,'非表示(⑩用)'!I:M,4,FALSE)</f>
        <v/>
      </c>
      <c r="F269" s="10" t="s">
        <v>492</v>
      </c>
    </row>
    <row r="270" spans="2:6" ht="27.75" customHeight="1">
      <c r="B270" s="356">
        <f t="shared" si="64"/>
        <v>34</v>
      </c>
      <c r="C270" s="241" t="str">
        <f t="shared" si="65"/>
        <v>申請（予定）時期</v>
      </c>
      <c r="D270" s="355" t="str">
        <f>VLOOKUP(B267,'非表示(⑩用)'!I:M,5,FALSE)</f>
        <v/>
      </c>
      <c r="F270" s="10" t="s">
        <v>492</v>
      </c>
    </row>
    <row r="271" spans="2:6" ht="37.5" customHeight="1">
      <c r="B271" s="356">
        <f t="shared" si="64"/>
        <v>34</v>
      </c>
      <c r="C271" s="241" t="str">
        <f t="shared" si="65"/>
        <v>現時点での対応状況</v>
      </c>
      <c r="D271" s="353"/>
    </row>
    <row r="272" spans="2:6" ht="37.5" customHeight="1">
      <c r="B272" s="356">
        <f t="shared" si="64"/>
        <v>34</v>
      </c>
      <c r="C272" s="241" t="str">
        <f t="shared" si="65"/>
        <v>申請に向けた課題等</v>
      </c>
      <c r="D272" s="353"/>
    </row>
    <row r="273" spans="2:6" ht="128.25" customHeight="1">
      <c r="B273" s="356">
        <f t="shared" si="64"/>
        <v>34</v>
      </c>
      <c r="C273" s="241" t="str">
        <f t="shared" si="65"/>
        <v>申請までのスケジュール</v>
      </c>
      <c r="D273" s="353"/>
    </row>
    <row r="274" spans="2:6">
      <c r="C274" s="356"/>
    </row>
    <row r="275" spans="2:6" ht="27.75" customHeight="1">
      <c r="B275" s="356">
        <f>B267+1</f>
        <v>35</v>
      </c>
      <c r="C275" s="241" t="str">
        <f>C267</f>
        <v>事業者名</v>
      </c>
      <c r="D275" s="354" t="str">
        <f>VLOOKUP(B275,'非表示(⑩用)'!I:M,2,FALSE)</f>
        <v/>
      </c>
      <c r="F275" s="10" t="s">
        <v>492</v>
      </c>
    </row>
    <row r="276" spans="2:6" ht="27.75" customHeight="1">
      <c r="B276" s="356">
        <f t="shared" ref="B276:B281" si="66">B268+1</f>
        <v>35</v>
      </c>
      <c r="C276" s="241" t="str">
        <f t="shared" ref="C276:C281" si="67">C268</f>
        <v>取得しようとする認証等</v>
      </c>
      <c r="D276" s="354" t="str">
        <f>VLOOKUP(B275,'非表示(⑩用)'!I:M,3,FALSE)</f>
        <v/>
      </c>
      <c r="F276" s="10" t="s">
        <v>492</v>
      </c>
    </row>
    <row r="277" spans="2:6" ht="27.75" customHeight="1">
      <c r="B277" s="356">
        <f t="shared" si="66"/>
        <v>35</v>
      </c>
      <c r="C277" s="241" t="str">
        <f t="shared" si="67"/>
        <v>認証等の取得対象範囲</v>
      </c>
      <c r="D277" s="354" t="str">
        <f>VLOOKUP(B275,'非表示(⑩用)'!I:M,4,FALSE)</f>
        <v/>
      </c>
      <c r="F277" s="10" t="s">
        <v>492</v>
      </c>
    </row>
    <row r="278" spans="2:6" ht="27.75" customHeight="1">
      <c r="B278" s="356">
        <f t="shared" si="66"/>
        <v>35</v>
      </c>
      <c r="C278" s="241" t="str">
        <f t="shared" si="67"/>
        <v>申請（予定）時期</v>
      </c>
      <c r="D278" s="355" t="str">
        <f>VLOOKUP(B275,'非表示(⑩用)'!I:M,5,FALSE)</f>
        <v/>
      </c>
      <c r="F278" s="10" t="s">
        <v>492</v>
      </c>
    </row>
    <row r="279" spans="2:6" ht="37.5" customHeight="1">
      <c r="B279" s="356">
        <f t="shared" si="66"/>
        <v>35</v>
      </c>
      <c r="C279" s="241" t="str">
        <f t="shared" si="67"/>
        <v>現時点での対応状況</v>
      </c>
      <c r="D279" s="353"/>
    </row>
    <row r="280" spans="2:6" ht="37.5" customHeight="1">
      <c r="B280" s="356">
        <f t="shared" si="66"/>
        <v>35</v>
      </c>
      <c r="C280" s="241" t="str">
        <f t="shared" si="67"/>
        <v>申請に向けた課題等</v>
      </c>
      <c r="D280" s="353"/>
    </row>
    <row r="281" spans="2:6" ht="128.25" customHeight="1">
      <c r="B281" s="356">
        <f t="shared" si="66"/>
        <v>35</v>
      </c>
      <c r="C281" s="241" t="str">
        <f t="shared" si="67"/>
        <v>申請までのスケジュール</v>
      </c>
      <c r="D281" s="353"/>
    </row>
    <row r="282" spans="2:6">
      <c r="C282" s="356"/>
    </row>
    <row r="283" spans="2:6" ht="27.75" customHeight="1">
      <c r="B283" s="356">
        <f>B275+1</f>
        <v>36</v>
      </c>
      <c r="C283" s="241" t="str">
        <f>C275</f>
        <v>事業者名</v>
      </c>
      <c r="D283" s="354" t="str">
        <f>VLOOKUP(B283,'非表示(⑩用)'!I:M,2,FALSE)</f>
        <v/>
      </c>
      <c r="F283" s="10" t="s">
        <v>492</v>
      </c>
    </row>
    <row r="284" spans="2:6" ht="27.75" customHeight="1">
      <c r="B284" s="356">
        <f t="shared" ref="B284:B289" si="68">B276+1</f>
        <v>36</v>
      </c>
      <c r="C284" s="241" t="str">
        <f t="shared" ref="C284:C289" si="69">C276</f>
        <v>取得しようとする認証等</v>
      </c>
      <c r="D284" s="354" t="str">
        <f>VLOOKUP(B283,'非表示(⑩用)'!I:M,3,FALSE)</f>
        <v/>
      </c>
      <c r="F284" s="10" t="s">
        <v>492</v>
      </c>
    </row>
    <row r="285" spans="2:6" ht="27.75" customHeight="1">
      <c r="B285" s="356">
        <f t="shared" si="68"/>
        <v>36</v>
      </c>
      <c r="C285" s="241" t="str">
        <f t="shared" si="69"/>
        <v>認証等の取得対象範囲</v>
      </c>
      <c r="D285" s="354" t="str">
        <f>VLOOKUP(B283,'非表示(⑩用)'!I:M,4,FALSE)</f>
        <v/>
      </c>
      <c r="F285" s="10" t="s">
        <v>492</v>
      </c>
    </row>
    <row r="286" spans="2:6" ht="27.75" customHeight="1">
      <c r="B286" s="356">
        <f t="shared" si="68"/>
        <v>36</v>
      </c>
      <c r="C286" s="241" t="str">
        <f t="shared" si="69"/>
        <v>申請（予定）時期</v>
      </c>
      <c r="D286" s="355" t="str">
        <f>VLOOKUP(B283,'非表示(⑩用)'!I:M,5,FALSE)</f>
        <v/>
      </c>
      <c r="F286" s="10" t="s">
        <v>492</v>
      </c>
    </row>
    <row r="287" spans="2:6" ht="37.5" customHeight="1">
      <c r="B287" s="356">
        <f t="shared" si="68"/>
        <v>36</v>
      </c>
      <c r="C287" s="241" t="str">
        <f t="shared" si="69"/>
        <v>現時点での対応状況</v>
      </c>
      <c r="D287" s="353"/>
    </row>
    <row r="288" spans="2:6" ht="37.5" customHeight="1">
      <c r="B288" s="356">
        <f t="shared" si="68"/>
        <v>36</v>
      </c>
      <c r="C288" s="241" t="str">
        <f t="shared" si="69"/>
        <v>申請に向けた課題等</v>
      </c>
      <c r="D288" s="353"/>
    </row>
    <row r="289" spans="2:6" ht="128.25" customHeight="1">
      <c r="B289" s="356">
        <f t="shared" si="68"/>
        <v>36</v>
      </c>
      <c r="C289" s="241" t="str">
        <f t="shared" si="69"/>
        <v>申請までのスケジュール</v>
      </c>
      <c r="D289" s="353"/>
    </row>
    <row r="290" spans="2:6">
      <c r="C290" s="356"/>
    </row>
    <row r="291" spans="2:6" ht="27.75" customHeight="1">
      <c r="B291" s="356">
        <f>B283+1</f>
        <v>37</v>
      </c>
      <c r="C291" s="241" t="str">
        <f>C283</f>
        <v>事業者名</v>
      </c>
      <c r="D291" s="354" t="str">
        <f>VLOOKUP(B291,'非表示(⑩用)'!I:M,2,FALSE)</f>
        <v/>
      </c>
      <c r="F291" s="10" t="s">
        <v>492</v>
      </c>
    </row>
    <row r="292" spans="2:6" ht="27.75" customHeight="1">
      <c r="B292" s="356">
        <f t="shared" ref="B292:B297" si="70">B284+1</f>
        <v>37</v>
      </c>
      <c r="C292" s="241" t="str">
        <f t="shared" ref="C292:C297" si="71">C284</f>
        <v>取得しようとする認証等</v>
      </c>
      <c r="D292" s="354" t="str">
        <f>VLOOKUP(B291,'非表示(⑩用)'!I:M,3,FALSE)</f>
        <v/>
      </c>
      <c r="F292" s="10" t="s">
        <v>492</v>
      </c>
    </row>
    <row r="293" spans="2:6" ht="27.75" customHeight="1">
      <c r="B293" s="356">
        <f t="shared" si="70"/>
        <v>37</v>
      </c>
      <c r="C293" s="241" t="str">
        <f t="shared" si="71"/>
        <v>認証等の取得対象範囲</v>
      </c>
      <c r="D293" s="354" t="str">
        <f>VLOOKUP(B291,'非表示(⑩用)'!I:M,4,FALSE)</f>
        <v/>
      </c>
      <c r="F293" s="10" t="s">
        <v>492</v>
      </c>
    </row>
    <row r="294" spans="2:6" ht="27.75" customHeight="1">
      <c r="B294" s="356">
        <f t="shared" si="70"/>
        <v>37</v>
      </c>
      <c r="C294" s="241" t="str">
        <f t="shared" si="71"/>
        <v>申請（予定）時期</v>
      </c>
      <c r="D294" s="355" t="str">
        <f>VLOOKUP(B291,'非表示(⑩用)'!I:M,5,FALSE)</f>
        <v/>
      </c>
      <c r="F294" s="10" t="s">
        <v>492</v>
      </c>
    </row>
    <row r="295" spans="2:6" ht="37.5" customHeight="1">
      <c r="B295" s="356">
        <f t="shared" si="70"/>
        <v>37</v>
      </c>
      <c r="C295" s="241" t="str">
        <f t="shared" si="71"/>
        <v>現時点での対応状況</v>
      </c>
      <c r="D295" s="353"/>
    </row>
    <row r="296" spans="2:6" ht="37.5" customHeight="1">
      <c r="B296" s="356">
        <f t="shared" si="70"/>
        <v>37</v>
      </c>
      <c r="C296" s="241" t="str">
        <f t="shared" si="71"/>
        <v>申請に向けた課題等</v>
      </c>
      <c r="D296" s="353"/>
    </row>
    <row r="297" spans="2:6" ht="128.25" customHeight="1">
      <c r="B297" s="356">
        <f t="shared" si="70"/>
        <v>37</v>
      </c>
      <c r="C297" s="241" t="str">
        <f t="shared" si="71"/>
        <v>申請までのスケジュール</v>
      </c>
      <c r="D297" s="353"/>
    </row>
    <row r="298" spans="2:6">
      <c r="C298" s="356"/>
    </row>
    <row r="299" spans="2:6" ht="27.75" customHeight="1">
      <c r="B299" s="356">
        <f t="shared" ref="B299:B305" si="72">B291+1</f>
        <v>38</v>
      </c>
      <c r="C299" s="241" t="str">
        <f>C291</f>
        <v>事業者名</v>
      </c>
      <c r="D299" s="354" t="str">
        <f>VLOOKUP(B299,'非表示(⑩用)'!I:M,2,FALSE)</f>
        <v/>
      </c>
      <c r="F299" s="10" t="s">
        <v>492</v>
      </c>
    </row>
    <row r="300" spans="2:6" ht="27.75" customHeight="1">
      <c r="B300" s="356">
        <f t="shared" si="72"/>
        <v>38</v>
      </c>
      <c r="C300" s="241" t="str">
        <f t="shared" ref="C300:C305" si="73">C292</f>
        <v>取得しようとする認証等</v>
      </c>
      <c r="D300" s="354" t="str">
        <f>VLOOKUP(B299,'非表示(⑩用)'!I:M,3,FALSE)</f>
        <v/>
      </c>
      <c r="F300" s="10" t="s">
        <v>492</v>
      </c>
    </row>
    <row r="301" spans="2:6" ht="27.75" customHeight="1">
      <c r="B301" s="356">
        <f t="shared" si="72"/>
        <v>38</v>
      </c>
      <c r="C301" s="241" t="str">
        <f t="shared" si="73"/>
        <v>認証等の取得対象範囲</v>
      </c>
      <c r="D301" s="354" t="str">
        <f>VLOOKUP(B299,'非表示(⑩用)'!I:M,4,FALSE)</f>
        <v/>
      </c>
      <c r="F301" s="10" t="s">
        <v>492</v>
      </c>
    </row>
    <row r="302" spans="2:6" ht="27.75" customHeight="1">
      <c r="B302" s="356">
        <f t="shared" si="72"/>
        <v>38</v>
      </c>
      <c r="C302" s="241" t="str">
        <f t="shared" si="73"/>
        <v>申請（予定）時期</v>
      </c>
      <c r="D302" s="355" t="str">
        <f>VLOOKUP(B299,'非表示(⑩用)'!I:M,5,FALSE)</f>
        <v/>
      </c>
      <c r="F302" s="10" t="s">
        <v>492</v>
      </c>
    </row>
    <row r="303" spans="2:6" ht="37.5" customHeight="1">
      <c r="B303" s="356">
        <f t="shared" si="72"/>
        <v>38</v>
      </c>
      <c r="C303" s="241" t="str">
        <f t="shared" si="73"/>
        <v>現時点での対応状況</v>
      </c>
      <c r="D303" s="353"/>
    </row>
    <row r="304" spans="2:6" ht="37.5" customHeight="1">
      <c r="B304" s="356">
        <f t="shared" si="72"/>
        <v>38</v>
      </c>
      <c r="C304" s="241" t="str">
        <f t="shared" si="73"/>
        <v>申請に向けた課題等</v>
      </c>
      <c r="D304" s="353"/>
    </row>
    <row r="305" spans="2:6" ht="128.25" customHeight="1">
      <c r="B305" s="356">
        <f t="shared" si="72"/>
        <v>38</v>
      </c>
      <c r="C305" s="241" t="str">
        <f t="shared" si="73"/>
        <v>申請までのスケジュール</v>
      </c>
      <c r="D305" s="353"/>
    </row>
    <row r="306" spans="2:6">
      <c r="C306" s="356"/>
    </row>
    <row r="307" spans="2:6" ht="27.75" customHeight="1">
      <c r="B307" s="356">
        <f>B299+1</f>
        <v>39</v>
      </c>
      <c r="C307" s="241" t="str">
        <f>C299</f>
        <v>事業者名</v>
      </c>
      <c r="D307" s="354" t="str">
        <f>VLOOKUP(B307,'非表示(⑩用)'!I:M,2,FALSE)</f>
        <v/>
      </c>
      <c r="F307" s="10" t="s">
        <v>492</v>
      </c>
    </row>
    <row r="308" spans="2:6" ht="27.75" customHeight="1">
      <c r="B308" s="356">
        <f t="shared" ref="B308:B313" si="74">B300+1</f>
        <v>39</v>
      </c>
      <c r="C308" s="241" t="str">
        <f t="shared" ref="C308:C313" si="75">C300</f>
        <v>取得しようとする認証等</v>
      </c>
      <c r="D308" s="354" t="str">
        <f>VLOOKUP(B307,'非表示(⑩用)'!I:M,3,FALSE)</f>
        <v/>
      </c>
      <c r="F308" s="10" t="s">
        <v>492</v>
      </c>
    </row>
    <row r="309" spans="2:6" ht="27.75" customHeight="1">
      <c r="B309" s="356">
        <f t="shared" si="74"/>
        <v>39</v>
      </c>
      <c r="C309" s="241" t="str">
        <f t="shared" si="75"/>
        <v>認証等の取得対象範囲</v>
      </c>
      <c r="D309" s="354" t="str">
        <f>VLOOKUP(B307,'非表示(⑩用)'!I:M,4,FALSE)</f>
        <v/>
      </c>
      <c r="F309" s="10" t="s">
        <v>492</v>
      </c>
    </row>
    <row r="310" spans="2:6" ht="27.75" customHeight="1">
      <c r="B310" s="356">
        <f t="shared" si="74"/>
        <v>39</v>
      </c>
      <c r="C310" s="241" t="str">
        <f t="shared" si="75"/>
        <v>申請（予定）時期</v>
      </c>
      <c r="D310" s="355" t="str">
        <f>VLOOKUP(B307,'非表示(⑩用)'!I:M,5,FALSE)</f>
        <v/>
      </c>
      <c r="F310" s="10" t="s">
        <v>492</v>
      </c>
    </row>
    <row r="311" spans="2:6" ht="37.5" customHeight="1">
      <c r="B311" s="356">
        <f t="shared" si="74"/>
        <v>39</v>
      </c>
      <c r="C311" s="241" t="str">
        <f t="shared" si="75"/>
        <v>現時点での対応状況</v>
      </c>
      <c r="D311" s="353"/>
    </row>
    <row r="312" spans="2:6" ht="37.5" customHeight="1">
      <c r="B312" s="356">
        <f t="shared" si="74"/>
        <v>39</v>
      </c>
      <c r="C312" s="241" t="str">
        <f t="shared" si="75"/>
        <v>申請に向けた課題等</v>
      </c>
      <c r="D312" s="353"/>
    </row>
    <row r="313" spans="2:6" ht="128.25" customHeight="1">
      <c r="B313" s="356">
        <f t="shared" si="74"/>
        <v>39</v>
      </c>
      <c r="C313" s="241" t="str">
        <f t="shared" si="75"/>
        <v>申請までのスケジュール</v>
      </c>
      <c r="D313" s="353"/>
    </row>
    <row r="314" spans="2:6">
      <c r="C314" s="356"/>
    </row>
    <row r="315" spans="2:6" ht="27.75" customHeight="1">
      <c r="B315" s="356">
        <f>B307+1</f>
        <v>40</v>
      </c>
      <c r="C315" s="241" t="str">
        <f>C307</f>
        <v>事業者名</v>
      </c>
      <c r="D315" s="354" t="str">
        <f>VLOOKUP(B315,'非表示(⑩用)'!I:M,2,FALSE)</f>
        <v/>
      </c>
      <c r="F315" s="10" t="s">
        <v>492</v>
      </c>
    </row>
    <row r="316" spans="2:6" ht="27.75" customHeight="1">
      <c r="B316" s="356">
        <f t="shared" ref="B316:B321" si="76">B308+1</f>
        <v>40</v>
      </c>
      <c r="C316" s="241" t="str">
        <f t="shared" ref="C316:C321" si="77">C308</f>
        <v>取得しようとする認証等</v>
      </c>
      <c r="D316" s="354" t="str">
        <f>VLOOKUP(B315,'非表示(⑩用)'!I:M,3,FALSE)</f>
        <v/>
      </c>
      <c r="F316" s="10" t="s">
        <v>492</v>
      </c>
    </row>
    <row r="317" spans="2:6" ht="27.75" customHeight="1">
      <c r="B317" s="356">
        <f t="shared" si="76"/>
        <v>40</v>
      </c>
      <c r="C317" s="241" t="str">
        <f t="shared" si="77"/>
        <v>認証等の取得対象範囲</v>
      </c>
      <c r="D317" s="354" t="str">
        <f>VLOOKUP(B315,'非表示(⑩用)'!I:M,4,FALSE)</f>
        <v/>
      </c>
      <c r="F317" s="10" t="s">
        <v>492</v>
      </c>
    </row>
    <row r="318" spans="2:6" ht="27.75" customHeight="1">
      <c r="B318" s="356">
        <f t="shared" si="76"/>
        <v>40</v>
      </c>
      <c r="C318" s="241" t="str">
        <f t="shared" si="77"/>
        <v>申請（予定）時期</v>
      </c>
      <c r="D318" s="355" t="str">
        <f>VLOOKUP(B315,'非表示(⑩用)'!I:M,5,FALSE)</f>
        <v/>
      </c>
      <c r="F318" s="10" t="s">
        <v>492</v>
      </c>
    </row>
    <row r="319" spans="2:6" ht="37.5" customHeight="1">
      <c r="B319" s="356">
        <f t="shared" si="76"/>
        <v>40</v>
      </c>
      <c r="C319" s="241" t="str">
        <f t="shared" si="77"/>
        <v>現時点での対応状況</v>
      </c>
      <c r="D319" s="353"/>
    </row>
    <row r="320" spans="2:6" ht="37.5" customHeight="1">
      <c r="B320" s="356">
        <f t="shared" si="76"/>
        <v>40</v>
      </c>
      <c r="C320" s="241" t="str">
        <f t="shared" si="77"/>
        <v>申請に向けた課題等</v>
      </c>
      <c r="D320" s="353"/>
    </row>
    <row r="321" spans="2:6" ht="128.25" customHeight="1">
      <c r="B321" s="356">
        <f t="shared" si="76"/>
        <v>40</v>
      </c>
      <c r="C321" s="241" t="str">
        <f t="shared" si="77"/>
        <v>申請までのスケジュール</v>
      </c>
      <c r="D321" s="353"/>
    </row>
    <row r="322" spans="2:6">
      <c r="C322" s="356"/>
    </row>
    <row r="323" spans="2:6" ht="27.75" customHeight="1">
      <c r="B323" s="356">
        <f>B315+1</f>
        <v>41</v>
      </c>
      <c r="C323" s="241" t="str">
        <f>C315</f>
        <v>事業者名</v>
      </c>
      <c r="D323" s="354" t="str">
        <f>VLOOKUP(B323,'非表示(⑩用)'!I:M,2,FALSE)</f>
        <v/>
      </c>
      <c r="F323" s="10" t="s">
        <v>492</v>
      </c>
    </row>
    <row r="324" spans="2:6" ht="27.75" customHeight="1">
      <c r="B324" s="356">
        <f t="shared" ref="B324:B329" si="78">B316+1</f>
        <v>41</v>
      </c>
      <c r="C324" s="241" t="str">
        <f t="shared" ref="C324:C329" si="79">C316</f>
        <v>取得しようとする認証等</v>
      </c>
      <c r="D324" s="354" t="str">
        <f>VLOOKUP(B323,'非表示(⑩用)'!I:M,3,FALSE)</f>
        <v/>
      </c>
      <c r="F324" s="10" t="s">
        <v>492</v>
      </c>
    </row>
    <row r="325" spans="2:6" ht="27.75" customHeight="1">
      <c r="B325" s="356">
        <f t="shared" si="78"/>
        <v>41</v>
      </c>
      <c r="C325" s="241" t="str">
        <f t="shared" si="79"/>
        <v>認証等の取得対象範囲</v>
      </c>
      <c r="D325" s="354" t="str">
        <f>VLOOKUP(B323,'非表示(⑩用)'!I:M,4,FALSE)</f>
        <v/>
      </c>
      <c r="F325" s="10" t="s">
        <v>492</v>
      </c>
    </row>
    <row r="326" spans="2:6" ht="27.75" customHeight="1">
      <c r="B326" s="356">
        <f t="shared" si="78"/>
        <v>41</v>
      </c>
      <c r="C326" s="241" t="str">
        <f t="shared" si="79"/>
        <v>申請（予定）時期</v>
      </c>
      <c r="D326" s="355" t="str">
        <f>VLOOKUP(B323,'非表示(⑩用)'!I:M,5,FALSE)</f>
        <v/>
      </c>
      <c r="F326" s="10" t="s">
        <v>492</v>
      </c>
    </row>
    <row r="327" spans="2:6" ht="37.5" customHeight="1">
      <c r="B327" s="356">
        <f t="shared" si="78"/>
        <v>41</v>
      </c>
      <c r="C327" s="241" t="str">
        <f t="shared" si="79"/>
        <v>現時点での対応状況</v>
      </c>
      <c r="D327" s="353"/>
    </row>
    <row r="328" spans="2:6" ht="37.5" customHeight="1">
      <c r="B328" s="356">
        <f t="shared" si="78"/>
        <v>41</v>
      </c>
      <c r="C328" s="241" t="str">
        <f t="shared" si="79"/>
        <v>申請に向けた課題等</v>
      </c>
      <c r="D328" s="353"/>
    </row>
    <row r="329" spans="2:6" ht="128.25" customHeight="1">
      <c r="B329" s="356">
        <f t="shared" si="78"/>
        <v>41</v>
      </c>
      <c r="C329" s="241" t="str">
        <f t="shared" si="79"/>
        <v>申請までのスケジュール</v>
      </c>
      <c r="D329" s="353"/>
    </row>
    <row r="330" spans="2:6">
      <c r="C330" s="356"/>
    </row>
    <row r="331" spans="2:6" ht="27.75" customHeight="1">
      <c r="B331" s="356">
        <f t="shared" ref="B331:B337" si="80">B323+1</f>
        <v>42</v>
      </c>
      <c r="C331" s="241" t="str">
        <f>C323</f>
        <v>事業者名</v>
      </c>
      <c r="D331" s="354" t="str">
        <f>VLOOKUP(B331,'非表示(⑩用)'!I:M,2,FALSE)</f>
        <v/>
      </c>
      <c r="F331" s="10" t="s">
        <v>492</v>
      </c>
    </row>
    <row r="332" spans="2:6" ht="27.75" customHeight="1">
      <c r="B332" s="356">
        <f t="shared" si="80"/>
        <v>42</v>
      </c>
      <c r="C332" s="241" t="str">
        <f t="shared" ref="C332:C337" si="81">C324</f>
        <v>取得しようとする認証等</v>
      </c>
      <c r="D332" s="354" t="str">
        <f>VLOOKUP(B331,'非表示(⑩用)'!I:M,3,FALSE)</f>
        <v/>
      </c>
      <c r="F332" s="10" t="s">
        <v>492</v>
      </c>
    </row>
    <row r="333" spans="2:6" ht="27.75" customHeight="1">
      <c r="B333" s="356">
        <f t="shared" si="80"/>
        <v>42</v>
      </c>
      <c r="C333" s="241" t="str">
        <f t="shared" si="81"/>
        <v>認証等の取得対象範囲</v>
      </c>
      <c r="D333" s="354" t="str">
        <f>VLOOKUP(B331,'非表示(⑩用)'!I:M,4,FALSE)</f>
        <v/>
      </c>
      <c r="F333" s="10" t="s">
        <v>492</v>
      </c>
    </row>
    <row r="334" spans="2:6" ht="27.75" customHeight="1">
      <c r="B334" s="356">
        <f t="shared" si="80"/>
        <v>42</v>
      </c>
      <c r="C334" s="241" t="str">
        <f t="shared" si="81"/>
        <v>申請（予定）時期</v>
      </c>
      <c r="D334" s="355" t="str">
        <f>VLOOKUP(B331,'非表示(⑩用)'!I:M,5,FALSE)</f>
        <v/>
      </c>
      <c r="F334" s="10" t="s">
        <v>492</v>
      </c>
    </row>
    <row r="335" spans="2:6" ht="37.5" customHeight="1">
      <c r="B335" s="356">
        <f t="shared" si="80"/>
        <v>42</v>
      </c>
      <c r="C335" s="241" t="str">
        <f t="shared" si="81"/>
        <v>現時点での対応状況</v>
      </c>
      <c r="D335" s="353"/>
    </row>
    <row r="336" spans="2:6" ht="37.5" customHeight="1">
      <c r="B336" s="356">
        <f t="shared" si="80"/>
        <v>42</v>
      </c>
      <c r="C336" s="241" t="str">
        <f t="shared" si="81"/>
        <v>申請に向けた課題等</v>
      </c>
      <c r="D336" s="353"/>
    </row>
    <row r="337" spans="2:6" ht="128.25" customHeight="1">
      <c r="B337" s="356">
        <f t="shared" si="80"/>
        <v>42</v>
      </c>
      <c r="C337" s="241" t="str">
        <f t="shared" si="81"/>
        <v>申請までのスケジュール</v>
      </c>
      <c r="D337" s="353"/>
    </row>
    <row r="338" spans="2:6">
      <c r="C338" s="356"/>
    </row>
    <row r="339" spans="2:6" ht="27.75" customHeight="1">
      <c r="B339" s="356">
        <f>B331+1</f>
        <v>43</v>
      </c>
      <c r="C339" s="241" t="str">
        <f>C331</f>
        <v>事業者名</v>
      </c>
      <c r="D339" s="354" t="str">
        <f>VLOOKUP(B339,'非表示(⑩用)'!I:M,2,FALSE)</f>
        <v/>
      </c>
      <c r="F339" s="10" t="s">
        <v>492</v>
      </c>
    </row>
    <row r="340" spans="2:6" ht="27.75" customHeight="1">
      <c r="B340" s="356">
        <f t="shared" ref="B340:B345" si="82">B332+1</f>
        <v>43</v>
      </c>
      <c r="C340" s="241" t="str">
        <f t="shared" ref="C340:C345" si="83">C332</f>
        <v>取得しようとする認証等</v>
      </c>
      <c r="D340" s="354" t="str">
        <f>VLOOKUP(B339,'非表示(⑩用)'!I:M,3,FALSE)</f>
        <v/>
      </c>
      <c r="F340" s="10" t="s">
        <v>492</v>
      </c>
    </row>
    <row r="341" spans="2:6" ht="27.75" customHeight="1">
      <c r="B341" s="356">
        <f t="shared" si="82"/>
        <v>43</v>
      </c>
      <c r="C341" s="241" t="str">
        <f t="shared" si="83"/>
        <v>認証等の取得対象範囲</v>
      </c>
      <c r="D341" s="354" t="str">
        <f>VLOOKUP(B339,'非表示(⑩用)'!I:M,4,FALSE)</f>
        <v/>
      </c>
      <c r="F341" s="10" t="s">
        <v>492</v>
      </c>
    </row>
    <row r="342" spans="2:6" ht="27.75" customHeight="1">
      <c r="B342" s="356">
        <f t="shared" si="82"/>
        <v>43</v>
      </c>
      <c r="C342" s="241" t="str">
        <f t="shared" si="83"/>
        <v>申請（予定）時期</v>
      </c>
      <c r="D342" s="355" t="str">
        <f>VLOOKUP(B339,'非表示(⑩用)'!I:M,5,FALSE)</f>
        <v/>
      </c>
      <c r="F342" s="10" t="s">
        <v>492</v>
      </c>
    </row>
    <row r="343" spans="2:6" ht="37.5" customHeight="1">
      <c r="B343" s="356">
        <f t="shared" si="82"/>
        <v>43</v>
      </c>
      <c r="C343" s="241" t="str">
        <f t="shared" si="83"/>
        <v>現時点での対応状況</v>
      </c>
      <c r="D343" s="353"/>
    </row>
    <row r="344" spans="2:6" ht="37.5" customHeight="1">
      <c r="B344" s="356">
        <f t="shared" si="82"/>
        <v>43</v>
      </c>
      <c r="C344" s="241" t="str">
        <f t="shared" si="83"/>
        <v>申請に向けた課題等</v>
      </c>
      <c r="D344" s="353"/>
    </row>
    <row r="345" spans="2:6" ht="128.25" customHeight="1">
      <c r="B345" s="356">
        <f t="shared" si="82"/>
        <v>43</v>
      </c>
      <c r="C345" s="241" t="str">
        <f t="shared" si="83"/>
        <v>申請までのスケジュール</v>
      </c>
      <c r="D345" s="353"/>
    </row>
    <row r="346" spans="2:6">
      <c r="C346" s="356"/>
    </row>
    <row r="347" spans="2:6" ht="27.75" customHeight="1">
      <c r="B347" s="356">
        <f>B339+1</f>
        <v>44</v>
      </c>
      <c r="C347" s="241" t="str">
        <f>C339</f>
        <v>事業者名</v>
      </c>
      <c r="D347" s="354" t="str">
        <f>VLOOKUP(B347,'非表示(⑩用)'!I:M,2,FALSE)</f>
        <v/>
      </c>
      <c r="F347" s="10" t="s">
        <v>492</v>
      </c>
    </row>
    <row r="348" spans="2:6" ht="27.75" customHeight="1">
      <c r="B348" s="356">
        <f t="shared" ref="B348:B353" si="84">B340+1</f>
        <v>44</v>
      </c>
      <c r="C348" s="241" t="str">
        <f t="shared" ref="C348:C353" si="85">C340</f>
        <v>取得しようとする認証等</v>
      </c>
      <c r="D348" s="354" t="str">
        <f>VLOOKUP(B347,'非表示(⑩用)'!I:M,3,FALSE)</f>
        <v/>
      </c>
      <c r="F348" s="10" t="s">
        <v>492</v>
      </c>
    </row>
    <row r="349" spans="2:6" ht="27.75" customHeight="1">
      <c r="B349" s="356">
        <f t="shared" si="84"/>
        <v>44</v>
      </c>
      <c r="C349" s="241" t="str">
        <f t="shared" si="85"/>
        <v>認証等の取得対象範囲</v>
      </c>
      <c r="D349" s="354" t="str">
        <f>VLOOKUP(B347,'非表示(⑩用)'!I:M,4,FALSE)</f>
        <v/>
      </c>
      <c r="F349" s="10" t="s">
        <v>492</v>
      </c>
    </row>
    <row r="350" spans="2:6" ht="27.75" customHeight="1">
      <c r="B350" s="356">
        <f t="shared" si="84"/>
        <v>44</v>
      </c>
      <c r="C350" s="241" t="str">
        <f t="shared" si="85"/>
        <v>申請（予定）時期</v>
      </c>
      <c r="D350" s="355" t="str">
        <f>VLOOKUP(B347,'非表示(⑩用)'!I:M,5,FALSE)</f>
        <v/>
      </c>
      <c r="F350" s="10" t="s">
        <v>492</v>
      </c>
    </row>
    <row r="351" spans="2:6" ht="37.5" customHeight="1">
      <c r="B351" s="356">
        <f t="shared" si="84"/>
        <v>44</v>
      </c>
      <c r="C351" s="241" t="str">
        <f t="shared" si="85"/>
        <v>現時点での対応状況</v>
      </c>
      <c r="D351" s="353"/>
    </row>
    <row r="352" spans="2:6" ht="37.5" customHeight="1">
      <c r="B352" s="356">
        <f t="shared" si="84"/>
        <v>44</v>
      </c>
      <c r="C352" s="241" t="str">
        <f t="shared" si="85"/>
        <v>申請に向けた課題等</v>
      </c>
      <c r="D352" s="353"/>
    </row>
    <row r="353" spans="2:6" ht="128.25" customHeight="1">
      <c r="B353" s="356">
        <f t="shared" si="84"/>
        <v>44</v>
      </c>
      <c r="C353" s="241" t="str">
        <f t="shared" si="85"/>
        <v>申請までのスケジュール</v>
      </c>
      <c r="D353" s="353"/>
    </row>
    <row r="354" spans="2:6">
      <c r="C354" s="356"/>
    </row>
    <row r="355" spans="2:6" ht="27.75" customHeight="1">
      <c r="B355" s="356">
        <f>B347+1</f>
        <v>45</v>
      </c>
      <c r="C355" s="241" t="str">
        <f>C347</f>
        <v>事業者名</v>
      </c>
      <c r="D355" s="354" t="str">
        <f>VLOOKUP(B355,'非表示(⑩用)'!I:M,2,FALSE)</f>
        <v/>
      </c>
      <c r="F355" s="10" t="s">
        <v>492</v>
      </c>
    </row>
    <row r="356" spans="2:6" ht="27.75" customHeight="1">
      <c r="B356" s="356">
        <f t="shared" ref="B356:B361" si="86">B348+1</f>
        <v>45</v>
      </c>
      <c r="C356" s="241" t="str">
        <f t="shared" ref="C356:C361" si="87">C348</f>
        <v>取得しようとする認証等</v>
      </c>
      <c r="D356" s="354" t="str">
        <f>VLOOKUP(B355,'非表示(⑩用)'!I:M,3,FALSE)</f>
        <v/>
      </c>
      <c r="F356" s="10" t="s">
        <v>492</v>
      </c>
    </row>
    <row r="357" spans="2:6" ht="27.75" customHeight="1">
      <c r="B357" s="356">
        <f t="shared" si="86"/>
        <v>45</v>
      </c>
      <c r="C357" s="241" t="str">
        <f t="shared" si="87"/>
        <v>認証等の取得対象範囲</v>
      </c>
      <c r="D357" s="354" t="str">
        <f>VLOOKUP(B355,'非表示(⑩用)'!I:M,4,FALSE)</f>
        <v/>
      </c>
      <c r="F357" s="10" t="s">
        <v>492</v>
      </c>
    </row>
    <row r="358" spans="2:6" ht="27.75" customHeight="1">
      <c r="B358" s="356">
        <f t="shared" si="86"/>
        <v>45</v>
      </c>
      <c r="C358" s="241" t="str">
        <f t="shared" si="87"/>
        <v>申請（予定）時期</v>
      </c>
      <c r="D358" s="355" t="str">
        <f>VLOOKUP(B355,'非表示(⑩用)'!I:M,5,FALSE)</f>
        <v/>
      </c>
      <c r="F358" s="10" t="s">
        <v>492</v>
      </c>
    </row>
    <row r="359" spans="2:6" ht="37.5" customHeight="1">
      <c r="B359" s="356">
        <f t="shared" si="86"/>
        <v>45</v>
      </c>
      <c r="C359" s="241" t="str">
        <f t="shared" si="87"/>
        <v>現時点での対応状況</v>
      </c>
      <c r="D359" s="353"/>
    </row>
    <row r="360" spans="2:6" ht="37.5" customHeight="1">
      <c r="B360" s="356">
        <f t="shared" si="86"/>
        <v>45</v>
      </c>
      <c r="C360" s="241" t="str">
        <f t="shared" si="87"/>
        <v>申請に向けた課題等</v>
      </c>
      <c r="D360" s="353"/>
    </row>
    <row r="361" spans="2:6" ht="128.25" customHeight="1">
      <c r="B361" s="356">
        <f t="shared" si="86"/>
        <v>45</v>
      </c>
      <c r="C361" s="241" t="str">
        <f t="shared" si="87"/>
        <v>申請までのスケジュール</v>
      </c>
      <c r="D361" s="353"/>
    </row>
    <row r="362" spans="2:6">
      <c r="C362" s="356"/>
    </row>
    <row r="363" spans="2:6" ht="27.75" customHeight="1">
      <c r="B363" s="356">
        <f t="shared" ref="B363:B369" si="88">B355+1</f>
        <v>46</v>
      </c>
      <c r="C363" s="241" t="str">
        <f>C355</f>
        <v>事業者名</v>
      </c>
      <c r="D363" s="354" t="str">
        <f>VLOOKUP(B363,'非表示(⑩用)'!I:M,2,FALSE)</f>
        <v/>
      </c>
      <c r="F363" s="10" t="s">
        <v>492</v>
      </c>
    </row>
    <row r="364" spans="2:6" ht="27.75" customHeight="1">
      <c r="B364" s="356">
        <f t="shared" si="88"/>
        <v>46</v>
      </c>
      <c r="C364" s="241" t="str">
        <f t="shared" ref="C364:C369" si="89">C356</f>
        <v>取得しようとする認証等</v>
      </c>
      <c r="D364" s="354" t="str">
        <f>VLOOKUP(B363,'非表示(⑩用)'!I:M,3,FALSE)</f>
        <v/>
      </c>
      <c r="F364" s="10" t="s">
        <v>492</v>
      </c>
    </row>
    <row r="365" spans="2:6" ht="27.75" customHeight="1">
      <c r="B365" s="356">
        <f t="shared" si="88"/>
        <v>46</v>
      </c>
      <c r="C365" s="241" t="str">
        <f t="shared" si="89"/>
        <v>認証等の取得対象範囲</v>
      </c>
      <c r="D365" s="354" t="str">
        <f>VLOOKUP(B363,'非表示(⑩用)'!I:M,4,FALSE)</f>
        <v/>
      </c>
      <c r="F365" s="10" t="s">
        <v>492</v>
      </c>
    </row>
    <row r="366" spans="2:6" ht="27.75" customHeight="1">
      <c r="B366" s="356">
        <f t="shared" si="88"/>
        <v>46</v>
      </c>
      <c r="C366" s="241" t="str">
        <f t="shared" si="89"/>
        <v>申請（予定）時期</v>
      </c>
      <c r="D366" s="355" t="str">
        <f>VLOOKUP(B363,'非表示(⑩用)'!I:M,5,FALSE)</f>
        <v/>
      </c>
      <c r="F366" s="10" t="s">
        <v>492</v>
      </c>
    </row>
    <row r="367" spans="2:6" ht="37.5" customHeight="1">
      <c r="B367" s="356">
        <f t="shared" si="88"/>
        <v>46</v>
      </c>
      <c r="C367" s="241" t="str">
        <f t="shared" si="89"/>
        <v>現時点での対応状況</v>
      </c>
      <c r="D367" s="353"/>
    </row>
    <row r="368" spans="2:6" ht="37.5" customHeight="1">
      <c r="B368" s="356">
        <f t="shared" si="88"/>
        <v>46</v>
      </c>
      <c r="C368" s="241" t="str">
        <f t="shared" si="89"/>
        <v>申請に向けた課題等</v>
      </c>
      <c r="D368" s="353"/>
    </row>
    <row r="369" spans="2:6" ht="128.25" customHeight="1">
      <c r="B369" s="356">
        <f t="shared" si="88"/>
        <v>46</v>
      </c>
      <c r="C369" s="241" t="str">
        <f t="shared" si="89"/>
        <v>申請までのスケジュール</v>
      </c>
      <c r="D369" s="353"/>
    </row>
    <row r="370" spans="2:6">
      <c r="C370" s="356"/>
    </row>
    <row r="371" spans="2:6" ht="27.75" customHeight="1">
      <c r="B371" s="356">
        <f>B363+1</f>
        <v>47</v>
      </c>
      <c r="C371" s="241" t="str">
        <f>C363</f>
        <v>事業者名</v>
      </c>
      <c r="D371" s="354" t="str">
        <f>VLOOKUP(B371,'非表示(⑩用)'!I:M,2,FALSE)</f>
        <v/>
      </c>
      <c r="F371" s="10" t="s">
        <v>492</v>
      </c>
    </row>
    <row r="372" spans="2:6" ht="27.75" customHeight="1">
      <c r="B372" s="356">
        <f t="shared" ref="B372:B377" si="90">B364+1</f>
        <v>47</v>
      </c>
      <c r="C372" s="241" t="str">
        <f t="shared" ref="C372:C377" si="91">C364</f>
        <v>取得しようとする認証等</v>
      </c>
      <c r="D372" s="354" t="str">
        <f>VLOOKUP(B371,'非表示(⑩用)'!I:M,3,FALSE)</f>
        <v/>
      </c>
      <c r="F372" s="10" t="s">
        <v>492</v>
      </c>
    </row>
    <row r="373" spans="2:6" ht="27.75" customHeight="1">
      <c r="B373" s="356">
        <f t="shared" si="90"/>
        <v>47</v>
      </c>
      <c r="C373" s="241" t="str">
        <f t="shared" si="91"/>
        <v>認証等の取得対象範囲</v>
      </c>
      <c r="D373" s="354" t="str">
        <f>VLOOKUP(B371,'非表示(⑩用)'!I:M,4,FALSE)</f>
        <v/>
      </c>
      <c r="F373" s="10" t="s">
        <v>492</v>
      </c>
    </row>
    <row r="374" spans="2:6" ht="27.75" customHeight="1">
      <c r="B374" s="356">
        <f t="shared" si="90"/>
        <v>47</v>
      </c>
      <c r="C374" s="241" t="str">
        <f t="shared" si="91"/>
        <v>申請（予定）時期</v>
      </c>
      <c r="D374" s="355" t="str">
        <f>VLOOKUP(B371,'非表示(⑩用)'!I:M,5,FALSE)</f>
        <v/>
      </c>
      <c r="F374" s="10" t="s">
        <v>492</v>
      </c>
    </row>
    <row r="375" spans="2:6" ht="37.5" customHeight="1">
      <c r="B375" s="356">
        <f t="shared" si="90"/>
        <v>47</v>
      </c>
      <c r="C375" s="241" t="str">
        <f t="shared" si="91"/>
        <v>現時点での対応状況</v>
      </c>
      <c r="D375" s="353"/>
    </row>
    <row r="376" spans="2:6" ht="37.5" customHeight="1">
      <c r="B376" s="356">
        <f t="shared" si="90"/>
        <v>47</v>
      </c>
      <c r="C376" s="241" t="str">
        <f t="shared" si="91"/>
        <v>申請に向けた課題等</v>
      </c>
      <c r="D376" s="353"/>
    </row>
    <row r="377" spans="2:6" ht="128.25" customHeight="1">
      <c r="B377" s="356">
        <f t="shared" si="90"/>
        <v>47</v>
      </c>
      <c r="C377" s="241" t="str">
        <f t="shared" si="91"/>
        <v>申請までのスケジュール</v>
      </c>
      <c r="D377" s="353"/>
    </row>
    <row r="378" spans="2:6">
      <c r="C378" s="356"/>
    </row>
    <row r="379" spans="2:6" ht="27.75" customHeight="1">
      <c r="B379" s="356">
        <f>B371+1</f>
        <v>48</v>
      </c>
      <c r="C379" s="241" t="str">
        <f>C371</f>
        <v>事業者名</v>
      </c>
      <c r="D379" s="354" t="str">
        <f>VLOOKUP(B379,'非表示(⑩用)'!I:M,2,FALSE)</f>
        <v/>
      </c>
      <c r="F379" s="10" t="s">
        <v>492</v>
      </c>
    </row>
    <row r="380" spans="2:6" ht="27.75" customHeight="1">
      <c r="B380" s="356">
        <f t="shared" ref="B380:B385" si="92">B372+1</f>
        <v>48</v>
      </c>
      <c r="C380" s="241" t="str">
        <f t="shared" ref="C380:C385" si="93">C372</f>
        <v>取得しようとする認証等</v>
      </c>
      <c r="D380" s="354" t="str">
        <f>VLOOKUP(B379,'非表示(⑩用)'!I:M,3,FALSE)</f>
        <v/>
      </c>
      <c r="F380" s="10" t="s">
        <v>492</v>
      </c>
    </row>
    <row r="381" spans="2:6" ht="27.75" customHeight="1">
      <c r="B381" s="356">
        <f t="shared" si="92"/>
        <v>48</v>
      </c>
      <c r="C381" s="241" t="str">
        <f t="shared" si="93"/>
        <v>認証等の取得対象範囲</v>
      </c>
      <c r="D381" s="354" t="str">
        <f>VLOOKUP(B379,'非表示(⑩用)'!I:M,4,FALSE)</f>
        <v/>
      </c>
      <c r="F381" s="10" t="s">
        <v>492</v>
      </c>
    </row>
    <row r="382" spans="2:6" ht="27.75" customHeight="1">
      <c r="B382" s="356">
        <f t="shared" si="92"/>
        <v>48</v>
      </c>
      <c r="C382" s="241" t="str">
        <f t="shared" si="93"/>
        <v>申請（予定）時期</v>
      </c>
      <c r="D382" s="355" t="str">
        <f>VLOOKUP(B379,'非表示(⑩用)'!I:M,5,FALSE)</f>
        <v/>
      </c>
      <c r="F382" s="10" t="s">
        <v>492</v>
      </c>
    </row>
    <row r="383" spans="2:6" ht="37.5" customHeight="1">
      <c r="B383" s="356">
        <f t="shared" si="92"/>
        <v>48</v>
      </c>
      <c r="C383" s="241" t="str">
        <f t="shared" si="93"/>
        <v>現時点での対応状況</v>
      </c>
      <c r="D383" s="353"/>
    </row>
    <row r="384" spans="2:6" ht="37.5" customHeight="1">
      <c r="B384" s="356">
        <f t="shared" si="92"/>
        <v>48</v>
      </c>
      <c r="C384" s="241" t="str">
        <f t="shared" si="93"/>
        <v>申請に向けた課題等</v>
      </c>
      <c r="D384" s="353"/>
    </row>
    <row r="385" spans="2:6" ht="128.25" customHeight="1">
      <c r="B385" s="356">
        <f t="shared" si="92"/>
        <v>48</v>
      </c>
      <c r="C385" s="241" t="str">
        <f t="shared" si="93"/>
        <v>申請までのスケジュール</v>
      </c>
      <c r="D385" s="353"/>
    </row>
    <row r="386" spans="2:6">
      <c r="C386" s="356"/>
    </row>
    <row r="387" spans="2:6" ht="27.75" customHeight="1">
      <c r="B387" s="356">
        <f>B379+1</f>
        <v>49</v>
      </c>
      <c r="C387" s="241" t="str">
        <f>C379</f>
        <v>事業者名</v>
      </c>
      <c r="D387" s="354" t="str">
        <f>VLOOKUP(B387,'非表示(⑩用)'!I:M,2,FALSE)</f>
        <v/>
      </c>
      <c r="F387" s="10" t="s">
        <v>492</v>
      </c>
    </row>
    <row r="388" spans="2:6" ht="27.75" customHeight="1">
      <c r="B388" s="356">
        <f t="shared" ref="B388:B393" si="94">B380+1</f>
        <v>49</v>
      </c>
      <c r="C388" s="241" t="str">
        <f t="shared" ref="C388:C393" si="95">C380</f>
        <v>取得しようとする認証等</v>
      </c>
      <c r="D388" s="354" t="str">
        <f>VLOOKUP(B387,'非表示(⑩用)'!I:M,3,FALSE)</f>
        <v/>
      </c>
      <c r="F388" s="10" t="s">
        <v>492</v>
      </c>
    </row>
    <row r="389" spans="2:6" ht="27.75" customHeight="1">
      <c r="B389" s="356">
        <f t="shared" si="94"/>
        <v>49</v>
      </c>
      <c r="C389" s="241" t="str">
        <f t="shared" si="95"/>
        <v>認証等の取得対象範囲</v>
      </c>
      <c r="D389" s="354" t="str">
        <f>VLOOKUP(B387,'非表示(⑩用)'!I:M,4,FALSE)</f>
        <v/>
      </c>
      <c r="F389" s="10" t="s">
        <v>492</v>
      </c>
    </row>
    <row r="390" spans="2:6" ht="27.75" customHeight="1">
      <c r="B390" s="356">
        <f t="shared" si="94"/>
        <v>49</v>
      </c>
      <c r="C390" s="241" t="str">
        <f t="shared" si="95"/>
        <v>申請（予定）時期</v>
      </c>
      <c r="D390" s="355" t="str">
        <f>VLOOKUP(B387,'非表示(⑩用)'!I:M,5,FALSE)</f>
        <v/>
      </c>
      <c r="F390" s="10" t="s">
        <v>492</v>
      </c>
    </row>
    <row r="391" spans="2:6" ht="37.5" customHeight="1">
      <c r="B391" s="356">
        <f t="shared" si="94"/>
        <v>49</v>
      </c>
      <c r="C391" s="241" t="str">
        <f t="shared" si="95"/>
        <v>現時点での対応状況</v>
      </c>
      <c r="D391" s="353"/>
    </row>
    <row r="392" spans="2:6" ht="37.5" customHeight="1">
      <c r="B392" s="356">
        <f t="shared" si="94"/>
        <v>49</v>
      </c>
      <c r="C392" s="241" t="str">
        <f t="shared" si="95"/>
        <v>申請に向けた課題等</v>
      </c>
      <c r="D392" s="353"/>
    </row>
    <row r="393" spans="2:6" ht="128.25" customHeight="1">
      <c r="B393" s="356">
        <f t="shared" si="94"/>
        <v>49</v>
      </c>
      <c r="C393" s="241" t="str">
        <f t="shared" si="95"/>
        <v>申請までのスケジュール</v>
      </c>
      <c r="D393" s="353"/>
    </row>
    <row r="394" spans="2:6">
      <c r="C394" s="356"/>
    </row>
    <row r="395" spans="2:6" ht="27.75" customHeight="1">
      <c r="B395" s="356">
        <f t="shared" ref="B395:B401" si="96">B387+1</f>
        <v>50</v>
      </c>
      <c r="C395" s="241" t="str">
        <f>C387</f>
        <v>事業者名</v>
      </c>
      <c r="D395" s="354" t="str">
        <f>VLOOKUP(B395,'非表示(⑩用)'!I:M,2,FALSE)</f>
        <v/>
      </c>
      <c r="F395" s="10" t="s">
        <v>492</v>
      </c>
    </row>
    <row r="396" spans="2:6" ht="27.75" customHeight="1">
      <c r="B396" s="356">
        <f t="shared" si="96"/>
        <v>50</v>
      </c>
      <c r="C396" s="241" t="str">
        <f t="shared" ref="C396:C401" si="97">C388</f>
        <v>取得しようとする認証等</v>
      </c>
      <c r="D396" s="354" t="str">
        <f>VLOOKUP(B395,'非表示(⑩用)'!I:M,3,FALSE)</f>
        <v/>
      </c>
      <c r="F396" s="10" t="s">
        <v>492</v>
      </c>
    </row>
    <row r="397" spans="2:6" ht="27.75" customHeight="1">
      <c r="B397" s="356">
        <f t="shared" si="96"/>
        <v>50</v>
      </c>
      <c r="C397" s="241" t="str">
        <f t="shared" si="97"/>
        <v>認証等の取得対象範囲</v>
      </c>
      <c r="D397" s="354" t="str">
        <f>VLOOKUP(B395,'非表示(⑩用)'!I:M,4,FALSE)</f>
        <v/>
      </c>
      <c r="F397" s="10" t="s">
        <v>492</v>
      </c>
    </row>
    <row r="398" spans="2:6" ht="27.75" customHeight="1">
      <c r="B398" s="356">
        <f t="shared" si="96"/>
        <v>50</v>
      </c>
      <c r="C398" s="241" t="str">
        <f t="shared" si="97"/>
        <v>申請（予定）時期</v>
      </c>
      <c r="D398" s="355" t="str">
        <f>VLOOKUP(B395,'非表示(⑩用)'!I:M,5,FALSE)</f>
        <v/>
      </c>
      <c r="F398" s="10" t="s">
        <v>492</v>
      </c>
    </row>
    <row r="399" spans="2:6" ht="37.5" customHeight="1">
      <c r="B399" s="356">
        <f t="shared" si="96"/>
        <v>50</v>
      </c>
      <c r="C399" s="241" t="str">
        <f t="shared" si="97"/>
        <v>現時点での対応状況</v>
      </c>
      <c r="D399" s="353"/>
    </row>
    <row r="400" spans="2:6" ht="37.5" customHeight="1">
      <c r="B400" s="356">
        <f t="shared" si="96"/>
        <v>50</v>
      </c>
      <c r="C400" s="241" t="str">
        <f t="shared" si="97"/>
        <v>申請に向けた課題等</v>
      </c>
      <c r="D400" s="353"/>
    </row>
    <row r="401" spans="2:6" ht="128.25" customHeight="1">
      <c r="B401" s="356">
        <f t="shared" si="96"/>
        <v>50</v>
      </c>
      <c r="C401" s="241" t="str">
        <f t="shared" si="97"/>
        <v>申請までのスケジュール</v>
      </c>
      <c r="D401" s="353"/>
    </row>
    <row r="402" spans="2:6">
      <c r="C402" s="356"/>
    </row>
    <row r="403" spans="2:6" ht="27.75" customHeight="1">
      <c r="B403" s="356">
        <f>B395+1</f>
        <v>51</v>
      </c>
      <c r="C403" s="241" t="str">
        <f>C395</f>
        <v>事業者名</v>
      </c>
      <c r="D403" s="354" t="str">
        <f>VLOOKUP(B403,'非表示(⑩用)'!I:M,2,FALSE)</f>
        <v/>
      </c>
      <c r="F403" s="10" t="s">
        <v>492</v>
      </c>
    </row>
    <row r="404" spans="2:6" ht="27.75" customHeight="1">
      <c r="B404" s="356">
        <f t="shared" ref="B404:B409" si="98">B396+1</f>
        <v>51</v>
      </c>
      <c r="C404" s="241" t="str">
        <f t="shared" ref="C404:C409" si="99">C396</f>
        <v>取得しようとする認証等</v>
      </c>
      <c r="D404" s="354" t="str">
        <f>VLOOKUP(B403,'非表示(⑩用)'!I:M,3,FALSE)</f>
        <v/>
      </c>
      <c r="F404" s="10" t="s">
        <v>492</v>
      </c>
    </row>
    <row r="405" spans="2:6" ht="27.75" customHeight="1">
      <c r="B405" s="356">
        <f t="shared" si="98"/>
        <v>51</v>
      </c>
      <c r="C405" s="241" t="str">
        <f t="shared" si="99"/>
        <v>認証等の取得対象範囲</v>
      </c>
      <c r="D405" s="354" t="str">
        <f>VLOOKUP(B403,'非表示(⑩用)'!I:M,4,FALSE)</f>
        <v/>
      </c>
      <c r="F405" s="10" t="s">
        <v>492</v>
      </c>
    </row>
    <row r="406" spans="2:6" ht="27.75" customHeight="1">
      <c r="B406" s="356">
        <f t="shared" si="98"/>
        <v>51</v>
      </c>
      <c r="C406" s="241" t="str">
        <f t="shared" si="99"/>
        <v>申請（予定）時期</v>
      </c>
      <c r="D406" s="355" t="str">
        <f>VLOOKUP(B403,'非表示(⑩用)'!I:M,5,FALSE)</f>
        <v/>
      </c>
      <c r="F406" s="10" t="s">
        <v>492</v>
      </c>
    </row>
    <row r="407" spans="2:6" ht="37.5" customHeight="1">
      <c r="B407" s="356">
        <f t="shared" si="98"/>
        <v>51</v>
      </c>
      <c r="C407" s="241" t="str">
        <f t="shared" si="99"/>
        <v>現時点での対応状況</v>
      </c>
      <c r="D407" s="353"/>
    </row>
    <row r="408" spans="2:6" ht="37.5" customHeight="1">
      <c r="B408" s="356">
        <f t="shared" si="98"/>
        <v>51</v>
      </c>
      <c r="C408" s="241" t="str">
        <f t="shared" si="99"/>
        <v>申請に向けた課題等</v>
      </c>
      <c r="D408" s="353"/>
    </row>
    <row r="409" spans="2:6" ht="128.25" customHeight="1">
      <c r="B409" s="356">
        <f t="shared" si="98"/>
        <v>51</v>
      </c>
      <c r="C409" s="241" t="str">
        <f t="shared" si="99"/>
        <v>申請までのスケジュール</v>
      </c>
      <c r="D409" s="353"/>
    </row>
    <row r="410" spans="2:6">
      <c r="C410" s="356"/>
    </row>
    <row r="411" spans="2:6" ht="27.75" customHeight="1">
      <c r="B411" s="356">
        <f>B403+1</f>
        <v>52</v>
      </c>
      <c r="C411" s="241" t="str">
        <f>C403</f>
        <v>事業者名</v>
      </c>
      <c r="D411" s="354" t="str">
        <f>VLOOKUP(B411,'非表示(⑩用)'!I:M,2,FALSE)</f>
        <v/>
      </c>
      <c r="F411" s="10" t="s">
        <v>492</v>
      </c>
    </row>
    <row r="412" spans="2:6" ht="27.75" customHeight="1">
      <c r="B412" s="356">
        <f t="shared" ref="B412:B417" si="100">B404+1</f>
        <v>52</v>
      </c>
      <c r="C412" s="241" t="str">
        <f t="shared" ref="C412:C417" si="101">C404</f>
        <v>取得しようとする認証等</v>
      </c>
      <c r="D412" s="354" t="str">
        <f>VLOOKUP(B411,'非表示(⑩用)'!I:M,3,FALSE)</f>
        <v/>
      </c>
      <c r="F412" s="10" t="s">
        <v>492</v>
      </c>
    </row>
    <row r="413" spans="2:6" ht="27.75" customHeight="1">
      <c r="B413" s="356">
        <f t="shared" si="100"/>
        <v>52</v>
      </c>
      <c r="C413" s="241" t="str">
        <f t="shared" si="101"/>
        <v>認証等の取得対象範囲</v>
      </c>
      <c r="D413" s="354" t="str">
        <f>VLOOKUP(B411,'非表示(⑩用)'!I:M,4,FALSE)</f>
        <v/>
      </c>
      <c r="F413" s="10" t="s">
        <v>492</v>
      </c>
    </row>
    <row r="414" spans="2:6" ht="27.75" customHeight="1">
      <c r="B414" s="356">
        <f t="shared" si="100"/>
        <v>52</v>
      </c>
      <c r="C414" s="241" t="str">
        <f t="shared" si="101"/>
        <v>申請（予定）時期</v>
      </c>
      <c r="D414" s="355" t="str">
        <f>VLOOKUP(B411,'非表示(⑩用)'!I:M,5,FALSE)</f>
        <v/>
      </c>
      <c r="F414" s="10" t="s">
        <v>492</v>
      </c>
    </row>
    <row r="415" spans="2:6" ht="37.5" customHeight="1">
      <c r="B415" s="356">
        <f t="shared" si="100"/>
        <v>52</v>
      </c>
      <c r="C415" s="241" t="str">
        <f t="shared" si="101"/>
        <v>現時点での対応状況</v>
      </c>
      <c r="D415" s="353"/>
    </row>
    <row r="416" spans="2:6" ht="37.5" customHeight="1">
      <c r="B416" s="356">
        <f t="shared" si="100"/>
        <v>52</v>
      </c>
      <c r="C416" s="241" t="str">
        <f t="shared" si="101"/>
        <v>申請に向けた課題等</v>
      </c>
      <c r="D416" s="353"/>
    </row>
    <row r="417" spans="2:6" ht="128.25" customHeight="1">
      <c r="B417" s="356">
        <f t="shared" si="100"/>
        <v>52</v>
      </c>
      <c r="C417" s="241" t="str">
        <f t="shared" si="101"/>
        <v>申請までのスケジュール</v>
      </c>
      <c r="D417" s="353"/>
    </row>
    <row r="418" spans="2:6">
      <c r="C418" s="356"/>
    </row>
    <row r="419" spans="2:6" ht="27.75" customHeight="1">
      <c r="B419" s="356">
        <f>B411+1</f>
        <v>53</v>
      </c>
      <c r="C419" s="241" t="str">
        <f>C411</f>
        <v>事業者名</v>
      </c>
      <c r="D419" s="354" t="str">
        <f>VLOOKUP(B419,'非表示(⑩用)'!I:M,2,FALSE)</f>
        <v/>
      </c>
      <c r="F419" s="10" t="s">
        <v>492</v>
      </c>
    </row>
    <row r="420" spans="2:6" ht="27.75" customHeight="1">
      <c r="B420" s="356">
        <f t="shared" ref="B420:B425" si="102">B412+1</f>
        <v>53</v>
      </c>
      <c r="C420" s="241" t="str">
        <f t="shared" ref="C420:C425" si="103">C412</f>
        <v>取得しようとする認証等</v>
      </c>
      <c r="D420" s="354" t="str">
        <f>VLOOKUP(B419,'非表示(⑩用)'!I:M,3,FALSE)</f>
        <v/>
      </c>
      <c r="F420" s="10" t="s">
        <v>492</v>
      </c>
    </row>
    <row r="421" spans="2:6" ht="27.75" customHeight="1">
      <c r="B421" s="356">
        <f t="shared" si="102"/>
        <v>53</v>
      </c>
      <c r="C421" s="241" t="str">
        <f t="shared" si="103"/>
        <v>認証等の取得対象範囲</v>
      </c>
      <c r="D421" s="354" t="str">
        <f>VLOOKUP(B419,'非表示(⑩用)'!I:M,4,FALSE)</f>
        <v/>
      </c>
      <c r="F421" s="10" t="s">
        <v>492</v>
      </c>
    </row>
    <row r="422" spans="2:6" ht="27.75" customHeight="1">
      <c r="B422" s="356">
        <f t="shared" si="102"/>
        <v>53</v>
      </c>
      <c r="C422" s="241" t="str">
        <f t="shared" si="103"/>
        <v>申請（予定）時期</v>
      </c>
      <c r="D422" s="355" t="str">
        <f>VLOOKUP(B419,'非表示(⑩用)'!I:M,5,FALSE)</f>
        <v/>
      </c>
      <c r="F422" s="10" t="s">
        <v>492</v>
      </c>
    </row>
    <row r="423" spans="2:6" ht="37.5" customHeight="1">
      <c r="B423" s="356">
        <f t="shared" si="102"/>
        <v>53</v>
      </c>
      <c r="C423" s="241" t="str">
        <f t="shared" si="103"/>
        <v>現時点での対応状況</v>
      </c>
      <c r="D423" s="353"/>
    </row>
    <row r="424" spans="2:6" ht="37.5" customHeight="1">
      <c r="B424" s="356">
        <f t="shared" si="102"/>
        <v>53</v>
      </c>
      <c r="C424" s="241" t="str">
        <f t="shared" si="103"/>
        <v>申請に向けた課題等</v>
      </c>
      <c r="D424" s="353"/>
    </row>
    <row r="425" spans="2:6" ht="128.25" customHeight="1">
      <c r="B425" s="356">
        <f t="shared" si="102"/>
        <v>53</v>
      </c>
      <c r="C425" s="241" t="str">
        <f t="shared" si="103"/>
        <v>申請までのスケジュール</v>
      </c>
      <c r="D425" s="353"/>
    </row>
    <row r="426" spans="2:6">
      <c r="C426" s="356"/>
    </row>
    <row r="427" spans="2:6" ht="27.75" customHeight="1">
      <c r="B427" s="356">
        <f t="shared" ref="B427:B433" si="104">B419+1</f>
        <v>54</v>
      </c>
      <c r="C427" s="241" t="str">
        <f>C419</f>
        <v>事業者名</v>
      </c>
      <c r="D427" s="354" t="str">
        <f>VLOOKUP(B427,'非表示(⑩用)'!I:M,2,FALSE)</f>
        <v/>
      </c>
      <c r="F427" s="10" t="s">
        <v>492</v>
      </c>
    </row>
    <row r="428" spans="2:6" ht="27.75" customHeight="1">
      <c r="B428" s="356">
        <f t="shared" si="104"/>
        <v>54</v>
      </c>
      <c r="C428" s="241" t="str">
        <f t="shared" ref="C428:C433" si="105">C420</f>
        <v>取得しようとする認証等</v>
      </c>
      <c r="D428" s="354" t="str">
        <f>VLOOKUP(B427,'非表示(⑩用)'!I:M,3,FALSE)</f>
        <v/>
      </c>
      <c r="F428" s="10" t="s">
        <v>492</v>
      </c>
    </row>
    <row r="429" spans="2:6" ht="27.75" customHeight="1">
      <c r="B429" s="356">
        <f t="shared" si="104"/>
        <v>54</v>
      </c>
      <c r="C429" s="241" t="str">
        <f t="shared" si="105"/>
        <v>認証等の取得対象範囲</v>
      </c>
      <c r="D429" s="354" t="str">
        <f>VLOOKUP(B427,'非表示(⑩用)'!I:M,4,FALSE)</f>
        <v/>
      </c>
      <c r="F429" s="10" t="s">
        <v>492</v>
      </c>
    </row>
    <row r="430" spans="2:6" ht="27.75" customHeight="1">
      <c r="B430" s="356">
        <f t="shared" si="104"/>
        <v>54</v>
      </c>
      <c r="C430" s="241" t="str">
        <f t="shared" si="105"/>
        <v>申請（予定）時期</v>
      </c>
      <c r="D430" s="355" t="str">
        <f>VLOOKUP(B427,'非表示(⑩用)'!I:M,5,FALSE)</f>
        <v/>
      </c>
      <c r="F430" s="10" t="s">
        <v>492</v>
      </c>
    </row>
    <row r="431" spans="2:6" ht="37.5" customHeight="1">
      <c r="B431" s="356">
        <f t="shared" si="104"/>
        <v>54</v>
      </c>
      <c r="C431" s="241" t="str">
        <f t="shared" si="105"/>
        <v>現時点での対応状況</v>
      </c>
      <c r="D431" s="353"/>
    </row>
    <row r="432" spans="2:6" ht="37.5" customHeight="1">
      <c r="B432" s="356">
        <f t="shared" si="104"/>
        <v>54</v>
      </c>
      <c r="C432" s="241" t="str">
        <f t="shared" si="105"/>
        <v>申請に向けた課題等</v>
      </c>
      <c r="D432" s="353"/>
    </row>
    <row r="433" spans="2:6" ht="128.25" customHeight="1">
      <c r="B433" s="356">
        <f t="shared" si="104"/>
        <v>54</v>
      </c>
      <c r="C433" s="241" t="str">
        <f t="shared" si="105"/>
        <v>申請までのスケジュール</v>
      </c>
      <c r="D433" s="353"/>
    </row>
    <row r="434" spans="2:6">
      <c r="C434" s="356"/>
    </row>
    <row r="435" spans="2:6" ht="27.75" customHeight="1">
      <c r="B435" s="356">
        <f>B427+1</f>
        <v>55</v>
      </c>
      <c r="C435" s="241" t="str">
        <f>C427</f>
        <v>事業者名</v>
      </c>
      <c r="D435" s="354" t="str">
        <f>VLOOKUP(B435,'非表示(⑩用)'!I:M,2,FALSE)</f>
        <v/>
      </c>
      <c r="F435" s="10" t="s">
        <v>492</v>
      </c>
    </row>
    <row r="436" spans="2:6" ht="27.75" customHeight="1">
      <c r="B436" s="356">
        <f t="shared" ref="B436:B441" si="106">B428+1</f>
        <v>55</v>
      </c>
      <c r="C436" s="241" t="str">
        <f t="shared" ref="C436:C441" si="107">C428</f>
        <v>取得しようとする認証等</v>
      </c>
      <c r="D436" s="354" t="str">
        <f>VLOOKUP(B435,'非表示(⑩用)'!I:M,3,FALSE)</f>
        <v/>
      </c>
      <c r="F436" s="10" t="s">
        <v>492</v>
      </c>
    </row>
    <row r="437" spans="2:6" ht="27.75" customHeight="1">
      <c r="B437" s="356">
        <f t="shared" si="106"/>
        <v>55</v>
      </c>
      <c r="C437" s="241" t="str">
        <f t="shared" si="107"/>
        <v>認証等の取得対象範囲</v>
      </c>
      <c r="D437" s="354" t="str">
        <f>VLOOKUP(B435,'非表示(⑩用)'!I:M,4,FALSE)</f>
        <v/>
      </c>
      <c r="F437" s="10" t="s">
        <v>492</v>
      </c>
    </row>
    <row r="438" spans="2:6" ht="27.75" customHeight="1">
      <c r="B438" s="356">
        <f t="shared" si="106"/>
        <v>55</v>
      </c>
      <c r="C438" s="241" t="str">
        <f t="shared" si="107"/>
        <v>申請（予定）時期</v>
      </c>
      <c r="D438" s="355" t="str">
        <f>VLOOKUP(B435,'非表示(⑩用)'!I:M,5,FALSE)</f>
        <v/>
      </c>
      <c r="F438" s="10" t="s">
        <v>492</v>
      </c>
    </row>
    <row r="439" spans="2:6" ht="37.5" customHeight="1">
      <c r="B439" s="356">
        <f t="shared" si="106"/>
        <v>55</v>
      </c>
      <c r="C439" s="241" t="str">
        <f t="shared" si="107"/>
        <v>現時点での対応状況</v>
      </c>
      <c r="D439" s="353"/>
    </row>
    <row r="440" spans="2:6" ht="37.5" customHeight="1">
      <c r="B440" s="356">
        <f t="shared" si="106"/>
        <v>55</v>
      </c>
      <c r="C440" s="241" t="str">
        <f t="shared" si="107"/>
        <v>申請に向けた課題等</v>
      </c>
      <c r="D440" s="353"/>
    </row>
    <row r="441" spans="2:6" ht="128.25" customHeight="1">
      <c r="B441" s="356">
        <f t="shared" si="106"/>
        <v>55</v>
      </c>
      <c r="C441" s="241" t="str">
        <f t="shared" si="107"/>
        <v>申請までのスケジュール</v>
      </c>
      <c r="D441" s="353"/>
    </row>
    <row r="442" spans="2:6">
      <c r="C442" s="356"/>
    </row>
    <row r="443" spans="2:6" ht="27.75" customHeight="1">
      <c r="B443" s="356">
        <f>B435+1</f>
        <v>56</v>
      </c>
      <c r="C443" s="241" t="str">
        <f>C435</f>
        <v>事業者名</v>
      </c>
      <c r="D443" s="354" t="str">
        <f>VLOOKUP(B443,'非表示(⑩用)'!I:M,2,FALSE)</f>
        <v/>
      </c>
      <c r="F443" s="10" t="s">
        <v>492</v>
      </c>
    </row>
    <row r="444" spans="2:6" ht="27.75" customHeight="1">
      <c r="B444" s="356">
        <f t="shared" ref="B444:B449" si="108">B436+1</f>
        <v>56</v>
      </c>
      <c r="C444" s="241" t="str">
        <f t="shared" ref="C444:C449" si="109">C436</f>
        <v>取得しようとする認証等</v>
      </c>
      <c r="D444" s="354" t="str">
        <f>VLOOKUP(B443,'非表示(⑩用)'!I:M,3,FALSE)</f>
        <v/>
      </c>
      <c r="F444" s="10" t="s">
        <v>492</v>
      </c>
    </row>
    <row r="445" spans="2:6" ht="27.75" customHeight="1">
      <c r="B445" s="356">
        <f t="shared" si="108"/>
        <v>56</v>
      </c>
      <c r="C445" s="241" t="str">
        <f t="shared" si="109"/>
        <v>認証等の取得対象範囲</v>
      </c>
      <c r="D445" s="354" t="str">
        <f>VLOOKUP(B443,'非表示(⑩用)'!I:M,4,FALSE)</f>
        <v/>
      </c>
      <c r="F445" s="10" t="s">
        <v>492</v>
      </c>
    </row>
    <row r="446" spans="2:6" ht="27.75" customHeight="1">
      <c r="B446" s="356">
        <f t="shared" si="108"/>
        <v>56</v>
      </c>
      <c r="C446" s="241" t="str">
        <f t="shared" si="109"/>
        <v>申請（予定）時期</v>
      </c>
      <c r="D446" s="355" t="str">
        <f>VLOOKUP(B443,'非表示(⑩用)'!I:M,5,FALSE)</f>
        <v/>
      </c>
      <c r="F446" s="10" t="s">
        <v>492</v>
      </c>
    </row>
    <row r="447" spans="2:6" ht="37.5" customHeight="1">
      <c r="B447" s="356">
        <f t="shared" si="108"/>
        <v>56</v>
      </c>
      <c r="C447" s="241" t="str">
        <f t="shared" si="109"/>
        <v>現時点での対応状況</v>
      </c>
      <c r="D447" s="353"/>
    </row>
    <row r="448" spans="2:6" ht="37.5" customHeight="1">
      <c r="B448" s="356">
        <f t="shared" si="108"/>
        <v>56</v>
      </c>
      <c r="C448" s="241" t="str">
        <f t="shared" si="109"/>
        <v>申請に向けた課題等</v>
      </c>
      <c r="D448" s="353"/>
    </row>
    <row r="449" spans="2:6" ht="128.25" customHeight="1">
      <c r="B449" s="356">
        <f t="shared" si="108"/>
        <v>56</v>
      </c>
      <c r="C449" s="241" t="str">
        <f t="shared" si="109"/>
        <v>申請までのスケジュール</v>
      </c>
      <c r="D449" s="353"/>
    </row>
    <row r="450" spans="2:6">
      <c r="C450" s="356"/>
    </row>
    <row r="451" spans="2:6" ht="27.75" customHeight="1">
      <c r="B451" s="356">
        <f>B443+1</f>
        <v>57</v>
      </c>
      <c r="C451" s="241" t="str">
        <f>C443</f>
        <v>事業者名</v>
      </c>
      <c r="D451" s="354" t="str">
        <f>VLOOKUP(B451,'非表示(⑩用)'!I:M,2,FALSE)</f>
        <v/>
      </c>
      <c r="F451" s="10" t="s">
        <v>492</v>
      </c>
    </row>
    <row r="452" spans="2:6" ht="27.75" customHeight="1">
      <c r="B452" s="356">
        <f t="shared" ref="B452:B457" si="110">B444+1</f>
        <v>57</v>
      </c>
      <c r="C452" s="241" t="str">
        <f t="shared" ref="C452:C457" si="111">C444</f>
        <v>取得しようとする認証等</v>
      </c>
      <c r="D452" s="354" t="str">
        <f>VLOOKUP(B451,'非表示(⑩用)'!I:M,3,FALSE)</f>
        <v/>
      </c>
      <c r="F452" s="10" t="s">
        <v>492</v>
      </c>
    </row>
    <row r="453" spans="2:6" ht="27.75" customHeight="1">
      <c r="B453" s="356">
        <f t="shared" si="110"/>
        <v>57</v>
      </c>
      <c r="C453" s="241" t="str">
        <f t="shared" si="111"/>
        <v>認証等の取得対象範囲</v>
      </c>
      <c r="D453" s="354" t="str">
        <f>VLOOKUP(B451,'非表示(⑩用)'!I:M,4,FALSE)</f>
        <v/>
      </c>
      <c r="F453" s="10" t="s">
        <v>492</v>
      </c>
    </row>
    <row r="454" spans="2:6" ht="27.75" customHeight="1">
      <c r="B454" s="356">
        <f t="shared" si="110"/>
        <v>57</v>
      </c>
      <c r="C454" s="241" t="str">
        <f t="shared" si="111"/>
        <v>申請（予定）時期</v>
      </c>
      <c r="D454" s="355" t="str">
        <f>VLOOKUP(B451,'非表示(⑩用)'!I:M,5,FALSE)</f>
        <v/>
      </c>
      <c r="F454" s="10" t="s">
        <v>492</v>
      </c>
    </row>
    <row r="455" spans="2:6" ht="37.5" customHeight="1">
      <c r="B455" s="356">
        <f t="shared" si="110"/>
        <v>57</v>
      </c>
      <c r="C455" s="241" t="str">
        <f t="shared" si="111"/>
        <v>現時点での対応状況</v>
      </c>
      <c r="D455" s="353"/>
    </row>
    <row r="456" spans="2:6" ht="37.5" customHeight="1">
      <c r="B456" s="356">
        <f t="shared" si="110"/>
        <v>57</v>
      </c>
      <c r="C456" s="241" t="str">
        <f t="shared" si="111"/>
        <v>申請に向けた課題等</v>
      </c>
      <c r="D456" s="353"/>
    </row>
    <row r="457" spans="2:6" ht="128.25" customHeight="1">
      <c r="B457" s="356">
        <f t="shared" si="110"/>
        <v>57</v>
      </c>
      <c r="C457" s="241" t="str">
        <f t="shared" si="111"/>
        <v>申請までのスケジュール</v>
      </c>
      <c r="D457" s="353"/>
    </row>
    <row r="458" spans="2:6">
      <c r="C458" s="356"/>
    </row>
    <row r="459" spans="2:6" ht="27.75" customHeight="1">
      <c r="B459" s="356">
        <f t="shared" ref="B459:B465" si="112">B451+1</f>
        <v>58</v>
      </c>
      <c r="C459" s="241" t="str">
        <f>C451</f>
        <v>事業者名</v>
      </c>
      <c r="D459" s="354" t="str">
        <f>VLOOKUP(B459,'非表示(⑩用)'!I:M,2,FALSE)</f>
        <v/>
      </c>
      <c r="F459" s="10" t="s">
        <v>492</v>
      </c>
    </row>
    <row r="460" spans="2:6" ht="27.75" customHeight="1">
      <c r="B460" s="356">
        <f t="shared" si="112"/>
        <v>58</v>
      </c>
      <c r="C460" s="241" t="str">
        <f t="shared" ref="C460:C465" si="113">C452</f>
        <v>取得しようとする認証等</v>
      </c>
      <c r="D460" s="354" t="str">
        <f>VLOOKUP(B459,'非表示(⑩用)'!I:M,3,FALSE)</f>
        <v/>
      </c>
      <c r="F460" s="10" t="s">
        <v>492</v>
      </c>
    </row>
    <row r="461" spans="2:6" ht="27.75" customHeight="1">
      <c r="B461" s="356">
        <f t="shared" si="112"/>
        <v>58</v>
      </c>
      <c r="C461" s="241" t="str">
        <f t="shared" si="113"/>
        <v>認証等の取得対象範囲</v>
      </c>
      <c r="D461" s="354" t="str">
        <f>VLOOKUP(B459,'非表示(⑩用)'!I:M,4,FALSE)</f>
        <v/>
      </c>
      <c r="F461" s="10" t="s">
        <v>492</v>
      </c>
    </row>
    <row r="462" spans="2:6" ht="27.75" customHeight="1">
      <c r="B462" s="356">
        <f t="shared" si="112"/>
        <v>58</v>
      </c>
      <c r="C462" s="241" t="str">
        <f t="shared" si="113"/>
        <v>申請（予定）時期</v>
      </c>
      <c r="D462" s="355" t="str">
        <f>VLOOKUP(B459,'非表示(⑩用)'!I:M,5,FALSE)</f>
        <v/>
      </c>
      <c r="F462" s="10" t="s">
        <v>492</v>
      </c>
    </row>
    <row r="463" spans="2:6" ht="37.5" customHeight="1">
      <c r="B463" s="356">
        <f t="shared" si="112"/>
        <v>58</v>
      </c>
      <c r="C463" s="241" t="str">
        <f t="shared" si="113"/>
        <v>現時点での対応状況</v>
      </c>
      <c r="D463" s="353"/>
    </row>
    <row r="464" spans="2:6" ht="37.5" customHeight="1">
      <c r="B464" s="356">
        <f t="shared" si="112"/>
        <v>58</v>
      </c>
      <c r="C464" s="241" t="str">
        <f t="shared" si="113"/>
        <v>申請に向けた課題等</v>
      </c>
      <c r="D464" s="353"/>
    </row>
    <row r="465" spans="2:6" ht="128.25" customHeight="1">
      <c r="B465" s="356">
        <f t="shared" si="112"/>
        <v>58</v>
      </c>
      <c r="C465" s="241" t="str">
        <f t="shared" si="113"/>
        <v>申請までのスケジュール</v>
      </c>
      <c r="D465" s="353"/>
    </row>
    <row r="466" spans="2:6">
      <c r="C466" s="356"/>
    </row>
    <row r="467" spans="2:6" ht="27.75" customHeight="1">
      <c r="B467" s="356">
        <f>B459+1</f>
        <v>59</v>
      </c>
      <c r="C467" s="241" t="str">
        <f>C459</f>
        <v>事業者名</v>
      </c>
      <c r="D467" s="354" t="str">
        <f>VLOOKUP(B467,'非表示(⑩用)'!I:M,2,FALSE)</f>
        <v/>
      </c>
      <c r="F467" s="10" t="s">
        <v>492</v>
      </c>
    </row>
    <row r="468" spans="2:6" ht="27.75" customHeight="1">
      <c r="B468" s="356">
        <f t="shared" ref="B468:B473" si="114">B460+1</f>
        <v>59</v>
      </c>
      <c r="C468" s="241" t="str">
        <f t="shared" ref="C468:C473" si="115">C460</f>
        <v>取得しようとする認証等</v>
      </c>
      <c r="D468" s="354" t="str">
        <f>VLOOKUP(B467,'非表示(⑩用)'!I:M,3,FALSE)</f>
        <v/>
      </c>
      <c r="F468" s="10" t="s">
        <v>492</v>
      </c>
    </row>
    <row r="469" spans="2:6" ht="27.75" customHeight="1">
      <c r="B469" s="356">
        <f t="shared" si="114"/>
        <v>59</v>
      </c>
      <c r="C469" s="241" t="str">
        <f t="shared" si="115"/>
        <v>認証等の取得対象範囲</v>
      </c>
      <c r="D469" s="354" t="str">
        <f>VLOOKUP(B467,'非表示(⑩用)'!I:M,4,FALSE)</f>
        <v/>
      </c>
      <c r="F469" s="10" t="s">
        <v>492</v>
      </c>
    </row>
    <row r="470" spans="2:6" ht="27.75" customHeight="1">
      <c r="B470" s="356">
        <f t="shared" si="114"/>
        <v>59</v>
      </c>
      <c r="C470" s="241" t="str">
        <f t="shared" si="115"/>
        <v>申請（予定）時期</v>
      </c>
      <c r="D470" s="355" t="str">
        <f>VLOOKUP(B467,'非表示(⑩用)'!I:M,5,FALSE)</f>
        <v/>
      </c>
      <c r="F470" s="10" t="s">
        <v>492</v>
      </c>
    </row>
    <row r="471" spans="2:6" ht="37.5" customHeight="1">
      <c r="B471" s="356">
        <f t="shared" si="114"/>
        <v>59</v>
      </c>
      <c r="C471" s="241" t="str">
        <f t="shared" si="115"/>
        <v>現時点での対応状況</v>
      </c>
      <c r="D471" s="353"/>
    </row>
    <row r="472" spans="2:6" ht="37.5" customHeight="1">
      <c r="B472" s="356">
        <f t="shared" si="114"/>
        <v>59</v>
      </c>
      <c r="C472" s="241" t="str">
        <f t="shared" si="115"/>
        <v>申請に向けた課題等</v>
      </c>
      <c r="D472" s="353"/>
    </row>
    <row r="473" spans="2:6" ht="128.25" customHeight="1">
      <c r="B473" s="356">
        <f t="shared" si="114"/>
        <v>59</v>
      </c>
      <c r="C473" s="241" t="str">
        <f t="shared" si="115"/>
        <v>申請までのスケジュール</v>
      </c>
      <c r="D473" s="353"/>
    </row>
    <row r="474" spans="2:6">
      <c r="C474" s="356"/>
    </row>
    <row r="475" spans="2:6" ht="27.75" customHeight="1">
      <c r="B475" s="356">
        <f>B467+1</f>
        <v>60</v>
      </c>
      <c r="C475" s="241" t="str">
        <f>C467</f>
        <v>事業者名</v>
      </c>
      <c r="D475" s="354" t="str">
        <f>VLOOKUP(B475,'非表示(⑩用)'!I:M,2,FALSE)</f>
        <v/>
      </c>
      <c r="F475" s="10" t="s">
        <v>492</v>
      </c>
    </row>
    <row r="476" spans="2:6" ht="27.75" customHeight="1">
      <c r="B476" s="356">
        <f t="shared" ref="B476:B481" si="116">B468+1</f>
        <v>60</v>
      </c>
      <c r="C476" s="241" t="str">
        <f t="shared" ref="C476:C481" si="117">C468</f>
        <v>取得しようとする認証等</v>
      </c>
      <c r="D476" s="354" t="str">
        <f>VLOOKUP(B475,'非表示(⑩用)'!I:M,3,FALSE)</f>
        <v/>
      </c>
      <c r="F476" s="10" t="s">
        <v>492</v>
      </c>
    </row>
    <row r="477" spans="2:6" ht="27.75" customHeight="1">
      <c r="B477" s="356">
        <f t="shared" si="116"/>
        <v>60</v>
      </c>
      <c r="C477" s="241" t="str">
        <f t="shared" si="117"/>
        <v>認証等の取得対象範囲</v>
      </c>
      <c r="D477" s="354" t="str">
        <f>VLOOKUP(B475,'非表示(⑩用)'!I:M,4,FALSE)</f>
        <v/>
      </c>
      <c r="F477" s="10" t="s">
        <v>492</v>
      </c>
    </row>
    <row r="478" spans="2:6" ht="27.75" customHeight="1">
      <c r="B478" s="356">
        <f t="shared" si="116"/>
        <v>60</v>
      </c>
      <c r="C478" s="241" t="str">
        <f t="shared" si="117"/>
        <v>申請（予定）時期</v>
      </c>
      <c r="D478" s="355" t="str">
        <f>VLOOKUP(B475,'非表示(⑩用)'!I:M,5,FALSE)</f>
        <v/>
      </c>
      <c r="F478" s="10" t="s">
        <v>492</v>
      </c>
    </row>
    <row r="479" spans="2:6" ht="37.5" customHeight="1">
      <c r="B479" s="356">
        <f t="shared" si="116"/>
        <v>60</v>
      </c>
      <c r="C479" s="241" t="str">
        <f t="shared" si="117"/>
        <v>現時点での対応状況</v>
      </c>
      <c r="D479" s="353"/>
    </row>
    <row r="480" spans="2:6" ht="37.5" customHeight="1">
      <c r="B480" s="356">
        <f t="shared" si="116"/>
        <v>60</v>
      </c>
      <c r="C480" s="241" t="str">
        <f t="shared" si="117"/>
        <v>申請に向けた課題等</v>
      </c>
      <c r="D480" s="353"/>
    </row>
    <row r="481" spans="2:6" ht="128.25" customHeight="1">
      <c r="B481" s="356">
        <f t="shared" si="116"/>
        <v>60</v>
      </c>
      <c r="C481" s="241" t="str">
        <f t="shared" si="117"/>
        <v>申請までのスケジュール</v>
      </c>
      <c r="D481" s="353"/>
    </row>
    <row r="482" spans="2:6">
      <c r="C482" s="356"/>
    </row>
    <row r="483" spans="2:6" ht="27.75" customHeight="1">
      <c r="B483" s="356">
        <f>B475+1</f>
        <v>61</v>
      </c>
      <c r="C483" s="241" t="str">
        <f>C475</f>
        <v>事業者名</v>
      </c>
      <c r="D483" s="354" t="str">
        <f>VLOOKUP(B483,'非表示(⑩用)'!I:M,2,FALSE)</f>
        <v/>
      </c>
      <c r="F483" s="10" t="s">
        <v>492</v>
      </c>
    </row>
    <row r="484" spans="2:6" ht="27.75" customHeight="1">
      <c r="B484" s="356">
        <f t="shared" ref="B484:B489" si="118">B476+1</f>
        <v>61</v>
      </c>
      <c r="C484" s="241" t="str">
        <f t="shared" ref="C484:C489" si="119">C476</f>
        <v>取得しようとする認証等</v>
      </c>
      <c r="D484" s="354" t="str">
        <f>VLOOKUP(B483,'非表示(⑩用)'!I:M,3,FALSE)</f>
        <v/>
      </c>
      <c r="F484" s="10" t="s">
        <v>492</v>
      </c>
    </row>
    <row r="485" spans="2:6" ht="27.75" customHeight="1">
      <c r="B485" s="356">
        <f t="shared" si="118"/>
        <v>61</v>
      </c>
      <c r="C485" s="241" t="str">
        <f t="shared" si="119"/>
        <v>認証等の取得対象範囲</v>
      </c>
      <c r="D485" s="354" t="str">
        <f>VLOOKUP(B483,'非表示(⑩用)'!I:M,4,FALSE)</f>
        <v/>
      </c>
      <c r="F485" s="10" t="s">
        <v>492</v>
      </c>
    </row>
    <row r="486" spans="2:6" ht="27.75" customHeight="1">
      <c r="B486" s="356">
        <f t="shared" si="118"/>
        <v>61</v>
      </c>
      <c r="C486" s="241" t="str">
        <f t="shared" si="119"/>
        <v>申請（予定）時期</v>
      </c>
      <c r="D486" s="355" t="str">
        <f>VLOOKUP(B483,'非表示(⑩用)'!I:M,5,FALSE)</f>
        <v/>
      </c>
      <c r="F486" s="10" t="s">
        <v>492</v>
      </c>
    </row>
    <row r="487" spans="2:6" ht="37.5" customHeight="1">
      <c r="B487" s="356">
        <f t="shared" si="118"/>
        <v>61</v>
      </c>
      <c r="C487" s="241" t="str">
        <f t="shared" si="119"/>
        <v>現時点での対応状況</v>
      </c>
      <c r="D487" s="353"/>
    </row>
    <row r="488" spans="2:6" ht="37.5" customHeight="1">
      <c r="B488" s="356">
        <f t="shared" si="118"/>
        <v>61</v>
      </c>
      <c r="C488" s="241" t="str">
        <f t="shared" si="119"/>
        <v>申請に向けた課題等</v>
      </c>
      <c r="D488" s="353"/>
    </row>
    <row r="489" spans="2:6" ht="128.25" customHeight="1">
      <c r="B489" s="356">
        <f t="shared" si="118"/>
        <v>61</v>
      </c>
      <c r="C489" s="241" t="str">
        <f t="shared" si="119"/>
        <v>申請までのスケジュール</v>
      </c>
      <c r="D489" s="353"/>
    </row>
    <row r="490" spans="2:6">
      <c r="C490" s="356"/>
    </row>
    <row r="491" spans="2:6" ht="27.75" customHeight="1">
      <c r="B491" s="356">
        <f t="shared" ref="B491:B497" si="120">B483+1</f>
        <v>62</v>
      </c>
      <c r="C491" s="241" t="str">
        <f>C483</f>
        <v>事業者名</v>
      </c>
      <c r="D491" s="354" t="str">
        <f>VLOOKUP(B491,'非表示(⑩用)'!I:M,2,FALSE)</f>
        <v/>
      </c>
      <c r="F491" s="10" t="s">
        <v>492</v>
      </c>
    </row>
    <row r="492" spans="2:6" ht="27.75" customHeight="1">
      <c r="B492" s="356">
        <f t="shared" si="120"/>
        <v>62</v>
      </c>
      <c r="C492" s="241" t="str">
        <f t="shared" ref="C492:C497" si="121">C484</f>
        <v>取得しようとする認証等</v>
      </c>
      <c r="D492" s="354" t="str">
        <f>VLOOKUP(B491,'非表示(⑩用)'!I:M,3,FALSE)</f>
        <v/>
      </c>
      <c r="F492" s="10" t="s">
        <v>492</v>
      </c>
    </row>
    <row r="493" spans="2:6" ht="27.75" customHeight="1">
      <c r="B493" s="356">
        <f t="shared" si="120"/>
        <v>62</v>
      </c>
      <c r="C493" s="241" t="str">
        <f t="shared" si="121"/>
        <v>認証等の取得対象範囲</v>
      </c>
      <c r="D493" s="354" t="str">
        <f>VLOOKUP(B491,'非表示(⑩用)'!I:M,4,FALSE)</f>
        <v/>
      </c>
      <c r="F493" s="10" t="s">
        <v>492</v>
      </c>
    </row>
    <row r="494" spans="2:6" ht="27.75" customHeight="1">
      <c r="B494" s="356">
        <f t="shared" si="120"/>
        <v>62</v>
      </c>
      <c r="C494" s="241" t="str">
        <f t="shared" si="121"/>
        <v>申請（予定）時期</v>
      </c>
      <c r="D494" s="355" t="str">
        <f>VLOOKUP(B491,'非表示(⑩用)'!I:M,5,FALSE)</f>
        <v/>
      </c>
      <c r="F494" s="10" t="s">
        <v>492</v>
      </c>
    </row>
    <row r="495" spans="2:6" ht="37.5" customHeight="1">
      <c r="B495" s="356">
        <f t="shared" si="120"/>
        <v>62</v>
      </c>
      <c r="C495" s="241" t="str">
        <f t="shared" si="121"/>
        <v>現時点での対応状況</v>
      </c>
      <c r="D495" s="353"/>
    </row>
    <row r="496" spans="2:6" ht="37.5" customHeight="1">
      <c r="B496" s="356">
        <f t="shared" si="120"/>
        <v>62</v>
      </c>
      <c r="C496" s="241" t="str">
        <f t="shared" si="121"/>
        <v>申請に向けた課題等</v>
      </c>
      <c r="D496" s="353"/>
    </row>
    <row r="497" spans="2:6" ht="128.25" customHeight="1">
      <c r="B497" s="356">
        <f t="shared" si="120"/>
        <v>62</v>
      </c>
      <c r="C497" s="241" t="str">
        <f t="shared" si="121"/>
        <v>申請までのスケジュール</v>
      </c>
      <c r="D497" s="353"/>
    </row>
    <row r="498" spans="2:6">
      <c r="C498" s="356"/>
    </row>
    <row r="499" spans="2:6" ht="27.75" customHeight="1">
      <c r="B499" s="356">
        <f>B491+1</f>
        <v>63</v>
      </c>
      <c r="C499" s="241" t="str">
        <f>C491</f>
        <v>事業者名</v>
      </c>
      <c r="D499" s="354" t="str">
        <f>VLOOKUP(B499,'非表示(⑩用)'!I:M,2,FALSE)</f>
        <v/>
      </c>
      <c r="F499" s="10" t="s">
        <v>492</v>
      </c>
    </row>
    <row r="500" spans="2:6" ht="27.75" customHeight="1">
      <c r="B500" s="356">
        <f t="shared" ref="B500:B505" si="122">B492+1</f>
        <v>63</v>
      </c>
      <c r="C500" s="241" t="str">
        <f t="shared" ref="C500:C505" si="123">C492</f>
        <v>取得しようとする認証等</v>
      </c>
      <c r="D500" s="354" t="str">
        <f>VLOOKUP(B499,'非表示(⑩用)'!I:M,3,FALSE)</f>
        <v/>
      </c>
      <c r="F500" s="10" t="s">
        <v>492</v>
      </c>
    </row>
    <row r="501" spans="2:6" ht="27.75" customHeight="1">
      <c r="B501" s="356">
        <f t="shared" si="122"/>
        <v>63</v>
      </c>
      <c r="C501" s="241" t="str">
        <f t="shared" si="123"/>
        <v>認証等の取得対象範囲</v>
      </c>
      <c r="D501" s="354" t="str">
        <f>VLOOKUP(B499,'非表示(⑩用)'!I:M,4,FALSE)</f>
        <v/>
      </c>
      <c r="F501" s="10" t="s">
        <v>492</v>
      </c>
    </row>
    <row r="502" spans="2:6" ht="27.75" customHeight="1">
      <c r="B502" s="356">
        <f t="shared" si="122"/>
        <v>63</v>
      </c>
      <c r="C502" s="241" t="str">
        <f t="shared" si="123"/>
        <v>申請（予定）時期</v>
      </c>
      <c r="D502" s="355" t="str">
        <f>VLOOKUP(B499,'非表示(⑩用)'!I:M,5,FALSE)</f>
        <v/>
      </c>
      <c r="F502" s="10" t="s">
        <v>492</v>
      </c>
    </row>
    <row r="503" spans="2:6" ht="37.5" customHeight="1">
      <c r="B503" s="356">
        <f t="shared" si="122"/>
        <v>63</v>
      </c>
      <c r="C503" s="241" t="str">
        <f t="shared" si="123"/>
        <v>現時点での対応状況</v>
      </c>
      <c r="D503" s="353"/>
    </row>
    <row r="504" spans="2:6" ht="37.5" customHeight="1">
      <c r="B504" s="356">
        <f t="shared" si="122"/>
        <v>63</v>
      </c>
      <c r="C504" s="241" t="str">
        <f t="shared" si="123"/>
        <v>申請に向けた課題等</v>
      </c>
      <c r="D504" s="353"/>
    </row>
    <row r="505" spans="2:6" ht="128.25" customHeight="1">
      <c r="B505" s="356">
        <f t="shared" si="122"/>
        <v>63</v>
      </c>
      <c r="C505" s="241" t="str">
        <f t="shared" si="123"/>
        <v>申請までのスケジュール</v>
      </c>
      <c r="D505" s="353"/>
    </row>
    <row r="506" spans="2:6">
      <c r="C506" s="356"/>
    </row>
    <row r="507" spans="2:6" ht="27.75" customHeight="1">
      <c r="B507" s="356">
        <f>B499+1</f>
        <v>64</v>
      </c>
      <c r="C507" s="241" t="str">
        <f>C499</f>
        <v>事業者名</v>
      </c>
      <c r="D507" s="354" t="str">
        <f>VLOOKUP(B507,'非表示(⑩用)'!I:M,2,FALSE)</f>
        <v/>
      </c>
      <c r="F507" s="10" t="s">
        <v>492</v>
      </c>
    </row>
    <row r="508" spans="2:6" ht="27.75" customHeight="1">
      <c r="B508" s="356">
        <f t="shared" ref="B508:B513" si="124">B500+1</f>
        <v>64</v>
      </c>
      <c r="C508" s="241" t="str">
        <f t="shared" ref="C508:C513" si="125">C500</f>
        <v>取得しようとする認証等</v>
      </c>
      <c r="D508" s="354" t="str">
        <f>VLOOKUP(B507,'非表示(⑩用)'!I:M,3,FALSE)</f>
        <v/>
      </c>
      <c r="F508" s="10" t="s">
        <v>492</v>
      </c>
    </row>
    <row r="509" spans="2:6" ht="27.75" customHeight="1">
      <c r="B509" s="356">
        <f t="shared" si="124"/>
        <v>64</v>
      </c>
      <c r="C509" s="241" t="str">
        <f t="shared" si="125"/>
        <v>認証等の取得対象範囲</v>
      </c>
      <c r="D509" s="354" t="str">
        <f>VLOOKUP(B507,'非表示(⑩用)'!I:M,4,FALSE)</f>
        <v/>
      </c>
      <c r="F509" s="10" t="s">
        <v>492</v>
      </c>
    </row>
    <row r="510" spans="2:6" ht="27.75" customHeight="1">
      <c r="B510" s="356">
        <f t="shared" si="124"/>
        <v>64</v>
      </c>
      <c r="C510" s="241" t="str">
        <f t="shared" si="125"/>
        <v>申請（予定）時期</v>
      </c>
      <c r="D510" s="355" t="str">
        <f>VLOOKUP(B507,'非表示(⑩用)'!I:M,5,FALSE)</f>
        <v/>
      </c>
      <c r="F510" s="10" t="s">
        <v>492</v>
      </c>
    </row>
    <row r="511" spans="2:6" ht="37.5" customHeight="1">
      <c r="B511" s="356">
        <f t="shared" si="124"/>
        <v>64</v>
      </c>
      <c r="C511" s="241" t="str">
        <f t="shared" si="125"/>
        <v>現時点での対応状況</v>
      </c>
      <c r="D511" s="353"/>
    </row>
    <row r="512" spans="2:6" ht="37.5" customHeight="1">
      <c r="B512" s="356">
        <f t="shared" si="124"/>
        <v>64</v>
      </c>
      <c r="C512" s="241" t="str">
        <f t="shared" si="125"/>
        <v>申請に向けた課題等</v>
      </c>
      <c r="D512" s="353"/>
    </row>
    <row r="513" spans="2:6" ht="128.25" customHeight="1">
      <c r="B513" s="356">
        <f t="shared" si="124"/>
        <v>64</v>
      </c>
      <c r="C513" s="241" t="str">
        <f t="shared" si="125"/>
        <v>申請までのスケジュール</v>
      </c>
      <c r="D513" s="353"/>
    </row>
    <row r="514" spans="2:6">
      <c r="C514" s="356"/>
    </row>
    <row r="515" spans="2:6" ht="27.75" customHeight="1">
      <c r="B515" s="356">
        <f>B507+1</f>
        <v>65</v>
      </c>
      <c r="C515" s="241" t="str">
        <f>C507</f>
        <v>事業者名</v>
      </c>
      <c r="D515" s="354" t="str">
        <f>VLOOKUP(B515,'非表示(⑩用)'!I:M,2,FALSE)</f>
        <v/>
      </c>
      <c r="F515" s="10" t="s">
        <v>492</v>
      </c>
    </row>
    <row r="516" spans="2:6" ht="27.75" customHeight="1">
      <c r="B516" s="356">
        <f t="shared" ref="B516:B521" si="126">B508+1</f>
        <v>65</v>
      </c>
      <c r="C516" s="241" t="str">
        <f t="shared" ref="C516:C521" si="127">C508</f>
        <v>取得しようとする認証等</v>
      </c>
      <c r="D516" s="354" t="str">
        <f>VLOOKUP(B515,'非表示(⑩用)'!I:M,3,FALSE)</f>
        <v/>
      </c>
      <c r="F516" s="10" t="s">
        <v>492</v>
      </c>
    </row>
    <row r="517" spans="2:6" ht="27.75" customHeight="1">
      <c r="B517" s="356">
        <f t="shared" si="126"/>
        <v>65</v>
      </c>
      <c r="C517" s="241" t="str">
        <f t="shared" si="127"/>
        <v>認証等の取得対象範囲</v>
      </c>
      <c r="D517" s="354" t="str">
        <f>VLOOKUP(B515,'非表示(⑩用)'!I:M,4,FALSE)</f>
        <v/>
      </c>
      <c r="F517" s="10" t="s">
        <v>492</v>
      </c>
    </row>
    <row r="518" spans="2:6" ht="27.75" customHeight="1">
      <c r="B518" s="356">
        <f t="shared" si="126"/>
        <v>65</v>
      </c>
      <c r="C518" s="241" t="str">
        <f t="shared" si="127"/>
        <v>申請（予定）時期</v>
      </c>
      <c r="D518" s="355" t="str">
        <f>VLOOKUP(B515,'非表示(⑩用)'!I:M,5,FALSE)</f>
        <v/>
      </c>
      <c r="F518" s="10" t="s">
        <v>492</v>
      </c>
    </row>
    <row r="519" spans="2:6" ht="37.5" customHeight="1">
      <c r="B519" s="356">
        <f t="shared" si="126"/>
        <v>65</v>
      </c>
      <c r="C519" s="241" t="str">
        <f t="shared" si="127"/>
        <v>現時点での対応状況</v>
      </c>
      <c r="D519" s="353"/>
    </row>
    <row r="520" spans="2:6" ht="37.5" customHeight="1">
      <c r="B520" s="356">
        <f t="shared" si="126"/>
        <v>65</v>
      </c>
      <c r="C520" s="241" t="str">
        <f t="shared" si="127"/>
        <v>申請に向けた課題等</v>
      </c>
      <c r="D520" s="353"/>
    </row>
    <row r="521" spans="2:6" ht="128.25" customHeight="1">
      <c r="B521" s="356">
        <f t="shared" si="126"/>
        <v>65</v>
      </c>
      <c r="C521" s="241" t="str">
        <f t="shared" si="127"/>
        <v>申請までのスケジュール</v>
      </c>
      <c r="D521" s="353"/>
    </row>
    <row r="522" spans="2:6">
      <c r="C522" s="356"/>
    </row>
    <row r="523" spans="2:6" ht="27.75" customHeight="1">
      <c r="B523" s="356">
        <f t="shared" ref="B523:B529" si="128">B515+1</f>
        <v>66</v>
      </c>
      <c r="C523" s="241" t="str">
        <f>C515</f>
        <v>事業者名</v>
      </c>
      <c r="D523" s="354" t="str">
        <f>VLOOKUP(B523,'非表示(⑩用)'!I:M,2,FALSE)</f>
        <v/>
      </c>
      <c r="F523" s="10" t="s">
        <v>492</v>
      </c>
    </row>
    <row r="524" spans="2:6" ht="27.75" customHeight="1">
      <c r="B524" s="356">
        <f t="shared" si="128"/>
        <v>66</v>
      </c>
      <c r="C524" s="241" t="str">
        <f t="shared" ref="C524:C529" si="129">C516</f>
        <v>取得しようとする認証等</v>
      </c>
      <c r="D524" s="354" t="str">
        <f>VLOOKUP(B523,'非表示(⑩用)'!I:M,3,FALSE)</f>
        <v/>
      </c>
      <c r="F524" s="10" t="s">
        <v>492</v>
      </c>
    </row>
    <row r="525" spans="2:6" ht="27.75" customHeight="1">
      <c r="B525" s="356">
        <f t="shared" si="128"/>
        <v>66</v>
      </c>
      <c r="C525" s="241" t="str">
        <f t="shared" si="129"/>
        <v>認証等の取得対象範囲</v>
      </c>
      <c r="D525" s="354" t="str">
        <f>VLOOKUP(B523,'非表示(⑩用)'!I:M,4,FALSE)</f>
        <v/>
      </c>
      <c r="F525" s="10" t="s">
        <v>492</v>
      </c>
    </row>
    <row r="526" spans="2:6" ht="27.75" customHeight="1">
      <c r="B526" s="356">
        <f t="shared" si="128"/>
        <v>66</v>
      </c>
      <c r="C526" s="241" t="str">
        <f t="shared" si="129"/>
        <v>申請（予定）時期</v>
      </c>
      <c r="D526" s="355" t="str">
        <f>VLOOKUP(B523,'非表示(⑩用)'!I:M,5,FALSE)</f>
        <v/>
      </c>
      <c r="F526" s="10" t="s">
        <v>492</v>
      </c>
    </row>
    <row r="527" spans="2:6" ht="37.5" customHeight="1">
      <c r="B527" s="356">
        <f t="shared" si="128"/>
        <v>66</v>
      </c>
      <c r="C527" s="241" t="str">
        <f t="shared" si="129"/>
        <v>現時点での対応状況</v>
      </c>
      <c r="D527" s="353"/>
    </row>
    <row r="528" spans="2:6" ht="37.5" customHeight="1">
      <c r="B528" s="356">
        <f t="shared" si="128"/>
        <v>66</v>
      </c>
      <c r="C528" s="241" t="str">
        <f t="shared" si="129"/>
        <v>申請に向けた課題等</v>
      </c>
      <c r="D528" s="353"/>
    </row>
    <row r="529" spans="2:6" ht="128.25" customHeight="1">
      <c r="B529" s="356">
        <f t="shared" si="128"/>
        <v>66</v>
      </c>
      <c r="C529" s="241" t="str">
        <f t="shared" si="129"/>
        <v>申請までのスケジュール</v>
      </c>
      <c r="D529" s="353"/>
    </row>
    <row r="530" spans="2:6">
      <c r="C530" s="356"/>
    </row>
    <row r="531" spans="2:6" ht="27.75" customHeight="1">
      <c r="B531" s="356">
        <f>B523+1</f>
        <v>67</v>
      </c>
      <c r="C531" s="241" t="str">
        <f>C523</f>
        <v>事業者名</v>
      </c>
      <c r="D531" s="354" t="str">
        <f>VLOOKUP(B531,'非表示(⑩用)'!I:M,2,FALSE)</f>
        <v/>
      </c>
      <c r="F531" s="10" t="s">
        <v>492</v>
      </c>
    </row>
    <row r="532" spans="2:6" ht="27.75" customHeight="1">
      <c r="B532" s="356">
        <f t="shared" ref="B532:B537" si="130">B524+1</f>
        <v>67</v>
      </c>
      <c r="C532" s="241" t="str">
        <f t="shared" ref="C532:C537" si="131">C524</f>
        <v>取得しようとする認証等</v>
      </c>
      <c r="D532" s="354" t="str">
        <f>VLOOKUP(B531,'非表示(⑩用)'!I:M,3,FALSE)</f>
        <v/>
      </c>
      <c r="F532" s="10" t="s">
        <v>492</v>
      </c>
    </row>
    <row r="533" spans="2:6" ht="27.75" customHeight="1">
      <c r="B533" s="356">
        <f t="shared" si="130"/>
        <v>67</v>
      </c>
      <c r="C533" s="241" t="str">
        <f t="shared" si="131"/>
        <v>認証等の取得対象範囲</v>
      </c>
      <c r="D533" s="354" t="str">
        <f>VLOOKUP(B531,'非表示(⑩用)'!I:M,4,FALSE)</f>
        <v/>
      </c>
      <c r="F533" s="10" t="s">
        <v>492</v>
      </c>
    </row>
    <row r="534" spans="2:6" ht="27.75" customHeight="1">
      <c r="B534" s="356">
        <f t="shared" si="130"/>
        <v>67</v>
      </c>
      <c r="C534" s="241" t="str">
        <f t="shared" si="131"/>
        <v>申請（予定）時期</v>
      </c>
      <c r="D534" s="355" t="str">
        <f>VLOOKUP(B531,'非表示(⑩用)'!I:M,5,FALSE)</f>
        <v/>
      </c>
      <c r="F534" s="10" t="s">
        <v>492</v>
      </c>
    </row>
    <row r="535" spans="2:6" ht="37.5" customHeight="1">
      <c r="B535" s="356">
        <f t="shared" si="130"/>
        <v>67</v>
      </c>
      <c r="C535" s="241" t="str">
        <f t="shared" si="131"/>
        <v>現時点での対応状況</v>
      </c>
      <c r="D535" s="353"/>
    </row>
    <row r="536" spans="2:6" ht="37.5" customHeight="1">
      <c r="B536" s="356">
        <f t="shared" si="130"/>
        <v>67</v>
      </c>
      <c r="C536" s="241" t="str">
        <f t="shared" si="131"/>
        <v>申請に向けた課題等</v>
      </c>
      <c r="D536" s="353"/>
    </row>
    <row r="537" spans="2:6" ht="128.25" customHeight="1">
      <c r="B537" s="356">
        <f t="shared" si="130"/>
        <v>67</v>
      </c>
      <c r="C537" s="241" t="str">
        <f t="shared" si="131"/>
        <v>申請までのスケジュール</v>
      </c>
      <c r="D537" s="353"/>
    </row>
    <row r="538" spans="2:6">
      <c r="C538" s="356"/>
    </row>
    <row r="539" spans="2:6" ht="27.75" customHeight="1">
      <c r="B539" s="356">
        <f>B531+1</f>
        <v>68</v>
      </c>
      <c r="C539" s="241" t="str">
        <f>C531</f>
        <v>事業者名</v>
      </c>
      <c r="D539" s="354" t="str">
        <f>VLOOKUP(B539,'非表示(⑩用)'!I:M,2,FALSE)</f>
        <v/>
      </c>
      <c r="F539" s="10" t="s">
        <v>492</v>
      </c>
    </row>
    <row r="540" spans="2:6" ht="27.75" customHeight="1">
      <c r="B540" s="356">
        <f t="shared" ref="B540:B545" si="132">B532+1</f>
        <v>68</v>
      </c>
      <c r="C540" s="241" t="str">
        <f t="shared" ref="C540:C545" si="133">C532</f>
        <v>取得しようとする認証等</v>
      </c>
      <c r="D540" s="354" t="str">
        <f>VLOOKUP(B539,'非表示(⑩用)'!I:M,3,FALSE)</f>
        <v/>
      </c>
      <c r="F540" s="10" t="s">
        <v>492</v>
      </c>
    </row>
    <row r="541" spans="2:6" ht="27.75" customHeight="1">
      <c r="B541" s="356">
        <f t="shared" si="132"/>
        <v>68</v>
      </c>
      <c r="C541" s="241" t="str">
        <f t="shared" si="133"/>
        <v>認証等の取得対象範囲</v>
      </c>
      <c r="D541" s="354" t="str">
        <f>VLOOKUP(B539,'非表示(⑩用)'!I:M,4,FALSE)</f>
        <v/>
      </c>
      <c r="F541" s="10" t="s">
        <v>492</v>
      </c>
    </row>
    <row r="542" spans="2:6" ht="27.75" customHeight="1">
      <c r="B542" s="356">
        <f t="shared" si="132"/>
        <v>68</v>
      </c>
      <c r="C542" s="241" t="str">
        <f t="shared" si="133"/>
        <v>申請（予定）時期</v>
      </c>
      <c r="D542" s="355" t="str">
        <f>VLOOKUP(B539,'非表示(⑩用)'!I:M,5,FALSE)</f>
        <v/>
      </c>
      <c r="F542" s="10" t="s">
        <v>492</v>
      </c>
    </row>
    <row r="543" spans="2:6" ht="37.5" customHeight="1">
      <c r="B543" s="356">
        <f t="shared" si="132"/>
        <v>68</v>
      </c>
      <c r="C543" s="241" t="str">
        <f t="shared" si="133"/>
        <v>現時点での対応状況</v>
      </c>
      <c r="D543" s="353"/>
    </row>
    <row r="544" spans="2:6" ht="37.5" customHeight="1">
      <c r="B544" s="356">
        <f t="shared" si="132"/>
        <v>68</v>
      </c>
      <c r="C544" s="241" t="str">
        <f t="shared" si="133"/>
        <v>申請に向けた課題等</v>
      </c>
      <c r="D544" s="353"/>
    </row>
    <row r="545" spans="2:6" ht="128.25" customHeight="1">
      <c r="B545" s="356">
        <f t="shared" si="132"/>
        <v>68</v>
      </c>
      <c r="C545" s="241" t="str">
        <f t="shared" si="133"/>
        <v>申請までのスケジュール</v>
      </c>
      <c r="D545" s="353"/>
    </row>
    <row r="546" spans="2:6">
      <c r="C546" s="356"/>
    </row>
    <row r="547" spans="2:6" ht="27.75" customHeight="1">
      <c r="B547" s="356">
        <f>B539+1</f>
        <v>69</v>
      </c>
      <c r="C547" s="241" t="str">
        <f>C539</f>
        <v>事業者名</v>
      </c>
      <c r="D547" s="354" t="str">
        <f>VLOOKUP(B547,'非表示(⑩用)'!I:M,2,FALSE)</f>
        <v/>
      </c>
      <c r="F547" s="10" t="s">
        <v>492</v>
      </c>
    </row>
    <row r="548" spans="2:6" ht="27.75" customHeight="1">
      <c r="B548" s="356">
        <f t="shared" ref="B548:B553" si="134">B540+1</f>
        <v>69</v>
      </c>
      <c r="C548" s="241" t="str">
        <f t="shared" ref="C548:C553" si="135">C540</f>
        <v>取得しようとする認証等</v>
      </c>
      <c r="D548" s="354" t="str">
        <f>VLOOKUP(B547,'非表示(⑩用)'!I:M,3,FALSE)</f>
        <v/>
      </c>
      <c r="F548" s="10" t="s">
        <v>492</v>
      </c>
    </row>
    <row r="549" spans="2:6" ht="27.75" customHeight="1">
      <c r="B549" s="356">
        <f t="shared" si="134"/>
        <v>69</v>
      </c>
      <c r="C549" s="241" t="str">
        <f t="shared" si="135"/>
        <v>認証等の取得対象範囲</v>
      </c>
      <c r="D549" s="354" t="str">
        <f>VLOOKUP(B547,'非表示(⑩用)'!I:M,4,FALSE)</f>
        <v/>
      </c>
      <c r="F549" s="10" t="s">
        <v>492</v>
      </c>
    </row>
    <row r="550" spans="2:6" ht="27.75" customHeight="1">
      <c r="B550" s="356">
        <f t="shared" si="134"/>
        <v>69</v>
      </c>
      <c r="C550" s="241" t="str">
        <f t="shared" si="135"/>
        <v>申請（予定）時期</v>
      </c>
      <c r="D550" s="355" t="str">
        <f>VLOOKUP(B547,'非表示(⑩用)'!I:M,5,FALSE)</f>
        <v/>
      </c>
      <c r="F550" s="10" t="s">
        <v>492</v>
      </c>
    </row>
    <row r="551" spans="2:6" ht="37.5" customHeight="1">
      <c r="B551" s="356">
        <f t="shared" si="134"/>
        <v>69</v>
      </c>
      <c r="C551" s="241" t="str">
        <f t="shared" si="135"/>
        <v>現時点での対応状況</v>
      </c>
      <c r="D551" s="353"/>
    </row>
    <row r="552" spans="2:6" ht="37.5" customHeight="1">
      <c r="B552" s="356">
        <f t="shared" si="134"/>
        <v>69</v>
      </c>
      <c r="C552" s="241" t="str">
        <f t="shared" si="135"/>
        <v>申請に向けた課題等</v>
      </c>
      <c r="D552" s="353"/>
    </row>
    <row r="553" spans="2:6" ht="128.25" customHeight="1">
      <c r="B553" s="356">
        <f t="shared" si="134"/>
        <v>69</v>
      </c>
      <c r="C553" s="241" t="str">
        <f t="shared" si="135"/>
        <v>申請までのスケジュール</v>
      </c>
      <c r="D553" s="353"/>
    </row>
    <row r="554" spans="2:6">
      <c r="C554" s="356"/>
    </row>
    <row r="555" spans="2:6" ht="27.75" customHeight="1">
      <c r="B555" s="356">
        <f t="shared" ref="B555:B561" si="136">B547+1</f>
        <v>70</v>
      </c>
      <c r="C555" s="241" t="str">
        <f>C547</f>
        <v>事業者名</v>
      </c>
      <c r="D555" s="354" t="str">
        <f>VLOOKUP(B555,'非表示(⑩用)'!I:M,2,FALSE)</f>
        <v/>
      </c>
      <c r="F555" s="10" t="s">
        <v>492</v>
      </c>
    </row>
    <row r="556" spans="2:6" ht="27.75" customHeight="1">
      <c r="B556" s="356">
        <f t="shared" si="136"/>
        <v>70</v>
      </c>
      <c r="C556" s="241" t="str">
        <f t="shared" ref="C556:C561" si="137">C548</f>
        <v>取得しようとする認証等</v>
      </c>
      <c r="D556" s="354" t="str">
        <f>VLOOKUP(B555,'非表示(⑩用)'!I:M,3,FALSE)</f>
        <v/>
      </c>
      <c r="F556" s="10" t="s">
        <v>492</v>
      </c>
    </row>
    <row r="557" spans="2:6" ht="27.75" customHeight="1">
      <c r="B557" s="356">
        <f t="shared" si="136"/>
        <v>70</v>
      </c>
      <c r="C557" s="241" t="str">
        <f t="shared" si="137"/>
        <v>認証等の取得対象範囲</v>
      </c>
      <c r="D557" s="354" t="str">
        <f>VLOOKUP(B555,'非表示(⑩用)'!I:M,4,FALSE)</f>
        <v/>
      </c>
      <c r="F557" s="10" t="s">
        <v>492</v>
      </c>
    </row>
    <row r="558" spans="2:6" ht="27.75" customHeight="1">
      <c r="B558" s="356">
        <f t="shared" si="136"/>
        <v>70</v>
      </c>
      <c r="C558" s="241" t="str">
        <f t="shared" si="137"/>
        <v>申請（予定）時期</v>
      </c>
      <c r="D558" s="355" t="str">
        <f>VLOOKUP(B555,'非表示(⑩用)'!I:M,5,FALSE)</f>
        <v/>
      </c>
      <c r="F558" s="10" t="s">
        <v>492</v>
      </c>
    </row>
    <row r="559" spans="2:6" ht="37.5" customHeight="1">
      <c r="B559" s="356">
        <f t="shared" si="136"/>
        <v>70</v>
      </c>
      <c r="C559" s="241" t="str">
        <f t="shared" si="137"/>
        <v>現時点での対応状況</v>
      </c>
      <c r="D559" s="353"/>
    </row>
    <row r="560" spans="2:6" ht="37.5" customHeight="1">
      <c r="B560" s="356">
        <f t="shared" si="136"/>
        <v>70</v>
      </c>
      <c r="C560" s="241" t="str">
        <f t="shared" si="137"/>
        <v>申請に向けた課題等</v>
      </c>
      <c r="D560" s="353"/>
    </row>
    <row r="561" spans="2:6" ht="128.25" customHeight="1">
      <c r="B561" s="356">
        <f t="shared" si="136"/>
        <v>70</v>
      </c>
      <c r="C561" s="241" t="str">
        <f t="shared" si="137"/>
        <v>申請までのスケジュール</v>
      </c>
      <c r="D561" s="353"/>
    </row>
    <row r="562" spans="2:6">
      <c r="C562" s="356"/>
    </row>
    <row r="563" spans="2:6" ht="27.75" customHeight="1">
      <c r="B563" s="356">
        <f>B555+1</f>
        <v>71</v>
      </c>
      <c r="C563" s="241" t="str">
        <f>C555</f>
        <v>事業者名</v>
      </c>
      <c r="D563" s="354" t="str">
        <f>VLOOKUP(B563,'非表示(⑩用)'!I:M,2,FALSE)</f>
        <v/>
      </c>
      <c r="F563" s="10" t="s">
        <v>492</v>
      </c>
    </row>
    <row r="564" spans="2:6" ht="27.75" customHeight="1">
      <c r="B564" s="356">
        <f t="shared" ref="B564:B569" si="138">B556+1</f>
        <v>71</v>
      </c>
      <c r="C564" s="241" t="str">
        <f t="shared" ref="C564:C569" si="139">C556</f>
        <v>取得しようとする認証等</v>
      </c>
      <c r="D564" s="354" t="str">
        <f>VLOOKUP(B563,'非表示(⑩用)'!I:M,3,FALSE)</f>
        <v/>
      </c>
      <c r="F564" s="10" t="s">
        <v>492</v>
      </c>
    </row>
    <row r="565" spans="2:6" ht="27.75" customHeight="1">
      <c r="B565" s="356">
        <f t="shared" si="138"/>
        <v>71</v>
      </c>
      <c r="C565" s="241" t="str">
        <f t="shared" si="139"/>
        <v>認証等の取得対象範囲</v>
      </c>
      <c r="D565" s="354" t="str">
        <f>VLOOKUP(B563,'非表示(⑩用)'!I:M,4,FALSE)</f>
        <v/>
      </c>
      <c r="F565" s="10" t="s">
        <v>492</v>
      </c>
    </row>
    <row r="566" spans="2:6" ht="27.75" customHeight="1">
      <c r="B566" s="356">
        <f t="shared" si="138"/>
        <v>71</v>
      </c>
      <c r="C566" s="241" t="str">
        <f t="shared" si="139"/>
        <v>申請（予定）時期</v>
      </c>
      <c r="D566" s="355" t="str">
        <f>VLOOKUP(B563,'非表示(⑩用)'!I:M,5,FALSE)</f>
        <v/>
      </c>
      <c r="F566" s="10" t="s">
        <v>492</v>
      </c>
    </row>
    <row r="567" spans="2:6" ht="37.5" customHeight="1">
      <c r="B567" s="356">
        <f t="shared" si="138"/>
        <v>71</v>
      </c>
      <c r="C567" s="241" t="str">
        <f t="shared" si="139"/>
        <v>現時点での対応状況</v>
      </c>
      <c r="D567" s="353"/>
    </row>
    <row r="568" spans="2:6" ht="37.5" customHeight="1">
      <c r="B568" s="356">
        <f t="shared" si="138"/>
        <v>71</v>
      </c>
      <c r="C568" s="241" t="str">
        <f t="shared" si="139"/>
        <v>申請に向けた課題等</v>
      </c>
      <c r="D568" s="353"/>
    </row>
    <row r="569" spans="2:6" ht="128.25" customHeight="1">
      <c r="B569" s="356">
        <f t="shared" si="138"/>
        <v>71</v>
      </c>
      <c r="C569" s="241" t="str">
        <f t="shared" si="139"/>
        <v>申請までのスケジュール</v>
      </c>
      <c r="D569" s="353"/>
    </row>
    <row r="570" spans="2:6">
      <c r="C570" s="356"/>
    </row>
    <row r="571" spans="2:6" ht="27.75" customHeight="1">
      <c r="B571" s="356">
        <f>B563+1</f>
        <v>72</v>
      </c>
      <c r="C571" s="241" t="str">
        <f>C563</f>
        <v>事業者名</v>
      </c>
      <c r="D571" s="354" t="str">
        <f>VLOOKUP(B571,'非表示(⑩用)'!I:M,2,FALSE)</f>
        <v/>
      </c>
      <c r="F571" s="10" t="s">
        <v>492</v>
      </c>
    </row>
    <row r="572" spans="2:6" ht="27.75" customHeight="1">
      <c r="B572" s="356">
        <f t="shared" ref="B572:B577" si="140">B564+1</f>
        <v>72</v>
      </c>
      <c r="C572" s="241" t="str">
        <f t="shared" ref="C572:C577" si="141">C564</f>
        <v>取得しようとする認証等</v>
      </c>
      <c r="D572" s="354" t="str">
        <f>VLOOKUP(B571,'非表示(⑩用)'!I:M,3,FALSE)</f>
        <v/>
      </c>
      <c r="F572" s="10" t="s">
        <v>492</v>
      </c>
    </row>
    <row r="573" spans="2:6" ht="27.75" customHeight="1">
      <c r="B573" s="356">
        <f t="shared" si="140"/>
        <v>72</v>
      </c>
      <c r="C573" s="241" t="str">
        <f t="shared" si="141"/>
        <v>認証等の取得対象範囲</v>
      </c>
      <c r="D573" s="354" t="str">
        <f>VLOOKUP(B571,'非表示(⑩用)'!I:M,4,FALSE)</f>
        <v/>
      </c>
      <c r="F573" s="10" t="s">
        <v>492</v>
      </c>
    </row>
    <row r="574" spans="2:6" ht="27.75" customHeight="1">
      <c r="B574" s="356">
        <f t="shared" si="140"/>
        <v>72</v>
      </c>
      <c r="C574" s="241" t="str">
        <f t="shared" si="141"/>
        <v>申請（予定）時期</v>
      </c>
      <c r="D574" s="355" t="str">
        <f>VLOOKUP(B571,'非表示(⑩用)'!I:M,5,FALSE)</f>
        <v/>
      </c>
      <c r="F574" s="10" t="s">
        <v>492</v>
      </c>
    </row>
    <row r="575" spans="2:6" ht="37.5" customHeight="1">
      <c r="B575" s="356">
        <f t="shared" si="140"/>
        <v>72</v>
      </c>
      <c r="C575" s="241" t="str">
        <f t="shared" si="141"/>
        <v>現時点での対応状況</v>
      </c>
      <c r="D575" s="353"/>
    </row>
    <row r="576" spans="2:6" ht="37.5" customHeight="1">
      <c r="B576" s="356">
        <f t="shared" si="140"/>
        <v>72</v>
      </c>
      <c r="C576" s="241" t="str">
        <f t="shared" si="141"/>
        <v>申請に向けた課題等</v>
      </c>
      <c r="D576" s="353"/>
    </row>
    <row r="577" spans="2:6" ht="128.25" customHeight="1">
      <c r="B577" s="356">
        <f t="shared" si="140"/>
        <v>72</v>
      </c>
      <c r="C577" s="241" t="str">
        <f t="shared" si="141"/>
        <v>申請までのスケジュール</v>
      </c>
      <c r="D577" s="353"/>
    </row>
    <row r="578" spans="2:6">
      <c r="C578" s="356"/>
    </row>
    <row r="579" spans="2:6" ht="27.75" customHeight="1">
      <c r="B579" s="356">
        <f>B571+1</f>
        <v>73</v>
      </c>
      <c r="C579" s="241" t="str">
        <f>C571</f>
        <v>事業者名</v>
      </c>
      <c r="D579" s="354" t="str">
        <f>VLOOKUP(B579,'非表示(⑩用)'!I:M,2,FALSE)</f>
        <v/>
      </c>
      <c r="F579" s="10" t="s">
        <v>492</v>
      </c>
    </row>
    <row r="580" spans="2:6" ht="27.75" customHeight="1">
      <c r="B580" s="356">
        <f t="shared" ref="B580:B585" si="142">B572+1</f>
        <v>73</v>
      </c>
      <c r="C580" s="241" t="str">
        <f t="shared" ref="C580:C585" si="143">C572</f>
        <v>取得しようとする認証等</v>
      </c>
      <c r="D580" s="354" t="str">
        <f>VLOOKUP(B579,'非表示(⑩用)'!I:M,3,FALSE)</f>
        <v/>
      </c>
      <c r="F580" s="10" t="s">
        <v>492</v>
      </c>
    </row>
    <row r="581" spans="2:6" ht="27.75" customHeight="1">
      <c r="B581" s="356">
        <f t="shared" si="142"/>
        <v>73</v>
      </c>
      <c r="C581" s="241" t="str">
        <f t="shared" si="143"/>
        <v>認証等の取得対象範囲</v>
      </c>
      <c r="D581" s="354" t="str">
        <f>VLOOKUP(B579,'非表示(⑩用)'!I:M,4,FALSE)</f>
        <v/>
      </c>
      <c r="F581" s="10" t="s">
        <v>492</v>
      </c>
    </row>
    <row r="582" spans="2:6" ht="27.75" customHeight="1">
      <c r="B582" s="356">
        <f t="shared" si="142"/>
        <v>73</v>
      </c>
      <c r="C582" s="241" t="str">
        <f t="shared" si="143"/>
        <v>申請（予定）時期</v>
      </c>
      <c r="D582" s="355" t="str">
        <f>VLOOKUP(B579,'非表示(⑩用)'!I:M,5,FALSE)</f>
        <v/>
      </c>
      <c r="F582" s="10" t="s">
        <v>492</v>
      </c>
    </row>
    <row r="583" spans="2:6" ht="37.5" customHeight="1">
      <c r="B583" s="356">
        <f t="shared" si="142"/>
        <v>73</v>
      </c>
      <c r="C583" s="241" t="str">
        <f t="shared" si="143"/>
        <v>現時点での対応状況</v>
      </c>
      <c r="D583" s="353"/>
    </row>
    <row r="584" spans="2:6" ht="37.5" customHeight="1">
      <c r="B584" s="356">
        <f t="shared" si="142"/>
        <v>73</v>
      </c>
      <c r="C584" s="241" t="str">
        <f t="shared" si="143"/>
        <v>申請に向けた課題等</v>
      </c>
      <c r="D584" s="353"/>
    </row>
    <row r="585" spans="2:6" ht="128.25" customHeight="1">
      <c r="B585" s="356">
        <f t="shared" si="142"/>
        <v>73</v>
      </c>
      <c r="C585" s="241" t="str">
        <f t="shared" si="143"/>
        <v>申請までのスケジュール</v>
      </c>
      <c r="D585" s="353"/>
    </row>
    <row r="586" spans="2:6">
      <c r="C586" s="356"/>
    </row>
    <row r="587" spans="2:6" ht="27.75" customHeight="1">
      <c r="B587" s="356">
        <f t="shared" ref="B587:B593" si="144">B579+1</f>
        <v>74</v>
      </c>
      <c r="C587" s="241" t="str">
        <f>C579</f>
        <v>事業者名</v>
      </c>
      <c r="D587" s="354" t="str">
        <f>VLOOKUP(B587,'非表示(⑩用)'!I:M,2,FALSE)</f>
        <v/>
      </c>
      <c r="F587" s="10" t="s">
        <v>492</v>
      </c>
    </row>
    <row r="588" spans="2:6" ht="27.75" customHeight="1">
      <c r="B588" s="356">
        <f t="shared" si="144"/>
        <v>74</v>
      </c>
      <c r="C588" s="241" t="str">
        <f t="shared" ref="C588:C593" si="145">C580</f>
        <v>取得しようとする認証等</v>
      </c>
      <c r="D588" s="354" t="str">
        <f>VLOOKUP(B587,'非表示(⑩用)'!I:M,3,FALSE)</f>
        <v/>
      </c>
      <c r="F588" s="10" t="s">
        <v>492</v>
      </c>
    </row>
    <row r="589" spans="2:6" ht="27.75" customHeight="1">
      <c r="B589" s="356">
        <f t="shared" si="144"/>
        <v>74</v>
      </c>
      <c r="C589" s="241" t="str">
        <f t="shared" si="145"/>
        <v>認証等の取得対象範囲</v>
      </c>
      <c r="D589" s="354" t="str">
        <f>VLOOKUP(B587,'非表示(⑩用)'!I:M,4,FALSE)</f>
        <v/>
      </c>
      <c r="F589" s="10" t="s">
        <v>492</v>
      </c>
    </row>
    <row r="590" spans="2:6" ht="27.75" customHeight="1">
      <c r="B590" s="356">
        <f t="shared" si="144"/>
        <v>74</v>
      </c>
      <c r="C590" s="241" t="str">
        <f t="shared" si="145"/>
        <v>申請（予定）時期</v>
      </c>
      <c r="D590" s="355" t="str">
        <f>VLOOKUP(B587,'非表示(⑩用)'!I:M,5,FALSE)</f>
        <v/>
      </c>
      <c r="F590" s="10" t="s">
        <v>492</v>
      </c>
    </row>
    <row r="591" spans="2:6" ht="37.5" customHeight="1">
      <c r="B591" s="356">
        <f t="shared" si="144"/>
        <v>74</v>
      </c>
      <c r="C591" s="241" t="str">
        <f t="shared" si="145"/>
        <v>現時点での対応状況</v>
      </c>
      <c r="D591" s="353"/>
    </row>
    <row r="592" spans="2:6" ht="37.5" customHeight="1">
      <c r="B592" s="356">
        <f t="shared" si="144"/>
        <v>74</v>
      </c>
      <c r="C592" s="241" t="str">
        <f t="shared" si="145"/>
        <v>申請に向けた課題等</v>
      </c>
      <c r="D592" s="353"/>
    </row>
    <row r="593" spans="2:6" ht="128.25" customHeight="1">
      <c r="B593" s="356">
        <f t="shared" si="144"/>
        <v>74</v>
      </c>
      <c r="C593" s="241" t="str">
        <f t="shared" si="145"/>
        <v>申請までのスケジュール</v>
      </c>
      <c r="D593" s="353"/>
    </row>
    <row r="594" spans="2:6">
      <c r="C594" s="356"/>
    </row>
    <row r="595" spans="2:6" ht="27.75" customHeight="1">
      <c r="B595" s="356">
        <f>B587+1</f>
        <v>75</v>
      </c>
      <c r="C595" s="241" t="str">
        <f>C587</f>
        <v>事業者名</v>
      </c>
      <c r="D595" s="354" t="str">
        <f>VLOOKUP(B595,'非表示(⑩用)'!I:M,2,FALSE)</f>
        <v/>
      </c>
      <c r="F595" s="10" t="s">
        <v>492</v>
      </c>
    </row>
    <row r="596" spans="2:6" ht="27.75" customHeight="1">
      <c r="B596" s="356">
        <f t="shared" ref="B596:B601" si="146">B588+1</f>
        <v>75</v>
      </c>
      <c r="C596" s="241" t="str">
        <f t="shared" ref="C596:C601" si="147">C588</f>
        <v>取得しようとする認証等</v>
      </c>
      <c r="D596" s="354" t="str">
        <f>VLOOKUP(B595,'非表示(⑩用)'!I:M,3,FALSE)</f>
        <v/>
      </c>
      <c r="F596" s="10" t="s">
        <v>492</v>
      </c>
    </row>
    <row r="597" spans="2:6" ht="27.75" customHeight="1">
      <c r="B597" s="356">
        <f t="shared" si="146"/>
        <v>75</v>
      </c>
      <c r="C597" s="241" t="str">
        <f t="shared" si="147"/>
        <v>認証等の取得対象範囲</v>
      </c>
      <c r="D597" s="354" t="str">
        <f>VLOOKUP(B595,'非表示(⑩用)'!I:M,4,FALSE)</f>
        <v/>
      </c>
      <c r="F597" s="10" t="s">
        <v>492</v>
      </c>
    </row>
    <row r="598" spans="2:6" ht="27.75" customHeight="1">
      <c r="B598" s="356">
        <f t="shared" si="146"/>
        <v>75</v>
      </c>
      <c r="C598" s="241" t="str">
        <f t="shared" si="147"/>
        <v>申請（予定）時期</v>
      </c>
      <c r="D598" s="355" t="str">
        <f>VLOOKUP(B595,'非表示(⑩用)'!I:M,5,FALSE)</f>
        <v/>
      </c>
      <c r="F598" s="10" t="s">
        <v>492</v>
      </c>
    </row>
    <row r="599" spans="2:6" ht="37.5" customHeight="1">
      <c r="B599" s="356">
        <f t="shared" si="146"/>
        <v>75</v>
      </c>
      <c r="C599" s="241" t="str">
        <f t="shared" si="147"/>
        <v>現時点での対応状況</v>
      </c>
      <c r="D599" s="353"/>
    </row>
    <row r="600" spans="2:6" ht="37.5" customHeight="1">
      <c r="B600" s="356">
        <f t="shared" si="146"/>
        <v>75</v>
      </c>
      <c r="C600" s="241" t="str">
        <f t="shared" si="147"/>
        <v>申請に向けた課題等</v>
      </c>
      <c r="D600" s="353"/>
    </row>
    <row r="601" spans="2:6" ht="128.25" customHeight="1">
      <c r="B601" s="356">
        <f t="shared" si="146"/>
        <v>75</v>
      </c>
      <c r="C601" s="241" t="str">
        <f t="shared" si="147"/>
        <v>申請までのスケジュール</v>
      </c>
      <c r="D601" s="353"/>
    </row>
    <row r="602" spans="2:6">
      <c r="C602" s="356"/>
    </row>
    <row r="603" spans="2:6" ht="27.75" customHeight="1">
      <c r="B603" s="356">
        <f>B595+1</f>
        <v>76</v>
      </c>
      <c r="C603" s="241" t="str">
        <f>C595</f>
        <v>事業者名</v>
      </c>
      <c r="D603" s="354" t="str">
        <f>VLOOKUP(B603,'非表示(⑩用)'!I:M,2,FALSE)</f>
        <v/>
      </c>
      <c r="F603" s="10" t="s">
        <v>492</v>
      </c>
    </row>
    <row r="604" spans="2:6" ht="27.75" customHeight="1">
      <c r="B604" s="356">
        <f t="shared" ref="B604:B609" si="148">B596+1</f>
        <v>76</v>
      </c>
      <c r="C604" s="241" t="str">
        <f t="shared" ref="C604:C609" si="149">C596</f>
        <v>取得しようとする認証等</v>
      </c>
      <c r="D604" s="354" t="str">
        <f>VLOOKUP(B603,'非表示(⑩用)'!I:M,3,FALSE)</f>
        <v/>
      </c>
      <c r="F604" s="10" t="s">
        <v>492</v>
      </c>
    </row>
    <row r="605" spans="2:6" ht="27.75" customHeight="1">
      <c r="B605" s="356">
        <f t="shared" si="148"/>
        <v>76</v>
      </c>
      <c r="C605" s="241" t="str">
        <f t="shared" si="149"/>
        <v>認証等の取得対象範囲</v>
      </c>
      <c r="D605" s="354" t="str">
        <f>VLOOKUP(B603,'非表示(⑩用)'!I:M,4,FALSE)</f>
        <v/>
      </c>
      <c r="F605" s="10" t="s">
        <v>492</v>
      </c>
    </row>
    <row r="606" spans="2:6" ht="27.75" customHeight="1">
      <c r="B606" s="356">
        <f t="shared" si="148"/>
        <v>76</v>
      </c>
      <c r="C606" s="241" t="str">
        <f t="shared" si="149"/>
        <v>申請（予定）時期</v>
      </c>
      <c r="D606" s="355" t="str">
        <f>VLOOKUP(B603,'非表示(⑩用)'!I:M,5,FALSE)</f>
        <v/>
      </c>
      <c r="F606" s="10" t="s">
        <v>492</v>
      </c>
    </row>
    <row r="607" spans="2:6" ht="37.5" customHeight="1">
      <c r="B607" s="356">
        <f t="shared" si="148"/>
        <v>76</v>
      </c>
      <c r="C607" s="241" t="str">
        <f t="shared" si="149"/>
        <v>現時点での対応状況</v>
      </c>
      <c r="D607" s="353"/>
    </row>
    <row r="608" spans="2:6" ht="37.5" customHeight="1">
      <c r="B608" s="356">
        <f t="shared" si="148"/>
        <v>76</v>
      </c>
      <c r="C608" s="241" t="str">
        <f t="shared" si="149"/>
        <v>申請に向けた課題等</v>
      </c>
      <c r="D608" s="353"/>
    </row>
    <row r="609" spans="2:6" ht="128.25" customHeight="1">
      <c r="B609" s="356">
        <f t="shared" si="148"/>
        <v>76</v>
      </c>
      <c r="C609" s="241" t="str">
        <f t="shared" si="149"/>
        <v>申請までのスケジュール</v>
      </c>
      <c r="D609" s="353"/>
    </row>
    <row r="610" spans="2:6">
      <c r="C610" s="356"/>
    </row>
    <row r="611" spans="2:6" ht="27.75" customHeight="1">
      <c r="B611" s="356">
        <f>B603+1</f>
        <v>77</v>
      </c>
      <c r="C611" s="241" t="str">
        <f>C603</f>
        <v>事業者名</v>
      </c>
      <c r="D611" s="354" t="str">
        <f>VLOOKUP(B611,'非表示(⑩用)'!I:M,2,FALSE)</f>
        <v/>
      </c>
      <c r="F611" s="10" t="s">
        <v>492</v>
      </c>
    </row>
    <row r="612" spans="2:6" ht="27.75" customHeight="1">
      <c r="B612" s="356">
        <f t="shared" ref="B612:B617" si="150">B604+1</f>
        <v>77</v>
      </c>
      <c r="C612" s="241" t="str">
        <f t="shared" ref="C612:C617" si="151">C604</f>
        <v>取得しようとする認証等</v>
      </c>
      <c r="D612" s="354" t="str">
        <f>VLOOKUP(B611,'非表示(⑩用)'!I:M,3,FALSE)</f>
        <v/>
      </c>
      <c r="F612" s="10" t="s">
        <v>492</v>
      </c>
    </row>
    <row r="613" spans="2:6" ht="27.75" customHeight="1">
      <c r="B613" s="356">
        <f t="shared" si="150"/>
        <v>77</v>
      </c>
      <c r="C613" s="241" t="str">
        <f t="shared" si="151"/>
        <v>認証等の取得対象範囲</v>
      </c>
      <c r="D613" s="354" t="str">
        <f>VLOOKUP(B611,'非表示(⑩用)'!I:M,4,FALSE)</f>
        <v/>
      </c>
      <c r="F613" s="10" t="s">
        <v>492</v>
      </c>
    </row>
    <row r="614" spans="2:6" ht="27.75" customHeight="1">
      <c r="B614" s="356">
        <f t="shared" si="150"/>
        <v>77</v>
      </c>
      <c r="C614" s="241" t="str">
        <f t="shared" si="151"/>
        <v>申請（予定）時期</v>
      </c>
      <c r="D614" s="355" t="str">
        <f>VLOOKUP(B611,'非表示(⑩用)'!I:M,5,FALSE)</f>
        <v/>
      </c>
      <c r="F614" s="10" t="s">
        <v>492</v>
      </c>
    </row>
    <row r="615" spans="2:6" ht="37.5" customHeight="1">
      <c r="B615" s="356">
        <f t="shared" si="150"/>
        <v>77</v>
      </c>
      <c r="C615" s="241" t="str">
        <f t="shared" si="151"/>
        <v>現時点での対応状況</v>
      </c>
      <c r="D615" s="353"/>
    </row>
    <row r="616" spans="2:6" ht="37.5" customHeight="1">
      <c r="B616" s="356">
        <f t="shared" si="150"/>
        <v>77</v>
      </c>
      <c r="C616" s="241" t="str">
        <f t="shared" si="151"/>
        <v>申請に向けた課題等</v>
      </c>
      <c r="D616" s="353"/>
    </row>
    <row r="617" spans="2:6" ht="128.25" customHeight="1">
      <c r="B617" s="356">
        <f t="shared" si="150"/>
        <v>77</v>
      </c>
      <c r="C617" s="241" t="str">
        <f t="shared" si="151"/>
        <v>申請までのスケジュール</v>
      </c>
      <c r="D617" s="353"/>
    </row>
    <row r="618" spans="2:6">
      <c r="C618" s="356"/>
    </row>
    <row r="619" spans="2:6" ht="27.75" customHeight="1">
      <c r="B619" s="356">
        <f t="shared" ref="B619:B625" si="152">B611+1</f>
        <v>78</v>
      </c>
      <c r="C619" s="241" t="str">
        <f>C611</f>
        <v>事業者名</v>
      </c>
      <c r="D619" s="354" t="str">
        <f>VLOOKUP(B619,'非表示(⑩用)'!I:M,2,FALSE)</f>
        <v/>
      </c>
      <c r="F619" s="10" t="s">
        <v>492</v>
      </c>
    </row>
    <row r="620" spans="2:6" ht="27.75" customHeight="1">
      <c r="B620" s="356">
        <f t="shared" si="152"/>
        <v>78</v>
      </c>
      <c r="C620" s="241" t="str">
        <f t="shared" ref="C620:C625" si="153">C612</f>
        <v>取得しようとする認証等</v>
      </c>
      <c r="D620" s="354" t="str">
        <f>VLOOKUP(B619,'非表示(⑩用)'!I:M,3,FALSE)</f>
        <v/>
      </c>
      <c r="F620" s="10" t="s">
        <v>492</v>
      </c>
    </row>
    <row r="621" spans="2:6" ht="27.75" customHeight="1">
      <c r="B621" s="356">
        <f t="shared" si="152"/>
        <v>78</v>
      </c>
      <c r="C621" s="241" t="str">
        <f t="shared" si="153"/>
        <v>認証等の取得対象範囲</v>
      </c>
      <c r="D621" s="354" t="str">
        <f>VLOOKUP(B619,'非表示(⑩用)'!I:M,4,FALSE)</f>
        <v/>
      </c>
      <c r="F621" s="10" t="s">
        <v>492</v>
      </c>
    </row>
    <row r="622" spans="2:6" ht="27.75" customHeight="1">
      <c r="B622" s="356">
        <f t="shared" si="152"/>
        <v>78</v>
      </c>
      <c r="C622" s="241" t="str">
        <f t="shared" si="153"/>
        <v>申請（予定）時期</v>
      </c>
      <c r="D622" s="355" t="str">
        <f>VLOOKUP(B619,'非表示(⑩用)'!I:M,5,FALSE)</f>
        <v/>
      </c>
      <c r="F622" s="10" t="s">
        <v>492</v>
      </c>
    </row>
    <row r="623" spans="2:6" ht="37.5" customHeight="1">
      <c r="B623" s="356">
        <f t="shared" si="152"/>
        <v>78</v>
      </c>
      <c r="C623" s="241" t="str">
        <f t="shared" si="153"/>
        <v>現時点での対応状況</v>
      </c>
      <c r="D623" s="353"/>
    </row>
    <row r="624" spans="2:6" ht="37.5" customHeight="1">
      <c r="B624" s="356">
        <f t="shared" si="152"/>
        <v>78</v>
      </c>
      <c r="C624" s="241" t="str">
        <f t="shared" si="153"/>
        <v>申請に向けた課題等</v>
      </c>
      <c r="D624" s="353"/>
    </row>
    <row r="625" spans="2:6" ht="128.25" customHeight="1">
      <c r="B625" s="356">
        <f t="shared" si="152"/>
        <v>78</v>
      </c>
      <c r="C625" s="241" t="str">
        <f t="shared" si="153"/>
        <v>申請までのスケジュール</v>
      </c>
      <c r="D625" s="353"/>
    </row>
    <row r="626" spans="2:6">
      <c r="C626" s="356"/>
    </row>
    <row r="627" spans="2:6" ht="27.75" customHeight="1">
      <c r="B627" s="356">
        <f>B619+1</f>
        <v>79</v>
      </c>
      <c r="C627" s="241" t="str">
        <f>C619</f>
        <v>事業者名</v>
      </c>
      <c r="D627" s="354" t="str">
        <f>VLOOKUP(B627,'非表示(⑩用)'!I:M,2,FALSE)</f>
        <v/>
      </c>
      <c r="F627" s="10" t="s">
        <v>492</v>
      </c>
    </row>
    <row r="628" spans="2:6" ht="27.75" customHeight="1">
      <c r="B628" s="356">
        <f t="shared" ref="B628:B633" si="154">B620+1</f>
        <v>79</v>
      </c>
      <c r="C628" s="241" t="str">
        <f t="shared" ref="C628:C633" si="155">C620</f>
        <v>取得しようとする認証等</v>
      </c>
      <c r="D628" s="354" t="str">
        <f>VLOOKUP(B627,'非表示(⑩用)'!I:M,3,FALSE)</f>
        <v/>
      </c>
      <c r="F628" s="10" t="s">
        <v>492</v>
      </c>
    </row>
    <row r="629" spans="2:6" ht="27.75" customHeight="1">
      <c r="B629" s="356">
        <f t="shared" si="154"/>
        <v>79</v>
      </c>
      <c r="C629" s="241" t="str">
        <f t="shared" si="155"/>
        <v>認証等の取得対象範囲</v>
      </c>
      <c r="D629" s="354" t="str">
        <f>VLOOKUP(B627,'非表示(⑩用)'!I:M,4,FALSE)</f>
        <v/>
      </c>
      <c r="F629" s="10" t="s">
        <v>492</v>
      </c>
    </row>
    <row r="630" spans="2:6" ht="27.75" customHeight="1">
      <c r="B630" s="356">
        <f t="shared" si="154"/>
        <v>79</v>
      </c>
      <c r="C630" s="241" t="str">
        <f t="shared" si="155"/>
        <v>申請（予定）時期</v>
      </c>
      <c r="D630" s="355" t="str">
        <f>VLOOKUP(B627,'非表示(⑩用)'!I:M,5,FALSE)</f>
        <v/>
      </c>
      <c r="F630" s="10" t="s">
        <v>492</v>
      </c>
    </row>
    <row r="631" spans="2:6" ht="37.5" customHeight="1">
      <c r="B631" s="356">
        <f t="shared" si="154"/>
        <v>79</v>
      </c>
      <c r="C631" s="241" t="str">
        <f t="shared" si="155"/>
        <v>現時点での対応状況</v>
      </c>
      <c r="D631" s="353"/>
    </row>
    <row r="632" spans="2:6" ht="37.5" customHeight="1">
      <c r="B632" s="356">
        <f t="shared" si="154"/>
        <v>79</v>
      </c>
      <c r="C632" s="241" t="str">
        <f t="shared" si="155"/>
        <v>申請に向けた課題等</v>
      </c>
      <c r="D632" s="353"/>
    </row>
    <row r="633" spans="2:6" ht="128.25" customHeight="1">
      <c r="B633" s="356">
        <f t="shared" si="154"/>
        <v>79</v>
      </c>
      <c r="C633" s="241" t="str">
        <f t="shared" si="155"/>
        <v>申請までのスケジュール</v>
      </c>
      <c r="D633" s="353"/>
    </row>
    <row r="634" spans="2:6">
      <c r="C634" s="356"/>
    </row>
    <row r="635" spans="2:6" ht="27.75" customHeight="1">
      <c r="B635" s="356">
        <f>B627+1</f>
        <v>80</v>
      </c>
      <c r="C635" s="241" t="str">
        <f>C627</f>
        <v>事業者名</v>
      </c>
      <c r="D635" s="354" t="str">
        <f>VLOOKUP(B635,'非表示(⑩用)'!I:M,2,FALSE)</f>
        <v/>
      </c>
      <c r="F635" s="10" t="s">
        <v>492</v>
      </c>
    </row>
    <row r="636" spans="2:6" ht="27.75" customHeight="1">
      <c r="B636" s="356">
        <f t="shared" ref="B636:B641" si="156">B628+1</f>
        <v>80</v>
      </c>
      <c r="C636" s="241" t="str">
        <f t="shared" ref="C636:C641" si="157">C628</f>
        <v>取得しようとする認証等</v>
      </c>
      <c r="D636" s="354" t="str">
        <f>VLOOKUP(B635,'非表示(⑩用)'!I:M,3,FALSE)</f>
        <v/>
      </c>
      <c r="F636" s="10" t="s">
        <v>492</v>
      </c>
    </row>
    <row r="637" spans="2:6" ht="27.75" customHeight="1">
      <c r="B637" s="356">
        <f t="shared" si="156"/>
        <v>80</v>
      </c>
      <c r="C637" s="241" t="str">
        <f t="shared" si="157"/>
        <v>認証等の取得対象範囲</v>
      </c>
      <c r="D637" s="354" t="str">
        <f>VLOOKUP(B635,'非表示(⑩用)'!I:M,4,FALSE)</f>
        <v/>
      </c>
      <c r="F637" s="10" t="s">
        <v>492</v>
      </c>
    </row>
    <row r="638" spans="2:6" ht="27.75" customHeight="1">
      <c r="B638" s="356">
        <f t="shared" si="156"/>
        <v>80</v>
      </c>
      <c r="C638" s="241" t="str">
        <f t="shared" si="157"/>
        <v>申請（予定）時期</v>
      </c>
      <c r="D638" s="355" t="str">
        <f>VLOOKUP(B635,'非表示(⑩用)'!I:M,5,FALSE)</f>
        <v/>
      </c>
      <c r="F638" s="10" t="s">
        <v>492</v>
      </c>
    </row>
    <row r="639" spans="2:6" ht="37.5" customHeight="1">
      <c r="B639" s="356">
        <f t="shared" si="156"/>
        <v>80</v>
      </c>
      <c r="C639" s="241" t="str">
        <f t="shared" si="157"/>
        <v>現時点での対応状況</v>
      </c>
      <c r="D639" s="353"/>
    </row>
    <row r="640" spans="2:6" ht="37.5" customHeight="1">
      <c r="B640" s="356">
        <f t="shared" si="156"/>
        <v>80</v>
      </c>
      <c r="C640" s="241" t="str">
        <f t="shared" si="157"/>
        <v>申請に向けた課題等</v>
      </c>
      <c r="D640" s="353"/>
    </row>
    <row r="641" spans="2:6" ht="128.25" customHeight="1">
      <c r="B641" s="356">
        <f t="shared" si="156"/>
        <v>80</v>
      </c>
      <c r="C641" s="241" t="str">
        <f t="shared" si="157"/>
        <v>申請までのスケジュール</v>
      </c>
      <c r="D641" s="353"/>
    </row>
    <row r="642" spans="2:6">
      <c r="C642" s="356"/>
    </row>
    <row r="643" spans="2:6" ht="27.75" customHeight="1">
      <c r="B643" s="356">
        <f>B635+1</f>
        <v>81</v>
      </c>
      <c r="C643" s="241" t="str">
        <f>C635</f>
        <v>事業者名</v>
      </c>
      <c r="D643" s="354" t="str">
        <f>VLOOKUP(B643,'非表示(⑩用)'!I:M,2,FALSE)</f>
        <v/>
      </c>
      <c r="F643" s="10" t="s">
        <v>492</v>
      </c>
    </row>
    <row r="644" spans="2:6" ht="27.75" customHeight="1">
      <c r="B644" s="356">
        <f t="shared" ref="B644:B649" si="158">B636+1</f>
        <v>81</v>
      </c>
      <c r="C644" s="241" t="str">
        <f t="shared" ref="C644:C649" si="159">C636</f>
        <v>取得しようとする認証等</v>
      </c>
      <c r="D644" s="354" t="str">
        <f>VLOOKUP(B643,'非表示(⑩用)'!I:M,3,FALSE)</f>
        <v/>
      </c>
      <c r="F644" s="10" t="s">
        <v>492</v>
      </c>
    </row>
    <row r="645" spans="2:6" ht="27.75" customHeight="1">
      <c r="B645" s="356">
        <f t="shared" si="158"/>
        <v>81</v>
      </c>
      <c r="C645" s="241" t="str">
        <f t="shared" si="159"/>
        <v>認証等の取得対象範囲</v>
      </c>
      <c r="D645" s="354" t="str">
        <f>VLOOKUP(B643,'非表示(⑩用)'!I:M,4,FALSE)</f>
        <v/>
      </c>
      <c r="F645" s="10" t="s">
        <v>492</v>
      </c>
    </row>
    <row r="646" spans="2:6" ht="27.75" customHeight="1">
      <c r="B646" s="356">
        <f t="shared" si="158"/>
        <v>81</v>
      </c>
      <c r="C646" s="241" t="str">
        <f t="shared" si="159"/>
        <v>申請（予定）時期</v>
      </c>
      <c r="D646" s="355" t="str">
        <f>VLOOKUP(B643,'非表示(⑩用)'!I:M,5,FALSE)</f>
        <v/>
      </c>
      <c r="F646" s="10" t="s">
        <v>492</v>
      </c>
    </row>
    <row r="647" spans="2:6" ht="37.5" customHeight="1">
      <c r="B647" s="356">
        <f t="shared" si="158"/>
        <v>81</v>
      </c>
      <c r="C647" s="241" t="str">
        <f t="shared" si="159"/>
        <v>現時点での対応状況</v>
      </c>
      <c r="D647" s="353"/>
    </row>
    <row r="648" spans="2:6" ht="37.5" customHeight="1">
      <c r="B648" s="356">
        <f t="shared" si="158"/>
        <v>81</v>
      </c>
      <c r="C648" s="241" t="str">
        <f t="shared" si="159"/>
        <v>申請に向けた課題等</v>
      </c>
      <c r="D648" s="353"/>
    </row>
    <row r="649" spans="2:6" ht="128.25" customHeight="1">
      <c r="B649" s="356">
        <f t="shared" si="158"/>
        <v>81</v>
      </c>
      <c r="C649" s="241" t="str">
        <f t="shared" si="159"/>
        <v>申請までのスケジュール</v>
      </c>
      <c r="D649" s="353"/>
    </row>
    <row r="650" spans="2:6">
      <c r="C650" s="356"/>
    </row>
    <row r="651" spans="2:6" ht="27.75" customHeight="1">
      <c r="B651" s="356">
        <f t="shared" ref="B651:B657" si="160">B643+1</f>
        <v>82</v>
      </c>
      <c r="C651" s="241" t="str">
        <f>C643</f>
        <v>事業者名</v>
      </c>
      <c r="D651" s="354" t="str">
        <f>VLOOKUP(B651,'非表示(⑩用)'!I:M,2,FALSE)</f>
        <v/>
      </c>
      <c r="F651" s="10" t="s">
        <v>492</v>
      </c>
    </row>
    <row r="652" spans="2:6" ht="27.75" customHeight="1">
      <c r="B652" s="356">
        <f t="shared" si="160"/>
        <v>82</v>
      </c>
      <c r="C652" s="241" t="str">
        <f t="shared" ref="C652:C657" si="161">C644</f>
        <v>取得しようとする認証等</v>
      </c>
      <c r="D652" s="354" t="str">
        <f>VLOOKUP(B651,'非表示(⑩用)'!I:M,3,FALSE)</f>
        <v/>
      </c>
      <c r="F652" s="10" t="s">
        <v>492</v>
      </c>
    </row>
    <row r="653" spans="2:6" ht="27.75" customHeight="1">
      <c r="B653" s="356">
        <f t="shared" si="160"/>
        <v>82</v>
      </c>
      <c r="C653" s="241" t="str">
        <f t="shared" si="161"/>
        <v>認証等の取得対象範囲</v>
      </c>
      <c r="D653" s="354" t="str">
        <f>VLOOKUP(B651,'非表示(⑩用)'!I:M,4,FALSE)</f>
        <v/>
      </c>
      <c r="F653" s="10" t="s">
        <v>492</v>
      </c>
    </row>
    <row r="654" spans="2:6" ht="27.75" customHeight="1">
      <c r="B654" s="356">
        <f t="shared" si="160"/>
        <v>82</v>
      </c>
      <c r="C654" s="241" t="str">
        <f t="shared" si="161"/>
        <v>申請（予定）時期</v>
      </c>
      <c r="D654" s="355" t="str">
        <f>VLOOKUP(B651,'非表示(⑩用)'!I:M,5,FALSE)</f>
        <v/>
      </c>
      <c r="F654" s="10" t="s">
        <v>492</v>
      </c>
    </row>
    <row r="655" spans="2:6" ht="37.5" customHeight="1">
      <c r="B655" s="356">
        <f t="shared" si="160"/>
        <v>82</v>
      </c>
      <c r="C655" s="241" t="str">
        <f t="shared" si="161"/>
        <v>現時点での対応状況</v>
      </c>
      <c r="D655" s="353"/>
    </row>
    <row r="656" spans="2:6" ht="37.5" customHeight="1">
      <c r="B656" s="356">
        <f t="shared" si="160"/>
        <v>82</v>
      </c>
      <c r="C656" s="241" t="str">
        <f t="shared" si="161"/>
        <v>申請に向けた課題等</v>
      </c>
      <c r="D656" s="353"/>
    </row>
    <row r="657" spans="2:6" ht="128.25" customHeight="1">
      <c r="B657" s="356">
        <f t="shared" si="160"/>
        <v>82</v>
      </c>
      <c r="C657" s="241" t="str">
        <f t="shared" si="161"/>
        <v>申請までのスケジュール</v>
      </c>
      <c r="D657" s="353"/>
    </row>
    <row r="658" spans="2:6">
      <c r="C658" s="356"/>
    </row>
    <row r="659" spans="2:6" ht="27.75" customHeight="1">
      <c r="B659" s="356">
        <f>B651+1</f>
        <v>83</v>
      </c>
      <c r="C659" s="241" t="str">
        <f>C651</f>
        <v>事業者名</v>
      </c>
      <c r="D659" s="354" t="str">
        <f>VLOOKUP(B659,'非表示(⑩用)'!I:M,2,FALSE)</f>
        <v/>
      </c>
      <c r="F659" s="10" t="s">
        <v>492</v>
      </c>
    </row>
    <row r="660" spans="2:6" ht="27.75" customHeight="1">
      <c r="B660" s="356">
        <f t="shared" ref="B660:B665" si="162">B652+1</f>
        <v>83</v>
      </c>
      <c r="C660" s="241" t="str">
        <f t="shared" ref="C660:C665" si="163">C652</f>
        <v>取得しようとする認証等</v>
      </c>
      <c r="D660" s="354" t="str">
        <f>VLOOKUP(B659,'非表示(⑩用)'!I:M,3,FALSE)</f>
        <v/>
      </c>
      <c r="F660" s="10" t="s">
        <v>492</v>
      </c>
    </row>
    <row r="661" spans="2:6" ht="27.75" customHeight="1">
      <c r="B661" s="356">
        <f t="shared" si="162"/>
        <v>83</v>
      </c>
      <c r="C661" s="241" t="str">
        <f t="shared" si="163"/>
        <v>認証等の取得対象範囲</v>
      </c>
      <c r="D661" s="354" t="str">
        <f>VLOOKUP(B659,'非表示(⑩用)'!I:M,4,FALSE)</f>
        <v/>
      </c>
      <c r="F661" s="10" t="s">
        <v>492</v>
      </c>
    </row>
    <row r="662" spans="2:6" ht="27.75" customHeight="1">
      <c r="B662" s="356">
        <f t="shared" si="162"/>
        <v>83</v>
      </c>
      <c r="C662" s="241" t="str">
        <f t="shared" si="163"/>
        <v>申請（予定）時期</v>
      </c>
      <c r="D662" s="355" t="str">
        <f>VLOOKUP(B659,'非表示(⑩用)'!I:M,5,FALSE)</f>
        <v/>
      </c>
      <c r="F662" s="10" t="s">
        <v>492</v>
      </c>
    </row>
    <row r="663" spans="2:6" ht="37.5" customHeight="1">
      <c r="B663" s="356">
        <f t="shared" si="162"/>
        <v>83</v>
      </c>
      <c r="C663" s="241" t="str">
        <f t="shared" si="163"/>
        <v>現時点での対応状況</v>
      </c>
      <c r="D663" s="353"/>
    </row>
    <row r="664" spans="2:6" ht="37.5" customHeight="1">
      <c r="B664" s="356">
        <f t="shared" si="162"/>
        <v>83</v>
      </c>
      <c r="C664" s="241" t="str">
        <f t="shared" si="163"/>
        <v>申請に向けた課題等</v>
      </c>
      <c r="D664" s="353"/>
    </row>
    <row r="665" spans="2:6" ht="128.25" customHeight="1">
      <c r="B665" s="356">
        <f t="shared" si="162"/>
        <v>83</v>
      </c>
      <c r="C665" s="241" t="str">
        <f t="shared" si="163"/>
        <v>申請までのスケジュール</v>
      </c>
      <c r="D665" s="353"/>
    </row>
    <row r="666" spans="2:6">
      <c r="C666" s="356"/>
    </row>
    <row r="667" spans="2:6" ht="27.75" customHeight="1">
      <c r="B667" s="356">
        <f>B659+1</f>
        <v>84</v>
      </c>
      <c r="C667" s="241" t="str">
        <f>C659</f>
        <v>事業者名</v>
      </c>
      <c r="D667" s="354" t="str">
        <f>VLOOKUP(B667,'非表示(⑩用)'!I:M,2,FALSE)</f>
        <v/>
      </c>
      <c r="F667" s="10" t="s">
        <v>492</v>
      </c>
    </row>
    <row r="668" spans="2:6" ht="27.75" customHeight="1">
      <c r="B668" s="356">
        <f t="shared" ref="B668:B673" si="164">B660+1</f>
        <v>84</v>
      </c>
      <c r="C668" s="241" t="str">
        <f t="shared" ref="C668:C673" si="165">C660</f>
        <v>取得しようとする認証等</v>
      </c>
      <c r="D668" s="354" t="str">
        <f>VLOOKUP(B667,'非表示(⑩用)'!I:M,3,FALSE)</f>
        <v/>
      </c>
      <c r="F668" s="10" t="s">
        <v>492</v>
      </c>
    </row>
    <row r="669" spans="2:6" ht="27.75" customHeight="1">
      <c r="B669" s="356">
        <f t="shared" si="164"/>
        <v>84</v>
      </c>
      <c r="C669" s="241" t="str">
        <f t="shared" si="165"/>
        <v>認証等の取得対象範囲</v>
      </c>
      <c r="D669" s="354" t="str">
        <f>VLOOKUP(B667,'非表示(⑩用)'!I:M,4,FALSE)</f>
        <v/>
      </c>
      <c r="F669" s="10" t="s">
        <v>492</v>
      </c>
    </row>
    <row r="670" spans="2:6" ht="27.75" customHeight="1">
      <c r="B670" s="356">
        <f t="shared" si="164"/>
        <v>84</v>
      </c>
      <c r="C670" s="241" t="str">
        <f t="shared" si="165"/>
        <v>申請（予定）時期</v>
      </c>
      <c r="D670" s="355" t="str">
        <f>VLOOKUP(B667,'非表示(⑩用)'!I:M,5,FALSE)</f>
        <v/>
      </c>
      <c r="F670" s="10" t="s">
        <v>492</v>
      </c>
    </row>
    <row r="671" spans="2:6" ht="37.5" customHeight="1">
      <c r="B671" s="356">
        <f t="shared" si="164"/>
        <v>84</v>
      </c>
      <c r="C671" s="241" t="str">
        <f t="shared" si="165"/>
        <v>現時点での対応状況</v>
      </c>
      <c r="D671" s="353"/>
    </row>
    <row r="672" spans="2:6" ht="37.5" customHeight="1">
      <c r="B672" s="356">
        <f t="shared" si="164"/>
        <v>84</v>
      </c>
      <c r="C672" s="241" t="str">
        <f t="shared" si="165"/>
        <v>申請に向けた課題等</v>
      </c>
      <c r="D672" s="353"/>
    </row>
    <row r="673" spans="2:6" ht="128.25" customHeight="1">
      <c r="B673" s="356">
        <f t="shared" si="164"/>
        <v>84</v>
      </c>
      <c r="C673" s="241" t="str">
        <f t="shared" si="165"/>
        <v>申請までのスケジュール</v>
      </c>
      <c r="D673" s="353"/>
    </row>
    <row r="674" spans="2:6">
      <c r="C674" s="356"/>
    </row>
    <row r="675" spans="2:6" ht="27.75" customHeight="1">
      <c r="B675" s="356">
        <f>B667+1</f>
        <v>85</v>
      </c>
      <c r="C675" s="241" t="str">
        <f>C667</f>
        <v>事業者名</v>
      </c>
      <c r="D675" s="354" t="str">
        <f>VLOOKUP(B675,'非表示(⑩用)'!I:M,2,FALSE)</f>
        <v/>
      </c>
      <c r="F675" s="10" t="s">
        <v>492</v>
      </c>
    </row>
    <row r="676" spans="2:6" ht="27.75" customHeight="1">
      <c r="B676" s="356">
        <f t="shared" ref="B676:B681" si="166">B668+1</f>
        <v>85</v>
      </c>
      <c r="C676" s="241" t="str">
        <f t="shared" ref="C676:C681" si="167">C668</f>
        <v>取得しようとする認証等</v>
      </c>
      <c r="D676" s="354" t="str">
        <f>VLOOKUP(B675,'非表示(⑩用)'!I:M,3,FALSE)</f>
        <v/>
      </c>
      <c r="F676" s="10" t="s">
        <v>492</v>
      </c>
    </row>
    <row r="677" spans="2:6" ht="27.75" customHeight="1">
      <c r="B677" s="356">
        <f t="shared" si="166"/>
        <v>85</v>
      </c>
      <c r="C677" s="241" t="str">
        <f t="shared" si="167"/>
        <v>認証等の取得対象範囲</v>
      </c>
      <c r="D677" s="354" t="str">
        <f>VLOOKUP(B675,'非表示(⑩用)'!I:M,4,FALSE)</f>
        <v/>
      </c>
      <c r="F677" s="10" t="s">
        <v>492</v>
      </c>
    </row>
    <row r="678" spans="2:6" ht="27.75" customHeight="1">
      <c r="B678" s="356">
        <f t="shared" si="166"/>
        <v>85</v>
      </c>
      <c r="C678" s="241" t="str">
        <f t="shared" si="167"/>
        <v>申請（予定）時期</v>
      </c>
      <c r="D678" s="355" t="str">
        <f>VLOOKUP(B675,'非表示(⑩用)'!I:M,5,FALSE)</f>
        <v/>
      </c>
      <c r="F678" s="10" t="s">
        <v>492</v>
      </c>
    </row>
    <row r="679" spans="2:6" ht="37.5" customHeight="1">
      <c r="B679" s="356">
        <f t="shared" si="166"/>
        <v>85</v>
      </c>
      <c r="C679" s="241" t="str">
        <f t="shared" si="167"/>
        <v>現時点での対応状況</v>
      </c>
      <c r="D679" s="353"/>
    </row>
    <row r="680" spans="2:6" ht="37.5" customHeight="1">
      <c r="B680" s="356">
        <f t="shared" si="166"/>
        <v>85</v>
      </c>
      <c r="C680" s="241" t="str">
        <f t="shared" si="167"/>
        <v>申請に向けた課題等</v>
      </c>
      <c r="D680" s="353"/>
    </row>
    <row r="681" spans="2:6" ht="128.25" customHeight="1">
      <c r="B681" s="356">
        <f t="shared" si="166"/>
        <v>85</v>
      </c>
      <c r="C681" s="241" t="str">
        <f t="shared" si="167"/>
        <v>申請までのスケジュール</v>
      </c>
      <c r="D681" s="353"/>
    </row>
    <row r="682" spans="2:6">
      <c r="C682" s="356"/>
    </row>
    <row r="683" spans="2:6" ht="27.75" customHeight="1">
      <c r="B683" s="356">
        <f t="shared" ref="B683:B689" si="168">B675+1</f>
        <v>86</v>
      </c>
      <c r="C683" s="241" t="str">
        <f>C675</f>
        <v>事業者名</v>
      </c>
      <c r="D683" s="354" t="str">
        <f>VLOOKUP(B683,'非表示(⑩用)'!I:M,2,FALSE)</f>
        <v/>
      </c>
      <c r="F683" s="10" t="s">
        <v>492</v>
      </c>
    </row>
    <row r="684" spans="2:6" ht="27.75" customHeight="1">
      <c r="B684" s="356">
        <f t="shared" si="168"/>
        <v>86</v>
      </c>
      <c r="C684" s="241" t="str">
        <f t="shared" ref="C684:C689" si="169">C676</f>
        <v>取得しようとする認証等</v>
      </c>
      <c r="D684" s="354" t="str">
        <f>VLOOKUP(B683,'非表示(⑩用)'!I:M,3,FALSE)</f>
        <v/>
      </c>
      <c r="F684" s="10" t="s">
        <v>492</v>
      </c>
    </row>
    <row r="685" spans="2:6" ht="27.75" customHeight="1">
      <c r="B685" s="356">
        <f t="shared" si="168"/>
        <v>86</v>
      </c>
      <c r="C685" s="241" t="str">
        <f t="shared" si="169"/>
        <v>認証等の取得対象範囲</v>
      </c>
      <c r="D685" s="354" t="str">
        <f>VLOOKUP(B683,'非表示(⑩用)'!I:M,4,FALSE)</f>
        <v/>
      </c>
      <c r="F685" s="10" t="s">
        <v>492</v>
      </c>
    </row>
    <row r="686" spans="2:6" ht="27.75" customHeight="1">
      <c r="B686" s="356">
        <f t="shared" si="168"/>
        <v>86</v>
      </c>
      <c r="C686" s="241" t="str">
        <f t="shared" si="169"/>
        <v>申請（予定）時期</v>
      </c>
      <c r="D686" s="355" t="str">
        <f>VLOOKUP(B683,'非表示(⑩用)'!I:M,5,FALSE)</f>
        <v/>
      </c>
      <c r="F686" s="10" t="s">
        <v>492</v>
      </c>
    </row>
    <row r="687" spans="2:6" ht="37.5" customHeight="1">
      <c r="B687" s="356">
        <f t="shared" si="168"/>
        <v>86</v>
      </c>
      <c r="C687" s="241" t="str">
        <f t="shared" si="169"/>
        <v>現時点での対応状況</v>
      </c>
      <c r="D687" s="353"/>
    </row>
    <row r="688" spans="2:6" ht="37.5" customHeight="1">
      <c r="B688" s="356">
        <f t="shared" si="168"/>
        <v>86</v>
      </c>
      <c r="C688" s="241" t="str">
        <f t="shared" si="169"/>
        <v>申請に向けた課題等</v>
      </c>
      <c r="D688" s="353"/>
    </row>
    <row r="689" spans="2:6" ht="128.25" customHeight="1">
      <c r="B689" s="356">
        <f t="shared" si="168"/>
        <v>86</v>
      </c>
      <c r="C689" s="241" t="str">
        <f t="shared" si="169"/>
        <v>申請までのスケジュール</v>
      </c>
      <c r="D689" s="353"/>
    </row>
    <row r="690" spans="2:6">
      <c r="C690" s="356"/>
    </row>
    <row r="691" spans="2:6" ht="27.75" customHeight="1">
      <c r="B691" s="356">
        <f>B683+1</f>
        <v>87</v>
      </c>
      <c r="C691" s="241" t="str">
        <f>C683</f>
        <v>事業者名</v>
      </c>
      <c r="D691" s="354" t="str">
        <f>VLOOKUP(B691,'非表示(⑩用)'!I:M,2,FALSE)</f>
        <v/>
      </c>
      <c r="F691" s="10" t="s">
        <v>492</v>
      </c>
    </row>
    <row r="692" spans="2:6" ht="27.75" customHeight="1">
      <c r="B692" s="356">
        <f t="shared" ref="B692:B697" si="170">B684+1</f>
        <v>87</v>
      </c>
      <c r="C692" s="241" t="str">
        <f t="shared" ref="C692:C697" si="171">C684</f>
        <v>取得しようとする認証等</v>
      </c>
      <c r="D692" s="354" t="str">
        <f>VLOOKUP(B691,'非表示(⑩用)'!I:M,3,FALSE)</f>
        <v/>
      </c>
      <c r="F692" s="10" t="s">
        <v>492</v>
      </c>
    </row>
    <row r="693" spans="2:6" ht="27.75" customHeight="1">
      <c r="B693" s="356">
        <f t="shared" si="170"/>
        <v>87</v>
      </c>
      <c r="C693" s="241" t="str">
        <f t="shared" si="171"/>
        <v>認証等の取得対象範囲</v>
      </c>
      <c r="D693" s="354" t="str">
        <f>VLOOKUP(B691,'非表示(⑩用)'!I:M,4,FALSE)</f>
        <v/>
      </c>
      <c r="F693" s="10" t="s">
        <v>492</v>
      </c>
    </row>
    <row r="694" spans="2:6" ht="27.75" customHeight="1">
      <c r="B694" s="356">
        <f t="shared" si="170"/>
        <v>87</v>
      </c>
      <c r="C694" s="241" t="str">
        <f t="shared" si="171"/>
        <v>申請（予定）時期</v>
      </c>
      <c r="D694" s="355" t="str">
        <f>VLOOKUP(B691,'非表示(⑩用)'!I:M,5,FALSE)</f>
        <v/>
      </c>
      <c r="F694" s="10" t="s">
        <v>492</v>
      </c>
    </row>
    <row r="695" spans="2:6" ht="37.5" customHeight="1">
      <c r="B695" s="356">
        <f t="shared" si="170"/>
        <v>87</v>
      </c>
      <c r="C695" s="241" t="str">
        <f t="shared" si="171"/>
        <v>現時点での対応状況</v>
      </c>
      <c r="D695" s="353"/>
    </row>
    <row r="696" spans="2:6" ht="37.5" customHeight="1">
      <c r="B696" s="356">
        <f t="shared" si="170"/>
        <v>87</v>
      </c>
      <c r="C696" s="241" t="str">
        <f t="shared" si="171"/>
        <v>申請に向けた課題等</v>
      </c>
      <c r="D696" s="353"/>
    </row>
    <row r="697" spans="2:6" ht="128.25" customHeight="1">
      <c r="B697" s="356">
        <f t="shared" si="170"/>
        <v>87</v>
      </c>
      <c r="C697" s="241" t="str">
        <f t="shared" si="171"/>
        <v>申請までのスケジュール</v>
      </c>
      <c r="D697" s="353"/>
    </row>
    <row r="698" spans="2:6">
      <c r="C698" s="356"/>
    </row>
    <row r="699" spans="2:6" ht="27.75" customHeight="1">
      <c r="B699" s="356">
        <f>B691+1</f>
        <v>88</v>
      </c>
      <c r="C699" s="241" t="str">
        <f>C691</f>
        <v>事業者名</v>
      </c>
      <c r="D699" s="354" t="str">
        <f>VLOOKUP(B699,'非表示(⑩用)'!I:M,2,FALSE)</f>
        <v/>
      </c>
      <c r="F699" s="10" t="s">
        <v>492</v>
      </c>
    </row>
    <row r="700" spans="2:6" ht="27.75" customHeight="1">
      <c r="B700" s="356">
        <f t="shared" ref="B700:B705" si="172">B692+1</f>
        <v>88</v>
      </c>
      <c r="C700" s="241" t="str">
        <f t="shared" ref="C700:C705" si="173">C692</f>
        <v>取得しようとする認証等</v>
      </c>
      <c r="D700" s="354" t="str">
        <f>VLOOKUP(B699,'非表示(⑩用)'!I:M,3,FALSE)</f>
        <v/>
      </c>
      <c r="F700" s="10" t="s">
        <v>492</v>
      </c>
    </row>
    <row r="701" spans="2:6" ht="27.75" customHeight="1">
      <c r="B701" s="356">
        <f t="shared" si="172"/>
        <v>88</v>
      </c>
      <c r="C701" s="241" t="str">
        <f t="shared" si="173"/>
        <v>認証等の取得対象範囲</v>
      </c>
      <c r="D701" s="354" t="str">
        <f>VLOOKUP(B699,'非表示(⑩用)'!I:M,4,FALSE)</f>
        <v/>
      </c>
      <c r="F701" s="10" t="s">
        <v>492</v>
      </c>
    </row>
    <row r="702" spans="2:6" ht="27.75" customHeight="1">
      <c r="B702" s="356">
        <f t="shared" si="172"/>
        <v>88</v>
      </c>
      <c r="C702" s="241" t="str">
        <f t="shared" si="173"/>
        <v>申請（予定）時期</v>
      </c>
      <c r="D702" s="355" t="str">
        <f>VLOOKUP(B699,'非表示(⑩用)'!I:M,5,FALSE)</f>
        <v/>
      </c>
      <c r="F702" s="10" t="s">
        <v>492</v>
      </c>
    </row>
    <row r="703" spans="2:6" ht="37.5" customHeight="1">
      <c r="B703" s="356">
        <f t="shared" si="172"/>
        <v>88</v>
      </c>
      <c r="C703" s="241" t="str">
        <f t="shared" si="173"/>
        <v>現時点での対応状況</v>
      </c>
      <c r="D703" s="353"/>
    </row>
    <row r="704" spans="2:6" ht="37.5" customHeight="1">
      <c r="B704" s="356">
        <f t="shared" si="172"/>
        <v>88</v>
      </c>
      <c r="C704" s="241" t="str">
        <f t="shared" si="173"/>
        <v>申請に向けた課題等</v>
      </c>
      <c r="D704" s="353"/>
    </row>
    <row r="705" spans="2:6" ht="128.25" customHeight="1">
      <c r="B705" s="356">
        <f t="shared" si="172"/>
        <v>88</v>
      </c>
      <c r="C705" s="241" t="str">
        <f t="shared" si="173"/>
        <v>申請までのスケジュール</v>
      </c>
      <c r="D705" s="353"/>
    </row>
    <row r="706" spans="2:6">
      <c r="C706" s="356"/>
    </row>
    <row r="707" spans="2:6" ht="27.75" customHeight="1">
      <c r="B707" s="356">
        <f>B699+1</f>
        <v>89</v>
      </c>
      <c r="C707" s="241" t="str">
        <f>C699</f>
        <v>事業者名</v>
      </c>
      <c r="D707" s="354" t="str">
        <f>VLOOKUP(B707,'非表示(⑩用)'!I:M,2,FALSE)</f>
        <v/>
      </c>
      <c r="F707" s="10" t="s">
        <v>492</v>
      </c>
    </row>
    <row r="708" spans="2:6" ht="27.75" customHeight="1">
      <c r="B708" s="356">
        <f t="shared" ref="B708:B713" si="174">B700+1</f>
        <v>89</v>
      </c>
      <c r="C708" s="241" t="str">
        <f t="shared" ref="C708:C713" si="175">C700</f>
        <v>取得しようとする認証等</v>
      </c>
      <c r="D708" s="354" t="str">
        <f>VLOOKUP(B707,'非表示(⑩用)'!I:M,3,FALSE)</f>
        <v/>
      </c>
      <c r="F708" s="10" t="s">
        <v>492</v>
      </c>
    </row>
    <row r="709" spans="2:6" ht="27.75" customHeight="1">
      <c r="B709" s="356">
        <f t="shared" si="174"/>
        <v>89</v>
      </c>
      <c r="C709" s="241" t="str">
        <f t="shared" si="175"/>
        <v>認証等の取得対象範囲</v>
      </c>
      <c r="D709" s="354" t="str">
        <f>VLOOKUP(B707,'非表示(⑩用)'!I:M,4,FALSE)</f>
        <v/>
      </c>
      <c r="F709" s="10" t="s">
        <v>492</v>
      </c>
    </row>
    <row r="710" spans="2:6" ht="27.75" customHeight="1">
      <c r="B710" s="356">
        <f t="shared" si="174"/>
        <v>89</v>
      </c>
      <c r="C710" s="241" t="str">
        <f t="shared" si="175"/>
        <v>申請（予定）時期</v>
      </c>
      <c r="D710" s="355" t="str">
        <f>VLOOKUP(B707,'非表示(⑩用)'!I:M,5,FALSE)</f>
        <v/>
      </c>
      <c r="F710" s="10" t="s">
        <v>492</v>
      </c>
    </row>
    <row r="711" spans="2:6" ht="37.5" customHeight="1">
      <c r="B711" s="356">
        <f t="shared" si="174"/>
        <v>89</v>
      </c>
      <c r="C711" s="241" t="str">
        <f t="shared" si="175"/>
        <v>現時点での対応状況</v>
      </c>
      <c r="D711" s="353"/>
    </row>
    <row r="712" spans="2:6" ht="37.5" customHeight="1">
      <c r="B712" s="356">
        <f t="shared" si="174"/>
        <v>89</v>
      </c>
      <c r="C712" s="241" t="str">
        <f t="shared" si="175"/>
        <v>申請に向けた課題等</v>
      </c>
      <c r="D712" s="353"/>
    </row>
    <row r="713" spans="2:6" ht="128.25" customHeight="1">
      <c r="B713" s="356">
        <f t="shared" si="174"/>
        <v>89</v>
      </c>
      <c r="C713" s="241" t="str">
        <f t="shared" si="175"/>
        <v>申請までのスケジュール</v>
      </c>
      <c r="D713" s="353"/>
    </row>
    <row r="714" spans="2:6">
      <c r="C714" s="356"/>
    </row>
    <row r="715" spans="2:6" ht="27.75" customHeight="1">
      <c r="B715" s="356">
        <f t="shared" ref="B715:B721" si="176">B707+1</f>
        <v>90</v>
      </c>
      <c r="C715" s="241" t="str">
        <f>C707</f>
        <v>事業者名</v>
      </c>
      <c r="D715" s="354" t="str">
        <f>VLOOKUP(B715,'非表示(⑩用)'!I:M,2,FALSE)</f>
        <v/>
      </c>
      <c r="F715" s="10" t="s">
        <v>492</v>
      </c>
    </row>
    <row r="716" spans="2:6" ht="27.75" customHeight="1">
      <c r="B716" s="356">
        <f t="shared" si="176"/>
        <v>90</v>
      </c>
      <c r="C716" s="241" t="str">
        <f t="shared" ref="C716:C721" si="177">C708</f>
        <v>取得しようとする認証等</v>
      </c>
      <c r="D716" s="354" t="str">
        <f>VLOOKUP(B715,'非表示(⑩用)'!I:M,3,FALSE)</f>
        <v/>
      </c>
      <c r="F716" s="10" t="s">
        <v>492</v>
      </c>
    </row>
    <row r="717" spans="2:6" ht="27.75" customHeight="1">
      <c r="B717" s="356">
        <f t="shared" si="176"/>
        <v>90</v>
      </c>
      <c r="C717" s="241" t="str">
        <f t="shared" si="177"/>
        <v>認証等の取得対象範囲</v>
      </c>
      <c r="D717" s="354" t="str">
        <f>VLOOKUP(B715,'非表示(⑩用)'!I:M,4,FALSE)</f>
        <v/>
      </c>
      <c r="F717" s="10" t="s">
        <v>492</v>
      </c>
    </row>
    <row r="718" spans="2:6" ht="27.75" customHeight="1">
      <c r="B718" s="356">
        <f t="shared" si="176"/>
        <v>90</v>
      </c>
      <c r="C718" s="241" t="str">
        <f t="shared" si="177"/>
        <v>申請（予定）時期</v>
      </c>
      <c r="D718" s="355" t="str">
        <f>VLOOKUP(B715,'非表示(⑩用)'!I:M,5,FALSE)</f>
        <v/>
      </c>
      <c r="F718" s="10" t="s">
        <v>492</v>
      </c>
    </row>
    <row r="719" spans="2:6" ht="37.5" customHeight="1">
      <c r="B719" s="356">
        <f t="shared" si="176"/>
        <v>90</v>
      </c>
      <c r="C719" s="241" t="str">
        <f t="shared" si="177"/>
        <v>現時点での対応状況</v>
      </c>
      <c r="D719" s="353"/>
    </row>
    <row r="720" spans="2:6" ht="37.5" customHeight="1">
      <c r="B720" s="356">
        <f t="shared" si="176"/>
        <v>90</v>
      </c>
      <c r="C720" s="241" t="str">
        <f t="shared" si="177"/>
        <v>申請に向けた課題等</v>
      </c>
      <c r="D720" s="353"/>
    </row>
    <row r="721" spans="2:6" ht="128.25" customHeight="1">
      <c r="B721" s="356">
        <f t="shared" si="176"/>
        <v>90</v>
      </c>
      <c r="C721" s="241" t="str">
        <f t="shared" si="177"/>
        <v>申請までのスケジュール</v>
      </c>
      <c r="D721" s="353"/>
    </row>
    <row r="722" spans="2:6">
      <c r="C722" s="356"/>
    </row>
    <row r="723" spans="2:6" ht="27.75" customHeight="1">
      <c r="B723" s="356">
        <f>B715+1</f>
        <v>91</v>
      </c>
      <c r="C723" s="241" t="str">
        <f>C715</f>
        <v>事業者名</v>
      </c>
      <c r="D723" s="354" t="str">
        <f>VLOOKUP(B723,'非表示(⑩用)'!I:M,2,FALSE)</f>
        <v/>
      </c>
      <c r="F723" s="10" t="s">
        <v>492</v>
      </c>
    </row>
    <row r="724" spans="2:6" ht="27.75" customHeight="1">
      <c r="B724" s="356">
        <f t="shared" ref="B724:B729" si="178">B716+1</f>
        <v>91</v>
      </c>
      <c r="C724" s="241" t="str">
        <f t="shared" ref="C724:C729" si="179">C716</f>
        <v>取得しようとする認証等</v>
      </c>
      <c r="D724" s="354" t="str">
        <f>VLOOKUP(B723,'非表示(⑩用)'!I:M,3,FALSE)</f>
        <v/>
      </c>
      <c r="F724" s="10" t="s">
        <v>492</v>
      </c>
    </row>
    <row r="725" spans="2:6" ht="27.75" customHeight="1">
      <c r="B725" s="356">
        <f t="shared" si="178"/>
        <v>91</v>
      </c>
      <c r="C725" s="241" t="str">
        <f t="shared" si="179"/>
        <v>認証等の取得対象範囲</v>
      </c>
      <c r="D725" s="354" t="str">
        <f>VLOOKUP(B723,'非表示(⑩用)'!I:M,4,FALSE)</f>
        <v/>
      </c>
      <c r="F725" s="10" t="s">
        <v>492</v>
      </c>
    </row>
    <row r="726" spans="2:6" ht="27.75" customHeight="1">
      <c r="B726" s="356">
        <f t="shared" si="178"/>
        <v>91</v>
      </c>
      <c r="C726" s="241" t="str">
        <f t="shared" si="179"/>
        <v>申請（予定）時期</v>
      </c>
      <c r="D726" s="355" t="str">
        <f>VLOOKUP(B723,'非表示(⑩用)'!I:M,5,FALSE)</f>
        <v/>
      </c>
      <c r="F726" s="10" t="s">
        <v>492</v>
      </c>
    </row>
    <row r="727" spans="2:6" ht="37.5" customHeight="1">
      <c r="B727" s="356">
        <f t="shared" si="178"/>
        <v>91</v>
      </c>
      <c r="C727" s="241" t="str">
        <f t="shared" si="179"/>
        <v>現時点での対応状況</v>
      </c>
      <c r="D727" s="353"/>
    </row>
    <row r="728" spans="2:6" ht="37.5" customHeight="1">
      <c r="B728" s="356">
        <f t="shared" si="178"/>
        <v>91</v>
      </c>
      <c r="C728" s="241" t="str">
        <f t="shared" si="179"/>
        <v>申請に向けた課題等</v>
      </c>
      <c r="D728" s="353"/>
    </row>
    <row r="729" spans="2:6" ht="128.25" customHeight="1">
      <c r="B729" s="356">
        <f t="shared" si="178"/>
        <v>91</v>
      </c>
      <c r="C729" s="241" t="str">
        <f t="shared" si="179"/>
        <v>申請までのスケジュール</v>
      </c>
      <c r="D729" s="353"/>
    </row>
    <row r="730" spans="2:6">
      <c r="C730" s="356"/>
    </row>
    <row r="731" spans="2:6" ht="27.75" customHeight="1">
      <c r="B731" s="356">
        <f>B723+1</f>
        <v>92</v>
      </c>
      <c r="C731" s="241" t="str">
        <f>C723</f>
        <v>事業者名</v>
      </c>
      <c r="D731" s="354" t="str">
        <f>VLOOKUP(B731,'非表示(⑩用)'!I:M,2,FALSE)</f>
        <v/>
      </c>
      <c r="F731" s="10" t="s">
        <v>492</v>
      </c>
    </row>
    <row r="732" spans="2:6" ht="27.75" customHeight="1">
      <c r="B732" s="356">
        <f t="shared" ref="B732:B737" si="180">B724+1</f>
        <v>92</v>
      </c>
      <c r="C732" s="241" t="str">
        <f t="shared" ref="C732:C737" si="181">C724</f>
        <v>取得しようとする認証等</v>
      </c>
      <c r="D732" s="354" t="str">
        <f>VLOOKUP(B731,'非表示(⑩用)'!I:M,3,FALSE)</f>
        <v/>
      </c>
      <c r="F732" s="10" t="s">
        <v>492</v>
      </c>
    </row>
    <row r="733" spans="2:6" ht="27.75" customHeight="1">
      <c r="B733" s="356">
        <f t="shared" si="180"/>
        <v>92</v>
      </c>
      <c r="C733" s="241" t="str">
        <f t="shared" si="181"/>
        <v>認証等の取得対象範囲</v>
      </c>
      <c r="D733" s="354" t="str">
        <f>VLOOKUP(B731,'非表示(⑩用)'!I:M,4,FALSE)</f>
        <v/>
      </c>
      <c r="F733" s="10" t="s">
        <v>492</v>
      </c>
    </row>
    <row r="734" spans="2:6" ht="27.75" customHeight="1">
      <c r="B734" s="356">
        <f t="shared" si="180"/>
        <v>92</v>
      </c>
      <c r="C734" s="241" t="str">
        <f t="shared" si="181"/>
        <v>申請（予定）時期</v>
      </c>
      <c r="D734" s="355" t="str">
        <f>VLOOKUP(B731,'非表示(⑩用)'!I:M,5,FALSE)</f>
        <v/>
      </c>
      <c r="F734" s="10" t="s">
        <v>492</v>
      </c>
    </row>
    <row r="735" spans="2:6" ht="37.5" customHeight="1">
      <c r="B735" s="356">
        <f t="shared" si="180"/>
        <v>92</v>
      </c>
      <c r="C735" s="241" t="str">
        <f t="shared" si="181"/>
        <v>現時点での対応状況</v>
      </c>
      <c r="D735" s="353"/>
    </row>
    <row r="736" spans="2:6" ht="37.5" customHeight="1">
      <c r="B736" s="356">
        <f t="shared" si="180"/>
        <v>92</v>
      </c>
      <c r="C736" s="241" t="str">
        <f t="shared" si="181"/>
        <v>申請に向けた課題等</v>
      </c>
      <c r="D736" s="353"/>
    </row>
    <row r="737" spans="2:6" ht="128.25" customHeight="1">
      <c r="B737" s="356">
        <f t="shared" si="180"/>
        <v>92</v>
      </c>
      <c r="C737" s="241" t="str">
        <f t="shared" si="181"/>
        <v>申請までのスケジュール</v>
      </c>
      <c r="D737" s="353"/>
    </row>
    <row r="738" spans="2:6">
      <c r="C738" s="356"/>
    </row>
    <row r="739" spans="2:6" ht="27.75" customHeight="1">
      <c r="B739" s="356">
        <f>B731+1</f>
        <v>93</v>
      </c>
      <c r="C739" s="241" t="str">
        <f>C731</f>
        <v>事業者名</v>
      </c>
      <c r="D739" s="354" t="str">
        <f>VLOOKUP(B739,'非表示(⑩用)'!I:M,2,FALSE)</f>
        <v/>
      </c>
      <c r="F739" s="10" t="s">
        <v>492</v>
      </c>
    </row>
    <row r="740" spans="2:6" ht="27.75" customHeight="1">
      <c r="B740" s="356">
        <f t="shared" ref="B740:B745" si="182">B732+1</f>
        <v>93</v>
      </c>
      <c r="C740" s="241" t="str">
        <f t="shared" ref="C740:C745" si="183">C732</f>
        <v>取得しようとする認証等</v>
      </c>
      <c r="D740" s="354" t="str">
        <f>VLOOKUP(B739,'非表示(⑩用)'!I:M,3,FALSE)</f>
        <v/>
      </c>
      <c r="F740" s="10" t="s">
        <v>492</v>
      </c>
    </row>
    <row r="741" spans="2:6" ht="27.75" customHeight="1">
      <c r="B741" s="356">
        <f t="shared" si="182"/>
        <v>93</v>
      </c>
      <c r="C741" s="241" t="str">
        <f t="shared" si="183"/>
        <v>認証等の取得対象範囲</v>
      </c>
      <c r="D741" s="354" t="str">
        <f>VLOOKUP(B739,'非表示(⑩用)'!I:M,4,FALSE)</f>
        <v/>
      </c>
      <c r="F741" s="10" t="s">
        <v>492</v>
      </c>
    </row>
    <row r="742" spans="2:6" ht="27.75" customHeight="1">
      <c r="B742" s="356">
        <f t="shared" si="182"/>
        <v>93</v>
      </c>
      <c r="C742" s="241" t="str">
        <f t="shared" si="183"/>
        <v>申請（予定）時期</v>
      </c>
      <c r="D742" s="355" t="str">
        <f>VLOOKUP(B739,'非表示(⑩用)'!I:M,5,FALSE)</f>
        <v/>
      </c>
      <c r="F742" s="10" t="s">
        <v>492</v>
      </c>
    </row>
    <row r="743" spans="2:6" ht="37.5" customHeight="1">
      <c r="B743" s="356">
        <f t="shared" si="182"/>
        <v>93</v>
      </c>
      <c r="C743" s="241" t="str">
        <f t="shared" si="183"/>
        <v>現時点での対応状況</v>
      </c>
      <c r="D743" s="353"/>
    </row>
    <row r="744" spans="2:6" ht="37.5" customHeight="1">
      <c r="B744" s="356">
        <f t="shared" si="182"/>
        <v>93</v>
      </c>
      <c r="C744" s="241" t="str">
        <f t="shared" si="183"/>
        <v>申請に向けた課題等</v>
      </c>
      <c r="D744" s="353"/>
    </row>
    <row r="745" spans="2:6" ht="128.25" customHeight="1">
      <c r="B745" s="356">
        <f t="shared" si="182"/>
        <v>93</v>
      </c>
      <c r="C745" s="241" t="str">
        <f t="shared" si="183"/>
        <v>申請までのスケジュール</v>
      </c>
      <c r="D745" s="353"/>
    </row>
    <row r="746" spans="2:6">
      <c r="C746" s="356"/>
    </row>
    <row r="747" spans="2:6" ht="27.75" customHeight="1">
      <c r="B747" s="356">
        <f t="shared" ref="B747:B753" si="184">B739+1</f>
        <v>94</v>
      </c>
      <c r="C747" s="241" t="str">
        <f>C739</f>
        <v>事業者名</v>
      </c>
      <c r="D747" s="354" t="str">
        <f>VLOOKUP(B747,'非表示(⑩用)'!I:M,2,FALSE)</f>
        <v/>
      </c>
      <c r="F747" s="10" t="s">
        <v>492</v>
      </c>
    </row>
    <row r="748" spans="2:6" ht="27.75" customHeight="1">
      <c r="B748" s="356">
        <f t="shared" si="184"/>
        <v>94</v>
      </c>
      <c r="C748" s="241" t="str">
        <f t="shared" ref="C748:C753" si="185">C740</f>
        <v>取得しようとする認証等</v>
      </c>
      <c r="D748" s="354" t="str">
        <f>VLOOKUP(B747,'非表示(⑩用)'!I:M,3,FALSE)</f>
        <v/>
      </c>
      <c r="F748" s="10" t="s">
        <v>492</v>
      </c>
    </row>
    <row r="749" spans="2:6" ht="27.75" customHeight="1">
      <c r="B749" s="356">
        <f t="shared" si="184"/>
        <v>94</v>
      </c>
      <c r="C749" s="241" t="str">
        <f t="shared" si="185"/>
        <v>認証等の取得対象範囲</v>
      </c>
      <c r="D749" s="354" t="str">
        <f>VLOOKUP(B747,'非表示(⑩用)'!I:M,4,FALSE)</f>
        <v/>
      </c>
      <c r="F749" s="10" t="s">
        <v>492</v>
      </c>
    </row>
    <row r="750" spans="2:6" ht="27.75" customHeight="1">
      <c r="B750" s="356">
        <f t="shared" si="184"/>
        <v>94</v>
      </c>
      <c r="C750" s="241" t="str">
        <f t="shared" si="185"/>
        <v>申請（予定）時期</v>
      </c>
      <c r="D750" s="355" t="str">
        <f>VLOOKUP(B747,'非表示(⑩用)'!I:M,5,FALSE)</f>
        <v/>
      </c>
      <c r="F750" s="10" t="s">
        <v>492</v>
      </c>
    </row>
    <row r="751" spans="2:6" ht="37.5" customHeight="1">
      <c r="B751" s="356">
        <f t="shared" si="184"/>
        <v>94</v>
      </c>
      <c r="C751" s="241" t="str">
        <f t="shared" si="185"/>
        <v>現時点での対応状況</v>
      </c>
      <c r="D751" s="353"/>
    </row>
    <row r="752" spans="2:6" ht="37.5" customHeight="1">
      <c r="B752" s="356">
        <f t="shared" si="184"/>
        <v>94</v>
      </c>
      <c r="C752" s="241" t="str">
        <f t="shared" si="185"/>
        <v>申請に向けた課題等</v>
      </c>
      <c r="D752" s="353"/>
    </row>
    <row r="753" spans="2:6" ht="128.25" customHeight="1">
      <c r="B753" s="356">
        <f t="shared" si="184"/>
        <v>94</v>
      </c>
      <c r="C753" s="241" t="str">
        <f t="shared" si="185"/>
        <v>申請までのスケジュール</v>
      </c>
      <c r="D753" s="353"/>
    </row>
    <row r="754" spans="2:6">
      <c r="C754" s="356"/>
    </row>
    <row r="755" spans="2:6" ht="27.75" customHeight="1">
      <c r="B755" s="356">
        <f>B747+1</f>
        <v>95</v>
      </c>
      <c r="C755" s="241" t="str">
        <f>C747</f>
        <v>事業者名</v>
      </c>
      <c r="D755" s="354" t="str">
        <f>VLOOKUP(B755,'非表示(⑩用)'!I:M,2,FALSE)</f>
        <v/>
      </c>
      <c r="F755" s="10" t="s">
        <v>492</v>
      </c>
    </row>
    <row r="756" spans="2:6" ht="27.75" customHeight="1">
      <c r="B756" s="356">
        <f t="shared" ref="B756:B761" si="186">B748+1</f>
        <v>95</v>
      </c>
      <c r="C756" s="241" t="str">
        <f t="shared" ref="C756:C761" si="187">C748</f>
        <v>取得しようとする認証等</v>
      </c>
      <c r="D756" s="354" t="str">
        <f>VLOOKUP(B755,'非表示(⑩用)'!I:M,3,FALSE)</f>
        <v/>
      </c>
      <c r="F756" s="10" t="s">
        <v>492</v>
      </c>
    </row>
    <row r="757" spans="2:6" ht="27.75" customHeight="1">
      <c r="B757" s="356">
        <f t="shared" si="186"/>
        <v>95</v>
      </c>
      <c r="C757" s="241" t="str">
        <f t="shared" si="187"/>
        <v>認証等の取得対象範囲</v>
      </c>
      <c r="D757" s="354" t="str">
        <f>VLOOKUP(B755,'非表示(⑩用)'!I:M,4,FALSE)</f>
        <v/>
      </c>
      <c r="F757" s="10" t="s">
        <v>492</v>
      </c>
    </row>
    <row r="758" spans="2:6" ht="27.75" customHeight="1">
      <c r="B758" s="356">
        <f t="shared" si="186"/>
        <v>95</v>
      </c>
      <c r="C758" s="241" t="str">
        <f t="shared" si="187"/>
        <v>申請（予定）時期</v>
      </c>
      <c r="D758" s="355" t="str">
        <f>VLOOKUP(B755,'非表示(⑩用)'!I:M,5,FALSE)</f>
        <v/>
      </c>
      <c r="F758" s="10" t="s">
        <v>492</v>
      </c>
    </row>
    <row r="759" spans="2:6" ht="37.5" customHeight="1">
      <c r="B759" s="356">
        <f t="shared" si="186"/>
        <v>95</v>
      </c>
      <c r="C759" s="241" t="str">
        <f t="shared" si="187"/>
        <v>現時点での対応状況</v>
      </c>
      <c r="D759" s="353"/>
    </row>
    <row r="760" spans="2:6" ht="37.5" customHeight="1">
      <c r="B760" s="356">
        <f t="shared" si="186"/>
        <v>95</v>
      </c>
      <c r="C760" s="241" t="str">
        <f t="shared" si="187"/>
        <v>申請に向けた課題等</v>
      </c>
      <c r="D760" s="353"/>
    </row>
    <row r="761" spans="2:6" ht="128.25" customHeight="1">
      <c r="B761" s="356">
        <f t="shared" si="186"/>
        <v>95</v>
      </c>
      <c r="C761" s="241" t="str">
        <f t="shared" si="187"/>
        <v>申請までのスケジュール</v>
      </c>
      <c r="D761" s="353"/>
    </row>
    <row r="762" spans="2:6">
      <c r="C762" s="356"/>
    </row>
    <row r="763" spans="2:6" ht="27.75" customHeight="1">
      <c r="B763" s="356">
        <f>B755+1</f>
        <v>96</v>
      </c>
      <c r="C763" s="241" t="str">
        <f>C755</f>
        <v>事業者名</v>
      </c>
      <c r="D763" s="354" t="str">
        <f>VLOOKUP(B763,'非表示(⑩用)'!I:M,2,FALSE)</f>
        <v/>
      </c>
      <c r="F763" s="10" t="s">
        <v>492</v>
      </c>
    </row>
    <row r="764" spans="2:6" ht="27.75" customHeight="1">
      <c r="B764" s="356">
        <f t="shared" ref="B764:B769" si="188">B756+1</f>
        <v>96</v>
      </c>
      <c r="C764" s="241" t="str">
        <f t="shared" ref="C764:C769" si="189">C756</f>
        <v>取得しようとする認証等</v>
      </c>
      <c r="D764" s="354" t="str">
        <f>VLOOKUP(B763,'非表示(⑩用)'!I:M,3,FALSE)</f>
        <v/>
      </c>
      <c r="F764" s="10" t="s">
        <v>492</v>
      </c>
    </row>
    <row r="765" spans="2:6" ht="27.75" customHeight="1">
      <c r="B765" s="356">
        <f t="shared" si="188"/>
        <v>96</v>
      </c>
      <c r="C765" s="241" t="str">
        <f t="shared" si="189"/>
        <v>認証等の取得対象範囲</v>
      </c>
      <c r="D765" s="354" t="str">
        <f>VLOOKUP(B763,'非表示(⑩用)'!I:M,4,FALSE)</f>
        <v/>
      </c>
      <c r="F765" s="10" t="s">
        <v>492</v>
      </c>
    </row>
    <row r="766" spans="2:6" ht="27.75" customHeight="1">
      <c r="B766" s="356">
        <f t="shared" si="188"/>
        <v>96</v>
      </c>
      <c r="C766" s="241" t="str">
        <f t="shared" si="189"/>
        <v>申請（予定）時期</v>
      </c>
      <c r="D766" s="355" t="str">
        <f>VLOOKUP(B763,'非表示(⑩用)'!I:M,5,FALSE)</f>
        <v/>
      </c>
      <c r="F766" s="10" t="s">
        <v>492</v>
      </c>
    </row>
    <row r="767" spans="2:6" ht="37.5" customHeight="1">
      <c r="B767" s="356">
        <f t="shared" si="188"/>
        <v>96</v>
      </c>
      <c r="C767" s="241" t="str">
        <f t="shared" si="189"/>
        <v>現時点での対応状況</v>
      </c>
      <c r="D767" s="353"/>
    </row>
    <row r="768" spans="2:6" ht="37.5" customHeight="1">
      <c r="B768" s="356">
        <f t="shared" si="188"/>
        <v>96</v>
      </c>
      <c r="C768" s="241" t="str">
        <f t="shared" si="189"/>
        <v>申請に向けた課題等</v>
      </c>
      <c r="D768" s="353"/>
    </row>
    <row r="769" spans="2:6" ht="128.25" customHeight="1">
      <c r="B769" s="356">
        <f t="shared" si="188"/>
        <v>96</v>
      </c>
      <c r="C769" s="241" t="str">
        <f t="shared" si="189"/>
        <v>申請までのスケジュール</v>
      </c>
      <c r="D769" s="353"/>
    </row>
    <row r="770" spans="2:6">
      <c r="C770" s="356"/>
    </row>
    <row r="771" spans="2:6" ht="27.75" customHeight="1">
      <c r="B771" s="356">
        <f>B763+1</f>
        <v>97</v>
      </c>
      <c r="C771" s="241" t="str">
        <f>C763</f>
        <v>事業者名</v>
      </c>
      <c r="D771" s="354" t="str">
        <f>VLOOKUP(B771,'非表示(⑩用)'!I:M,2,FALSE)</f>
        <v/>
      </c>
      <c r="F771" s="10" t="s">
        <v>492</v>
      </c>
    </row>
    <row r="772" spans="2:6" ht="27.75" customHeight="1">
      <c r="B772" s="356">
        <f t="shared" ref="B772:B777" si="190">B764+1</f>
        <v>97</v>
      </c>
      <c r="C772" s="241" t="str">
        <f t="shared" ref="C772:C777" si="191">C764</f>
        <v>取得しようとする認証等</v>
      </c>
      <c r="D772" s="354" t="str">
        <f>VLOOKUP(B771,'非表示(⑩用)'!I:M,3,FALSE)</f>
        <v/>
      </c>
      <c r="F772" s="10" t="s">
        <v>492</v>
      </c>
    </row>
    <row r="773" spans="2:6" ht="27.75" customHeight="1">
      <c r="B773" s="356">
        <f t="shared" si="190"/>
        <v>97</v>
      </c>
      <c r="C773" s="241" t="str">
        <f t="shared" si="191"/>
        <v>認証等の取得対象範囲</v>
      </c>
      <c r="D773" s="354" t="str">
        <f>VLOOKUP(B771,'非表示(⑩用)'!I:M,4,FALSE)</f>
        <v/>
      </c>
      <c r="F773" s="10" t="s">
        <v>492</v>
      </c>
    </row>
    <row r="774" spans="2:6" ht="27.75" customHeight="1">
      <c r="B774" s="356">
        <f t="shared" si="190"/>
        <v>97</v>
      </c>
      <c r="C774" s="241" t="str">
        <f t="shared" si="191"/>
        <v>申請（予定）時期</v>
      </c>
      <c r="D774" s="355" t="str">
        <f>VLOOKUP(B771,'非表示(⑩用)'!I:M,5,FALSE)</f>
        <v/>
      </c>
      <c r="F774" s="10" t="s">
        <v>492</v>
      </c>
    </row>
    <row r="775" spans="2:6" ht="37.5" customHeight="1">
      <c r="B775" s="356">
        <f t="shared" si="190"/>
        <v>97</v>
      </c>
      <c r="C775" s="241" t="str">
        <f t="shared" si="191"/>
        <v>現時点での対応状況</v>
      </c>
      <c r="D775" s="353"/>
    </row>
    <row r="776" spans="2:6" ht="37.5" customHeight="1">
      <c r="B776" s="356">
        <f t="shared" si="190"/>
        <v>97</v>
      </c>
      <c r="C776" s="241" t="str">
        <f t="shared" si="191"/>
        <v>申請に向けた課題等</v>
      </c>
      <c r="D776" s="353"/>
    </row>
    <row r="777" spans="2:6" ht="128.25" customHeight="1">
      <c r="B777" s="356">
        <f t="shared" si="190"/>
        <v>97</v>
      </c>
      <c r="C777" s="241" t="str">
        <f t="shared" si="191"/>
        <v>申請までのスケジュール</v>
      </c>
      <c r="D777" s="353"/>
    </row>
    <row r="778" spans="2:6">
      <c r="C778" s="356"/>
    </row>
    <row r="779" spans="2:6" ht="27.75" customHeight="1">
      <c r="B779" s="356">
        <f t="shared" ref="B779:B785" si="192">B771+1</f>
        <v>98</v>
      </c>
      <c r="C779" s="241" t="str">
        <f>C771</f>
        <v>事業者名</v>
      </c>
      <c r="D779" s="354" t="str">
        <f>VLOOKUP(B779,'非表示(⑩用)'!I:M,2,FALSE)</f>
        <v/>
      </c>
      <c r="F779" s="10" t="s">
        <v>492</v>
      </c>
    </row>
    <row r="780" spans="2:6" ht="27.75" customHeight="1">
      <c r="B780" s="356">
        <f t="shared" si="192"/>
        <v>98</v>
      </c>
      <c r="C780" s="241" t="str">
        <f t="shared" ref="C780:C785" si="193">C772</f>
        <v>取得しようとする認証等</v>
      </c>
      <c r="D780" s="354" t="str">
        <f>VLOOKUP(B779,'非表示(⑩用)'!I:M,3,FALSE)</f>
        <v/>
      </c>
      <c r="F780" s="10" t="s">
        <v>492</v>
      </c>
    </row>
    <row r="781" spans="2:6" ht="27.75" customHeight="1">
      <c r="B781" s="356">
        <f t="shared" si="192"/>
        <v>98</v>
      </c>
      <c r="C781" s="241" t="str">
        <f t="shared" si="193"/>
        <v>認証等の取得対象範囲</v>
      </c>
      <c r="D781" s="354" t="str">
        <f>VLOOKUP(B779,'非表示(⑩用)'!I:M,4,FALSE)</f>
        <v/>
      </c>
      <c r="F781" s="10" t="s">
        <v>492</v>
      </c>
    </row>
    <row r="782" spans="2:6" ht="27.75" customHeight="1">
      <c r="B782" s="356">
        <f t="shared" si="192"/>
        <v>98</v>
      </c>
      <c r="C782" s="241" t="str">
        <f t="shared" si="193"/>
        <v>申請（予定）時期</v>
      </c>
      <c r="D782" s="355" t="str">
        <f>VLOOKUP(B779,'非表示(⑩用)'!I:M,5,FALSE)</f>
        <v/>
      </c>
      <c r="F782" s="10" t="s">
        <v>492</v>
      </c>
    </row>
    <row r="783" spans="2:6" ht="37.5" customHeight="1">
      <c r="B783" s="356">
        <f t="shared" si="192"/>
        <v>98</v>
      </c>
      <c r="C783" s="241" t="str">
        <f t="shared" si="193"/>
        <v>現時点での対応状況</v>
      </c>
      <c r="D783" s="353"/>
    </row>
    <row r="784" spans="2:6" ht="37.5" customHeight="1">
      <c r="B784" s="356">
        <f t="shared" si="192"/>
        <v>98</v>
      </c>
      <c r="C784" s="241" t="str">
        <f t="shared" si="193"/>
        <v>申請に向けた課題等</v>
      </c>
      <c r="D784" s="353"/>
    </row>
    <row r="785" spans="2:6" ht="128.25" customHeight="1">
      <c r="B785" s="356">
        <f t="shared" si="192"/>
        <v>98</v>
      </c>
      <c r="C785" s="241" t="str">
        <f t="shared" si="193"/>
        <v>申請までのスケジュール</v>
      </c>
      <c r="D785" s="353"/>
    </row>
    <row r="786" spans="2:6">
      <c r="C786" s="356"/>
    </row>
    <row r="787" spans="2:6" ht="27.75" customHeight="1">
      <c r="B787" s="356">
        <f>B779+1</f>
        <v>99</v>
      </c>
      <c r="C787" s="241" t="str">
        <f>C779</f>
        <v>事業者名</v>
      </c>
      <c r="D787" s="354" t="str">
        <f>VLOOKUP(B787,'非表示(⑩用)'!I:M,2,FALSE)</f>
        <v/>
      </c>
      <c r="F787" s="10" t="s">
        <v>492</v>
      </c>
    </row>
    <row r="788" spans="2:6" ht="27.75" customHeight="1">
      <c r="B788" s="356">
        <f t="shared" ref="B788:B793" si="194">B780+1</f>
        <v>99</v>
      </c>
      <c r="C788" s="241" t="str">
        <f t="shared" ref="C788:C793" si="195">C780</f>
        <v>取得しようとする認証等</v>
      </c>
      <c r="D788" s="354" t="str">
        <f>VLOOKUP(B787,'非表示(⑩用)'!I:M,3,FALSE)</f>
        <v/>
      </c>
      <c r="F788" s="10" t="s">
        <v>492</v>
      </c>
    </row>
    <row r="789" spans="2:6" ht="27.75" customHeight="1">
      <c r="B789" s="356">
        <f t="shared" si="194"/>
        <v>99</v>
      </c>
      <c r="C789" s="241" t="str">
        <f t="shared" si="195"/>
        <v>認証等の取得対象範囲</v>
      </c>
      <c r="D789" s="354" t="str">
        <f>VLOOKUP(B787,'非表示(⑩用)'!I:M,4,FALSE)</f>
        <v/>
      </c>
      <c r="F789" s="10" t="s">
        <v>492</v>
      </c>
    </row>
    <row r="790" spans="2:6" ht="27.75" customHeight="1">
      <c r="B790" s="356">
        <f t="shared" si="194"/>
        <v>99</v>
      </c>
      <c r="C790" s="241" t="str">
        <f t="shared" si="195"/>
        <v>申請（予定）時期</v>
      </c>
      <c r="D790" s="355" t="str">
        <f>VLOOKUP(B787,'非表示(⑩用)'!I:M,5,FALSE)</f>
        <v/>
      </c>
      <c r="F790" s="10" t="s">
        <v>492</v>
      </c>
    </row>
    <row r="791" spans="2:6" ht="37.5" customHeight="1">
      <c r="B791" s="356">
        <f t="shared" si="194"/>
        <v>99</v>
      </c>
      <c r="C791" s="241" t="str">
        <f t="shared" si="195"/>
        <v>現時点での対応状況</v>
      </c>
      <c r="D791" s="353"/>
    </row>
    <row r="792" spans="2:6" ht="37.5" customHeight="1">
      <c r="B792" s="356">
        <f t="shared" si="194"/>
        <v>99</v>
      </c>
      <c r="C792" s="241" t="str">
        <f t="shared" si="195"/>
        <v>申請に向けた課題等</v>
      </c>
      <c r="D792" s="353"/>
    </row>
    <row r="793" spans="2:6" ht="128.25" customHeight="1">
      <c r="B793" s="356">
        <f t="shared" si="194"/>
        <v>99</v>
      </c>
      <c r="C793" s="241" t="str">
        <f t="shared" si="195"/>
        <v>申請までのスケジュール</v>
      </c>
      <c r="D793" s="353"/>
    </row>
    <row r="794" spans="2:6">
      <c r="C794" s="356"/>
    </row>
    <row r="795" spans="2:6" ht="27.75" customHeight="1">
      <c r="B795" s="356">
        <f>B787+1</f>
        <v>100</v>
      </c>
      <c r="C795" s="241" t="str">
        <f>C787</f>
        <v>事業者名</v>
      </c>
      <c r="D795" s="354" t="str">
        <f>VLOOKUP(B795,'非表示(⑩用)'!I:M,2,FALSE)</f>
        <v/>
      </c>
      <c r="F795" s="10" t="s">
        <v>492</v>
      </c>
    </row>
    <row r="796" spans="2:6" ht="27.75" customHeight="1">
      <c r="B796" s="356">
        <f t="shared" ref="B796:B801" si="196">B788+1</f>
        <v>100</v>
      </c>
      <c r="C796" s="241" t="str">
        <f t="shared" ref="C796:C801" si="197">C788</f>
        <v>取得しようとする認証等</v>
      </c>
      <c r="D796" s="354" t="str">
        <f>VLOOKUP(B795,'非表示(⑩用)'!I:M,3,FALSE)</f>
        <v/>
      </c>
      <c r="F796" s="10" t="s">
        <v>492</v>
      </c>
    </row>
    <row r="797" spans="2:6" ht="27.75" customHeight="1">
      <c r="B797" s="356">
        <f t="shared" si="196"/>
        <v>100</v>
      </c>
      <c r="C797" s="241" t="str">
        <f t="shared" si="197"/>
        <v>認証等の取得対象範囲</v>
      </c>
      <c r="D797" s="354" t="str">
        <f>VLOOKUP(B795,'非表示(⑩用)'!I:M,4,FALSE)</f>
        <v/>
      </c>
      <c r="F797" s="10" t="s">
        <v>492</v>
      </c>
    </row>
    <row r="798" spans="2:6" ht="27.75" customHeight="1">
      <c r="B798" s="356">
        <f t="shared" si="196"/>
        <v>100</v>
      </c>
      <c r="C798" s="241" t="str">
        <f t="shared" si="197"/>
        <v>申請（予定）時期</v>
      </c>
      <c r="D798" s="355" t="str">
        <f>VLOOKUP(B795,'非表示(⑩用)'!I:M,5,FALSE)</f>
        <v/>
      </c>
      <c r="F798" s="10" t="s">
        <v>492</v>
      </c>
    </row>
    <row r="799" spans="2:6" ht="37.5" customHeight="1">
      <c r="B799" s="356">
        <f t="shared" si="196"/>
        <v>100</v>
      </c>
      <c r="C799" s="241" t="str">
        <f t="shared" si="197"/>
        <v>現時点での対応状況</v>
      </c>
      <c r="D799" s="353"/>
    </row>
    <row r="800" spans="2:6" ht="37.5" customHeight="1">
      <c r="B800" s="356">
        <f t="shared" si="196"/>
        <v>100</v>
      </c>
      <c r="C800" s="241" t="str">
        <f t="shared" si="197"/>
        <v>申請に向けた課題等</v>
      </c>
      <c r="D800" s="353"/>
    </row>
    <row r="801" spans="2:6" ht="128.25" customHeight="1">
      <c r="B801" s="356">
        <f t="shared" si="196"/>
        <v>100</v>
      </c>
      <c r="C801" s="241" t="str">
        <f t="shared" si="197"/>
        <v>申請までのスケジュール</v>
      </c>
      <c r="D801" s="353"/>
    </row>
    <row r="802" spans="2:6">
      <c r="C802" s="356"/>
    </row>
    <row r="803" spans="2:6" ht="27.75" customHeight="1">
      <c r="B803" s="356">
        <f>B795+1</f>
        <v>101</v>
      </c>
      <c r="C803" s="241" t="str">
        <f>C795</f>
        <v>事業者名</v>
      </c>
      <c r="D803" s="354" t="str">
        <f>VLOOKUP(B803,'非表示(⑩用)'!I:M,2,FALSE)</f>
        <v/>
      </c>
      <c r="F803" s="10" t="s">
        <v>492</v>
      </c>
    </row>
    <row r="804" spans="2:6" ht="27.75" customHeight="1">
      <c r="B804" s="356">
        <f t="shared" ref="B804:B809" si="198">B796+1</f>
        <v>101</v>
      </c>
      <c r="C804" s="241" t="str">
        <f t="shared" ref="C804:C809" si="199">C796</f>
        <v>取得しようとする認証等</v>
      </c>
      <c r="D804" s="354" t="str">
        <f>VLOOKUP(B803,'非表示(⑩用)'!I:M,3,FALSE)</f>
        <v/>
      </c>
      <c r="F804" s="10" t="s">
        <v>492</v>
      </c>
    </row>
    <row r="805" spans="2:6" ht="27.75" customHeight="1">
      <c r="B805" s="356">
        <f t="shared" si="198"/>
        <v>101</v>
      </c>
      <c r="C805" s="241" t="str">
        <f t="shared" si="199"/>
        <v>認証等の取得対象範囲</v>
      </c>
      <c r="D805" s="354" t="str">
        <f>VLOOKUP(B803,'非表示(⑩用)'!I:M,4,FALSE)</f>
        <v/>
      </c>
      <c r="F805" s="10" t="s">
        <v>492</v>
      </c>
    </row>
    <row r="806" spans="2:6" ht="27.75" customHeight="1">
      <c r="B806" s="356">
        <f t="shared" si="198"/>
        <v>101</v>
      </c>
      <c r="C806" s="241" t="str">
        <f t="shared" si="199"/>
        <v>申請（予定）時期</v>
      </c>
      <c r="D806" s="355" t="str">
        <f>VLOOKUP(B803,'非表示(⑩用)'!I:M,5,FALSE)</f>
        <v/>
      </c>
      <c r="F806" s="10" t="s">
        <v>492</v>
      </c>
    </row>
    <row r="807" spans="2:6" ht="37.5" customHeight="1">
      <c r="B807" s="356">
        <f t="shared" si="198"/>
        <v>101</v>
      </c>
      <c r="C807" s="241" t="str">
        <f t="shared" si="199"/>
        <v>現時点での対応状況</v>
      </c>
      <c r="D807" s="353"/>
    </row>
    <row r="808" spans="2:6" ht="37.5" customHeight="1">
      <c r="B808" s="356">
        <f t="shared" si="198"/>
        <v>101</v>
      </c>
      <c r="C808" s="241" t="str">
        <f t="shared" si="199"/>
        <v>申請に向けた課題等</v>
      </c>
      <c r="D808" s="353"/>
    </row>
    <row r="809" spans="2:6" ht="128.25" customHeight="1">
      <c r="B809" s="356">
        <f t="shared" si="198"/>
        <v>101</v>
      </c>
      <c r="C809" s="241" t="str">
        <f t="shared" si="199"/>
        <v>申請までのスケジュール</v>
      </c>
      <c r="D809" s="353"/>
    </row>
    <row r="810" spans="2:6">
      <c r="C810" s="356"/>
    </row>
    <row r="811" spans="2:6" ht="27.75" customHeight="1">
      <c r="B811" s="356">
        <f t="shared" ref="B811:B817" si="200">B803+1</f>
        <v>102</v>
      </c>
      <c r="C811" s="241" t="str">
        <f>C803</f>
        <v>事業者名</v>
      </c>
      <c r="D811" s="354" t="str">
        <f>VLOOKUP(B811,'非表示(⑩用)'!I:M,2,FALSE)</f>
        <v/>
      </c>
      <c r="F811" s="10" t="s">
        <v>492</v>
      </c>
    </row>
    <row r="812" spans="2:6" ht="27.75" customHeight="1">
      <c r="B812" s="356">
        <f t="shared" si="200"/>
        <v>102</v>
      </c>
      <c r="C812" s="241" t="str">
        <f t="shared" ref="C812:C817" si="201">C804</f>
        <v>取得しようとする認証等</v>
      </c>
      <c r="D812" s="354" t="str">
        <f>VLOOKUP(B811,'非表示(⑩用)'!I:M,3,FALSE)</f>
        <v/>
      </c>
      <c r="F812" s="10" t="s">
        <v>492</v>
      </c>
    </row>
    <row r="813" spans="2:6" ht="27.75" customHeight="1">
      <c r="B813" s="356">
        <f t="shared" si="200"/>
        <v>102</v>
      </c>
      <c r="C813" s="241" t="str">
        <f t="shared" si="201"/>
        <v>認証等の取得対象範囲</v>
      </c>
      <c r="D813" s="354" t="str">
        <f>VLOOKUP(B811,'非表示(⑩用)'!I:M,4,FALSE)</f>
        <v/>
      </c>
      <c r="F813" s="10" t="s">
        <v>492</v>
      </c>
    </row>
    <row r="814" spans="2:6" ht="27.75" customHeight="1">
      <c r="B814" s="356">
        <f t="shared" si="200"/>
        <v>102</v>
      </c>
      <c r="C814" s="241" t="str">
        <f t="shared" si="201"/>
        <v>申請（予定）時期</v>
      </c>
      <c r="D814" s="355" t="str">
        <f>VLOOKUP(B811,'非表示(⑩用)'!I:M,5,FALSE)</f>
        <v/>
      </c>
      <c r="F814" s="10" t="s">
        <v>492</v>
      </c>
    </row>
    <row r="815" spans="2:6" ht="37.5" customHeight="1">
      <c r="B815" s="356">
        <f t="shared" si="200"/>
        <v>102</v>
      </c>
      <c r="C815" s="241" t="str">
        <f t="shared" si="201"/>
        <v>現時点での対応状況</v>
      </c>
      <c r="D815" s="353"/>
    </row>
    <row r="816" spans="2:6" ht="37.5" customHeight="1">
      <c r="B816" s="356">
        <f t="shared" si="200"/>
        <v>102</v>
      </c>
      <c r="C816" s="241" t="str">
        <f t="shared" si="201"/>
        <v>申請に向けた課題等</v>
      </c>
      <c r="D816" s="353"/>
    </row>
    <row r="817" spans="2:4" ht="128.25" customHeight="1">
      <c r="B817" s="356">
        <f t="shared" si="200"/>
        <v>102</v>
      </c>
      <c r="C817" s="241" t="str">
        <f t="shared" si="201"/>
        <v>申請までのスケジュール</v>
      </c>
      <c r="D817" s="353"/>
    </row>
  </sheetData>
  <sheetProtection password="DD26" sheet="1" objects="1" scenarios="1"/>
  <phoneticPr fontId="13"/>
  <hyperlinks>
    <hyperlink ref="A1" location="Index!B1" display="Indexに戻る"/>
  </hyperlinks>
  <pageMargins left="0.70866141732283472" right="0.70866141732283472" top="0.59055118110236227" bottom="0.59055118110236227" header="0.31496062992125984" footer="0.31496062992125984"/>
  <pageSetup paperSize="9" scale="89" fitToHeight="0" orientation="portrait" r:id="rId1"/>
  <headerFooter>
    <oddFooter>&amp;P / &amp;N ページ</oddFooter>
  </headerFooter>
  <rowBreaks count="1" manualBreakCount="1">
    <brk id="1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3"/>
  <sheetViews>
    <sheetView workbookViewId="0"/>
  </sheetViews>
  <sheetFormatPr defaultRowHeight="12"/>
  <cols>
    <col min="1" max="1" width="3.125" style="10" bestFit="1" customWidth="1"/>
    <col min="2" max="2" width="20.25" style="10" bestFit="1" customWidth="1"/>
    <col min="3" max="3" width="18.75" style="10" bestFit="1" customWidth="1"/>
    <col min="4" max="4" width="20.75" style="10" bestFit="1" customWidth="1"/>
    <col min="5" max="5" width="26.375" style="10" bestFit="1" customWidth="1"/>
    <col min="6" max="6" width="33.875" style="10" bestFit="1" customWidth="1"/>
    <col min="7" max="7" width="17.625" style="10" bestFit="1" customWidth="1"/>
    <col min="8" max="9" width="13.125" style="10" bestFit="1" customWidth="1"/>
    <col min="10" max="16384" width="9" style="10"/>
  </cols>
  <sheetData>
    <row r="2" spans="1:9">
      <c r="A2" s="302" t="s">
        <v>452</v>
      </c>
      <c r="B2" s="302" t="s">
        <v>348</v>
      </c>
      <c r="C2" s="302" t="s">
        <v>349</v>
      </c>
      <c r="D2" s="302" t="s">
        <v>390</v>
      </c>
      <c r="E2" s="302" t="s">
        <v>395</v>
      </c>
      <c r="F2" s="302" t="s">
        <v>408</v>
      </c>
      <c r="G2" s="303" t="s">
        <v>459</v>
      </c>
      <c r="H2" s="303" t="s">
        <v>252</v>
      </c>
      <c r="I2" s="303" t="s">
        <v>253</v>
      </c>
    </row>
    <row r="4" spans="1:9">
      <c r="A4" s="10" t="s">
        <v>453</v>
      </c>
      <c r="B4" s="10" t="s">
        <v>351</v>
      </c>
      <c r="C4" s="10" t="s">
        <v>354</v>
      </c>
      <c r="D4" s="10" t="s">
        <v>393</v>
      </c>
      <c r="E4" s="10" t="s">
        <v>396</v>
      </c>
      <c r="F4" s="10" t="s">
        <v>409</v>
      </c>
      <c r="G4" s="303" t="str">
        <f>非表示!U3</f>
        <v/>
      </c>
      <c r="H4" s="303" t="str">
        <f>非表示!W3</f>
        <v/>
      </c>
      <c r="I4" s="303" t="str">
        <f>非表示!Y3</f>
        <v/>
      </c>
    </row>
    <row r="5" spans="1:9">
      <c r="B5" s="10" t="s">
        <v>353</v>
      </c>
      <c r="C5" s="10" t="s">
        <v>355</v>
      </c>
      <c r="D5" s="10" t="s">
        <v>392</v>
      </c>
      <c r="E5" s="10" t="s">
        <v>397</v>
      </c>
      <c r="F5" s="10" t="s">
        <v>410</v>
      </c>
      <c r="G5" s="303" t="str">
        <f>非表示!U4</f>
        <v/>
      </c>
      <c r="H5" s="303" t="str">
        <f>非表示!W4</f>
        <v/>
      </c>
      <c r="I5" s="303" t="str">
        <f>非表示!Y4</f>
        <v/>
      </c>
    </row>
    <row r="6" spans="1:9">
      <c r="B6" s="10" t="s">
        <v>350</v>
      </c>
      <c r="C6" s="10" t="s">
        <v>527</v>
      </c>
      <c r="D6" s="10" t="s">
        <v>391</v>
      </c>
      <c r="F6" s="10" t="s">
        <v>411</v>
      </c>
      <c r="G6" s="303" t="str">
        <f>非表示!U5</f>
        <v/>
      </c>
      <c r="H6" s="303" t="str">
        <f>非表示!W5</f>
        <v/>
      </c>
      <c r="I6" s="303" t="str">
        <f>非表示!Y5</f>
        <v/>
      </c>
    </row>
    <row r="7" spans="1:9">
      <c r="B7" s="10" t="s">
        <v>352</v>
      </c>
      <c r="C7" s="10" t="s">
        <v>528</v>
      </c>
      <c r="D7" s="10" t="s">
        <v>394</v>
      </c>
      <c r="G7" s="303" t="str">
        <f>非表示!U6</f>
        <v/>
      </c>
      <c r="H7" s="303" t="str">
        <f>非表示!W6</f>
        <v/>
      </c>
      <c r="I7" s="303" t="str">
        <f>非表示!Y6</f>
        <v/>
      </c>
    </row>
    <row r="8" spans="1:9">
      <c r="B8" s="10" t="s">
        <v>526</v>
      </c>
      <c r="C8" s="10" t="s">
        <v>526</v>
      </c>
      <c r="G8" s="303" t="str">
        <f>非表示!U7</f>
        <v/>
      </c>
      <c r="H8" s="303" t="str">
        <f>非表示!W7</f>
        <v/>
      </c>
      <c r="I8" s="303" t="str">
        <f>非表示!Y7</f>
        <v/>
      </c>
    </row>
    <row r="9" spans="1:9">
      <c r="G9" s="303" t="str">
        <f>非表示!U8</f>
        <v/>
      </c>
      <c r="H9" s="303" t="str">
        <f>非表示!W8</f>
        <v/>
      </c>
      <c r="I9" s="303" t="str">
        <f>非表示!Y8</f>
        <v/>
      </c>
    </row>
    <row r="10" spans="1:9">
      <c r="G10" s="303" t="str">
        <f>非表示!U9</f>
        <v/>
      </c>
      <c r="H10" s="303" t="str">
        <f>非表示!W9</f>
        <v/>
      </c>
      <c r="I10" s="303" t="str">
        <f>非表示!Y9</f>
        <v/>
      </c>
    </row>
    <row r="11" spans="1:9">
      <c r="G11" s="303" t="str">
        <f>非表示!U10</f>
        <v/>
      </c>
      <c r="H11" s="303" t="str">
        <f>非表示!W10</f>
        <v/>
      </c>
      <c r="I11" s="303" t="str">
        <f>非表示!Y10</f>
        <v/>
      </c>
    </row>
    <row r="12" spans="1:9">
      <c r="G12" s="303" t="str">
        <f>非表示!U11</f>
        <v/>
      </c>
      <c r="H12" s="303" t="str">
        <f>非表示!W11</f>
        <v/>
      </c>
      <c r="I12" s="303" t="str">
        <f>非表示!Y11</f>
        <v/>
      </c>
    </row>
    <row r="13" spans="1:9">
      <c r="G13" s="303" t="str">
        <f>非表示!U12</f>
        <v/>
      </c>
      <c r="H13" s="303" t="str">
        <f>非表示!W12</f>
        <v/>
      </c>
      <c r="I13" s="303" t="str">
        <f>非表示!Y12</f>
        <v/>
      </c>
    </row>
    <row r="14" spans="1:9">
      <c r="G14" s="303" t="str">
        <f>非表示!U13</f>
        <v/>
      </c>
      <c r="H14" s="303" t="str">
        <f>非表示!W13</f>
        <v/>
      </c>
      <c r="I14" s="303" t="str">
        <f>非表示!Y13</f>
        <v/>
      </c>
    </row>
    <row r="15" spans="1:9">
      <c r="G15" s="303" t="str">
        <f>非表示!U14</f>
        <v/>
      </c>
      <c r="H15" s="303" t="str">
        <f>非表示!W14</f>
        <v/>
      </c>
      <c r="I15" s="303" t="str">
        <f>非表示!Y14</f>
        <v/>
      </c>
    </row>
    <row r="16" spans="1:9">
      <c r="G16" s="303" t="str">
        <f>非表示!U15</f>
        <v/>
      </c>
      <c r="H16" s="303" t="str">
        <f>非表示!W15</f>
        <v/>
      </c>
      <c r="I16" s="303" t="str">
        <f>非表示!Y15</f>
        <v/>
      </c>
    </row>
    <row r="17" spans="7:9">
      <c r="G17" s="303" t="str">
        <f>非表示!U16</f>
        <v/>
      </c>
      <c r="H17" s="303" t="str">
        <f>非表示!W16</f>
        <v/>
      </c>
      <c r="I17" s="303" t="str">
        <f>非表示!Y16</f>
        <v/>
      </c>
    </row>
    <row r="18" spans="7:9">
      <c r="G18" s="303" t="str">
        <f>非表示!U17</f>
        <v/>
      </c>
      <c r="H18" s="303" t="str">
        <f>非表示!W17</f>
        <v/>
      </c>
      <c r="I18" s="303" t="str">
        <f>非表示!Y17</f>
        <v/>
      </c>
    </row>
    <row r="19" spans="7:9">
      <c r="G19" s="303" t="str">
        <f>非表示!U18</f>
        <v/>
      </c>
      <c r="H19" s="303" t="str">
        <f>非表示!W18</f>
        <v/>
      </c>
      <c r="I19" s="303" t="str">
        <f>非表示!Y18</f>
        <v/>
      </c>
    </row>
    <row r="20" spans="7:9">
      <c r="G20" s="303" t="str">
        <f>非表示!U19</f>
        <v/>
      </c>
      <c r="H20" s="303" t="str">
        <f>非表示!W19</f>
        <v/>
      </c>
      <c r="I20" s="303" t="str">
        <f>非表示!Y19</f>
        <v/>
      </c>
    </row>
    <row r="21" spans="7:9">
      <c r="G21" s="303" t="str">
        <f>非表示!U20</f>
        <v/>
      </c>
      <c r="H21" s="303" t="str">
        <f>非表示!W20</f>
        <v/>
      </c>
      <c r="I21" s="303" t="str">
        <f>非表示!Y20</f>
        <v/>
      </c>
    </row>
    <row r="22" spans="7:9">
      <c r="G22" s="303" t="str">
        <f>非表示!U21</f>
        <v/>
      </c>
      <c r="H22" s="303" t="str">
        <f>非表示!W21</f>
        <v/>
      </c>
      <c r="I22" s="303" t="str">
        <f>非表示!Y21</f>
        <v/>
      </c>
    </row>
    <row r="23" spans="7:9">
      <c r="G23" s="303" t="str">
        <f>非表示!U22</f>
        <v/>
      </c>
      <c r="H23" s="303" t="str">
        <f>非表示!W22</f>
        <v/>
      </c>
      <c r="I23" s="303" t="str">
        <f>非表示!Y22</f>
        <v/>
      </c>
    </row>
    <row r="24" spans="7:9">
      <c r="G24" s="303" t="str">
        <f>非表示!U23</f>
        <v/>
      </c>
      <c r="H24" s="303" t="str">
        <f>非表示!W23</f>
        <v/>
      </c>
      <c r="I24" s="303" t="str">
        <f>非表示!Y23</f>
        <v/>
      </c>
    </row>
    <row r="25" spans="7:9">
      <c r="G25" s="303" t="str">
        <f>非表示!U24</f>
        <v/>
      </c>
      <c r="H25" s="303" t="str">
        <f>非表示!W24</f>
        <v/>
      </c>
      <c r="I25" s="303" t="str">
        <f>非表示!Y24</f>
        <v/>
      </c>
    </row>
    <row r="26" spans="7:9">
      <c r="G26" s="303" t="str">
        <f>非表示!U25</f>
        <v/>
      </c>
      <c r="H26" s="303" t="str">
        <f>非表示!W25</f>
        <v/>
      </c>
      <c r="I26" s="303" t="str">
        <f>非表示!Y25</f>
        <v/>
      </c>
    </row>
    <row r="27" spans="7:9">
      <c r="G27" s="303" t="str">
        <f>非表示!U26</f>
        <v/>
      </c>
      <c r="H27" s="303" t="str">
        <f>非表示!W26</f>
        <v/>
      </c>
      <c r="I27" s="303" t="str">
        <f>非表示!Y26</f>
        <v/>
      </c>
    </row>
    <row r="28" spans="7:9">
      <c r="G28" s="303" t="str">
        <f>非表示!U27</f>
        <v/>
      </c>
      <c r="H28" s="303" t="str">
        <f>非表示!W27</f>
        <v/>
      </c>
      <c r="I28" s="303" t="str">
        <f>非表示!Y27</f>
        <v/>
      </c>
    </row>
    <row r="29" spans="7:9">
      <c r="G29" s="303" t="str">
        <f>非表示!U28</f>
        <v/>
      </c>
      <c r="H29" s="303" t="str">
        <f>非表示!W28</f>
        <v/>
      </c>
      <c r="I29" s="303" t="str">
        <f>非表示!Y28</f>
        <v/>
      </c>
    </row>
    <row r="30" spans="7:9">
      <c r="G30" s="303" t="str">
        <f>非表示!U29</f>
        <v/>
      </c>
      <c r="H30" s="303" t="str">
        <f>非表示!W29</f>
        <v/>
      </c>
      <c r="I30" s="303" t="str">
        <f>非表示!Y29</f>
        <v/>
      </c>
    </row>
    <row r="31" spans="7:9">
      <c r="G31" s="303" t="str">
        <f>非表示!U30</f>
        <v/>
      </c>
      <c r="H31" s="303" t="str">
        <f>非表示!W30</f>
        <v/>
      </c>
      <c r="I31" s="303" t="str">
        <f>非表示!Y30</f>
        <v/>
      </c>
    </row>
    <row r="32" spans="7:9">
      <c r="G32" s="303" t="str">
        <f>非表示!U31</f>
        <v/>
      </c>
      <c r="H32" s="303" t="str">
        <f>非表示!W31</f>
        <v/>
      </c>
      <c r="I32" s="303" t="str">
        <f>非表示!Y31</f>
        <v/>
      </c>
    </row>
    <row r="33" spans="7:9">
      <c r="G33" s="303" t="str">
        <f>非表示!U32</f>
        <v/>
      </c>
      <c r="H33" s="303" t="str">
        <f>非表示!W32</f>
        <v/>
      </c>
      <c r="I33" s="303" t="str">
        <f>非表示!Y32</f>
        <v/>
      </c>
    </row>
    <row r="34" spans="7:9">
      <c r="G34" s="303" t="str">
        <f>非表示!U33</f>
        <v/>
      </c>
      <c r="H34" s="303" t="str">
        <f>非表示!W33</f>
        <v/>
      </c>
      <c r="I34" s="303" t="str">
        <f>非表示!Y33</f>
        <v/>
      </c>
    </row>
    <row r="35" spans="7:9">
      <c r="G35" s="303" t="str">
        <f>非表示!U34</f>
        <v/>
      </c>
      <c r="H35" s="303" t="str">
        <f>非表示!W34</f>
        <v/>
      </c>
      <c r="I35" s="303" t="str">
        <f>非表示!Y34</f>
        <v/>
      </c>
    </row>
    <row r="36" spans="7:9">
      <c r="G36" s="303" t="str">
        <f>非表示!U35</f>
        <v/>
      </c>
      <c r="H36" s="303" t="str">
        <f>非表示!W35</f>
        <v/>
      </c>
      <c r="I36" s="303" t="str">
        <f>非表示!Y35</f>
        <v/>
      </c>
    </row>
    <row r="37" spans="7:9">
      <c r="G37" s="303" t="str">
        <f>非表示!U36</f>
        <v/>
      </c>
      <c r="H37" s="303" t="str">
        <f>非表示!W36</f>
        <v/>
      </c>
      <c r="I37" s="303" t="str">
        <f>非表示!Y36</f>
        <v/>
      </c>
    </row>
    <row r="38" spans="7:9">
      <c r="G38" s="303" t="str">
        <f>非表示!U37</f>
        <v/>
      </c>
      <c r="H38" s="303" t="str">
        <f>非表示!W37</f>
        <v/>
      </c>
      <c r="I38" s="303" t="str">
        <f>非表示!Y37</f>
        <v/>
      </c>
    </row>
    <row r="39" spans="7:9">
      <c r="G39" s="303" t="str">
        <f>非表示!U38</f>
        <v/>
      </c>
      <c r="H39" s="303" t="str">
        <f>非表示!W38</f>
        <v/>
      </c>
      <c r="I39" s="303" t="str">
        <f>非表示!Y38</f>
        <v/>
      </c>
    </row>
    <row r="40" spans="7:9">
      <c r="G40" s="303" t="str">
        <f>非表示!U39</f>
        <v/>
      </c>
      <c r="H40" s="303" t="str">
        <f>非表示!W39</f>
        <v/>
      </c>
      <c r="I40" s="303" t="str">
        <f>非表示!Y39</f>
        <v/>
      </c>
    </row>
    <row r="41" spans="7:9">
      <c r="G41" s="303" t="str">
        <f>非表示!U40</f>
        <v/>
      </c>
      <c r="H41" s="303" t="str">
        <f>非表示!W40</f>
        <v/>
      </c>
      <c r="I41" s="303" t="str">
        <f>非表示!Y40</f>
        <v/>
      </c>
    </row>
    <row r="42" spans="7:9">
      <c r="G42" s="303" t="str">
        <f>非表示!U41</f>
        <v/>
      </c>
      <c r="H42" s="303" t="str">
        <f>非表示!W41</f>
        <v/>
      </c>
      <c r="I42" s="303" t="str">
        <f>非表示!Y41</f>
        <v/>
      </c>
    </row>
    <row r="43" spans="7:9">
      <c r="G43" s="303" t="str">
        <f>非表示!U42</f>
        <v/>
      </c>
      <c r="H43" s="303" t="str">
        <f>非表示!W42</f>
        <v/>
      </c>
      <c r="I43" s="303" t="str">
        <f>非表示!Y42</f>
        <v/>
      </c>
    </row>
    <row r="44" spans="7:9">
      <c r="G44" s="303" t="str">
        <f>非表示!U43</f>
        <v/>
      </c>
      <c r="H44" s="303" t="str">
        <f>非表示!W43</f>
        <v/>
      </c>
      <c r="I44" s="303" t="str">
        <f>非表示!Y43</f>
        <v/>
      </c>
    </row>
    <row r="45" spans="7:9">
      <c r="G45" s="303" t="str">
        <f>非表示!U44</f>
        <v/>
      </c>
      <c r="H45" s="303" t="str">
        <f>非表示!W44</f>
        <v/>
      </c>
      <c r="I45" s="303" t="str">
        <f>非表示!Y44</f>
        <v/>
      </c>
    </row>
    <row r="46" spans="7:9">
      <c r="G46" s="303" t="str">
        <f>非表示!U45</f>
        <v/>
      </c>
      <c r="H46" s="303" t="str">
        <f>非表示!W45</f>
        <v/>
      </c>
      <c r="I46" s="303" t="str">
        <f>非表示!Y45</f>
        <v/>
      </c>
    </row>
    <row r="47" spans="7:9">
      <c r="G47" s="303" t="str">
        <f>非表示!U46</f>
        <v/>
      </c>
      <c r="H47" s="303" t="str">
        <f>非表示!W46</f>
        <v/>
      </c>
      <c r="I47" s="303" t="str">
        <f>非表示!Y46</f>
        <v/>
      </c>
    </row>
    <row r="48" spans="7:9">
      <c r="G48" s="303" t="str">
        <f>非表示!U47</f>
        <v/>
      </c>
      <c r="H48" s="303" t="str">
        <f>非表示!W47</f>
        <v/>
      </c>
      <c r="I48" s="303" t="str">
        <f>非表示!Y47</f>
        <v/>
      </c>
    </row>
    <row r="49" spans="7:9">
      <c r="G49" s="303" t="str">
        <f>非表示!U48</f>
        <v/>
      </c>
      <c r="H49" s="303" t="str">
        <f>非表示!W48</f>
        <v/>
      </c>
      <c r="I49" s="303" t="str">
        <f>非表示!Y48</f>
        <v/>
      </c>
    </row>
    <row r="50" spans="7:9">
      <c r="G50" s="303" t="str">
        <f>非表示!U49</f>
        <v/>
      </c>
      <c r="H50" s="303" t="str">
        <f>非表示!W49</f>
        <v/>
      </c>
      <c r="I50" s="303" t="str">
        <f>非表示!Y49</f>
        <v/>
      </c>
    </row>
    <row r="51" spans="7:9">
      <c r="G51" s="303" t="str">
        <f>非表示!U50</f>
        <v/>
      </c>
      <c r="H51" s="303" t="str">
        <f>非表示!W50</f>
        <v/>
      </c>
      <c r="I51" s="303" t="str">
        <f>非表示!Y50</f>
        <v/>
      </c>
    </row>
    <row r="52" spans="7:9">
      <c r="G52" s="303" t="str">
        <f>非表示!U51</f>
        <v/>
      </c>
      <c r="H52" s="303" t="str">
        <f>非表示!W51</f>
        <v/>
      </c>
      <c r="I52" s="303" t="str">
        <f>非表示!Y51</f>
        <v/>
      </c>
    </row>
    <row r="53" spans="7:9">
      <c r="G53" s="303" t="str">
        <f>非表示!U52</f>
        <v/>
      </c>
      <c r="H53" s="303" t="str">
        <f>非表示!W52</f>
        <v/>
      </c>
      <c r="I53" s="303" t="str">
        <f>非表示!Y52</f>
        <v/>
      </c>
    </row>
  </sheetData>
  <sheetProtection sheet="1" objects="1" scenarios="1"/>
  <phoneticPr fontId="7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79"/>
  <sheetViews>
    <sheetView view="pageBreakPreview" topLeftCell="A13" zoomScale="85" zoomScaleNormal="84" zoomScaleSheetLayoutView="85" workbookViewId="0">
      <selection activeCell="Z66" sqref="Z66:AE67"/>
    </sheetView>
  </sheetViews>
  <sheetFormatPr defaultColWidth="2.625" defaultRowHeight="11.25" customHeight="1"/>
  <cols>
    <col min="1" max="1" width="1" style="155" customWidth="1"/>
    <col min="2" max="2" width="1.375" style="156" customWidth="1"/>
    <col min="3" max="3" width="3.125" style="155" bestFit="1" customWidth="1"/>
    <col min="4" max="8" width="2.625" style="155"/>
    <col min="9" max="9" width="2.625" style="157"/>
    <col min="10" max="30" width="2.625" style="155"/>
    <col min="31" max="31" width="3.125" style="155" bestFit="1" customWidth="1"/>
    <col min="32" max="47" width="2.625" style="155"/>
    <col min="48" max="48" width="2.875" style="155" customWidth="1"/>
    <col min="49" max="16384" width="2.625" style="155"/>
  </cols>
  <sheetData>
    <row r="1" spans="1:49" ht="18" customHeight="1">
      <c r="B1" s="153" t="s">
        <v>95</v>
      </c>
      <c r="C1" s="154"/>
      <c r="D1" s="154"/>
      <c r="E1" s="154"/>
      <c r="F1" s="426" t="s">
        <v>225</v>
      </c>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row>
    <row r="3" spans="1:49" ht="21.75" customHeight="1">
      <c r="B3" s="158"/>
      <c r="C3" s="427" t="s">
        <v>109</v>
      </c>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9"/>
      <c r="AW3" s="159"/>
    </row>
    <row r="4" spans="1:49" ht="21.75" customHeight="1">
      <c r="B4" s="158"/>
      <c r="C4" s="430"/>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2"/>
      <c r="AW4" s="159"/>
    </row>
    <row r="5" spans="1:49" ht="18" customHeight="1">
      <c r="C5" s="160"/>
      <c r="D5" s="157"/>
      <c r="G5" s="161"/>
      <c r="I5" s="161"/>
    </row>
    <row r="6" spans="1:49" ht="18" customHeight="1">
      <c r="A6" s="163"/>
      <c r="B6" s="162"/>
      <c r="C6" s="162" t="s">
        <v>228</v>
      </c>
      <c r="D6" s="164"/>
      <c r="E6" s="162"/>
      <c r="F6" s="164"/>
      <c r="G6" s="162"/>
      <c r="H6" s="162"/>
      <c r="I6" s="162"/>
      <c r="J6" s="162"/>
      <c r="K6" s="162"/>
      <c r="L6" s="162"/>
      <c r="M6" s="162"/>
      <c r="N6" s="162"/>
      <c r="O6" s="162"/>
      <c r="P6" s="162"/>
      <c r="Q6" s="162"/>
      <c r="R6" s="162"/>
      <c r="S6" s="162"/>
      <c r="T6" s="162"/>
      <c r="U6" s="162"/>
      <c r="V6" s="162"/>
      <c r="W6" s="162"/>
      <c r="X6" s="162"/>
      <c r="Y6" s="162"/>
      <c r="Z6" s="162"/>
      <c r="AA6" s="162"/>
      <c r="AB6" s="162"/>
      <c r="AC6" s="162"/>
      <c r="AD6" s="162"/>
      <c r="AP6" s="155" t="s">
        <v>245</v>
      </c>
      <c r="AS6" s="155" t="s">
        <v>246</v>
      </c>
      <c r="AV6" s="155" t="s">
        <v>247</v>
      </c>
    </row>
    <row r="7" spans="1:49" ht="11.25" customHeight="1">
      <c r="A7" s="157"/>
      <c r="B7" s="155"/>
      <c r="C7" s="155" t="s">
        <v>227</v>
      </c>
      <c r="D7" s="161"/>
      <c r="F7" s="161"/>
      <c r="I7" s="155"/>
    </row>
    <row r="8" spans="1:49" ht="11.25" customHeight="1">
      <c r="A8" s="157"/>
      <c r="B8" s="155"/>
      <c r="D8" s="161"/>
      <c r="F8" s="161"/>
      <c r="I8" s="155"/>
    </row>
    <row r="9" spans="1:49" ht="11.25" customHeight="1">
      <c r="A9" s="157"/>
      <c r="B9" s="155"/>
      <c r="D9" s="161"/>
      <c r="F9" s="161"/>
      <c r="I9" s="155"/>
      <c r="AE9" s="155" t="s">
        <v>187</v>
      </c>
    </row>
    <row r="10" spans="1:49" ht="11.25" customHeight="1">
      <c r="A10" s="157"/>
      <c r="B10" s="155"/>
      <c r="D10" s="161"/>
      <c r="F10" s="161"/>
      <c r="I10" s="155"/>
      <c r="AE10" s="155" t="s">
        <v>188</v>
      </c>
    </row>
    <row r="11" spans="1:49" ht="11.25" customHeight="1">
      <c r="C11" s="160"/>
      <c r="D11" s="157"/>
      <c r="G11" s="161"/>
      <c r="I11" s="161"/>
      <c r="AE11" s="162" t="s">
        <v>189</v>
      </c>
      <c r="AF11" s="162"/>
      <c r="AH11" s="162"/>
      <c r="AI11" s="162"/>
      <c r="AJ11" s="162"/>
      <c r="AK11" s="162"/>
      <c r="AL11" s="162"/>
      <c r="AM11" s="162"/>
      <c r="AN11" s="162"/>
      <c r="AQ11" s="165"/>
      <c r="AR11" s="165"/>
      <c r="AT11" s="155" t="s">
        <v>190</v>
      </c>
    </row>
    <row r="12" spans="1:49" ht="11.25" customHeight="1">
      <c r="B12" s="166" t="s">
        <v>47</v>
      </c>
      <c r="C12" s="166"/>
      <c r="D12" s="166"/>
      <c r="E12" s="166"/>
      <c r="F12" s="166"/>
      <c r="G12" s="166"/>
      <c r="H12" s="166"/>
      <c r="I12" s="155"/>
    </row>
    <row r="13" spans="1:49" ht="11.25" customHeight="1">
      <c r="B13" s="166"/>
      <c r="C13" s="166"/>
      <c r="D13" s="166"/>
      <c r="E13" s="166"/>
      <c r="F13" s="166"/>
      <c r="G13" s="166"/>
      <c r="H13" s="166"/>
      <c r="I13" s="155"/>
    </row>
    <row r="14" spans="1:49" ht="11.25" customHeight="1">
      <c r="C14" s="435" t="s">
        <v>223</v>
      </c>
      <c r="D14" s="436"/>
      <c r="E14" s="436"/>
      <c r="F14" s="436"/>
      <c r="G14" s="436"/>
      <c r="H14" s="436"/>
      <c r="I14" s="436"/>
      <c r="J14" s="436"/>
      <c r="K14" s="184"/>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6"/>
    </row>
    <row r="15" spans="1:49" ht="11.25" customHeight="1">
      <c r="C15" s="437"/>
      <c r="D15" s="438"/>
      <c r="E15" s="438"/>
      <c r="F15" s="438"/>
      <c r="G15" s="438"/>
      <c r="H15" s="438"/>
      <c r="I15" s="438"/>
      <c r="J15" s="438"/>
      <c r="K15" s="187"/>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9"/>
    </row>
    <row r="16" spans="1:49" ht="11.25" customHeight="1">
      <c r="C16" s="437"/>
      <c r="D16" s="438"/>
      <c r="E16" s="438"/>
      <c r="F16" s="438"/>
      <c r="G16" s="438"/>
      <c r="H16" s="438"/>
      <c r="I16" s="438"/>
      <c r="J16" s="438"/>
      <c r="K16" s="190"/>
      <c r="L16" s="188"/>
      <c r="M16" s="188"/>
      <c r="N16" s="191" t="s">
        <v>224</v>
      </c>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9"/>
    </row>
    <row r="17" spans="3:48" ht="11.25" customHeight="1">
      <c r="C17" s="437"/>
      <c r="D17" s="438"/>
      <c r="E17" s="438"/>
      <c r="F17" s="438"/>
      <c r="G17" s="438"/>
      <c r="H17" s="438"/>
      <c r="I17" s="438"/>
      <c r="J17" s="438"/>
      <c r="K17" s="187"/>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92"/>
      <c r="AO17" s="188"/>
      <c r="AP17" s="188"/>
      <c r="AQ17" s="188"/>
      <c r="AR17" s="188"/>
      <c r="AS17" s="188"/>
      <c r="AT17" s="188"/>
      <c r="AU17" s="188"/>
      <c r="AV17" s="189"/>
    </row>
    <row r="18" spans="3:48" ht="11.25" customHeight="1">
      <c r="C18" s="439"/>
      <c r="D18" s="440"/>
      <c r="E18" s="440"/>
      <c r="F18" s="440"/>
      <c r="G18" s="440"/>
      <c r="H18" s="440"/>
      <c r="I18" s="440"/>
      <c r="J18" s="440"/>
      <c r="K18" s="193"/>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5"/>
    </row>
    <row r="19" spans="3:48" ht="11.25" customHeight="1">
      <c r="C19" s="441" t="s">
        <v>221</v>
      </c>
      <c r="D19" s="442"/>
      <c r="E19" s="442"/>
      <c r="F19" s="442"/>
      <c r="G19" s="442"/>
      <c r="H19" s="442"/>
      <c r="I19" s="442"/>
      <c r="J19" s="442"/>
      <c r="K19" s="187"/>
      <c r="L19" s="192"/>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9"/>
    </row>
    <row r="20" spans="3:48" ht="11.25" customHeight="1">
      <c r="C20" s="443"/>
      <c r="D20" s="444"/>
      <c r="E20" s="444"/>
      <c r="F20" s="444"/>
      <c r="G20" s="444"/>
      <c r="H20" s="444"/>
      <c r="I20" s="444"/>
      <c r="J20" s="444"/>
      <c r="K20" s="196"/>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8"/>
    </row>
    <row r="21" spans="3:48" ht="11.25" customHeight="1">
      <c r="C21" s="445" t="s">
        <v>222</v>
      </c>
      <c r="D21" s="446"/>
      <c r="E21" s="446"/>
      <c r="F21" s="446"/>
      <c r="G21" s="446"/>
      <c r="H21" s="446"/>
      <c r="I21" s="446"/>
      <c r="J21" s="446"/>
      <c r="K21" s="187"/>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9"/>
    </row>
    <row r="22" spans="3:48" ht="11.25" customHeight="1">
      <c r="C22" s="447"/>
      <c r="D22" s="448"/>
      <c r="E22" s="448"/>
      <c r="F22" s="448"/>
      <c r="G22" s="448"/>
      <c r="H22" s="448"/>
      <c r="I22" s="448"/>
      <c r="J22" s="448"/>
      <c r="K22" s="187"/>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9"/>
    </row>
    <row r="23" spans="3:48" ht="11.25" customHeight="1">
      <c r="C23" s="435" t="s">
        <v>226</v>
      </c>
      <c r="D23" s="436"/>
      <c r="E23" s="436"/>
      <c r="F23" s="436"/>
      <c r="G23" s="436"/>
      <c r="H23" s="436"/>
      <c r="I23" s="436"/>
      <c r="J23" s="449"/>
      <c r="K23" s="199"/>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1"/>
    </row>
    <row r="24" spans="3:48" ht="11.25" customHeight="1">
      <c r="C24" s="437"/>
      <c r="D24" s="438"/>
      <c r="E24" s="438"/>
      <c r="F24" s="438"/>
      <c r="G24" s="438"/>
      <c r="H24" s="438"/>
      <c r="I24" s="438"/>
      <c r="J24" s="450"/>
      <c r="K24" s="190"/>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202"/>
    </row>
    <row r="25" spans="3:48" ht="11.25" customHeight="1">
      <c r="C25" s="437"/>
      <c r="D25" s="438"/>
      <c r="E25" s="438"/>
      <c r="F25" s="438"/>
      <c r="G25" s="438"/>
      <c r="H25" s="438"/>
      <c r="I25" s="438"/>
      <c r="J25" s="450"/>
      <c r="K25" s="190"/>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202"/>
    </row>
    <row r="26" spans="3:48" ht="11.25" customHeight="1">
      <c r="C26" s="437"/>
      <c r="D26" s="438"/>
      <c r="E26" s="438"/>
      <c r="F26" s="438"/>
      <c r="G26" s="438"/>
      <c r="H26" s="438"/>
      <c r="I26" s="438"/>
      <c r="J26" s="450"/>
      <c r="K26" s="190"/>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202"/>
    </row>
    <row r="27" spans="3:48" ht="11.25" customHeight="1">
      <c r="C27" s="437"/>
      <c r="D27" s="438"/>
      <c r="E27" s="438"/>
      <c r="F27" s="438"/>
      <c r="G27" s="438"/>
      <c r="H27" s="438"/>
      <c r="I27" s="438"/>
      <c r="J27" s="450"/>
      <c r="K27" s="190"/>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202"/>
    </row>
    <row r="28" spans="3:48" ht="11.25" customHeight="1">
      <c r="C28" s="437"/>
      <c r="D28" s="438"/>
      <c r="E28" s="438"/>
      <c r="F28" s="438"/>
      <c r="G28" s="438"/>
      <c r="H28" s="438"/>
      <c r="I28" s="438"/>
      <c r="J28" s="450"/>
      <c r="K28" s="190"/>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202"/>
    </row>
    <row r="29" spans="3:48" ht="11.25" customHeight="1">
      <c r="C29" s="437"/>
      <c r="D29" s="438"/>
      <c r="E29" s="438"/>
      <c r="F29" s="438"/>
      <c r="G29" s="438"/>
      <c r="H29" s="438"/>
      <c r="I29" s="438"/>
      <c r="J29" s="450"/>
      <c r="K29" s="190"/>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202"/>
    </row>
    <row r="30" spans="3:48" ht="11.25" customHeight="1">
      <c r="C30" s="437"/>
      <c r="D30" s="438"/>
      <c r="E30" s="438"/>
      <c r="F30" s="438"/>
      <c r="G30" s="438"/>
      <c r="H30" s="438"/>
      <c r="I30" s="438"/>
      <c r="J30" s="450"/>
      <c r="K30" s="190"/>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202"/>
    </row>
    <row r="31" spans="3:48" ht="11.25" customHeight="1">
      <c r="C31" s="437"/>
      <c r="D31" s="438"/>
      <c r="E31" s="438"/>
      <c r="F31" s="438"/>
      <c r="G31" s="438"/>
      <c r="H31" s="438"/>
      <c r="I31" s="438"/>
      <c r="J31" s="450"/>
      <c r="K31" s="190"/>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202"/>
    </row>
    <row r="32" spans="3:48" ht="11.25" customHeight="1">
      <c r="C32" s="437"/>
      <c r="D32" s="438"/>
      <c r="E32" s="438"/>
      <c r="F32" s="438"/>
      <c r="G32" s="438"/>
      <c r="H32" s="438"/>
      <c r="I32" s="438"/>
      <c r="J32" s="450"/>
      <c r="K32" s="190"/>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202"/>
    </row>
    <row r="33" spans="2:49" ht="11.25" customHeight="1">
      <c r="C33" s="437"/>
      <c r="D33" s="438"/>
      <c r="E33" s="438"/>
      <c r="F33" s="438"/>
      <c r="G33" s="438"/>
      <c r="H33" s="438"/>
      <c r="I33" s="438"/>
      <c r="J33" s="450"/>
      <c r="K33" s="190"/>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202"/>
      <c r="AW33" s="154"/>
    </row>
    <row r="34" spans="2:49" ht="11.25" customHeight="1">
      <c r="B34" s="166"/>
      <c r="C34" s="439"/>
      <c r="D34" s="440"/>
      <c r="E34" s="440"/>
      <c r="F34" s="440"/>
      <c r="G34" s="440"/>
      <c r="H34" s="440"/>
      <c r="I34" s="440"/>
      <c r="J34" s="451"/>
      <c r="K34" s="203"/>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5"/>
    </row>
    <row r="35" spans="2:49" ht="11.25" customHeight="1">
      <c r="B35" s="166"/>
      <c r="C35" s="156"/>
      <c r="D35" s="156"/>
      <c r="E35" s="156"/>
      <c r="F35" s="156"/>
      <c r="G35" s="156"/>
      <c r="H35" s="168"/>
      <c r="I35" s="169"/>
      <c r="M35" s="165"/>
      <c r="N35" s="165"/>
      <c r="O35" s="165"/>
      <c r="P35" s="165"/>
      <c r="Q35" s="165"/>
      <c r="R35" s="165"/>
      <c r="S35" s="165"/>
      <c r="T35" s="165"/>
      <c r="U35" s="165"/>
      <c r="V35" s="165"/>
      <c r="W35" s="165"/>
      <c r="X35" s="165"/>
      <c r="Y35" s="165"/>
      <c r="Z35" s="165"/>
      <c r="AG35" s="162"/>
      <c r="AH35" s="162"/>
      <c r="AI35" s="162"/>
      <c r="AJ35" s="162"/>
      <c r="AK35" s="162"/>
      <c r="AL35" s="162"/>
      <c r="AM35" s="162"/>
      <c r="AN35" s="162"/>
      <c r="AO35" s="162"/>
      <c r="AP35" s="162"/>
      <c r="AQ35" s="162"/>
      <c r="AR35" s="162"/>
      <c r="AS35" s="162"/>
      <c r="AT35" s="162"/>
      <c r="AV35" s="169"/>
    </row>
    <row r="36" spans="2:49" ht="11.25" customHeight="1">
      <c r="B36" s="166" t="s">
        <v>230</v>
      </c>
      <c r="C36" s="206"/>
      <c r="D36" s="206"/>
      <c r="E36" s="206"/>
      <c r="F36" s="206"/>
      <c r="G36" s="206"/>
      <c r="H36" s="206"/>
      <c r="K36" s="207"/>
      <c r="L36" s="207"/>
      <c r="M36" s="207"/>
      <c r="N36" s="207"/>
      <c r="O36" s="207"/>
      <c r="P36" s="207"/>
      <c r="Q36" s="207"/>
      <c r="R36" s="207"/>
      <c r="S36" s="207"/>
      <c r="T36" s="207"/>
      <c r="U36" s="207"/>
      <c r="V36" s="207"/>
      <c r="W36" s="207"/>
      <c r="X36" s="207"/>
      <c r="Y36" s="207"/>
      <c r="Z36" s="207"/>
      <c r="AA36" s="207"/>
      <c r="AB36" s="207"/>
      <c r="AC36" s="166" t="s">
        <v>231</v>
      </c>
      <c r="AD36" s="157"/>
      <c r="AE36" s="157"/>
      <c r="AF36" s="157"/>
      <c r="AI36" s="157"/>
      <c r="AJ36" s="157"/>
      <c r="AK36" s="157"/>
      <c r="AL36" s="157"/>
      <c r="AM36" s="157"/>
      <c r="AN36" s="157"/>
      <c r="AO36" s="157"/>
      <c r="AP36" s="157"/>
      <c r="AQ36" s="157"/>
      <c r="AR36" s="157"/>
      <c r="AS36" s="157"/>
      <c r="AT36" s="157"/>
      <c r="AU36" s="157"/>
      <c r="AV36" s="157"/>
    </row>
    <row r="37" spans="2:49" ht="11.25" customHeight="1">
      <c r="B37" s="166"/>
      <c r="D37" s="433" t="s">
        <v>229</v>
      </c>
      <c r="E37" s="433"/>
      <c r="F37" s="433"/>
      <c r="G37" s="433"/>
      <c r="H37" s="433"/>
      <c r="I37" s="433"/>
      <c r="J37" s="433"/>
      <c r="K37" s="433"/>
      <c r="L37" s="433"/>
      <c r="M37" s="433"/>
      <c r="N37" s="433"/>
      <c r="O37" s="433"/>
      <c r="P37" s="433"/>
      <c r="Q37" s="433"/>
      <c r="R37" s="433"/>
      <c r="S37" s="433"/>
      <c r="T37" s="433"/>
      <c r="U37" s="433"/>
      <c r="V37" s="433"/>
      <c r="W37" s="433"/>
      <c r="X37" s="433"/>
      <c r="Y37" s="433"/>
      <c r="Z37" s="207"/>
      <c r="AA37" s="207"/>
      <c r="AB37" s="207"/>
      <c r="AD37" s="434" t="s">
        <v>236</v>
      </c>
      <c r="AE37" s="434"/>
      <c r="AF37" s="434"/>
      <c r="AG37" s="434"/>
      <c r="AH37" s="434"/>
      <c r="AI37" s="434"/>
      <c r="AJ37" s="434"/>
      <c r="AK37" s="434"/>
      <c r="AL37" s="434"/>
      <c r="AM37" s="434"/>
      <c r="AN37" s="434"/>
      <c r="AO37" s="434"/>
      <c r="AP37" s="434"/>
      <c r="AQ37" s="434"/>
      <c r="AR37" s="434"/>
      <c r="AS37" s="434"/>
      <c r="AT37" s="434"/>
      <c r="AU37" s="434"/>
      <c r="AV37" s="434"/>
    </row>
    <row r="38" spans="2:49" ht="15.75" customHeight="1">
      <c r="D38" s="433"/>
      <c r="E38" s="433"/>
      <c r="F38" s="433"/>
      <c r="G38" s="433"/>
      <c r="H38" s="433"/>
      <c r="I38" s="433"/>
      <c r="J38" s="433"/>
      <c r="K38" s="433"/>
      <c r="L38" s="433"/>
      <c r="M38" s="433"/>
      <c r="N38" s="433"/>
      <c r="O38" s="433"/>
      <c r="P38" s="433"/>
      <c r="Q38" s="433"/>
      <c r="R38" s="433"/>
      <c r="S38" s="433"/>
      <c r="T38" s="433"/>
      <c r="U38" s="433"/>
      <c r="V38" s="433"/>
      <c r="W38" s="433"/>
      <c r="X38" s="433"/>
      <c r="Y38" s="433"/>
      <c r="Z38" s="207"/>
      <c r="AA38" s="207"/>
      <c r="AB38" s="207"/>
      <c r="AD38" s="434"/>
      <c r="AE38" s="434"/>
      <c r="AF38" s="434"/>
      <c r="AG38" s="434"/>
      <c r="AH38" s="434"/>
      <c r="AI38" s="434"/>
      <c r="AJ38" s="434"/>
      <c r="AK38" s="434"/>
      <c r="AL38" s="434"/>
      <c r="AM38" s="434"/>
      <c r="AN38" s="434"/>
      <c r="AO38" s="434"/>
      <c r="AP38" s="434"/>
      <c r="AQ38" s="434"/>
      <c r="AR38" s="434"/>
      <c r="AS38" s="434"/>
      <c r="AT38" s="434"/>
      <c r="AU38" s="434"/>
      <c r="AV38" s="434"/>
    </row>
    <row r="39" spans="2:49" ht="15.75" customHeight="1">
      <c r="D39" s="433"/>
      <c r="E39" s="433"/>
      <c r="F39" s="433"/>
      <c r="G39" s="433"/>
      <c r="H39" s="433"/>
      <c r="I39" s="433"/>
      <c r="J39" s="433"/>
      <c r="K39" s="433"/>
      <c r="L39" s="433"/>
      <c r="M39" s="433"/>
      <c r="N39" s="433"/>
      <c r="O39" s="433"/>
      <c r="P39" s="433"/>
      <c r="Q39" s="433"/>
      <c r="R39" s="433"/>
      <c r="S39" s="433"/>
      <c r="T39" s="433"/>
      <c r="U39" s="433"/>
      <c r="V39" s="433"/>
      <c r="W39" s="433"/>
      <c r="X39" s="433"/>
      <c r="Y39" s="433"/>
      <c r="Z39" s="208"/>
      <c r="AA39" s="208"/>
      <c r="AB39" s="208"/>
      <c r="AC39" s="208"/>
      <c r="AD39" s="434"/>
      <c r="AE39" s="434"/>
      <c r="AF39" s="434"/>
      <c r="AG39" s="434"/>
      <c r="AH39" s="434"/>
      <c r="AI39" s="434"/>
      <c r="AJ39" s="434"/>
      <c r="AK39" s="434"/>
      <c r="AL39" s="434"/>
      <c r="AM39" s="434"/>
      <c r="AN39" s="434"/>
      <c r="AO39" s="434"/>
      <c r="AP39" s="434"/>
      <c r="AQ39" s="434"/>
      <c r="AR39" s="434"/>
      <c r="AS39" s="434"/>
      <c r="AT39" s="434"/>
      <c r="AU39" s="434"/>
      <c r="AV39" s="434"/>
    </row>
    <row r="40" spans="2:49" ht="12" customHeight="1">
      <c r="I40" s="155"/>
      <c r="J40" s="208"/>
      <c r="K40" s="208"/>
      <c r="L40" s="208"/>
      <c r="M40" s="208"/>
      <c r="N40" s="208"/>
      <c r="O40" s="208"/>
      <c r="P40" s="208"/>
      <c r="Q40" s="208"/>
      <c r="R40" s="208"/>
      <c r="S40" s="208"/>
      <c r="T40" s="208"/>
      <c r="U40" s="208"/>
      <c r="V40" s="208"/>
      <c r="W40" s="208"/>
      <c r="X40" s="208"/>
      <c r="Y40" s="208"/>
      <c r="Z40" s="208"/>
      <c r="AA40" s="208"/>
      <c r="AB40" s="208"/>
      <c r="AC40" s="208"/>
      <c r="AD40" s="208"/>
      <c r="AH40" s="209"/>
      <c r="AI40" s="209"/>
      <c r="AJ40" s="209"/>
      <c r="AK40" s="209"/>
      <c r="AL40" s="209"/>
      <c r="AM40" s="209"/>
      <c r="AN40" s="209"/>
      <c r="AO40" s="209"/>
      <c r="AP40" s="209"/>
      <c r="AQ40" s="209"/>
      <c r="AR40" s="209"/>
      <c r="AS40" s="209"/>
      <c r="AT40" s="209"/>
      <c r="AU40" s="209"/>
      <c r="AV40" s="209"/>
    </row>
    <row r="41" spans="2:49" ht="12" customHeight="1">
      <c r="B41" s="166"/>
      <c r="C41" s="171"/>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72"/>
      <c r="AD41" s="170" t="s">
        <v>105</v>
      </c>
      <c r="AE41" s="210" t="s">
        <v>106</v>
      </c>
      <c r="AF41" s="211"/>
      <c r="AG41" s="211"/>
      <c r="AH41" s="211"/>
      <c r="AI41" s="211"/>
      <c r="AJ41" s="211"/>
      <c r="AK41" s="171" t="s">
        <v>235</v>
      </c>
      <c r="AL41" s="169"/>
      <c r="AM41" s="169"/>
      <c r="AN41" s="169"/>
      <c r="AO41" s="169"/>
      <c r="AP41" s="169"/>
      <c r="AQ41" s="169"/>
      <c r="AR41" s="169"/>
      <c r="AS41" s="169"/>
      <c r="AT41" s="172"/>
      <c r="AU41" s="211" t="s">
        <v>107</v>
      </c>
      <c r="AV41" s="212"/>
    </row>
    <row r="42" spans="2:49" ht="11.25" customHeight="1">
      <c r="C42" s="173"/>
      <c r="I42" s="155"/>
      <c r="AA42" s="174"/>
      <c r="AD42" s="213">
        <v>1</v>
      </c>
      <c r="AE42" s="171" t="s">
        <v>232</v>
      </c>
      <c r="AF42" s="169"/>
      <c r="AG42" s="214"/>
      <c r="AH42" s="214"/>
      <c r="AI42" s="214"/>
      <c r="AJ42" s="214"/>
      <c r="AK42" s="215"/>
      <c r="AL42" s="214"/>
      <c r="AM42" s="214"/>
      <c r="AN42" s="214"/>
      <c r="AO42" s="214"/>
      <c r="AP42" s="214"/>
      <c r="AQ42" s="214"/>
      <c r="AR42" s="169"/>
      <c r="AS42" s="169"/>
      <c r="AT42" s="172"/>
      <c r="AU42" s="169"/>
      <c r="AV42" s="172"/>
    </row>
    <row r="43" spans="2:49" ht="11.25" customHeight="1">
      <c r="C43" s="173"/>
      <c r="I43" s="155"/>
      <c r="AA43" s="174"/>
      <c r="AD43" s="216"/>
      <c r="AE43" s="175"/>
      <c r="AF43" s="178"/>
      <c r="AG43" s="217"/>
      <c r="AH43" s="217"/>
      <c r="AI43" s="217"/>
      <c r="AJ43" s="217"/>
      <c r="AK43" s="218"/>
      <c r="AL43" s="217"/>
      <c r="AM43" s="217"/>
      <c r="AN43" s="217"/>
      <c r="AO43" s="217"/>
      <c r="AP43" s="217"/>
      <c r="AQ43" s="217"/>
      <c r="AR43" s="178"/>
      <c r="AS43" s="178"/>
      <c r="AT43" s="176"/>
      <c r="AV43" s="174"/>
    </row>
    <row r="44" spans="2:49" ht="11.25" customHeight="1">
      <c r="C44" s="173"/>
      <c r="I44" s="155"/>
      <c r="AA44" s="174"/>
      <c r="AD44" s="213">
        <v>2</v>
      </c>
      <c r="AE44" s="171" t="s">
        <v>233</v>
      </c>
      <c r="AF44" s="169"/>
      <c r="AG44" s="214"/>
      <c r="AH44" s="214"/>
      <c r="AI44" s="214"/>
      <c r="AJ44" s="214"/>
      <c r="AK44" s="219"/>
      <c r="AL44" s="220"/>
      <c r="AM44" s="220"/>
      <c r="AN44" s="220"/>
      <c r="AO44" s="220"/>
      <c r="AP44" s="220"/>
      <c r="AQ44" s="220"/>
      <c r="AT44" s="174"/>
      <c r="AU44" s="169"/>
      <c r="AV44" s="172"/>
    </row>
    <row r="45" spans="2:49" ht="11.25" customHeight="1">
      <c r="C45" s="173"/>
      <c r="D45" s="221" t="s">
        <v>237</v>
      </c>
      <c r="I45" s="155"/>
      <c r="AA45" s="174"/>
      <c r="AD45" s="216"/>
      <c r="AE45" s="175"/>
      <c r="AF45" s="178"/>
      <c r="AG45" s="217"/>
      <c r="AH45" s="217"/>
      <c r="AI45" s="217"/>
      <c r="AJ45" s="217"/>
      <c r="AK45" s="219"/>
      <c r="AL45" s="220"/>
      <c r="AM45" s="220"/>
      <c r="AN45" s="220"/>
      <c r="AO45" s="220"/>
      <c r="AP45" s="220"/>
      <c r="AQ45" s="220"/>
      <c r="AT45" s="174"/>
      <c r="AU45" s="178"/>
      <c r="AV45" s="176"/>
    </row>
    <row r="46" spans="2:49" ht="11.25" customHeight="1">
      <c r="C46" s="173"/>
      <c r="D46" s="221" t="s">
        <v>240</v>
      </c>
      <c r="I46" s="155"/>
      <c r="AA46" s="174"/>
      <c r="AD46" s="213">
        <v>3</v>
      </c>
      <c r="AE46" s="171" t="s">
        <v>234</v>
      </c>
      <c r="AF46" s="169"/>
      <c r="AG46" s="214"/>
      <c r="AH46" s="214"/>
      <c r="AI46" s="214"/>
      <c r="AJ46" s="214"/>
      <c r="AK46" s="215"/>
      <c r="AL46" s="214"/>
      <c r="AM46" s="214"/>
      <c r="AN46" s="214"/>
      <c r="AO46" s="214"/>
      <c r="AP46" s="214"/>
      <c r="AQ46" s="214"/>
      <c r="AR46" s="169"/>
      <c r="AS46" s="169"/>
      <c r="AT46" s="172"/>
      <c r="AV46" s="174"/>
    </row>
    <row r="47" spans="2:49" ht="11.25" customHeight="1">
      <c r="C47" s="173"/>
      <c r="D47" s="221"/>
      <c r="I47" s="155"/>
      <c r="AA47" s="174"/>
      <c r="AD47" s="216"/>
      <c r="AE47" s="175"/>
      <c r="AF47" s="178"/>
      <c r="AG47" s="217"/>
      <c r="AH47" s="217"/>
      <c r="AI47" s="217"/>
      <c r="AJ47" s="217"/>
      <c r="AK47" s="218"/>
      <c r="AL47" s="217"/>
      <c r="AM47" s="217"/>
      <c r="AN47" s="217"/>
      <c r="AO47" s="217"/>
      <c r="AP47" s="217"/>
      <c r="AQ47" s="217"/>
      <c r="AR47" s="178"/>
      <c r="AS47" s="178"/>
      <c r="AT47" s="176"/>
      <c r="AU47" s="178"/>
      <c r="AV47" s="176"/>
    </row>
    <row r="48" spans="2:49" ht="11.25" customHeight="1">
      <c r="C48" s="173"/>
      <c r="D48" s="221"/>
      <c r="I48" s="155"/>
      <c r="AA48" s="174"/>
    </row>
    <row r="49" spans="2:27" ht="11.25" customHeight="1">
      <c r="C49" s="173"/>
      <c r="D49" s="221"/>
      <c r="I49" s="155"/>
      <c r="AA49" s="174"/>
    </row>
    <row r="50" spans="2:27" ht="11.25" customHeight="1">
      <c r="C50" s="173"/>
      <c r="D50" s="221"/>
      <c r="I50" s="155"/>
      <c r="AA50" s="174"/>
    </row>
    <row r="51" spans="2:27" ht="11.25" customHeight="1">
      <c r="C51" s="173"/>
      <c r="D51" s="221"/>
      <c r="I51" s="155"/>
      <c r="AA51" s="174"/>
    </row>
    <row r="52" spans="2:27" ht="11.25" customHeight="1">
      <c r="C52" s="173"/>
      <c r="D52" s="221"/>
      <c r="I52" s="155"/>
      <c r="AA52" s="174"/>
    </row>
    <row r="53" spans="2:27" ht="11.25" customHeight="1">
      <c r="C53" s="173"/>
      <c r="D53" s="221"/>
      <c r="I53" s="155"/>
      <c r="AA53" s="174"/>
    </row>
    <row r="54" spans="2:27" ht="11.25" customHeight="1">
      <c r="C54" s="173"/>
      <c r="D54" s="221"/>
      <c r="I54" s="155"/>
      <c r="AA54" s="174"/>
    </row>
    <row r="55" spans="2:27" ht="11.25" customHeight="1">
      <c r="B55" s="166"/>
      <c r="C55" s="173"/>
      <c r="D55" s="221"/>
      <c r="I55" s="155"/>
      <c r="AA55" s="174"/>
    </row>
    <row r="56" spans="2:27" ht="11.25" customHeight="1">
      <c r="C56" s="173"/>
      <c r="D56" s="221"/>
      <c r="I56" s="155"/>
      <c r="AA56" s="174"/>
    </row>
    <row r="57" spans="2:27" ht="11.25" customHeight="1">
      <c r="C57" s="173"/>
      <c r="D57" s="221"/>
      <c r="I57" s="155"/>
      <c r="AA57" s="174"/>
    </row>
    <row r="58" spans="2:27" ht="11.25" customHeight="1">
      <c r="C58" s="173"/>
      <c r="D58" s="221"/>
      <c r="I58" s="155"/>
      <c r="AA58" s="174"/>
    </row>
    <row r="59" spans="2:27" ht="11.25" customHeight="1">
      <c r="C59" s="173"/>
      <c r="D59" s="221" t="s">
        <v>238</v>
      </c>
      <c r="I59" s="155"/>
      <c r="AA59" s="174"/>
    </row>
    <row r="60" spans="2:27" ht="11.25" customHeight="1">
      <c r="C60" s="173"/>
      <c r="D60" s="221" t="s">
        <v>239</v>
      </c>
      <c r="I60" s="155"/>
      <c r="AA60" s="174"/>
    </row>
    <row r="61" spans="2:27" ht="11.25" customHeight="1">
      <c r="C61" s="173"/>
      <c r="I61" s="155"/>
      <c r="AA61" s="174"/>
    </row>
    <row r="62" spans="2:27" ht="11.25" customHeight="1">
      <c r="C62" s="173"/>
      <c r="I62" s="155"/>
      <c r="AA62" s="174"/>
    </row>
    <row r="63" spans="2:27" ht="11.25" customHeight="1">
      <c r="B63" s="154"/>
      <c r="C63" s="173"/>
      <c r="I63" s="155"/>
      <c r="AA63" s="174"/>
    </row>
    <row r="64" spans="2:27" ht="11.25" customHeight="1">
      <c r="C64" s="173"/>
      <c r="I64" s="155"/>
      <c r="AA64" s="174"/>
    </row>
    <row r="65" spans="3:27" ht="11.25" customHeight="1">
      <c r="C65" s="173"/>
      <c r="I65" s="155"/>
      <c r="AA65" s="174"/>
    </row>
    <row r="66" spans="3:27" ht="11.25" customHeight="1">
      <c r="C66" s="173"/>
      <c r="I66" s="155"/>
      <c r="AA66" s="174"/>
    </row>
    <row r="67" spans="3:27" ht="11.25" customHeight="1">
      <c r="C67" s="173"/>
      <c r="I67" s="155"/>
      <c r="AA67" s="174"/>
    </row>
    <row r="68" spans="3:27" ht="11.25" customHeight="1">
      <c r="C68" s="173"/>
      <c r="I68" s="155"/>
      <c r="AA68" s="174"/>
    </row>
    <row r="69" spans="3:27" ht="11.25" customHeight="1">
      <c r="C69" s="173"/>
      <c r="I69" s="155"/>
      <c r="AA69" s="174"/>
    </row>
    <row r="70" spans="3:27" ht="11.25" customHeight="1">
      <c r="C70" s="173"/>
      <c r="I70" s="155"/>
      <c r="AA70" s="174"/>
    </row>
    <row r="71" spans="3:27" ht="11.25" customHeight="1">
      <c r="C71" s="175"/>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6"/>
    </row>
    <row r="72" spans="3:27" ht="11.25" customHeight="1">
      <c r="I72" s="155"/>
    </row>
    <row r="73" spans="3:27" ht="11.25" customHeight="1">
      <c r="I73" s="155"/>
    </row>
    <row r="74" spans="3:27" ht="11.25" customHeight="1">
      <c r="I74" s="155"/>
    </row>
    <row r="75" spans="3:27" ht="11.25" customHeight="1">
      <c r="I75" s="155"/>
    </row>
    <row r="76" spans="3:27" ht="11.25" customHeight="1">
      <c r="I76" s="155"/>
    </row>
    <row r="77" spans="3:27" ht="11.25" customHeight="1">
      <c r="I77" s="155"/>
    </row>
    <row r="78" spans="3:27" ht="11.25" customHeight="1">
      <c r="I78" s="155"/>
    </row>
    <row r="79" spans="3:27" ht="11.25" customHeight="1">
      <c r="I79" s="155"/>
    </row>
  </sheetData>
  <mergeCells count="8">
    <mergeCell ref="F1:AV1"/>
    <mergeCell ref="C3:AV4"/>
    <mergeCell ref="D37:Y39"/>
    <mergeCell ref="AD37:AV39"/>
    <mergeCell ref="C14:J18"/>
    <mergeCell ref="C19:J20"/>
    <mergeCell ref="C21:J22"/>
    <mergeCell ref="C23:J34"/>
  </mergeCells>
  <phoneticPr fontId="9"/>
  <pageMargins left="0.19685039370078741" right="0.23622047244094491" top="0.27559055118110237" bottom="0.23622047244094491" header="0.11811023622047245" footer="0.19685039370078741"/>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U73"/>
  <sheetViews>
    <sheetView view="pageBreakPreview" topLeftCell="A12" zoomScale="85" zoomScaleNormal="84" zoomScaleSheetLayoutView="85" workbookViewId="0">
      <selection activeCell="Z66" sqref="Z66:AE67"/>
    </sheetView>
  </sheetViews>
  <sheetFormatPr defaultColWidth="2.625" defaultRowHeight="11.25" customHeight="1"/>
  <cols>
    <col min="1" max="1" width="1" style="155" customWidth="1"/>
    <col min="2" max="2" width="1.375" style="156" customWidth="1"/>
    <col min="3" max="3" width="3.125" style="155" bestFit="1" customWidth="1"/>
    <col min="4" max="8" width="2.625" style="155"/>
    <col min="9" max="9" width="2.625" style="157"/>
    <col min="10" max="30" width="2.625" style="155"/>
    <col min="31" max="31" width="3.125" style="155" bestFit="1" customWidth="1"/>
    <col min="32" max="47" width="2.625" style="155"/>
    <col min="48" max="48" width="2.875" style="155" customWidth="1"/>
    <col min="49" max="16384" width="2.625" style="155"/>
  </cols>
  <sheetData>
    <row r="1" spans="2:73" ht="18" customHeight="1">
      <c r="B1" s="153" t="s">
        <v>95</v>
      </c>
      <c r="C1" s="154"/>
      <c r="D1" s="154"/>
      <c r="E1" s="154"/>
      <c r="F1" s="426" t="s">
        <v>108</v>
      </c>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row>
    <row r="3" spans="2:73" ht="21.75" customHeight="1">
      <c r="B3" s="158"/>
      <c r="C3" s="427" t="s">
        <v>46</v>
      </c>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9"/>
      <c r="AW3" s="159"/>
    </row>
    <row r="4" spans="2:73" ht="21.75" customHeight="1">
      <c r="B4" s="158"/>
      <c r="C4" s="430"/>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2"/>
      <c r="AW4" s="159"/>
    </row>
    <row r="5" spans="2:73" ht="18" customHeight="1">
      <c r="C5" s="160"/>
      <c r="D5" s="157"/>
      <c r="G5" s="161"/>
      <c r="I5" s="161"/>
    </row>
    <row r="6" spans="2:73" ht="18" customHeight="1">
      <c r="C6" s="162" t="s">
        <v>208</v>
      </c>
      <c r="D6" s="157"/>
      <c r="G6" s="161"/>
      <c r="I6" s="161"/>
      <c r="AP6" s="155" t="s">
        <v>245</v>
      </c>
      <c r="AS6" s="155" t="s">
        <v>246</v>
      </c>
      <c r="AV6" s="155" t="s">
        <v>247</v>
      </c>
    </row>
    <row r="7" spans="2:73" ht="18" customHeight="1">
      <c r="D7" s="163"/>
      <c r="E7" s="162"/>
      <c r="F7" s="162"/>
      <c r="G7" s="164"/>
      <c r="H7" s="162"/>
      <c r="I7" s="164"/>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55" t="s">
        <v>187</v>
      </c>
      <c r="BA7" s="162"/>
      <c r="BB7" s="162"/>
      <c r="BC7" s="162"/>
      <c r="BD7" s="162"/>
      <c r="BE7" s="162"/>
      <c r="BF7" s="162"/>
      <c r="BG7" s="162"/>
      <c r="BH7" s="162"/>
      <c r="BI7" s="162"/>
      <c r="BJ7" s="162"/>
      <c r="BK7" s="162"/>
      <c r="BL7" s="162"/>
      <c r="BM7" s="162"/>
      <c r="BN7" s="162"/>
      <c r="BO7" s="162"/>
      <c r="BP7" s="162"/>
      <c r="BQ7" s="162"/>
      <c r="BR7" s="162"/>
      <c r="BS7" s="162"/>
      <c r="BT7" s="162"/>
      <c r="BU7" s="162"/>
    </row>
    <row r="8" spans="2:73" ht="18" customHeight="1">
      <c r="C8" s="160"/>
      <c r="D8" s="157"/>
      <c r="G8" s="161"/>
      <c r="I8" s="161"/>
      <c r="AH8" s="155" t="s">
        <v>188</v>
      </c>
    </row>
    <row r="9" spans="2:73" ht="12">
      <c r="C9" s="160"/>
      <c r="D9" s="157"/>
      <c r="G9" s="161"/>
      <c r="I9" s="161"/>
      <c r="AH9" s="162" t="s">
        <v>189</v>
      </c>
      <c r="AI9" s="162"/>
      <c r="AK9" s="162"/>
      <c r="AL9" s="162"/>
      <c r="AM9" s="162"/>
      <c r="AN9" s="162"/>
      <c r="AO9" s="162"/>
      <c r="AP9" s="162"/>
      <c r="AQ9" s="162"/>
      <c r="AT9" s="165"/>
      <c r="AU9" s="165"/>
      <c r="AV9" s="155" t="s">
        <v>190</v>
      </c>
    </row>
    <row r="10" spans="2:73" ht="12">
      <c r="B10" s="166" t="s">
        <v>47</v>
      </c>
      <c r="C10" s="166"/>
      <c r="D10" s="166"/>
      <c r="E10" s="166"/>
      <c r="F10" s="166"/>
      <c r="G10" s="166"/>
      <c r="H10" s="166"/>
      <c r="I10" s="155"/>
    </row>
    <row r="11" spans="2:73" ht="12">
      <c r="B11" s="166"/>
      <c r="C11" s="166"/>
      <c r="D11" s="166"/>
      <c r="E11" s="166"/>
      <c r="F11" s="166"/>
      <c r="G11" s="166"/>
      <c r="H11" s="166"/>
      <c r="I11" s="155"/>
    </row>
    <row r="12" spans="2:73" ht="12">
      <c r="C12" s="471" t="s">
        <v>48</v>
      </c>
      <c r="D12" s="472"/>
      <c r="E12" s="472"/>
      <c r="F12" s="472"/>
      <c r="G12" s="472"/>
      <c r="H12" s="473"/>
      <c r="I12" s="462"/>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4"/>
    </row>
    <row r="13" spans="2:73" ht="12">
      <c r="C13" s="474"/>
      <c r="D13" s="475"/>
      <c r="E13" s="475"/>
      <c r="F13" s="475"/>
      <c r="G13" s="475"/>
      <c r="H13" s="476"/>
      <c r="I13" s="465"/>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7"/>
    </row>
    <row r="14" spans="2:73" ht="12">
      <c r="C14" s="477"/>
      <c r="D14" s="478"/>
      <c r="E14" s="478"/>
      <c r="F14" s="478"/>
      <c r="G14" s="478"/>
      <c r="H14" s="479"/>
      <c r="I14" s="468"/>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c r="AR14" s="469"/>
      <c r="AS14" s="469"/>
      <c r="AT14" s="469"/>
      <c r="AU14" s="469"/>
      <c r="AV14" s="470"/>
    </row>
    <row r="15" spans="2:73" ht="12">
      <c r="C15" s="471" t="s">
        <v>101</v>
      </c>
      <c r="D15" s="472"/>
      <c r="E15" s="472"/>
      <c r="F15" s="472"/>
      <c r="G15" s="472"/>
      <c r="H15" s="473"/>
      <c r="I15" s="480"/>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2"/>
    </row>
    <row r="16" spans="2:73" ht="12">
      <c r="C16" s="474"/>
      <c r="D16" s="475"/>
      <c r="E16" s="475"/>
      <c r="F16" s="475"/>
      <c r="G16" s="475"/>
      <c r="H16" s="476"/>
      <c r="I16" s="483"/>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484"/>
      <c r="AU16" s="484"/>
      <c r="AV16" s="485"/>
    </row>
    <row r="17" spans="2:54" ht="12">
      <c r="C17" s="474"/>
      <c r="D17" s="475"/>
      <c r="E17" s="475"/>
      <c r="F17" s="475"/>
      <c r="G17" s="475"/>
      <c r="H17" s="476"/>
      <c r="I17" s="483"/>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5"/>
    </row>
    <row r="18" spans="2:54" ht="12">
      <c r="C18" s="474"/>
      <c r="D18" s="475"/>
      <c r="E18" s="475"/>
      <c r="F18" s="475"/>
      <c r="G18" s="475"/>
      <c r="H18" s="476"/>
      <c r="I18" s="483"/>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5"/>
    </row>
    <row r="19" spans="2:54" ht="12">
      <c r="C19" s="474"/>
      <c r="D19" s="475"/>
      <c r="E19" s="475"/>
      <c r="F19" s="475"/>
      <c r="G19" s="475"/>
      <c r="H19" s="476"/>
      <c r="I19" s="483"/>
      <c r="J19" s="484"/>
      <c r="K19" s="484"/>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4"/>
      <c r="AL19" s="484"/>
      <c r="AM19" s="484"/>
      <c r="AN19" s="484"/>
      <c r="AO19" s="484"/>
      <c r="AP19" s="484"/>
      <c r="AQ19" s="484"/>
      <c r="AR19" s="484"/>
      <c r="AS19" s="484"/>
      <c r="AT19" s="484"/>
      <c r="AU19" s="484"/>
      <c r="AV19" s="485"/>
    </row>
    <row r="20" spans="2:54" ht="12">
      <c r="C20" s="474"/>
      <c r="D20" s="475"/>
      <c r="E20" s="475"/>
      <c r="F20" s="475"/>
      <c r="G20" s="475"/>
      <c r="H20" s="476"/>
      <c r="I20" s="483"/>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5"/>
    </row>
    <row r="21" spans="2:54" ht="12">
      <c r="C21" s="474"/>
      <c r="D21" s="475"/>
      <c r="E21" s="475"/>
      <c r="F21" s="475"/>
      <c r="G21" s="475"/>
      <c r="H21" s="476"/>
      <c r="I21" s="483"/>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5"/>
    </row>
    <row r="22" spans="2:54" ht="12">
      <c r="C22" s="474"/>
      <c r="D22" s="475"/>
      <c r="E22" s="475"/>
      <c r="F22" s="475"/>
      <c r="G22" s="475"/>
      <c r="H22" s="476"/>
      <c r="I22" s="483"/>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5"/>
    </row>
    <row r="23" spans="2:54" ht="12">
      <c r="C23" s="474"/>
      <c r="D23" s="475"/>
      <c r="E23" s="475"/>
      <c r="F23" s="475"/>
      <c r="G23" s="475"/>
      <c r="H23" s="476"/>
      <c r="I23" s="483"/>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484"/>
      <c r="AP23" s="484"/>
      <c r="AQ23" s="484"/>
      <c r="AR23" s="484"/>
      <c r="AS23" s="484"/>
      <c r="AT23" s="484"/>
      <c r="AU23" s="484"/>
      <c r="AV23" s="485"/>
    </row>
    <row r="24" spans="2:54" ht="12">
      <c r="C24" s="474"/>
      <c r="D24" s="475"/>
      <c r="E24" s="475"/>
      <c r="F24" s="475"/>
      <c r="G24" s="475"/>
      <c r="H24" s="476"/>
      <c r="I24" s="483"/>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484"/>
      <c r="AO24" s="484"/>
      <c r="AP24" s="484"/>
      <c r="AQ24" s="484"/>
      <c r="AR24" s="484"/>
      <c r="AS24" s="484"/>
      <c r="AT24" s="484"/>
      <c r="AU24" s="484"/>
      <c r="AV24" s="485"/>
    </row>
    <row r="25" spans="2:54" ht="12">
      <c r="C25" s="477"/>
      <c r="D25" s="478"/>
      <c r="E25" s="478"/>
      <c r="F25" s="478"/>
      <c r="G25" s="478"/>
      <c r="H25" s="479"/>
      <c r="I25" s="486"/>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7"/>
      <c r="AM25" s="487"/>
      <c r="AN25" s="487"/>
      <c r="AO25" s="487"/>
      <c r="AP25" s="487"/>
      <c r="AQ25" s="487"/>
      <c r="AR25" s="487"/>
      <c r="AS25" s="487"/>
      <c r="AT25" s="487"/>
      <c r="AU25" s="487"/>
      <c r="AV25" s="488"/>
      <c r="AX25" s="167"/>
      <c r="AY25" s="167"/>
      <c r="AZ25" s="167"/>
      <c r="BA25" s="167"/>
      <c r="BB25" s="167"/>
    </row>
    <row r="26" spans="2:54" ht="12">
      <c r="C26" s="156"/>
      <c r="D26" s="156"/>
      <c r="E26" s="156"/>
      <c r="F26" s="156"/>
      <c r="G26" s="156"/>
      <c r="H26" s="168"/>
      <c r="I26" s="169"/>
      <c r="M26" s="165"/>
      <c r="N26" s="165"/>
      <c r="O26" s="165"/>
      <c r="P26" s="165"/>
      <c r="Q26" s="165"/>
      <c r="R26" s="165"/>
      <c r="S26" s="165"/>
      <c r="T26" s="165"/>
      <c r="U26" s="165"/>
      <c r="V26" s="165"/>
      <c r="W26" s="165"/>
      <c r="X26" s="165"/>
      <c r="Y26" s="165"/>
      <c r="Z26" s="165"/>
      <c r="AG26" s="162"/>
      <c r="AH26" s="162"/>
      <c r="AI26" s="162"/>
      <c r="AJ26" s="162"/>
      <c r="AK26" s="162"/>
      <c r="AL26" s="162"/>
      <c r="AM26" s="162"/>
      <c r="AN26" s="162"/>
      <c r="AO26" s="162"/>
      <c r="AP26" s="162"/>
      <c r="AQ26" s="162"/>
      <c r="AR26" s="162"/>
      <c r="AS26" s="162"/>
      <c r="AT26" s="162"/>
      <c r="AV26" s="169"/>
    </row>
    <row r="27" spans="2:54" ht="12">
      <c r="B27" s="166" t="s">
        <v>102</v>
      </c>
      <c r="Z27" s="166"/>
      <c r="AO27" s="433"/>
      <c r="AP27" s="433"/>
      <c r="AQ27" s="433"/>
      <c r="AR27" s="433"/>
      <c r="AS27" s="433"/>
      <c r="AT27" s="433"/>
      <c r="AU27" s="433"/>
      <c r="AV27" s="433"/>
    </row>
    <row r="28" spans="2:54" ht="12"/>
    <row r="29" spans="2:54" ht="13.5" customHeight="1">
      <c r="C29" s="170" t="s">
        <v>105</v>
      </c>
      <c r="D29" s="489" t="s">
        <v>106</v>
      </c>
      <c r="E29" s="490"/>
      <c r="F29" s="490"/>
      <c r="G29" s="490"/>
      <c r="H29" s="490"/>
      <c r="I29" s="490"/>
      <c r="J29" s="490"/>
      <c r="K29" s="490"/>
      <c r="L29" s="490"/>
      <c r="M29" s="490"/>
      <c r="N29" s="490"/>
      <c r="O29" s="490"/>
      <c r="P29" s="490"/>
      <c r="Q29" s="490"/>
      <c r="R29" s="490"/>
      <c r="S29" s="490"/>
      <c r="T29" s="490"/>
      <c r="U29" s="491"/>
      <c r="V29" s="489" t="s">
        <v>107</v>
      </c>
      <c r="W29" s="491"/>
      <c r="Z29" s="455" t="s">
        <v>212</v>
      </c>
      <c r="AA29" s="455"/>
      <c r="AB29" s="455"/>
      <c r="AC29" s="455"/>
      <c r="AD29" s="455"/>
      <c r="AE29" s="455"/>
      <c r="AF29" s="455"/>
      <c r="AG29" s="455"/>
      <c r="AH29" s="455"/>
      <c r="AI29" s="455"/>
      <c r="AJ29" s="455"/>
      <c r="AK29" s="455"/>
      <c r="AL29" s="455"/>
      <c r="AM29" s="455"/>
      <c r="AN29" s="455"/>
      <c r="AO29" s="455"/>
      <c r="AP29" s="455"/>
      <c r="AQ29" s="455"/>
      <c r="AR29" s="455"/>
      <c r="AS29" s="455"/>
      <c r="AT29" s="455"/>
      <c r="AU29" s="455"/>
      <c r="AV29" s="455"/>
    </row>
    <row r="30" spans="2:54" ht="12">
      <c r="C30" s="452">
        <v>1</v>
      </c>
      <c r="D30" s="456" t="s">
        <v>211</v>
      </c>
      <c r="E30" s="457"/>
      <c r="F30" s="457"/>
      <c r="G30" s="457"/>
      <c r="H30" s="457"/>
      <c r="I30" s="457"/>
      <c r="J30" s="457"/>
      <c r="K30" s="457"/>
      <c r="L30" s="457"/>
      <c r="M30" s="457"/>
      <c r="N30" s="457"/>
      <c r="O30" s="457"/>
      <c r="P30" s="457"/>
      <c r="Q30" s="457"/>
      <c r="R30" s="457"/>
      <c r="S30" s="457"/>
      <c r="T30" s="457"/>
      <c r="U30" s="458"/>
      <c r="V30" s="171"/>
      <c r="W30" s="172"/>
      <c r="Z30" s="455"/>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row>
    <row r="31" spans="2:54" ht="12">
      <c r="C31" s="453"/>
      <c r="D31" s="459"/>
      <c r="E31" s="460"/>
      <c r="F31" s="460"/>
      <c r="G31" s="460"/>
      <c r="H31" s="460"/>
      <c r="I31" s="460"/>
      <c r="J31" s="460"/>
      <c r="K31" s="460"/>
      <c r="L31" s="460"/>
      <c r="M31" s="460"/>
      <c r="N31" s="460"/>
      <c r="O31" s="460"/>
      <c r="P31" s="460"/>
      <c r="Q31" s="460"/>
      <c r="R31" s="460"/>
      <c r="S31" s="460"/>
      <c r="T31" s="460"/>
      <c r="U31" s="461"/>
      <c r="V31" s="173"/>
      <c r="W31" s="174"/>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row>
    <row r="32" spans="2:54" ht="12">
      <c r="B32" s="166"/>
      <c r="C32" s="452">
        <v>2</v>
      </c>
      <c r="D32" s="456" t="s">
        <v>210</v>
      </c>
      <c r="E32" s="457"/>
      <c r="F32" s="457"/>
      <c r="G32" s="457"/>
      <c r="H32" s="457"/>
      <c r="I32" s="457"/>
      <c r="J32" s="457"/>
      <c r="K32" s="457"/>
      <c r="L32" s="457"/>
      <c r="M32" s="457"/>
      <c r="N32" s="457"/>
      <c r="O32" s="457"/>
      <c r="P32" s="457"/>
      <c r="Q32" s="457"/>
      <c r="R32" s="457"/>
      <c r="S32" s="457"/>
      <c r="T32" s="457"/>
      <c r="U32" s="458"/>
      <c r="V32" s="171"/>
      <c r="W32" s="172"/>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row>
    <row r="33" spans="2:49" ht="12">
      <c r="B33" s="166"/>
      <c r="C33" s="453"/>
      <c r="D33" s="459"/>
      <c r="E33" s="460"/>
      <c r="F33" s="460"/>
      <c r="G33" s="460"/>
      <c r="H33" s="460"/>
      <c r="I33" s="460"/>
      <c r="J33" s="460"/>
      <c r="K33" s="460"/>
      <c r="L33" s="460"/>
      <c r="M33" s="460"/>
      <c r="N33" s="460"/>
      <c r="O33" s="460"/>
      <c r="P33" s="460"/>
      <c r="Q33" s="460"/>
      <c r="R33" s="460"/>
      <c r="S33" s="460"/>
      <c r="T33" s="460"/>
      <c r="U33" s="461"/>
      <c r="V33" s="175"/>
      <c r="W33" s="176"/>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row>
    <row r="34" spans="2:49" ht="13.5" customHeight="1">
      <c r="C34" s="452">
        <v>3</v>
      </c>
      <c r="D34" s="456" t="s">
        <v>103</v>
      </c>
      <c r="E34" s="457"/>
      <c r="F34" s="457"/>
      <c r="G34" s="457"/>
      <c r="H34" s="457"/>
      <c r="I34" s="457"/>
      <c r="J34" s="457"/>
      <c r="K34" s="457"/>
      <c r="L34" s="457"/>
      <c r="M34" s="457"/>
      <c r="N34" s="457"/>
      <c r="O34" s="457"/>
      <c r="P34" s="457"/>
      <c r="Q34" s="457"/>
      <c r="R34" s="457"/>
      <c r="S34" s="457"/>
      <c r="T34" s="457"/>
      <c r="U34" s="458"/>
      <c r="V34" s="173"/>
      <c r="W34" s="174"/>
      <c r="Z34" s="177" t="s">
        <v>213</v>
      </c>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54"/>
    </row>
    <row r="35" spans="2:49" ht="12">
      <c r="B35" s="166"/>
      <c r="C35" s="453"/>
      <c r="D35" s="459"/>
      <c r="E35" s="460"/>
      <c r="F35" s="460"/>
      <c r="G35" s="460"/>
      <c r="H35" s="460"/>
      <c r="I35" s="460"/>
      <c r="J35" s="460"/>
      <c r="K35" s="460"/>
      <c r="L35" s="460"/>
      <c r="M35" s="460"/>
      <c r="N35" s="460"/>
      <c r="O35" s="460"/>
      <c r="P35" s="460"/>
      <c r="Q35" s="460"/>
      <c r="R35" s="460"/>
      <c r="S35" s="460"/>
      <c r="T35" s="460"/>
      <c r="U35" s="461"/>
      <c r="V35" s="175"/>
      <c r="W35" s="176"/>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row>
    <row r="36" spans="2:49" ht="12">
      <c r="C36" s="452">
        <v>4</v>
      </c>
      <c r="D36" s="456" t="s">
        <v>104</v>
      </c>
      <c r="E36" s="457"/>
      <c r="F36" s="457"/>
      <c r="G36" s="457"/>
      <c r="H36" s="457"/>
      <c r="I36" s="457"/>
      <c r="J36" s="457"/>
      <c r="K36" s="457"/>
      <c r="L36" s="457"/>
      <c r="M36" s="457"/>
      <c r="N36" s="457"/>
      <c r="O36" s="457"/>
      <c r="P36" s="457"/>
      <c r="Q36" s="457"/>
      <c r="R36" s="457"/>
      <c r="S36" s="457"/>
      <c r="T36" s="457"/>
      <c r="U36" s="458"/>
      <c r="W36" s="174"/>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row>
    <row r="37" spans="2:49" ht="12">
      <c r="B37" s="166"/>
      <c r="C37" s="454"/>
      <c r="D37" s="459"/>
      <c r="E37" s="460"/>
      <c r="F37" s="460"/>
      <c r="G37" s="460"/>
      <c r="H37" s="460"/>
      <c r="I37" s="460"/>
      <c r="J37" s="460"/>
      <c r="K37" s="460"/>
      <c r="L37" s="460"/>
      <c r="M37" s="460"/>
      <c r="N37" s="460"/>
      <c r="O37" s="460"/>
      <c r="P37" s="460"/>
      <c r="Q37" s="460"/>
      <c r="R37" s="460"/>
      <c r="S37" s="460"/>
      <c r="T37" s="460"/>
      <c r="U37" s="461"/>
      <c r="V37" s="178"/>
      <c r="W37" s="176"/>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row>
    <row r="38" spans="2:49" ht="12">
      <c r="I38" s="155"/>
    </row>
    <row r="39" spans="2:49" ht="12">
      <c r="I39" s="155"/>
    </row>
    <row r="40" spans="2:49" ht="12">
      <c r="B40" s="154" t="s">
        <v>209</v>
      </c>
      <c r="I40" s="155"/>
    </row>
    <row r="41" spans="2:49" ht="12">
      <c r="I41" s="155"/>
    </row>
    <row r="42" spans="2:49" ht="12">
      <c r="C42" s="171"/>
      <c r="D42" s="169"/>
      <c r="E42" s="169"/>
      <c r="F42" s="169"/>
      <c r="G42" s="169"/>
      <c r="H42" s="169"/>
      <c r="I42" s="17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72"/>
    </row>
    <row r="43" spans="2:49" ht="12">
      <c r="C43" s="173"/>
      <c r="L43" s="180"/>
      <c r="AV43" s="174"/>
    </row>
    <row r="44" spans="2:49" ht="12">
      <c r="C44" s="173"/>
      <c r="AV44" s="174"/>
    </row>
    <row r="45" spans="2:49" ht="12">
      <c r="C45" s="173"/>
      <c r="I45" s="155"/>
      <c r="AV45" s="174"/>
    </row>
    <row r="46" spans="2:49" ht="12">
      <c r="C46" s="173"/>
      <c r="I46" s="155"/>
      <c r="AV46" s="174"/>
    </row>
    <row r="47" spans="2:49" ht="12">
      <c r="C47" s="173"/>
      <c r="I47" s="155"/>
      <c r="U47" s="157"/>
      <c r="V47" s="157"/>
      <c r="W47" s="157"/>
      <c r="AV47" s="174"/>
    </row>
    <row r="48" spans="2:49" ht="12">
      <c r="C48" s="173"/>
      <c r="AV48" s="174"/>
    </row>
    <row r="49" spans="2:48" ht="12">
      <c r="C49" s="173"/>
      <c r="AV49" s="174"/>
    </row>
    <row r="50" spans="2:48" ht="12">
      <c r="C50" s="173"/>
      <c r="AV50" s="174"/>
    </row>
    <row r="51" spans="2:48" ht="12">
      <c r="B51" s="166"/>
      <c r="C51" s="173"/>
      <c r="I51" s="155"/>
      <c r="AV51" s="174"/>
    </row>
    <row r="52" spans="2:48" ht="12">
      <c r="C52" s="173"/>
      <c r="I52" s="155"/>
      <c r="AV52" s="174"/>
    </row>
    <row r="53" spans="2:48" ht="11.25" customHeight="1">
      <c r="C53" s="181"/>
      <c r="D53" s="182"/>
      <c r="E53" s="182"/>
      <c r="F53" s="182"/>
      <c r="G53" s="182"/>
      <c r="H53" s="182"/>
      <c r="I53" s="182"/>
      <c r="J53" s="182"/>
      <c r="K53" s="182"/>
      <c r="L53" s="182"/>
      <c r="M53" s="182"/>
      <c r="AV53" s="174"/>
    </row>
    <row r="54" spans="2:48" ht="11.25" customHeight="1">
      <c r="C54" s="181"/>
      <c r="D54" s="182"/>
      <c r="E54" s="182"/>
      <c r="F54" s="182"/>
      <c r="G54" s="182"/>
      <c r="H54" s="182"/>
      <c r="I54" s="182"/>
      <c r="J54" s="182"/>
      <c r="K54" s="182"/>
      <c r="L54" s="182"/>
      <c r="M54" s="182"/>
      <c r="AV54" s="174"/>
    </row>
    <row r="55" spans="2:48" ht="11.25" customHeight="1">
      <c r="C55" s="181"/>
      <c r="D55" s="182"/>
      <c r="E55" s="182"/>
      <c r="F55" s="182"/>
      <c r="G55" s="182"/>
      <c r="H55" s="182"/>
      <c r="I55" s="182"/>
      <c r="J55" s="182"/>
      <c r="K55" s="182"/>
      <c r="L55" s="182"/>
      <c r="M55" s="182"/>
      <c r="AV55" s="174"/>
    </row>
    <row r="56" spans="2:48" ht="11.25" customHeight="1">
      <c r="C56" s="181"/>
      <c r="D56" s="182"/>
      <c r="E56" s="182"/>
      <c r="F56" s="182"/>
      <c r="G56" s="182"/>
      <c r="H56" s="182"/>
      <c r="I56" s="182"/>
      <c r="J56" s="182"/>
      <c r="K56" s="182"/>
      <c r="L56" s="182"/>
      <c r="M56" s="182"/>
      <c r="AV56" s="174"/>
    </row>
    <row r="57" spans="2:48" ht="11.25" customHeight="1">
      <c r="C57" s="181"/>
      <c r="D57" s="182"/>
      <c r="E57" s="182"/>
      <c r="F57" s="182"/>
      <c r="G57" s="182"/>
      <c r="H57" s="182"/>
      <c r="I57" s="182"/>
      <c r="J57" s="182"/>
      <c r="K57" s="182"/>
      <c r="L57" s="182"/>
      <c r="M57" s="182"/>
      <c r="AV57" s="174"/>
    </row>
    <row r="58" spans="2:48" ht="11.25" customHeight="1">
      <c r="C58" s="181"/>
      <c r="D58" s="182"/>
      <c r="E58" s="182"/>
      <c r="F58" s="182"/>
      <c r="G58" s="182"/>
      <c r="H58" s="182"/>
      <c r="I58" s="182"/>
      <c r="J58" s="182"/>
      <c r="K58" s="182"/>
      <c r="L58" s="182"/>
      <c r="M58" s="182"/>
      <c r="AV58" s="174"/>
    </row>
    <row r="59" spans="2:48" ht="11.25" customHeight="1">
      <c r="B59" s="155"/>
      <c r="C59" s="181"/>
      <c r="D59" s="182"/>
      <c r="E59" s="182"/>
      <c r="F59" s="182"/>
      <c r="G59" s="182"/>
      <c r="H59" s="182"/>
      <c r="I59" s="182"/>
      <c r="J59" s="182"/>
      <c r="K59" s="182"/>
      <c r="L59" s="182"/>
      <c r="M59" s="182"/>
      <c r="AV59" s="174"/>
    </row>
    <row r="60" spans="2:48" ht="6" customHeight="1">
      <c r="B60" s="154"/>
      <c r="C60" s="181"/>
      <c r="D60" s="182"/>
      <c r="E60" s="182"/>
      <c r="F60" s="182"/>
      <c r="G60" s="182"/>
      <c r="H60" s="182"/>
      <c r="I60" s="182"/>
      <c r="J60" s="182"/>
      <c r="K60" s="182"/>
      <c r="L60" s="182"/>
      <c r="M60" s="182"/>
      <c r="AV60" s="174"/>
    </row>
    <row r="61" spans="2:48" ht="11.25" customHeight="1">
      <c r="C61" s="181"/>
      <c r="D61" s="182"/>
      <c r="E61" s="182"/>
      <c r="F61" s="182"/>
      <c r="G61" s="182"/>
      <c r="H61" s="182"/>
      <c r="I61" s="182"/>
      <c r="J61" s="182"/>
      <c r="K61" s="182"/>
      <c r="L61" s="182"/>
      <c r="M61" s="182"/>
      <c r="AV61" s="174"/>
    </row>
    <row r="62" spans="2:48" ht="11.25" customHeight="1">
      <c r="C62" s="181"/>
      <c r="D62" s="182"/>
      <c r="E62" s="182"/>
      <c r="F62" s="182"/>
      <c r="G62" s="182"/>
      <c r="H62" s="182"/>
      <c r="I62" s="182"/>
      <c r="J62" s="182"/>
      <c r="K62" s="182"/>
      <c r="L62" s="182"/>
      <c r="M62" s="182"/>
      <c r="AV62" s="174"/>
    </row>
    <row r="63" spans="2:48" ht="11.25" customHeight="1">
      <c r="C63" s="181"/>
      <c r="D63" s="182"/>
      <c r="E63" s="182"/>
      <c r="F63" s="182"/>
      <c r="G63" s="182"/>
      <c r="H63" s="182"/>
      <c r="I63" s="182"/>
      <c r="J63" s="182"/>
      <c r="K63" s="182"/>
      <c r="L63" s="182"/>
      <c r="M63" s="182"/>
      <c r="AV63" s="174"/>
    </row>
    <row r="64" spans="2:48" ht="11.25" customHeight="1">
      <c r="C64" s="181"/>
      <c r="D64" s="182"/>
      <c r="E64" s="182"/>
      <c r="F64" s="182"/>
      <c r="G64" s="182"/>
      <c r="H64" s="182"/>
      <c r="I64" s="182"/>
      <c r="J64" s="182"/>
      <c r="K64" s="182"/>
      <c r="L64" s="182"/>
      <c r="M64" s="182"/>
      <c r="AV64" s="174"/>
    </row>
    <row r="65" spans="3:48" ht="11.25" customHeight="1">
      <c r="C65" s="181"/>
      <c r="D65" s="182"/>
      <c r="E65" s="182"/>
      <c r="F65" s="182"/>
      <c r="G65" s="182"/>
      <c r="H65" s="182"/>
      <c r="I65" s="182"/>
      <c r="J65" s="182"/>
      <c r="K65" s="182"/>
      <c r="L65" s="182"/>
      <c r="M65" s="182"/>
      <c r="AV65" s="174"/>
    </row>
    <row r="66" spans="3:48" ht="11.25" customHeight="1">
      <c r="C66" s="181"/>
      <c r="D66" s="182"/>
      <c r="E66" s="182"/>
      <c r="F66" s="182"/>
      <c r="G66" s="182"/>
      <c r="H66" s="182"/>
      <c r="I66" s="182"/>
      <c r="J66" s="182"/>
      <c r="K66" s="182"/>
      <c r="L66" s="182"/>
      <c r="M66" s="182"/>
      <c r="AV66" s="174"/>
    </row>
    <row r="67" spans="3:48" ht="11.25" customHeight="1">
      <c r="C67" s="173"/>
      <c r="AV67" s="174"/>
    </row>
    <row r="68" spans="3:48" ht="11.25" customHeight="1">
      <c r="C68" s="173"/>
      <c r="AV68" s="174"/>
    </row>
    <row r="69" spans="3:48" ht="11.25" customHeight="1">
      <c r="C69" s="173"/>
      <c r="AV69" s="174"/>
    </row>
    <row r="70" spans="3:48" ht="11.25" customHeight="1">
      <c r="C70" s="173"/>
      <c r="AV70" s="174"/>
    </row>
    <row r="71" spans="3:48" ht="11.25" customHeight="1">
      <c r="C71" s="173"/>
      <c r="AV71" s="174"/>
    </row>
    <row r="72" spans="3:48" ht="11.25" customHeight="1">
      <c r="C72" s="173"/>
      <c r="AV72" s="174"/>
    </row>
    <row r="73" spans="3:48" ht="11.25" customHeight="1">
      <c r="C73" s="175"/>
      <c r="D73" s="178"/>
      <c r="E73" s="178"/>
      <c r="F73" s="178"/>
      <c r="G73" s="178"/>
      <c r="H73" s="178"/>
      <c r="I73" s="183"/>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6"/>
    </row>
  </sheetData>
  <sheetProtection sheet="1" objects="1" scenarios="1"/>
  <mergeCells count="18">
    <mergeCell ref="C30:C31"/>
    <mergeCell ref="C32:C33"/>
    <mergeCell ref="C34:C35"/>
    <mergeCell ref="C36:C37"/>
    <mergeCell ref="Z29:AV33"/>
    <mergeCell ref="F1:AV1"/>
    <mergeCell ref="C3:AV4"/>
    <mergeCell ref="D36:U37"/>
    <mergeCell ref="D34:U35"/>
    <mergeCell ref="D32:U33"/>
    <mergeCell ref="D30:U31"/>
    <mergeCell ref="I12:AV14"/>
    <mergeCell ref="C12:H14"/>
    <mergeCell ref="C15:H25"/>
    <mergeCell ref="I15:AV25"/>
    <mergeCell ref="AO27:AV27"/>
    <mergeCell ref="D29:U29"/>
    <mergeCell ref="V29:W29"/>
  </mergeCells>
  <phoneticPr fontId="5"/>
  <pageMargins left="0.19685039370078741" right="0.23622047244094491" top="0.27559055118110237" bottom="0.23622047244094491" header="0.11811023622047245" footer="0.19685039370078741"/>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X61"/>
  <sheetViews>
    <sheetView view="pageBreakPreview" zoomScale="85" zoomScaleNormal="84" zoomScaleSheetLayoutView="85" workbookViewId="0">
      <selection activeCell="Z66" sqref="Z66:AE67"/>
    </sheetView>
  </sheetViews>
  <sheetFormatPr defaultColWidth="2.625" defaultRowHeight="11.25" customHeight="1"/>
  <cols>
    <col min="1" max="1" width="1" customWidth="1"/>
    <col min="2" max="2" width="1.375" style="27" customWidth="1"/>
    <col min="3" max="3" width="3.125" bestFit="1" customWidth="1"/>
    <col min="9" max="9" width="2.625" style="2"/>
    <col min="31" max="31" width="3.125" bestFit="1" customWidth="1"/>
    <col min="48" max="48" width="2.875" customWidth="1"/>
    <col min="73" max="73" width="2.875" customWidth="1"/>
  </cols>
  <sheetData>
    <row r="1" spans="2:76" ht="18" customHeight="1">
      <c r="B1" s="31" t="s">
        <v>95</v>
      </c>
      <c r="C1" s="22"/>
      <c r="D1" s="22"/>
      <c r="E1" s="22"/>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row>
    <row r="3" spans="2:76" ht="21.75" customHeight="1">
      <c r="B3" s="23"/>
      <c r="C3" s="499" t="s">
        <v>45</v>
      </c>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1"/>
    </row>
    <row r="4" spans="2:76" ht="21.75" customHeight="1">
      <c r="B4" s="23"/>
      <c r="C4" s="502"/>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c r="AO4" s="503"/>
      <c r="AP4" s="503"/>
      <c r="AQ4" s="503"/>
      <c r="AR4" s="503"/>
      <c r="AS4" s="503"/>
      <c r="AT4" s="503"/>
      <c r="AU4" s="503"/>
      <c r="AV4" s="503"/>
      <c r="AW4" s="503"/>
      <c r="AX4" s="503"/>
      <c r="AY4" s="503"/>
      <c r="AZ4" s="503"/>
      <c r="BA4" s="503"/>
      <c r="BB4" s="503"/>
      <c r="BC4" s="503"/>
      <c r="BD4" s="503"/>
      <c r="BE4" s="503"/>
      <c r="BF4" s="503"/>
      <c r="BG4" s="503"/>
      <c r="BH4" s="503"/>
      <c r="BI4" s="503"/>
      <c r="BJ4" s="503"/>
      <c r="BK4" s="503"/>
      <c r="BL4" s="503"/>
      <c r="BM4" s="503"/>
      <c r="BN4" s="503"/>
      <c r="BO4" s="503"/>
      <c r="BP4" s="503"/>
      <c r="BQ4" s="503"/>
      <c r="BR4" s="503"/>
      <c r="BS4" s="503"/>
      <c r="BT4" s="503"/>
      <c r="BU4" s="504"/>
    </row>
    <row r="5" spans="2:76" ht="13.5">
      <c r="C5" s="24"/>
      <c r="D5" s="9"/>
      <c r="E5" s="25"/>
      <c r="F5" s="25"/>
      <c r="G5" s="9"/>
      <c r="H5" s="25"/>
      <c r="I5" s="9"/>
      <c r="J5" s="25"/>
      <c r="K5" s="25"/>
      <c r="L5" s="25"/>
      <c r="M5" s="25"/>
      <c r="N5" s="25"/>
      <c r="O5" s="25"/>
      <c r="P5" s="25"/>
      <c r="Q5" s="25"/>
      <c r="R5" s="25"/>
    </row>
    <row r="6" spans="2:76" ht="13.5">
      <c r="C6" s="34" t="s">
        <v>191</v>
      </c>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O6" s="155" t="s">
        <v>245</v>
      </c>
      <c r="BP6" s="155"/>
      <c r="BQ6" s="155"/>
      <c r="BR6" s="155" t="s">
        <v>246</v>
      </c>
      <c r="BS6" s="155"/>
      <c r="BT6" s="155"/>
      <c r="BU6" s="155" t="s">
        <v>247</v>
      </c>
    </row>
    <row r="7" spans="2:76" ht="13.5">
      <c r="I7"/>
      <c r="R7" s="25"/>
      <c r="BF7" t="s">
        <v>187</v>
      </c>
      <c r="BR7" s="25"/>
      <c r="BS7" s="25"/>
      <c r="BT7" s="25"/>
    </row>
    <row r="8" spans="2:76" ht="13.5">
      <c r="I8"/>
      <c r="R8" s="25"/>
      <c r="BF8" t="s">
        <v>188</v>
      </c>
      <c r="BR8" s="25"/>
      <c r="BS8" s="25"/>
      <c r="BT8" s="25"/>
    </row>
    <row r="9" spans="2:76" ht="13.5">
      <c r="B9" s="26"/>
      <c r="I9"/>
      <c r="R9" s="28"/>
      <c r="S9" s="28"/>
      <c r="T9" s="28"/>
      <c r="U9" s="28"/>
      <c r="V9" s="28"/>
      <c r="W9" s="28"/>
      <c r="X9" s="28"/>
      <c r="Y9" s="28"/>
      <c r="Z9" s="28"/>
      <c r="AA9" s="10"/>
      <c r="AB9" s="10"/>
      <c r="AC9" s="10"/>
      <c r="AD9" s="10"/>
      <c r="AE9" s="10"/>
      <c r="AF9" s="10"/>
      <c r="AG9" s="11"/>
      <c r="AH9" s="11"/>
      <c r="AI9" s="11"/>
      <c r="AJ9" s="11"/>
      <c r="AW9" s="10"/>
      <c r="AX9" s="10"/>
      <c r="BF9" s="12" t="s">
        <v>189</v>
      </c>
      <c r="BG9" s="11"/>
      <c r="BI9" s="11"/>
      <c r="BJ9" s="11"/>
      <c r="BK9" s="11"/>
      <c r="BL9" s="11"/>
      <c r="BM9" s="11"/>
      <c r="BN9" s="11"/>
      <c r="BO9" s="11"/>
      <c r="BP9" s="10"/>
      <c r="BR9" s="28"/>
      <c r="BS9" s="28"/>
      <c r="BT9" t="s">
        <v>190</v>
      </c>
    </row>
    <row r="10" spans="2:76" ht="13.5">
      <c r="B10" s="26"/>
      <c r="C10" s="12"/>
      <c r="D10" s="11"/>
      <c r="F10" s="11"/>
      <c r="G10" s="11"/>
      <c r="H10" s="11"/>
      <c r="I10" s="11"/>
      <c r="J10" s="11"/>
      <c r="K10" s="11"/>
      <c r="L10" s="11"/>
      <c r="M10" s="10"/>
      <c r="O10" s="28"/>
      <c r="P10" s="28"/>
      <c r="R10" s="28"/>
      <c r="S10" s="28"/>
      <c r="T10" s="28"/>
      <c r="U10" s="28"/>
      <c r="V10" s="28"/>
      <c r="W10" s="28"/>
      <c r="X10" s="28"/>
      <c r="Y10" s="28"/>
      <c r="Z10" s="28"/>
      <c r="AA10" s="10"/>
      <c r="AB10" s="10"/>
      <c r="AC10" s="10"/>
      <c r="AD10" s="10"/>
      <c r="AE10" s="10"/>
      <c r="AF10" s="10"/>
      <c r="AG10" s="11"/>
      <c r="AH10" s="11"/>
      <c r="AI10" s="11"/>
      <c r="AJ10" s="11"/>
      <c r="AW10" s="10"/>
      <c r="AX10" s="10"/>
    </row>
    <row r="11" spans="2:76" ht="13.5">
      <c r="B11" s="26"/>
      <c r="C11" s="12"/>
      <c r="D11" s="11"/>
      <c r="F11" s="11"/>
      <c r="G11" s="11"/>
      <c r="H11" s="11"/>
      <c r="I11" s="11"/>
      <c r="J11" s="11"/>
      <c r="K11" s="11"/>
      <c r="L11" s="11"/>
      <c r="M11" s="10"/>
      <c r="O11" s="28"/>
      <c r="P11" s="28"/>
      <c r="R11" s="28"/>
      <c r="S11" s="28"/>
      <c r="T11" s="28"/>
      <c r="U11" s="28"/>
      <c r="V11" s="28"/>
      <c r="W11" s="28"/>
      <c r="X11" s="28"/>
      <c r="Y11" s="28"/>
      <c r="Z11" s="28"/>
      <c r="AA11" s="10"/>
      <c r="AB11" s="10"/>
      <c r="AC11" s="10"/>
      <c r="AD11" s="10"/>
      <c r="AE11" s="10"/>
      <c r="AF11" s="10"/>
      <c r="AG11" s="11"/>
      <c r="AH11" s="11"/>
      <c r="AI11" s="11"/>
      <c r="AJ11" s="11"/>
      <c r="AW11" s="10"/>
      <c r="AX11" s="10"/>
    </row>
    <row r="12" spans="2:76" ht="13.5">
      <c r="B12" s="26"/>
      <c r="C12" s="27"/>
      <c r="D12" s="27"/>
      <c r="E12" s="27"/>
      <c r="F12" s="27"/>
      <c r="G12" s="27"/>
      <c r="H12" s="27"/>
      <c r="I12" s="10"/>
      <c r="J12" s="10"/>
      <c r="K12" s="10"/>
      <c r="L12" s="10"/>
      <c r="M12" s="28"/>
      <c r="N12" s="28"/>
      <c r="O12" s="28"/>
      <c r="P12" s="28"/>
      <c r="Q12" s="28"/>
      <c r="R12" s="28"/>
      <c r="S12" s="28"/>
      <c r="T12" s="28"/>
      <c r="U12" s="28"/>
      <c r="V12" s="28"/>
      <c r="W12" s="28"/>
      <c r="X12" s="28"/>
      <c r="Y12" s="28"/>
      <c r="Z12" s="28"/>
      <c r="AA12" s="10"/>
      <c r="AB12" s="10"/>
      <c r="AC12" s="10"/>
      <c r="AD12" s="10"/>
      <c r="AE12" s="10"/>
      <c r="AF12" s="10"/>
      <c r="AG12" s="11"/>
      <c r="AH12" s="11"/>
      <c r="AI12" s="11"/>
      <c r="AJ12" s="11"/>
      <c r="AK12" s="11"/>
      <c r="AL12" s="11"/>
      <c r="AM12" s="12"/>
      <c r="AN12" s="11"/>
      <c r="AO12" s="11"/>
      <c r="AP12" s="11"/>
      <c r="AQ12" s="11"/>
      <c r="AR12" s="11"/>
      <c r="AS12" s="11"/>
      <c r="AT12" s="11"/>
      <c r="AU12" s="10"/>
      <c r="AW12" s="10"/>
      <c r="AX12" s="10"/>
    </row>
    <row r="13" spans="2:76" ht="13.5">
      <c r="B13" s="26" t="s">
        <v>192</v>
      </c>
      <c r="C13" s="10"/>
      <c r="D13" s="10"/>
      <c r="E13" s="10"/>
      <c r="F13" s="10"/>
      <c r="G13" s="10"/>
      <c r="H13" s="10"/>
      <c r="I13" s="21"/>
      <c r="J13" s="10"/>
      <c r="K13" s="10"/>
      <c r="L13" s="10"/>
      <c r="M13" s="10"/>
      <c r="N13" s="10"/>
      <c r="O13" s="10"/>
      <c r="P13" s="10"/>
      <c r="Q13" s="10"/>
      <c r="R13" s="10"/>
      <c r="S13" s="10"/>
      <c r="T13" s="10"/>
      <c r="U13" s="10"/>
      <c r="V13" s="10"/>
      <c r="W13" s="10"/>
      <c r="X13" s="10"/>
      <c r="Y13" s="10"/>
      <c r="Z13" s="10"/>
      <c r="AA13" s="10"/>
      <c r="AB13" s="10"/>
      <c r="AC13" s="10"/>
      <c r="AD13" s="26" t="s">
        <v>94</v>
      </c>
      <c r="AE13" s="10"/>
      <c r="AF13" s="10"/>
      <c r="AG13" s="10"/>
      <c r="AH13" s="10"/>
      <c r="AI13" s="10"/>
      <c r="AJ13" s="10"/>
      <c r="AK13" s="33" t="s">
        <v>96</v>
      </c>
      <c r="AL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row>
    <row r="14" spans="2:76" ht="13.5">
      <c r="C14" s="10"/>
      <c r="D14" s="10"/>
      <c r="E14" s="10"/>
      <c r="F14" s="10"/>
      <c r="G14" s="10"/>
      <c r="H14" s="10"/>
      <c r="I14" s="21"/>
      <c r="J14" s="10"/>
      <c r="K14" s="10"/>
      <c r="L14" s="10"/>
      <c r="M14" s="10"/>
      <c r="N14" s="10"/>
      <c r="O14" s="10"/>
      <c r="P14" s="10"/>
      <c r="Q14" s="10"/>
      <c r="R14" s="10"/>
      <c r="S14" s="10"/>
      <c r="T14" s="10"/>
      <c r="U14" s="10"/>
      <c r="V14" s="10"/>
      <c r="W14" s="10"/>
      <c r="X14" s="10"/>
      <c r="Y14" s="10"/>
      <c r="Z14" s="10"/>
      <c r="AA14" s="10"/>
      <c r="AB14" s="10"/>
      <c r="AC14" s="10"/>
      <c r="AD14" s="26"/>
      <c r="AE14" s="10"/>
      <c r="AF14" s="10"/>
      <c r="AG14" s="10"/>
      <c r="AH14" s="10"/>
      <c r="AI14" s="10"/>
      <c r="AJ14" s="10"/>
      <c r="AK14" s="21"/>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row>
    <row r="15" spans="2:76" ht="13.5">
      <c r="C15" s="32" t="s">
        <v>83</v>
      </c>
      <c r="D15" s="498" t="s">
        <v>84</v>
      </c>
      <c r="E15" s="498"/>
      <c r="F15" s="498"/>
      <c r="G15" s="498"/>
      <c r="H15" s="498"/>
      <c r="I15" s="498"/>
      <c r="J15" s="498"/>
      <c r="K15" s="498"/>
      <c r="L15" s="498"/>
      <c r="M15" s="498"/>
      <c r="N15" s="498"/>
      <c r="O15" s="498"/>
      <c r="P15" s="498"/>
      <c r="Q15" s="498"/>
      <c r="R15" s="498"/>
      <c r="S15" s="498"/>
      <c r="T15" s="498"/>
      <c r="U15" s="498"/>
      <c r="V15" s="498"/>
      <c r="W15" s="498"/>
      <c r="X15" s="498"/>
      <c r="Y15" s="498"/>
      <c r="Z15" s="516" t="s">
        <v>85</v>
      </c>
      <c r="AA15" s="517"/>
      <c r="AB15" s="518"/>
      <c r="AC15" s="10"/>
      <c r="AD15" s="27"/>
      <c r="AE15" s="35" t="s">
        <v>79</v>
      </c>
      <c r="AF15" s="515" t="s">
        <v>193</v>
      </c>
      <c r="AG15" s="515"/>
      <c r="AH15" s="515"/>
      <c r="AI15" s="515"/>
      <c r="AJ15" s="515"/>
      <c r="AK15" s="515"/>
      <c r="AL15" s="515" t="s">
        <v>77</v>
      </c>
      <c r="AM15" s="515"/>
      <c r="AN15" s="515"/>
      <c r="AO15" s="515"/>
      <c r="AP15" s="515"/>
      <c r="AQ15" s="515"/>
      <c r="AR15" s="515" t="s">
        <v>43</v>
      </c>
      <c r="AS15" s="515"/>
      <c r="AT15" s="515"/>
      <c r="AU15" s="515"/>
      <c r="AV15" s="515"/>
      <c r="AW15" s="515"/>
      <c r="AX15" s="515" t="s">
        <v>199</v>
      </c>
      <c r="AY15" s="515"/>
      <c r="AZ15" s="515"/>
      <c r="BA15" s="515"/>
      <c r="BB15" s="515"/>
      <c r="BC15" s="515"/>
      <c r="BD15" s="515"/>
      <c r="BE15" s="515" t="s">
        <v>78</v>
      </c>
      <c r="BF15" s="515"/>
      <c r="BG15" s="515"/>
      <c r="BH15" s="515"/>
      <c r="BI15" s="515"/>
      <c r="BJ15" s="515"/>
      <c r="BK15" s="515"/>
      <c r="BL15" s="515" t="s">
        <v>44</v>
      </c>
      <c r="BM15" s="515"/>
      <c r="BN15" s="515"/>
      <c r="BO15" s="515"/>
      <c r="BP15" s="515"/>
      <c r="BQ15" s="515"/>
      <c r="BR15" s="515"/>
      <c r="BS15" s="515"/>
      <c r="BT15" s="515"/>
      <c r="BU15" s="515"/>
      <c r="BV15" s="10"/>
      <c r="BW15" s="10"/>
      <c r="BX15" s="10"/>
    </row>
    <row r="16" spans="2:76" ht="13.5">
      <c r="C16" s="29">
        <v>1</v>
      </c>
      <c r="D16" s="497" t="s">
        <v>86</v>
      </c>
      <c r="E16" s="497"/>
      <c r="F16" s="497"/>
      <c r="G16" s="497"/>
      <c r="H16" s="497"/>
      <c r="I16" s="497"/>
      <c r="J16" s="497"/>
      <c r="K16" s="497"/>
      <c r="L16" s="497"/>
      <c r="M16" s="497"/>
      <c r="N16" s="497"/>
      <c r="O16" s="497"/>
      <c r="P16" s="497"/>
      <c r="Q16" s="497"/>
      <c r="R16" s="497"/>
      <c r="S16" s="497"/>
      <c r="T16" s="497"/>
      <c r="U16" s="497"/>
      <c r="V16" s="497"/>
      <c r="W16" s="497"/>
      <c r="X16" s="497"/>
      <c r="Y16" s="497"/>
      <c r="Z16" s="497" t="s">
        <v>93</v>
      </c>
      <c r="AA16" s="497"/>
      <c r="AB16" s="497"/>
      <c r="AC16" s="10"/>
      <c r="AD16" s="27"/>
      <c r="AE16" s="492">
        <v>1</v>
      </c>
      <c r="AF16" s="492" t="s">
        <v>82</v>
      </c>
      <c r="AG16" s="492"/>
      <c r="AH16" s="492"/>
      <c r="AI16" s="492"/>
      <c r="AJ16" s="492"/>
      <c r="AK16" s="492"/>
      <c r="AL16" s="492" t="s">
        <v>203</v>
      </c>
      <c r="AM16" s="492"/>
      <c r="AN16" s="492"/>
      <c r="AO16" s="492"/>
      <c r="AP16" s="492"/>
      <c r="AQ16" s="492"/>
      <c r="AR16" s="492" t="s">
        <v>80</v>
      </c>
      <c r="AS16" s="492"/>
      <c r="AT16" s="492"/>
      <c r="AU16" s="492"/>
      <c r="AV16" s="492"/>
      <c r="AW16" s="492"/>
      <c r="AX16" s="492" t="s">
        <v>81</v>
      </c>
      <c r="AY16" s="492"/>
      <c r="AZ16" s="492"/>
      <c r="BA16" s="492"/>
      <c r="BB16" s="492"/>
      <c r="BC16" s="492"/>
      <c r="BD16" s="492"/>
      <c r="BE16" s="505" t="s">
        <v>194</v>
      </c>
      <c r="BF16" s="492"/>
      <c r="BG16" s="492"/>
      <c r="BH16" s="492"/>
      <c r="BI16" s="492"/>
      <c r="BJ16" s="492"/>
      <c r="BK16" s="492"/>
      <c r="BL16" s="506" t="s">
        <v>207</v>
      </c>
      <c r="BM16" s="507"/>
      <c r="BN16" s="507"/>
      <c r="BO16" s="507"/>
      <c r="BP16" s="507"/>
      <c r="BQ16" s="507"/>
      <c r="BR16" s="507"/>
      <c r="BS16" s="507"/>
      <c r="BT16" s="507"/>
      <c r="BU16" s="508"/>
      <c r="BV16" s="10"/>
      <c r="BW16" s="10"/>
      <c r="BX16" s="10"/>
    </row>
    <row r="17" spans="2:76" ht="13.5">
      <c r="C17" s="29">
        <v>2</v>
      </c>
      <c r="D17" s="497" t="s">
        <v>87</v>
      </c>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10"/>
      <c r="AD17" s="27"/>
      <c r="AE17" s="492"/>
      <c r="AF17" s="492"/>
      <c r="AG17" s="492"/>
      <c r="AH17" s="492"/>
      <c r="AI17" s="492"/>
      <c r="AJ17" s="492"/>
      <c r="AK17" s="492"/>
      <c r="AL17" s="492"/>
      <c r="AM17" s="492"/>
      <c r="AN17" s="492"/>
      <c r="AO17" s="492"/>
      <c r="AP17" s="492"/>
      <c r="AQ17" s="492"/>
      <c r="AR17" s="492"/>
      <c r="AS17" s="492"/>
      <c r="AT17" s="492"/>
      <c r="AU17" s="492"/>
      <c r="AV17" s="492"/>
      <c r="AW17" s="492"/>
      <c r="AX17" s="492"/>
      <c r="AY17" s="492"/>
      <c r="AZ17" s="492"/>
      <c r="BA17" s="492"/>
      <c r="BB17" s="492"/>
      <c r="BC17" s="492"/>
      <c r="BD17" s="492"/>
      <c r="BE17" s="492"/>
      <c r="BF17" s="492"/>
      <c r="BG17" s="492"/>
      <c r="BH17" s="492"/>
      <c r="BI17" s="492"/>
      <c r="BJ17" s="492"/>
      <c r="BK17" s="492"/>
      <c r="BL17" s="509"/>
      <c r="BM17" s="510"/>
      <c r="BN17" s="510"/>
      <c r="BO17" s="510"/>
      <c r="BP17" s="510"/>
      <c r="BQ17" s="510"/>
      <c r="BR17" s="510"/>
      <c r="BS17" s="510"/>
      <c r="BT17" s="510"/>
      <c r="BU17" s="511"/>
      <c r="BV17" s="10"/>
      <c r="BW17" s="10"/>
      <c r="BX17" s="10"/>
    </row>
    <row r="18" spans="2:76" ht="13.5">
      <c r="C18" s="29">
        <v>3</v>
      </c>
      <c r="D18" s="497" t="s">
        <v>88</v>
      </c>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10"/>
      <c r="AD18" s="27"/>
      <c r="AE18" s="492"/>
      <c r="AF18" s="492"/>
      <c r="AG18" s="492"/>
      <c r="AH18" s="492"/>
      <c r="AI18" s="492"/>
      <c r="AJ18" s="492"/>
      <c r="AK18" s="492"/>
      <c r="AL18" s="492"/>
      <c r="AM18" s="492"/>
      <c r="AN18" s="492"/>
      <c r="AO18" s="492"/>
      <c r="AP18" s="492"/>
      <c r="AQ18" s="492"/>
      <c r="AR18" s="492"/>
      <c r="AS18" s="492"/>
      <c r="AT18" s="492"/>
      <c r="AU18" s="492"/>
      <c r="AV18" s="492"/>
      <c r="AW18" s="492"/>
      <c r="AX18" s="492"/>
      <c r="AY18" s="492"/>
      <c r="AZ18" s="492"/>
      <c r="BA18" s="492"/>
      <c r="BB18" s="492"/>
      <c r="BC18" s="492"/>
      <c r="BD18" s="492"/>
      <c r="BE18" s="492"/>
      <c r="BF18" s="492"/>
      <c r="BG18" s="492"/>
      <c r="BH18" s="492"/>
      <c r="BI18" s="492"/>
      <c r="BJ18" s="492"/>
      <c r="BK18" s="492"/>
      <c r="BL18" s="512"/>
      <c r="BM18" s="513"/>
      <c r="BN18" s="513"/>
      <c r="BO18" s="513"/>
      <c r="BP18" s="513"/>
      <c r="BQ18" s="513"/>
      <c r="BR18" s="513"/>
      <c r="BS18" s="513"/>
      <c r="BT18" s="513"/>
      <c r="BU18" s="514"/>
      <c r="BV18" s="10"/>
      <c r="BW18" s="10"/>
      <c r="BX18" s="10"/>
    </row>
    <row r="19" spans="2:76" ht="13.5">
      <c r="C19" s="29">
        <v>4</v>
      </c>
      <c r="D19" s="497" t="s">
        <v>89</v>
      </c>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10"/>
      <c r="AD19" s="27"/>
      <c r="AE19" s="492">
        <v>2</v>
      </c>
      <c r="AF19" s="492" t="s">
        <v>201</v>
      </c>
      <c r="AG19" s="492"/>
      <c r="AH19" s="492"/>
      <c r="AI19" s="492"/>
      <c r="AJ19" s="492"/>
      <c r="AK19" s="492"/>
      <c r="AL19" s="492" t="s">
        <v>204</v>
      </c>
      <c r="AM19" s="492"/>
      <c r="AN19" s="492"/>
      <c r="AO19" s="492"/>
      <c r="AP19" s="492"/>
      <c r="AQ19" s="492"/>
      <c r="AR19" s="492" t="s">
        <v>202</v>
      </c>
      <c r="AS19" s="492"/>
      <c r="AT19" s="492"/>
      <c r="AU19" s="492"/>
      <c r="AV19" s="492"/>
      <c r="AW19" s="492"/>
      <c r="AX19" s="492" t="s">
        <v>205</v>
      </c>
      <c r="AY19" s="492"/>
      <c r="AZ19" s="492"/>
      <c r="BA19" s="492"/>
      <c r="BB19" s="492"/>
      <c r="BC19" s="492"/>
      <c r="BD19" s="492"/>
      <c r="BE19" s="505" t="s">
        <v>206</v>
      </c>
      <c r="BF19" s="492"/>
      <c r="BG19" s="492"/>
      <c r="BH19" s="492"/>
      <c r="BI19" s="492"/>
      <c r="BJ19" s="492"/>
      <c r="BK19" s="492"/>
      <c r="BL19" s="492" t="s">
        <v>200</v>
      </c>
      <c r="BM19" s="492"/>
      <c r="BN19" s="492"/>
      <c r="BO19" s="492"/>
      <c r="BP19" s="492"/>
      <c r="BQ19" s="492"/>
      <c r="BR19" s="492"/>
      <c r="BS19" s="492"/>
      <c r="BT19" s="492"/>
      <c r="BU19" s="492"/>
      <c r="BV19" s="10"/>
      <c r="BW19" s="10"/>
      <c r="BX19" s="10"/>
    </row>
    <row r="20" spans="2:76" ht="13.5">
      <c r="C20" s="29">
        <v>5</v>
      </c>
      <c r="D20" s="497" t="s">
        <v>90</v>
      </c>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10"/>
      <c r="AD20" s="27"/>
      <c r="AE20" s="492"/>
      <c r="AF20" s="492"/>
      <c r="AG20" s="492"/>
      <c r="AH20" s="492"/>
      <c r="AI20" s="492"/>
      <c r="AJ20" s="492"/>
      <c r="AK20" s="492"/>
      <c r="AL20" s="492"/>
      <c r="AM20" s="492"/>
      <c r="AN20" s="492"/>
      <c r="AO20" s="492"/>
      <c r="AP20" s="492"/>
      <c r="AQ20" s="492"/>
      <c r="AR20" s="492"/>
      <c r="AS20" s="492"/>
      <c r="AT20" s="492"/>
      <c r="AU20" s="492"/>
      <c r="AV20" s="492"/>
      <c r="AW20" s="492"/>
      <c r="AX20" s="492"/>
      <c r="AY20" s="492"/>
      <c r="AZ20" s="492"/>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10"/>
      <c r="BW20" s="10"/>
      <c r="BX20" s="10"/>
    </row>
    <row r="21" spans="2:76" ht="13.5">
      <c r="C21" s="29">
        <v>6</v>
      </c>
      <c r="D21" s="497" t="s">
        <v>91</v>
      </c>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10"/>
      <c r="AD21" s="27"/>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10"/>
      <c r="BW21" s="10"/>
      <c r="BX21" s="10"/>
    </row>
    <row r="22" spans="2:76" ht="13.5">
      <c r="C22" s="29">
        <v>7</v>
      </c>
      <c r="D22" s="497" t="s">
        <v>92</v>
      </c>
      <c r="E22" s="497"/>
      <c r="F22" s="497"/>
      <c r="G22" s="497"/>
      <c r="H22" s="497"/>
      <c r="I22" s="497"/>
      <c r="J22" s="497"/>
      <c r="K22" s="497"/>
      <c r="L22" s="497"/>
      <c r="M22" s="497"/>
      <c r="N22" s="497"/>
      <c r="O22" s="497"/>
      <c r="P22" s="497"/>
      <c r="Q22" s="497"/>
      <c r="R22" s="497"/>
      <c r="S22" s="497"/>
      <c r="T22" s="497"/>
      <c r="U22" s="497"/>
      <c r="V22" s="497"/>
      <c r="W22" s="497"/>
      <c r="X22" s="497"/>
      <c r="Y22" s="497"/>
      <c r="Z22" s="497"/>
      <c r="AA22" s="497"/>
      <c r="AB22" s="497"/>
      <c r="AC22" s="10"/>
      <c r="AD22" s="27"/>
      <c r="AE22" s="492">
        <v>3</v>
      </c>
      <c r="AF22" s="492"/>
      <c r="AG22" s="492"/>
      <c r="AH22" s="492"/>
      <c r="AI22" s="492"/>
      <c r="AJ22" s="492"/>
      <c r="AK22" s="492"/>
      <c r="AL22" s="492"/>
      <c r="AM22" s="492"/>
      <c r="AN22" s="492"/>
      <c r="AO22" s="492"/>
      <c r="AP22" s="492"/>
      <c r="AQ22" s="492"/>
      <c r="AR22" s="492"/>
      <c r="AS22" s="492"/>
      <c r="AT22" s="492"/>
      <c r="AU22" s="492"/>
      <c r="AV22" s="492"/>
      <c r="AW22" s="492"/>
      <c r="AX22" s="492"/>
      <c r="AY22" s="492"/>
      <c r="AZ22" s="492"/>
      <c r="BA22" s="492"/>
      <c r="BB22" s="492"/>
      <c r="BC22" s="492"/>
      <c r="BD22" s="492"/>
      <c r="BE22" s="492"/>
      <c r="BF22" s="492"/>
      <c r="BG22" s="492"/>
      <c r="BH22" s="492"/>
      <c r="BI22" s="492"/>
      <c r="BJ22" s="492"/>
      <c r="BK22" s="492"/>
      <c r="BL22" s="492"/>
      <c r="BM22" s="492"/>
      <c r="BN22" s="492"/>
      <c r="BO22" s="492"/>
      <c r="BP22" s="492"/>
      <c r="BQ22" s="492"/>
      <c r="BR22" s="492"/>
      <c r="BS22" s="492"/>
      <c r="BT22" s="492"/>
      <c r="BU22" s="492"/>
      <c r="BV22" s="10"/>
      <c r="BW22" s="10"/>
      <c r="BX22" s="10"/>
    </row>
    <row r="23" spans="2:76" ht="13.5">
      <c r="B23"/>
      <c r="C23" s="10"/>
      <c r="D23" s="10"/>
      <c r="E23" s="10"/>
      <c r="F23" s="10"/>
      <c r="G23" s="10"/>
      <c r="H23" s="10"/>
      <c r="I23" s="21"/>
      <c r="J23" s="10"/>
      <c r="K23" s="10"/>
      <c r="L23" s="10"/>
      <c r="M23" s="10"/>
      <c r="N23" s="10"/>
      <c r="O23" s="10"/>
      <c r="P23" s="10"/>
      <c r="Q23" s="10"/>
      <c r="R23" s="10"/>
      <c r="S23" s="10"/>
      <c r="T23" s="10"/>
      <c r="U23" s="10"/>
      <c r="V23" s="10"/>
      <c r="W23" s="10"/>
      <c r="X23" s="10"/>
      <c r="Y23" s="10"/>
      <c r="Z23" s="10"/>
      <c r="AA23" s="10"/>
      <c r="AB23" s="10"/>
      <c r="AD23" s="27"/>
      <c r="AE23" s="492"/>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10"/>
      <c r="BW23" s="10"/>
      <c r="BX23" s="10"/>
    </row>
    <row r="24" spans="2:76" ht="13.5">
      <c r="B24"/>
      <c r="I24"/>
      <c r="AD24" s="27"/>
      <c r="AE24" s="492"/>
      <c r="AF24" s="492"/>
      <c r="AG24" s="492"/>
      <c r="AH24" s="492"/>
      <c r="AI24" s="492"/>
      <c r="AJ24" s="492"/>
      <c r="AK24" s="492"/>
      <c r="AL24" s="492"/>
      <c r="AM24" s="492"/>
      <c r="AN24" s="492"/>
      <c r="AO24" s="492"/>
      <c r="AP24" s="492"/>
      <c r="AQ24" s="492"/>
      <c r="AR24" s="492"/>
      <c r="AS24" s="492"/>
      <c r="AT24" s="492"/>
      <c r="AU24" s="492"/>
      <c r="AV24" s="492"/>
      <c r="AW24" s="492"/>
      <c r="AX24" s="492"/>
      <c r="AY24" s="492"/>
      <c r="AZ24" s="492"/>
      <c r="BA24" s="492"/>
      <c r="BB24" s="492"/>
      <c r="BC24" s="492"/>
      <c r="BD24" s="492"/>
      <c r="BE24" s="492"/>
      <c r="BF24" s="492"/>
      <c r="BG24" s="492"/>
      <c r="BH24" s="492"/>
      <c r="BI24" s="492"/>
      <c r="BJ24" s="492"/>
      <c r="BK24" s="492"/>
      <c r="BL24" s="492"/>
      <c r="BM24" s="492"/>
      <c r="BN24" s="492"/>
      <c r="BO24" s="492"/>
      <c r="BP24" s="492"/>
      <c r="BQ24" s="492"/>
      <c r="BR24" s="492"/>
      <c r="BS24" s="492"/>
      <c r="BT24" s="492"/>
      <c r="BU24" s="492"/>
      <c r="BV24" s="10"/>
      <c r="BW24" s="10"/>
      <c r="BX24" s="10"/>
    </row>
    <row r="25" spans="2:76" s="10" customFormat="1" ht="13.5">
      <c r="C25"/>
      <c r="D25"/>
      <c r="E25"/>
      <c r="F25"/>
      <c r="G25"/>
      <c r="H25"/>
      <c r="I25"/>
      <c r="J25"/>
      <c r="K25"/>
      <c r="L25"/>
      <c r="M25"/>
      <c r="N25"/>
      <c r="O25"/>
      <c r="P25"/>
      <c r="Q25"/>
      <c r="R25"/>
      <c r="S25"/>
      <c r="T25"/>
      <c r="U25"/>
      <c r="V25"/>
      <c r="W25"/>
      <c r="X25"/>
      <c r="Y25"/>
      <c r="Z25"/>
      <c r="AA25"/>
      <c r="AB25"/>
      <c r="AD25" s="27"/>
      <c r="AE25" s="492">
        <v>4</v>
      </c>
      <c r="AF25" s="492"/>
      <c r="AG25" s="492"/>
      <c r="AH25" s="492"/>
      <c r="AI25" s="492"/>
      <c r="AJ25" s="492"/>
      <c r="AK25" s="492"/>
      <c r="AL25" s="492"/>
      <c r="AM25" s="492"/>
      <c r="AN25" s="492"/>
      <c r="AO25" s="492"/>
      <c r="AP25" s="492"/>
      <c r="AQ25" s="492"/>
      <c r="AR25" s="492"/>
      <c r="AS25" s="492"/>
      <c r="AT25" s="492"/>
      <c r="AU25" s="492"/>
      <c r="AV25" s="492"/>
      <c r="AW25" s="492"/>
      <c r="AX25" s="492"/>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row>
    <row r="26" spans="2:76" ht="13.5">
      <c r="B26"/>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D26" s="27"/>
      <c r="AE26" s="492"/>
      <c r="AF26" s="492"/>
      <c r="AG26" s="492"/>
      <c r="AH26" s="492"/>
      <c r="AI26" s="492"/>
      <c r="AJ26" s="492"/>
      <c r="AK26" s="492"/>
      <c r="AL26" s="492"/>
      <c r="AM26" s="492"/>
      <c r="AN26" s="492"/>
      <c r="AO26" s="492"/>
      <c r="AP26" s="492"/>
      <c r="AQ26" s="492"/>
      <c r="AR26" s="492"/>
      <c r="AS26" s="492"/>
      <c r="AT26" s="492"/>
      <c r="AU26" s="492"/>
      <c r="AV26" s="492"/>
      <c r="AW26" s="492"/>
      <c r="AX26" s="492"/>
      <c r="AY26" s="492"/>
      <c r="AZ26" s="492"/>
      <c r="BA26" s="492"/>
      <c r="BB26" s="492"/>
      <c r="BC26" s="492"/>
      <c r="BD26" s="492"/>
      <c r="BE26" s="492"/>
      <c r="BF26" s="492"/>
      <c r="BG26" s="492"/>
      <c r="BH26" s="492"/>
      <c r="BI26" s="492"/>
      <c r="BJ26" s="492"/>
      <c r="BK26" s="492"/>
      <c r="BL26" s="492"/>
      <c r="BM26" s="492"/>
      <c r="BN26" s="492"/>
      <c r="BO26" s="492"/>
      <c r="BP26" s="492"/>
      <c r="BQ26" s="492"/>
      <c r="BR26" s="492"/>
      <c r="BS26" s="492"/>
      <c r="BT26" s="492"/>
      <c r="BU26" s="492"/>
      <c r="BV26" s="10"/>
      <c r="BW26" s="10"/>
      <c r="BX26" s="10"/>
    </row>
    <row r="27" spans="2:76" ht="13.5">
      <c r="B27" s="26" t="s">
        <v>198</v>
      </c>
      <c r="I27"/>
      <c r="AD27" s="27"/>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2"/>
      <c r="BE27" s="492"/>
      <c r="BF27" s="492"/>
      <c r="BG27" s="492"/>
      <c r="BH27" s="492"/>
      <c r="BI27" s="492"/>
      <c r="BJ27" s="492"/>
      <c r="BK27" s="492"/>
      <c r="BL27" s="492"/>
      <c r="BM27" s="492"/>
      <c r="BN27" s="492"/>
      <c r="BO27" s="492"/>
      <c r="BP27" s="492"/>
      <c r="BQ27" s="492"/>
      <c r="BR27" s="492"/>
      <c r="BS27" s="492"/>
      <c r="BT27" s="492"/>
      <c r="BU27" s="492"/>
      <c r="BV27" s="10"/>
      <c r="BW27" s="10"/>
      <c r="BX27" s="10"/>
    </row>
    <row r="28" spans="2:76" ht="13.5">
      <c r="C28" s="10"/>
      <c r="D28" s="10"/>
      <c r="E28" s="10"/>
      <c r="F28" s="10"/>
      <c r="G28" s="10"/>
      <c r="H28" s="10"/>
      <c r="I28" s="21"/>
      <c r="J28" s="10"/>
      <c r="K28" s="10"/>
      <c r="L28" s="10"/>
      <c r="M28" s="10"/>
      <c r="N28" s="10"/>
      <c r="O28" s="10"/>
      <c r="P28" s="10"/>
      <c r="Q28" s="10"/>
      <c r="R28" s="10"/>
      <c r="S28" s="10"/>
      <c r="T28" s="10"/>
      <c r="U28" s="10"/>
      <c r="V28" s="10"/>
      <c r="W28" s="10"/>
      <c r="X28" s="10"/>
      <c r="Y28" s="10"/>
      <c r="Z28" s="10"/>
      <c r="AA28" s="10"/>
      <c r="AB28" s="10"/>
      <c r="AD28" s="27"/>
      <c r="AE28" s="492">
        <v>5</v>
      </c>
      <c r="AF28" s="492"/>
      <c r="AG28" s="492"/>
      <c r="AH28" s="492"/>
      <c r="AI28" s="492"/>
      <c r="AJ28" s="492"/>
      <c r="AK28" s="492"/>
      <c r="AL28" s="492"/>
      <c r="AM28" s="492"/>
      <c r="AN28" s="492"/>
      <c r="AO28" s="492"/>
      <c r="AP28" s="492"/>
      <c r="AQ28" s="492"/>
      <c r="AR28" s="492"/>
      <c r="AS28" s="492"/>
      <c r="AT28" s="492"/>
      <c r="AU28" s="492"/>
      <c r="AV28" s="492"/>
      <c r="AW28" s="492"/>
      <c r="AX28" s="492"/>
      <c r="AY28" s="492"/>
      <c r="AZ28" s="492"/>
      <c r="BA28" s="492"/>
      <c r="BB28" s="492"/>
      <c r="BC28" s="492"/>
      <c r="BD28" s="492"/>
      <c r="BE28" s="492"/>
      <c r="BF28" s="492"/>
      <c r="BG28" s="492"/>
      <c r="BH28" s="492"/>
      <c r="BI28" s="492"/>
      <c r="BJ28" s="492"/>
      <c r="BK28" s="492"/>
      <c r="BL28" s="492"/>
      <c r="BM28" s="492"/>
      <c r="BN28" s="492"/>
      <c r="BO28" s="492"/>
      <c r="BP28" s="492"/>
      <c r="BQ28" s="492"/>
      <c r="BR28" s="492"/>
      <c r="BS28" s="492"/>
      <c r="BT28" s="492"/>
      <c r="BU28" s="492"/>
      <c r="BV28" s="10"/>
      <c r="BW28" s="10"/>
      <c r="BX28" s="10"/>
    </row>
    <row r="29" spans="2:76" ht="13.5">
      <c r="C29" s="32" t="s">
        <v>79</v>
      </c>
      <c r="D29" s="498" t="s">
        <v>84</v>
      </c>
      <c r="E29" s="498"/>
      <c r="F29" s="498"/>
      <c r="G29" s="498"/>
      <c r="H29" s="498"/>
      <c r="I29" s="498"/>
      <c r="J29" s="498"/>
      <c r="K29" s="498"/>
      <c r="L29" s="498"/>
      <c r="M29" s="498"/>
      <c r="N29" s="498"/>
      <c r="O29" s="498"/>
      <c r="P29" s="498"/>
      <c r="Q29" s="498"/>
      <c r="R29" s="498"/>
      <c r="S29" s="498"/>
      <c r="T29" s="498"/>
      <c r="U29" s="498"/>
      <c r="V29" s="498"/>
      <c r="W29" s="498"/>
      <c r="X29" s="498"/>
      <c r="Y29" s="498"/>
      <c r="Z29" s="516" t="s">
        <v>85</v>
      </c>
      <c r="AA29" s="517"/>
      <c r="AB29" s="518"/>
      <c r="AD29" s="27"/>
      <c r="AE29" s="492"/>
      <c r="AF29" s="492"/>
      <c r="AG29" s="492"/>
      <c r="AH29" s="492"/>
      <c r="AI29" s="492"/>
      <c r="AJ29" s="492"/>
      <c r="AK29" s="492"/>
      <c r="AL29" s="492"/>
      <c r="AM29" s="492"/>
      <c r="AN29" s="492"/>
      <c r="AO29" s="492"/>
      <c r="AP29" s="492"/>
      <c r="AQ29" s="492"/>
      <c r="AR29" s="492"/>
      <c r="AS29" s="492"/>
      <c r="AT29" s="49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492"/>
      <c r="BQ29" s="492"/>
      <c r="BR29" s="492"/>
      <c r="BS29" s="492"/>
      <c r="BT29" s="492"/>
      <c r="BU29" s="492"/>
      <c r="BV29" s="10"/>
      <c r="BW29" s="10"/>
      <c r="BX29" s="10"/>
    </row>
    <row r="30" spans="2:76" ht="13.5">
      <c r="B30" s="26"/>
      <c r="C30" s="29">
        <v>1</v>
      </c>
      <c r="D30" s="494" t="s">
        <v>196</v>
      </c>
      <c r="E30" s="495"/>
      <c r="F30" s="495"/>
      <c r="G30" s="495"/>
      <c r="H30" s="495"/>
      <c r="I30" s="495"/>
      <c r="J30" s="495"/>
      <c r="K30" s="495"/>
      <c r="L30" s="495"/>
      <c r="M30" s="495"/>
      <c r="N30" s="495"/>
      <c r="O30" s="495"/>
      <c r="P30" s="495"/>
      <c r="Q30" s="495"/>
      <c r="R30" s="495"/>
      <c r="S30" s="495"/>
      <c r="T30" s="495"/>
      <c r="U30" s="495"/>
      <c r="V30" s="495"/>
      <c r="W30" s="495"/>
      <c r="X30" s="495"/>
      <c r="Y30" s="496"/>
      <c r="Z30" s="494" t="s">
        <v>93</v>
      </c>
      <c r="AA30" s="495"/>
      <c r="AB30" s="496"/>
      <c r="AE30" s="492"/>
      <c r="AF30" s="492"/>
      <c r="AG30" s="492"/>
      <c r="AH30" s="492"/>
      <c r="AI30" s="492"/>
      <c r="AJ30" s="492"/>
      <c r="AK30" s="492"/>
      <c r="AL30" s="492"/>
      <c r="AM30" s="492"/>
      <c r="AN30" s="492"/>
      <c r="AO30" s="492"/>
      <c r="AP30" s="492"/>
      <c r="AQ30" s="492"/>
      <c r="AR30" s="492"/>
      <c r="AS30" s="492"/>
      <c r="AT30" s="492"/>
      <c r="AU30" s="492"/>
      <c r="AV30" s="492"/>
      <c r="AW30" s="492"/>
      <c r="AX30" s="492"/>
      <c r="AY30" s="492"/>
      <c r="AZ30" s="492"/>
      <c r="BA30" s="492"/>
      <c r="BB30" s="492"/>
      <c r="BC30" s="492"/>
      <c r="BD30" s="492"/>
      <c r="BE30" s="492"/>
      <c r="BF30" s="492"/>
      <c r="BG30" s="492"/>
      <c r="BH30" s="492"/>
      <c r="BI30" s="492"/>
      <c r="BJ30" s="492"/>
      <c r="BK30" s="492"/>
      <c r="BL30" s="492"/>
      <c r="BM30" s="492"/>
      <c r="BN30" s="492"/>
      <c r="BO30" s="492"/>
      <c r="BP30" s="492"/>
      <c r="BQ30" s="492"/>
      <c r="BR30" s="492"/>
      <c r="BS30" s="492"/>
      <c r="BT30" s="492"/>
      <c r="BU30" s="492"/>
    </row>
    <row r="31" spans="2:76" ht="13.5">
      <c r="C31" s="29">
        <v>2</v>
      </c>
      <c r="D31" s="494" t="s">
        <v>195</v>
      </c>
      <c r="E31" s="495"/>
      <c r="F31" s="495"/>
      <c r="G31" s="495"/>
      <c r="H31" s="495"/>
      <c r="I31" s="495"/>
      <c r="J31" s="495"/>
      <c r="K31" s="495"/>
      <c r="L31" s="495"/>
      <c r="M31" s="495"/>
      <c r="N31" s="495"/>
      <c r="O31" s="495"/>
      <c r="P31" s="495"/>
      <c r="Q31" s="495"/>
      <c r="R31" s="495"/>
      <c r="S31" s="495"/>
      <c r="T31" s="495"/>
      <c r="U31" s="495"/>
      <c r="V31" s="495"/>
      <c r="W31" s="495"/>
      <c r="X31" s="495"/>
      <c r="Y31" s="496"/>
      <c r="Z31" s="494"/>
      <c r="AA31" s="495"/>
      <c r="AB31" s="496"/>
      <c r="AE31" s="492">
        <v>6</v>
      </c>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92"/>
      <c r="BE31" s="492"/>
      <c r="BF31" s="492"/>
      <c r="BG31" s="492"/>
      <c r="BH31" s="492"/>
      <c r="BI31" s="492"/>
      <c r="BJ31" s="492"/>
      <c r="BK31" s="492"/>
      <c r="BL31" s="492"/>
      <c r="BM31" s="492"/>
      <c r="BN31" s="492"/>
      <c r="BO31" s="492"/>
      <c r="BP31" s="492"/>
      <c r="BQ31" s="492"/>
      <c r="BR31" s="492"/>
      <c r="BS31" s="492"/>
      <c r="BT31" s="492"/>
      <c r="BU31" s="492"/>
    </row>
    <row r="32" spans="2:76" ht="13.5">
      <c r="B32"/>
      <c r="C32" s="29">
        <v>3</v>
      </c>
      <c r="D32" s="494" t="s">
        <v>197</v>
      </c>
      <c r="E32" s="495"/>
      <c r="F32" s="495"/>
      <c r="G32" s="495"/>
      <c r="H32" s="495"/>
      <c r="I32" s="495"/>
      <c r="J32" s="495"/>
      <c r="K32" s="495"/>
      <c r="L32" s="495"/>
      <c r="M32" s="495"/>
      <c r="N32" s="495"/>
      <c r="O32" s="495"/>
      <c r="P32" s="495"/>
      <c r="Q32" s="495"/>
      <c r="R32" s="495"/>
      <c r="S32" s="495"/>
      <c r="T32" s="495"/>
      <c r="U32" s="495"/>
      <c r="V32" s="495"/>
      <c r="W32" s="495"/>
      <c r="X32" s="495"/>
      <c r="Y32" s="496"/>
      <c r="Z32" s="494"/>
      <c r="AA32" s="495"/>
      <c r="AB32" s="496"/>
      <c r="AE32" s="492"/>
      <c r="AF32" s="492"/>
      <c r="AG32" s="492"/>
      <c r="AH32" s="492"/>
      <c r="AI32" s="492"/>
      <c r="AJ32" s="492"/>
      <c r="AK32" s="492"/>
      <c r="AL32" s="492"/>
      <c r="AM32" s="492"/>
      <c r="AN32" s="492"/>
      <c r="AO32" s="492"/>
      <c r="AP32" s="492"/>
      <c r="AQ32" s="492"/>
      <c r="AR32" s="492"/>
      <c r="AS32" s="492"/>
      <c r="AT32" s="492"/>
      <c r="AU32" s="492"/>
      <c r="AV32" s="492"/>
      <c r="AW32" s="492"/>
      <c r="AX32" s="492"/>
      <c r="AY32" s="492"/>
      <c r="AZ32" s="492"/>
      <c r="BA32" s="492"/>
      <c r="BB32" s="492"/>
      <c r="BC32" s="492"/>
      <c r="BD32" s="492"/>
      <c r="BE32" s="492"/>
      <c r="BF32" s="492"/>
      <c r="BG32" s="492"/>
      <c r="BH32" s="492"/>
      <c r="BI32" s="492"/>
      <c r="BJ32" s="492"/>
      <c r="BK32" s="492"/>
      <c r="BL32" s="492"/>
      <c r="BM32" s="492"/>
      <c r="BN32" s="492"/>
      <c r="BO32" s="492"/>
      <c r="BP32" s="492"/>
      <c r="BQ32" s="492"/>
      <c r="BR32" s="492"/>
      <c r="BS32" s="492"/>
      <c r="BT32" s="492"/>
      <c r="BU32" s="492"/>
    </row>
    <row r="33" spans="2:73" ht="13.5">
      <c r="B33"/>
      <c r="I33"/>
      <c r="AE33" s="492"/>
      <c r="AF33" s="492"/>
      <c r="AG33" s="492"/>
      <c r="AH33" s="492"/>
      <c r="AI33" s="492"/>
      <c r="AJ33" s="492"/>
      <c r="AK33" s="492"/>
      <c r="AL33" s="492"/>
      <c r="AM33" s="492"/>
      <c r="AN33" s="492"/>
      <c r="AO33" s="492"/>
      <c r="AP33" s="492"/>
      <c r="AQ33" s="492"/>
      <c r="AR33" s="492"/>
      <c r="AS33" s="492"/>
      <c r="AT33" s="492"/>
      <c r="AU33" s="492"/>
      <c r="AV33" s="492"/>
      <c r="AW33" s="492"/>
      <c r="AX33" s="492"/>
      <c r="AY33" s="492"/>
      <c r="AZ33" s="492"/>
      <c r="BA33" s="492"/>
      <c r="BB33" s="492"/>
      <c r="BC33" s="492"/>
      <c r="BD33" s="492"/>
      <c r="BE33" s="492"/>
      <c r="BF33" s="492"/>
      <c r="BG33" s="492"/>
      <c r="BH33" s="492"/>
      <c r="BI33" s="492"/>
      <c r="BJ33" s="492"/>
      <c r="BK33" s="492"/>
      <c r="BL33" s="492"/>
      <c r="BM33" s="492"/>
      <c r="BN33" s="492"/>
      <c r="BO33" s="492"/>
      <c r="BP33" s="492"/>
      <c r="BQ33" s="492"/>
      <c r="BR33" s="492"/>
      <c r="BS33" s="492"/>
      <c r="BT33" s="492"/>
      <c r="BU33" s="492"/>
    </row>
    <row r="34" spans="2:73" ht="13.5">
      <c r="B34"/>
      <c r="I34"/>
      <c r="AE34" s="492">
        <v>7</v>
      </c>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492"/>
      <c r="BE34" s="492"/>
      <c r="BF34" s="492"/>
      <c r="BG34" s="492"/>
      <c r="BH34" s="492"/>
      <c r="BI34" s="492"/>
      <c r="BJ34" s="492"/>
      <c r="BK34" s="492"/>
      <c r="BL34" s="492"/>
      <c r="BM34" s="492"/>
      <c r="BN34" s="492"/>
      <c r="BO34" s="492"/>
      <c r="BP34" s="492"/>
      <c r="BQ34" s="492"/>
      <c r="BR34" s="492"/>
      <c r="BS34" s="492"/>
      <c r="BT34" s="492"/>
      <c r="BU34" s="492"/>
    </row>
    <row r="35" spans="2:73" ht="13.5">
      <c r="B35"/>
      <c r="I35"/>
      <c r="AE35" s="492"/>
      <c r="AF35" s="492"/>
      <c r="AG35" s="492"/>
      <c r="AH35" s="492"/>
      <c r="AI35" s="492"/>
      <c r="AJ35" s="492"/>
      <c r="AK35" s="492"/>
      <c r="AL35" s="492"/>
      <c r="AM35" s="492"/>
      <c r="AN35" s="492"/>
      <c r="AO35" s="492"/>
      <c r="AP35" s="492"/>
      <c r="AQ35" s="492"/>
      <c r="AR35" s="492"/>
      <c r="AS35" s="492"/>
      <c r="AT35" s="492"/>
      <c r="AU35" s="492"/>
      <c r="AV35" s="492"/>
      <c r="AW35" s="492"/>
      <c r="AX35" s="492"/>
      <c r="AY35" s="492"/>
      <c r="AZ35" s="492"/>
      <c r="BA35" s="492"/>
      <c r="BB35" s="492"/>
      <c r="BC35" s="492"/>
      <c r="BD35" s="492"/>
      <c r="BE35" s="492"/>
      <c r="BF35" s="492"/>
      <c r="BG35" s="492"/>
      <c r="BH35" s="492"/>
      <c r="BI35" s="492"/>
      <c r="BJ35" s="492"/>
      <c r="BK35" s="492"/>
      <c r="BL35" s="492"/>
      <c r="BM35" s="492"/>
      <c r="BN35" s="492"/>
      <c r="BO35" s="492"/>
      <c r="BP35" s="492"/>
      <c r="BQ35" s="492"/>
      <c r="BR35" s="492"/>
      <c r="BS35" s="492"/>
      <c r="BT35" s="492"/>
      <c r="BU35" s="492"/>
    </row>
    <row r="36" spans="2:73" ht="13.5">
      <c r="B36"/>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E36" s="492"/>
      <c r="AF36" s="492"/>
      <c r="AG36" s="492"/>
      <c r="AH36" s="492"/>
      <c r="AI36" s="492"/>
      <c r="AJ36" s="492"/>
      <c r="AK36" s="492"/>
      <c r="AL36" s="492"/>
      <c r="AM36" s="492"/>
      <c r="AN36" s="492"/>
      <c r="AO36" s="492"/>
      <c r="AP36" s="492"/>
      <c r="AQ36" s="492"/>
      <c r="AR36" s="492"/>
      <c r="AS36" s="492"/>
      <c r="AT36" s="492"/>
      <c r="AU36" s="492"/>
      <c r="AV36" s="492"/>
      <c r="AW36" s="492"/>
      <c r="AX36" s="492"/>
      <c r="AY36" s="492"/>
      <c r="AZ36" s="492"/>
      <c r="BA36" s="492"/>
      <c r="BB36" s="492"/>
      <c r="BC36" s="492"/>
      <c r="BD36" s="492"/>
      <c r="BE36" s="492"/>
      <c r="BF36" s="492"/>
      <c r="BG36" s="492"/>
      <c r="BH36" s="492"/>
      <c r="BI36" s="492"/>
      <c r="BJ36" s="492"/>
      <c r="BK36" s="492"/>
      <c r="BL36" s="492"/>
      <c r="BM36" s="492"/>
      <c r="BN36" s="492"/>
      <c r="BO36" s="492"/>
      <c r="BP36" s="492"/>
      <c r="BQ36" s="492"/>
      <c r="BR36" s="492"/>
      <c r="BS36" s="492"/>
      <c r="BT36" s="492"/>
      <c r="BU36" s="492"/>
    </row>
    <row r="37" spans="2:73" ht="13.5">
      <c r="B37"/>
      <c r="I37"/>
      <c r="J37" s="10"/>
      <c r="K37" s="10"/>
      <c r="L37" s="10"/>
      <c r="M37" s="10"/>
      <c r="N37" s="10"/>
      <c r="O37" s="10"/>
      <c r="P37" s="10"/>
      <c r="Q37" s="10"/>
      <c r="R37" s="10"/>
      <c r="S37" s="10"/>
      <c r="T37" s="10"/>
      <c r="U37" s="10"/>
      <c r="V37" s="10"/>
      <c r="W37" s="10"/>
      <c r="X37" s="10"/>
      <c r="Y37" s="10"/>
      <c r="Z37" s="10"/>
      <c r="AA37" s="10"/>
      <c r="AB37" s="10"/>
      <c r="AE37" s="492">
        <v>8</v>
      </c>
      <c r="AF37" s="492"/>
      <c r="AG37" s="492"/>
      <c r="AH37" s="492"/>
      <c r="AI37" s="492"/>
      <c r="AJ37" s="492"/>
      <c r="AK37" s="492"/>
      <c r="AL37" s="492"/>
      <c r="AM37" s="492"/>
      <c r="AN37" s="492"/>
      <c r="AO37" s="492"/>
      <c r="AP37" s="492"/>
      <c r="AQ37" s="492"/>
      <c r="AR37" s="492"/>
      <c r="AS37" s="492"/>
      <c r="AT37" s="492"/>
      <c r="AU37" s="492"/>
      <c r="AV37" s="492"/>
      <c r="AW37" s="492"/>
      <c r="AX37" s="492"/>
      <c r="AY37" s="492"/>
      <c r="AZ37" s="492"/>
      <c r="BA37" s="492"/>
      <c r="BB37" s="492"/>
      <c r="BC37" s="492"/>
      <c r="BD37" s="492"/>
      <c r="BE37" s="492"/>
      <c r="BF37" s="492"/>
      <c r="BG37" s="492"/>
      <c r="BH37" s="492"/>
      <c r="BI37" s="492"/>
      <c r="BJ37" s="492"/>
      <c r="BK37" s="492"/>
      <c r="BL37" s="492"/>
      <c r="BM37" s="492"/>
      <c r="BN37" s="492"/>
      <c r="BO37" s="492"/>
      <c r="BP37" s="492"/>
      <c r="BQ37" s="492"/>
      <c r="BR37" s="492"/>
      <c r="BS37" s="492"/>
      <c r="BT37" s="492"/>
      <c r="BU37" s="492"/>
    </row>
    <row r="38" spans="2:73" ht="13.5">
      <c r="B38"/>
      <c r="I38"/>
      <c r="J38" s="10"/>
      <c r="K38" s="10"/>
      <c r="L38" s="10"/>
      <c r="M38" s="10"/>
      <c r="N38" s="10"/>
      <c r="O38" s="10"/>
      <c r="P38" s="10"/>
      <c r="Q38" s="10"/>
      <c r="R38" s="10"/>
      <c r="S38" s="10"/>
      <c r="T38" s="10"/>
      <c r="U38" s="10"/>
      <c r="V38" s="10"/>
      <c r="W38" s="10"/>
      <c r="X38" s="10"/>
      <c r="Y38" s="10"/>
      <c r="Z38" s="10"/>
      <c r="AA38" s="10"/>
      <c r="AB38" s="10"/>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492"/>
      <c r="BF38" s="492"/>
      <c r="BG38" s="492"/>
      <c r="BH38" s="492"/>
      <c r="BI38" s="492"/>
      <c r="BJ38" s="492"/>
      <c r="BK38" s="492"/>
      <c r="BL38" s="492"/>
      <c r="BM38" s="492"/>
      <c r="BN38" s="492"/>
      <c r="BO38" s="492"/>
      <c r="BP38" s="492"/>
      <c r="BQ38" s="492"/>
      <c r="BR38" s="492"/>
      <c r="BS38" s="492"/>
      <c r="BT38" s="492"/>
      <c r="BU38" s="492"/>
    </row>
    <row r="39" spans="2:73" ht="13.5">
      <c r="B39"/>
      <c r="I39"/>
      <c r="J39" s="10"/>
      <c r="K39" s="10"/>
      <c r="L39" s="10"/>
      <c r="M39" s="10"/>
      <c r="N39" s="10"/>
      <c r="O39" s="10"/>
      <c r="P39" s="10"/>
      <c r="Q39" s="10"/>
      <c r="R39" s="10"/>
      <c r="S39" s="10"/>
      <c r="T39" s="10"/>
      <c r="U39" s="10"/>
      <c r="V39" s="10"/>
      <c r="W39" s="10"/>
      <c r="X39" s="10"/>
      <c r="Y39" s="10"/>
      <c r="Z39" s="10"/>
      <c r="AA39" s="10"/>
      <c r="AB39" s="10"/>
      <c r="AE39" s="492"/>
      <c r="AF39" s="492"/>
      <c r="AG39" s="492"/>
      <c r="AH39" s="492"/>
      <c r="AI39" s="492"/>
      <c r="AJ39" s="492"/>
      <c r="AK39" s="492"/>
      <c r="AL39" s="492"/>
      <c r="AM39" s="492"/>
      <c r="AN39" s="492"/>
      <c r="AO39" s="492"/>
      <c r="AP39" s="492"/>
      <c r="AQ39" s="492"/>
      <c r="AR39" s="492"/>
      <c r="AS39" s="492"/>
      <c r="AT39" s="492"/>
      <c r="AU39" s="492"/>
      <c r="AV39" s="492"/>
      <c r="AW39" s="492"/>
      <c r="AX39" s="492"/>
      <c r="AY39" s="492"/>
      <c r="AZ39" s="492"/>
      <c r="BA39" s="492"/>
      <c r="BB39" s="492"/>
      <c r="BC39" s="492"/>
      <c r="BD39" s="492"/>
      <c r="BE39" s="492"/>
      <c r="BF39" s="492"/>
      <c r="BG39" s="492"/>
      <c r="BH39" s="492"/>
      <c r="BI39" s="492"/>
      <c r="BJ39" s="492"/>
      <c r="BK39" s="492"/>
      <c r="BL39" s="492"/>
      <c r="BM39" s="492"/>
      <c r="BN39" s="492"/>
      <c r="BO39" s="492"/>
      <c r="BP39" s="492"/>
      <c r="BQ39" s="492"/>
      <c r="BR39" s="492"/>
      <c r="BS39" s="492"/>
      <c r="BT39" s="492"/>
      <c r="BU39" s="492"/>
    </row>
    <row r="40" spans="2:73" ht="13.5">
      <c r="I40"/>
      <c r="J40" s="10"/>
      <c r="K40" s="10"/>
      <c r="L40" s="10"/>
      <c r="M40" s="10"/>
      <c r="N40" s="10"/>
      <c r="O40" s="10"/>
      <c r="P40" s="10"/>
      <c r="Q40" s="10"/>
      <c r="R40" s="10"/>
      <c r="S40" s="10"/>
      <c r="T40" s="10"/>
      <c r="U40" s="10"/>
      <c r="V40" s="10"/>
      <c r="W40" s="10"/>
      <c r="X40" s="10"/>
      <c r="Y40" s="10"/>
      <c r="Z40" s="10"/>
      <c r="AA40" s="10"/>
      <c r="AB40" s="10"/>
      <c r="AC40" s="21"/>
      <c r="AD40" s="21"/>
      <c r="AE40" s="492">
        <v>9</v>
      </c>
      <c r="AF40" s="492"/>
      <c r="AG40" s="492"/>
      <c r="AH40" s="492"/>
      <c r="AI40" s="492"/>
      <c r="AJ40" s="492"/>
      <c r="AK40" s="492"/>
      <c r="AL40" s="492"/>
      <c r="AM40" s="492"/>
      <c r="AN40" s="492"/>
      <c r="AO40" s="492"/>
      <c r="AP40" s="492"/>
      <c r="AQ40" s="492"/>
      <c r="AR40" s="492"/>
      <c r="AS40" s="492"/>
      <c r="AT40" s="492"/>
      <c r="AU40" s="492"/>
      <c r="AV40" s="492"/>
      <c r="AW40" s="492"/>
      <c r="AX40" s="492"/>
      <c r="AY40" s="492"/>
      <c r="AZ40" s="492"/>
      <c r="BA40" s="492"/>
      <c r="BB40" s="492"/>
      <c r="BC40" s="492"/>
      <c r="BD40" s="492"/>
      <c r="BE40" s="492"/>
      <c r="BF40" s="492"/>
      <c r="BG40" s="492"/>
      <c r="BH40" s="492"/>
      <c r="BI40" s="492"/>
      <c r="BJ40" s="492"/>
      <c r="BK40" s="492"/>
      <c r="BL40" s="492"/>
      <c r="BM40" s="492"/>
      <c r="BN40" s="492"/>
      <c r="BO40" s="492"/>
      <c r="BP40" s="492"/>
      <c r="BQ40" s="492"/>
      <c r="BR40" s="492"/>
      <c r="BS40" s="492"/>
      <c r="BT40" s="492"/>
      <c r="BU40" s="492"/>
    </row>
    <row r="41" spans="2:73" ht="13.5">
      <c r="B41"/>
      <c r="I41"/>
      <c r="J41" s="10"/>
      <c r="K41" s="10"/>
      <c r="L41" s="10"/>
      <c r="M41" s="10"/>
      <c r="N41" s="10"/>
      <c r="O41" s="10"/>
      <c r="P41" s="10"/>
      <c r="Q41" s="10"/>
      <c r="R41" s="10"/>
      <c r="S41" s="10"/>
      <c r="T41" s="10"/>
      <c r="U41" s="10"/>
      <c r="V41" s="10"/>
      <c r="W41" s="10"/>
      <c r="X41" s="10"/>
      <c r="Y41" s="10"/>
      <c r="Z41" s="10"/>
      <c r="AA41" s="10"/>
      <c r="AB41" s="10"/>
      <c r="AC41" s="10"/>
      <c r="AD41" s="10"/>
      <c r="AE41" s="492"/>
      <c r="AF41" s="492"/>
      <c r="AG41" s="492"/>
      <c r="AH41" s="492"/>
      <c r="AI41" s="492"/>
      <c r="AJ41" s="492"/>
      <c r="AK41" s="492"/>
      <c r="AL41" s="492"/>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2"/>
      <c r="BI41" s="492"/>
      <c r="BJ41" s="492"/>
      <c r="BK41" s="492"/>
      <c r="BL41" s="492"/>
      <c r="BM41" s="492"/>
      <c r="BN41" s="492"/>
      <c r="BO41" s="492"/>
      <c r="BP41" s="492"/>
      <c r="BQ41" s="492"/>
      <c r="BR41" s="492"/>
      <c r="BS41" s="492"/>
      <c r="BT41" s="492"/>
      <c r="BU41" s="492"/>
    </row>
    <row r="42" spans="2:73" ht="13.5">
      <c r="B42"/>
      <c r="C42" s="10"/>
      <c r="D42" s="10"/>
      <c r="E42" s="10"/>
      <c r="F42" s="10"/>
      <c r="G42" s="10"/>
      <c r="H42" s="10"/>
      <c r="I42" s="21"/>
      <c r="J42" s="10"/>
      <c r="K42" s="10"/>
      <c r="L42" s="10"/>
      <c r="M42" s="10"/>
      <c r="N42" s="10"/>
      <c r="O42" s="10"/>
      <c r="P42" s="10"/>
      <c r="Q42" s="10"/>
      <c r="R42" s="10"/>
      <c r="S42" s="10"/>
      <c r="T42" s="10"/>
      <c r="U42" s="10"/>
      <c r="V42" s="10"/>
      <c r="W42" s="10"/>
      <c r="X42" s="10"/>
      <c r="Y42" s="10"/>
      <c r="Z42" s="10"/>
      <c r="AA42" s="10"/>
      <c r="AB42" s="10"/>
      <c r="AC42" s="10"/>
      <c r="AD42" s="10"/>
      <c r="AE42" s="492"/>
      <c r="AF42" s="492"/>
      <c r="AG42" s="492"/>
      <c r="AH42" s="492"/>
      <c r="AI42" s="492"/>
      <c r="AJ42" s="492"/>
      <c r="AK42" s="492"/>
      <c r="AL42" s="492"/>
      <c r="AM42" s="492"/>
      <c r="AN42" s="492"/>
      <c r="AO42" s="492"/>
      <c r="AP42" s="492"/>
      <c r="AQ42" s="492"/>
      <c r="AR42" s="492"/>
      <c r="AS42" s="492"/>
      <c r="AT42" s="492"/>
      <c r="AU42" s="492"/>
      <c r="AV42" s="492"/>
      <c r="AW42" s="492"/>
      <c r="AX42" s="492"/>
      <c r="AY42" s="492"/>
      <c r="AZ42" s="492"/>
      <c r="BA42" s="492"/>
      <c r="BB42" s="492"/>
      <c r="BC42" s="492"/>
      <c r="BD42" s="492"/>
      <c r="BE42" s="492"/>
      <c r="BF42" s="492"/>
      <c r="BG42" s="492"/>
      <c r="BH42" s="492"/>
      <c r="BI42" s="492"/>
      <c r="BJ42" s="492"/>
      <c r="BK42" s="492"/>
      <c r="BL42" s="492"/>
      <c r="BM42" s="492"/>
      <c r="BN42" s="492"/>
      <c r="BO42" s="492"/>
      <c r="BP42" s="492"/>
      <c r="BQ42" s="492"/>
      <c r="BR42" s="492"/>
      <c r="BS42" s="492"/>
      <c r="BT42" s="492"/>
      <c r="BU42" s="492"/>
    </row>
    <row r="43" spans="2:73" ht="13.5">
      <c r="B43"/>
      <c r="C43" s="10"/>
      <c r="D43" s="10"/>
      <c r="E43" s="10"/>
      <c r="F43" s="10"/>
      <c r="G43" s="10"/>
      <c r="H43" s="10"/>
      <c r="I43" s="21"/>
      <c r="J43" s="10"/>
      <c r="K43" s="10"/>
      <c r="L43" s="10"/>
      <c r="M43" s="10"/>
      <c r="N43" s="10"/>
      <c r="O43" s="10"/>
      <c r="P43" s="10"/>
      <c r="Q43" s="10"/>
      <c r="R43" s="10"/>
      <c r="S43" s="10"/>
      <c r="T43" s="10"/>
      <c r="U43" s="10"/>
      <c r="V43" s="10"/>
      <c r="W43" s="10"/>
      <c r="X43" s="10"/>
      <c r="Y43" s="10"/>
      <c r="Z43" s="10"/>
      <c r="AA43" s="10"/>
      <c r="AB43" s="10"/>
      <c r="AC43" s="10"/>
      <c r="AD43" s="10"/>
      <c r="AE43" s="492">
        <v>10</v>
      </c>
      <c r="AF43" s="492"/>
      <c r="AG43" s="492"/>
      <c r="AH43" s="492"/>
      <c r="AI43" s="492"/>
      <c r="AJ43" s="492"/>
      <c r="AK43" s="492"/>
      <c r="AL43" s="492"/>
      <c r="AM43" s="492"/>
      <c r="AN43" s="492"/>
      <c r="AO43" s="492"/>
      <c r="AP43" s="492"/>
      <c r="AQ43" s="492"/>
      <c r="AR43" s="492"/>
      <c r="AS43" s="492"/>
      <c r="AT43" s="492"/>
      <c r="AU43" s="492"/>
      <c r="AV43" s="492"/>
      <c r="AW43" s="492"/>
      <c r="AX43" s="492"/>
      <c r="AY43" s="492"/>
      <c r="AZ43" s="492"/>
      <c r="BA43" s="492"/>
      <c r="BB43" s="492"/>
      <c r="BC43" s="492"/>
      <c r="BD43" s="492"/>
      <c r="BE43" s="492"/>
      <c r="BF43" s="492"/>
      <c r="BG43" s="492"/>
      <c r="BH43" s="492"/>
      <c r="BI43" s="492"/>
      <c r="BJ43" s="492"/>
      <c r="BK43" s="492"/>
      <c r="BL43" s="492"/>
      <c r="BM43" s="492"/>
      <c r="BN43" s="492"/>
      <c r="BO43" s="492"/>
      <c r="BP43" s="492"/>
      <c r="BQ43" s="492"/>
      <c r="BR43" s="492"/>
      <c r="BS43" s="492"/>
      <c r="BT43" s="492"/>
      <c r="BU43" s="492"/>
    </row>
    <row r="44" spans="2:73" ht="13.5">
      <c r="B44"/>
      <c r="C44" s="10"/>
      <c r="D44" s="10"/>
      <c r="E44" s="10"/>
      <c r="F44" s="10"/>
      <c r="G44" s="10"/>
      <c r="H44" s="10"/>
      <c r="I44" s="21"/>
      <c r="J44" s="10"/>
      <c r="K44" s="10"/>
      <c r="L44" s="10"/>
      <c r="M44" s="10"/>
      <c r="N44" s="10"/>
      <c r="O44" s="10"/>
      <c r="P44" s="10"/>
      <c r="Q44" s="10"/>
      <c r="R44" s="10"/>
      <c r="S44" s="10"/>
      <c r="T44" s="10"/>
      <c r="U44" s="10"/>
      <c r="V44" s="10"/>
      <c r="W44" s="10"/>
      <c r="X44" s="10"/>
      <c r="Y44" s="10"/>
      <c r="Z44" s="10"/>
      <c r="AA44" s="10"/>
      <c r="AB44" s="10"/>
      <c r="AC44" s="10"/>
      <c r="AD44" s="10"/>
      <c r="AE44" s="492"/>
      <c r="AF44" s="492"/>
      <c r="AG44" s="492"/>
      <c r="AH44" s="492"/>
      <c r="AI44" s="492"/>
      <c r="AJ44" s="492"/>
      <c r="AK44" s="492"/>
      <c r="AL44" s="492"/>
      <c r="AM44" s="492"/>
      <c r="AN44" s="492"/>
      <c r="AO44" s="492"/>
      <c r="AP44" s="492"/>
      <c r="AQ44" s="492"/>
      <c r="AR44" s="492"/>
      <c r="AS44" s="492"/>
      <c r="AT44" s="492"/>
      <c r="AU44" s="492"/>
      <c r="AV44" s="492"/>
      <c r="AW44" s="492"/>
      <c r="AX44" s="492"/>
      <c r="AY44" s="492"/>
      <c r="AZ44" s="492"/>
      <c r="BA44" s="492"/>
      <c r="BB44" s="492"/>
      <c r="BC44" s="492"/>
      <c r="BD44" s="492"/>
      <c r="BE44" s="492"/>
      <c r="BF44" s="492"/>
      <c r="BG44" s="492"/>
      <c r="BH44" s="492"/>
      <c r="BI44" s="492"/>
      <c r="BJ44" s="492"/>
      <c r="BK44" s="492"/>
      <c r="BL44" s="492"/>
      <c r="BM44" s="492"/>
      <c r="BN44" s="492"/>
      <c r="BO44" s="492"/>
      <c r="BP44" s="492"/>
      <c r="BQ44" s="492"/>
      <c r="BR44" s="492"/>
      <c r="BS44" s="492"/>
      <c r="BT44" s="492"/>
      <c r="BU44" s="492"/>
    </row>
    <row r="45" spans="2:73" ht="13.5">
      <c r="B45"/>
      <c r="C45" s="10"/>
      <c r="D45" s="10"/>
      <c r="E45" s="10"/>
      <c r="F45" s="10"/>
      <c r="G45" s="10"/>
      <c r="H45" s="10"/>
      <c r="I45" s="21"/>
      <c r="J45" s="10"/>
      <c r="K45" s="10"/>
      <c r="L45" s="10"/>
      <c r="M45" s="10"/>
      <c r="N45" s="10"/>
      <c r="O45" s="10"/>
      <c r="P45" s="10"/>
      <c r="Q45" s="10"/>
      <c r="R45" s="10"/>
      <c r="S45" s="10"/>
      <c r="T45" s="10"/>
      <c r="U45" s="10"/>
      <c r="V45" s="10"/>
      <c r="W45" s="10"/>
      <c r="X45" s="10"/>
      <c r="Y45" s="10"/>
      <c r="Z45" s="10"/>
      <c r="AA45" s="10"/>
      <c r="AB45" s="10"/>
      <c r="AC45" s="10"/>
      <c r="AD45" s="10"/>
      <c r="AE45" s="492"/>
      <c r="AF45" s="492"/>
      <c r="AG45" s="492"/>
      <c r="AH45" s="492"/>
      <c r="AI45" s="492"/>
      <c r="AJ45" s="492"/>
      <c r="AK45" s="492"/>
      <c r="AL45" s="492"/>
      <c r="AM45" s="492"/>
      <c r="AN45" s="492"/>
      <c r="AO45" s="492"/>
      <c r="AP45" s="492"/>
      <c r="AQ45" s="492"/>
      <c r="AR45" s="492"/>
      <c r="AS45" s="492"/>
      <c r="AT45" s="492"/>
      <c r="AU45" s="492"/>
      <c r="AV45" s="492"/>
      <c r="AW45" s="492"/>
      <c r="AX45" s="492"/>
      <c r="AY45" s="492"/>
      <c r="AZ45" s="492"/>
      <c r="BA45" s="492"/>
      <c r="BB45" s="492"/>
      <c r="BC45" s="492"/>
      <c r="BD45" s="492"/>
      <c r="BE45" s="492"/>
      <c r="BF45" s="492"/>
      <c r="BG45" s="492"/>
      <c r="BH45" s="492"/>
      <c r="BI45" s="492"/>
      <c r="BJ45" s="492"/>
      <c r="BK45" s="492"/>
      <c r="BL45" s="492"/>
      <c r="BM45" s="492"/>
      <c r="BN45" s="492"/>
      <c r="BO45" s="492"/>
      <c r="BP45" s="492"/>
      <c r="BQ45" s="492"/>
      <c r="BR45" s="492"/>
      <c r="BS45" s="492"/>
      <c r="BT45" s="492"/>
      <c r="BU45" s="492"/>
    </row>
    <row r="46" spans="2:73" ht="13.5">
      <c r="C46" s="10"/>
      <c r="D46" s="10"/>
      <c r="E46" s="10"/>
      <c r="F46" s="10"/>
      <c r="G46" s="10"/>
      <c r="H46" s="10"/>
      <c r="I46" s="21"/>
      <c r="J46" s="10"/>
      <c r="K46" s="10"/>
      <c r="L46" s="10"/>
      <c r="M46" s="10"/>
      <c r="N46" s="10"/>
      <c r="O46" s="10"/>
      <c r="P46" s="10"/>
      <c r="Q46" s="10"/>
      <c r="R46" s="10"/>
      <c r="S46" s="10"/>
      <c r="T46" s="10"/>
      <c r="U46" s="10"/>
      <c r="V46" s="10"/>
      <c r="W46" s="10"/>
      <c r="X46" s="10"/>
      <c r="Y46" s="10"/>
      <c r="Z46" s="10"/>
      <c r="AA46" s="10"/>
      <c r="AB46" s="10"/>
      <c r="AC46" s="10"/>
      <c r="AD46" s="10"/>
      <c r="AE46" s="492">
        <v>11</v>
      </c>
      <c r="AF46" s="492"/>
      <c r="AG46" s="492"/>
      <c r="AH46" s="492"/>
      <c r="AI46" s="492"/>
      <c r="AJ46" s="492"/>
      <c r="AK46" s="492"/>
      <c r="AL46" s="492"/>
      <c r="AM46" s="492"/>
      <c r="AN46" s="492"/>
      <c r="AO46" s="492"/>
      <c r="AP46" s="492"/>
      <c r="AQ46" s="492"/>
      <c r="AR46" s="492"/>
      <c r="AS46" s="492"/>
      <c r="AT46" s="492"/>
      <c r="AU46" s="492"/>
      <c r="AV46" s="492"/>
      <c r="AW46" s="492"/>
      <c r="AX46" s="492"/>
      <c r="AY46" s="492"/>
      <c r="AZ46" s="492"/>
      <c r="BA46" s="492"/>
      <c r="BB46" s="492"/>
      <c r="BC46" s="492"/>
      <c r="BD46" s="492"/>
      <c r="BE46" s="492"/>
      <c r="BF46" s="492"/>
      <c r="BG46" s="492"/>
      <c r="BH46" s="492"/>
      <c r="BI46" s="492"/>
      <c r="BJ46" s="492"/>
      <c r="BK46" s="492"/>
      <c r="BL46" s="492"/>
      <c r="BM46" s="492"/>
      <c r="BN46" s="492"/>
      <c r="BO46" s="492"/>
      <c r="BP46" s="492"/>
      <c r="BQ46" s="492"/>
      <c r="BR46" s="492"/>
      <c r="BS46" s="492"/>
      <c r="BT46" s="492"/>
      <c r="BU46" s="492"/>
    </row>
    <row r="47" spans="2:73" ht="13.5">
      <c r="C47" s="10"/>
      <c r="D47" s="10"/>
      <c r="E47" s="10"/>
      <c r="F47" s="10"/>
      <c r="G47" s="10"/>
      <c r="H47" s="10"/>
      <c r="I47" s="21"/>
      <c r="J47" s="10"/>
      <c r="K47" s="10"/>
      <c r="L47" s="10"/>
      <c r="M47" s="10"/>
      <c r="N47" s="10"/>
      <c r="O47" s="10"/>
      <c r="P47" s="10"/>
      <c r="Q47" s="10"/>
      <c r="R47" s="10"/>
      <c r="S47" s="10"/>
      <c r="T47" s="10"/>
      <c r="U47" s="10"/>
      <c r="V47" s="10"/>
      <c r="W47" s="10"/>
      <c r="X47" s="10"/>
      <c r="Y47" s="10"/>
      <c r="Z47" s="10"/>
      <c r="AA47" s="10"/>
      <c r="AB47" s="10"/>
      <c r="AC47" s="10"/>
      <c r="AD47" s="10"/>
      <c r="AE47" s="492"/>
      <c r="AF47" s="492"/>
      <c r="AG47" s="492"/>
      <c r="AH47" s="492"/>
      <c r="AI47" s="492"/>
      <c r="AJ47" s="492"/>
      <c r="AK47" s="492"/>
      <c r="AL47" s="492"/>
      <c r="AM47" s="492"/>
      <c r="AN47" s="492"/>
      <c r="AO47" s="492"/>
      <c r="AP47" s="492"/>
      <c r="AQ47" s="492"/>
      <c r="AR47" s="492"/>
      <c r="AS47" s="492"/>
      <c r="AT47" s="492"/>
      <c r="AU47" s="492"/>
      <c r="AV47" s="492"/>
      <c r="AW47" s="492"/>
      <c r="AX47" s="492"/>
      <c r="AY47" s="492"/>
      <c r="AZ47" s="492"/>
      <c r="BA47" s="492"/>
      <c r="BB47" s="492"/>
      <c r="BC47" s="492"/>
      <c r="BD47" s="492"/>
      <c r="BE47" s="492"/>
      <c r="BF47" s="492"/>
      <c r="BG47" s="492"/>
      <c r="BH47" s="492"/>
      <c r="BI47" s="492"/>
      <c r="BJ47" s="492"/>
      <c r="BK47" s="492"/>
      <c r="BL47" s="492"/>
      <c r="BM47" s="492"/>
      <c r="BN47" s="492"/>
      <c r="BO47" s="492"/>
      <c r="BP47" s="492"/>
      <c r="BQ47" s="492"/>
      <c r="BR47" s="492"/>
      <c r="BS47" s="492"/>
      <c r="BT47" s="492"/>
      <c r="BU47" s="492"/>
    </row>
    <row r="48" spans="2:73" ht="13.5">
      <c r="AC48" s="10"/>
      <c r="AD48" s="10"/>
      <c r="AE48" s="493"/>
      <c r="AF48" s="493"/>
      <c r="AG48" s="493"/>
      <c r="AH48" s="493"/>
      <c r="AI48" s="493"/>
      <c r="AJ48" s="493"/>
      <c r="AK48" s="493"/>
      <c r="AL48" s="493"/>
      <c r="AM48" s="493"/>
      <c r="AN48" s="493"/>
      <c r="AO48" s="493"/>
      <c r="AP48" s="493"/>
      <c r="AQ48" s="493"/>
      <c r="AR48" s="493"/>
      <c r="AS48" s="493"/>
      <c r="AT48" s="493"/>
      <c r="AU48" s="493"/>
      <c r="AV48" s="493"/>
      <c r="AW48" s="493"/>
      <c r="AX48" s="493"/>
      <c r="AY48" s="493"/>
      <c r="AZ48" s="493"/>
      <c r="BA48" s="493"/>
      <c r="BB48" s="493"/>
      <c r="BC48" s="493"/>
      <c r="BD48" s="493"/>
      <c r="BE48" s="493"/>
      <c r="BF48" s="493"/>
      <c r="BG48" s="493"/>
      <c r="BH48" s="493"/>
      <c r="BI48" s="493"/>
      <c r="BJ48" s="493"/>
      <c r="BK48" s="493"/>
      <c r="BL48" s="493"/>
      <c r="BM48" s="493"/>
      <c r="BN48" s="493"/>
      <c r="BO48" s="493"/>
      <c r="BP48" s="493"/>
      <c r="BQ48" s="493"/>
      <c r="BR48" s="493"/>
      <c r="BS48" s="493"/>
      <c r="BT48" s="493"/>
      <c r="BU48" s="493"/>
    </row>
    <row r="49" spans="29:73" ht="13.5">
      <c r="AC49" s="10"/>
      <c r="AD49" s="10"/>
      <c r="AE49" s="492">
        <v>12</v>
      </c>
      <c r="AF49" s="492"/>
      <c r="AG49" s="492"/>
      <c r="AH49" s="492"/>
      <c r="AI49" s="492"/>
      <c r="AJ49" s="492"/>
      <c r="AK49" s="492"/>
      <c r="AL49" s="492"/>
      <c r="AM49" s="492"/>
      <c r="AN49" s="492"/>
      <c r="AO49" s="492"/>
      <c r="AP49" s="492"/>
      <c r="AQ49" s="492"/>
      <c r="AR49" s="492"/>
      <c r="AS49" s="492"/>
      <c r="AT49" s="492"/>
      <c r="AU49" s="492"/>
      <c r="AV49" s="492"/>
      <c r="AW49" s="492"/>
      <c r="AX49" s="492"/>
      <c r="AY49" s="492"/>
      <c r="AZ49" s="492"/>
      <c r="BA49" s="492"/>
      <c r="BB49" s="492"/>
      <c r="BC49" s="492"/>
      <c r="BD49" s="492"/>
      <c r="BE49" s="492"/>
      <c r="BF49" s="492"/>
      <c r="BG49" s="492"/>
      <c r="BH49" s="492"/>
      <c r="BI49" s="492"/>
      <c r="BJ49" s="492"/>
      <c r="BK49" s="492"/>
      <c r="BL49" s="492"/>
      <c r="BM49" s="492"/>
      <c r="BN49" s="492"/>
      <c r="BO49" s="492"/>
      <c r="BP49" s="492"/>
      <c r="BQ49" s="492"/>
      <c r="BR49" s="492"/>
      <c r="BS49" s="492"/>
      <c r="BT49" s="492"/>
      <c r="BU49" s="492"/>
    </row>
    <row r="50" spans="29:73" ht="13.5">
      <c r="AC50" s="10"/>
      <c r="AD50" s="10"/>
      <c r="AE50" s="492"/>
      <c r="AF50" s="492"/>
      <c r="AG50" s="492"/>
      <c r="AH50" s="492"/>
      <c r="AI50" s="492"/>
      <c r="AJ50" s="492"/>
      <c r="AK50" s="492"/>
      <c r="AL50" s="492"/>
      <c r="AM50" s="492"/>
      <c r="AN50" s="492"/>
      <c r="AO50" s="492"/>
      <c r="AP50" s="492"/>
      <c r="AQ50" s="492"/>
      <c r="AR50" s="492"/>
      <c r="AS50" s="492"/>
      <c r="AT50" s="492"/>
      <c r="AU50" s="492"/>
      <c r="AV50" s="492"/>
      <c r="AW50" s="492"/>
      <c r="AX50" s="492"/>
      <c r="AY50" s="492"/>
      <c r="AZ50" s="492"/>
      <c r="BA50" s="492"/>
      <c r="BB50" s="492"/>
      <c r="BC50" s="492"/>
      <c r="BD50" s="492"/>
      <c r="BE50" s="492"/>
      <c r="BF50" s="492"/>
      <c r="BG50" s="492"/>
      <c r="BH50" s="492"/>
      <c r="BI50" s="492"/>
      <c r="BJ50" s="492"/>
      <c r="BK50" s="492"/>
      <c r="BL50" s="492"/>
      <c r="BM50" s="492"/>
      <c r="BN50" s="492"/>
      <c r="BO50" s="492"/>
      <c r="BP50" s="492"/>
      <c r="BQ50" s="492"/>
      <c r="BR50" s="492"/>
      <c r="BS50" s="492"/>
      <c r="BT50" s="492"/>
      <c r="BU50" s="492"/>
    </row>
    <row r="51" spans="29:73" ht="13.5">
      <c r="AC51" s="10"/>
      <c r="AD51" s="10"/>
      <c r="AE51" s="493"/>
      <c r="AF51" s="493"/>
      <c r="AG51" s="493"/>
      <c r="AH51" s="493"/>
      <c r="AI51" s="493"/>
      <c r="AJ51" s="493"/>
      <c r="AK51" s="493"/>
      <c r="AL51" s="493"/>
      <c r="AM51" s="493"/>
      <c r="AN51" s="493"/>
      <c r="AO51" s="493"/>
      <c r="AP51" s="493"/>
      <c r="AQ51" s="493"/>
      <c r="AR51" s="493"/>
      <c r="AS51" s="493"/>
      <c r="AT51" s="493"/>
      <c r="AU51" s="493"/>
      <c r="AV51" s="493"/>
      <c r="AW51" s="493"/>
      <c r="AX51" s="493"/>
      <c r="AY51" s="493"/>
      <c r="AZ51" s="493"/>
      <c r="BA51" s="493"/>
      <c r="BB51" s="493"/>
      <c r="BC51" s="493"/>
      <c r="BD51" s="493"/>
      <c r="BE51" s="493"/>
      <c r="BF51" s="493"/>
      <c r="BG51" s="493"/>
      <c r="BH51" s="493"/>
      <c r="BI51" s="493"/>
      <c r="BJ51" s="493"/>
      <c r="BK51" s="493"/>
      <c r="BL51" s="493"/>
      <c r="BM51" s="493"/>
      <c r="BN51" s="493"/>
      <c r="BO51" s="493"/>
      <c r="BP51" s="493"/>
      <c r="BQ51" s="493"/>
      <c r="BR51" s="493"/>
      <c r="BS51" s="493"/>
      <c r="BT51" s="493"/>
      <c r="BU51" s="493"/>
    </row>
    <row r="52" spans="29:73" ht="13.5"/>
    <row r="53" spans="29:73" ht="13.5"/>
    <row r="54" spans="29:73" ht="13.5"/>
    <row r="55" spans="29:73" ht="13.5"/>
    <row r="56" spans="29:73" ht="13.5"/>
    <row r="57" spans="29:73" ht="13.5"/>
    <row r="58" spans="29:73" ht="13.5"/>
    <row r="59" spans="29:73" ht="13.5"/>
    <row r="60" spans="29:73" ht="13.5"/>
    <row r="61" spans="29:73" ht="13.5"/>
  </sheetData>
  <sheetProtection sheet="1" objects="1" scenarios="1"/>
  <mergeCells count="116">
    <mergeCell ref="F1:AV1"/>
    <mergeCell ref="BE34:BK36"/>
    <mergeCell ref="BL34:BU36"/>
    <mergeCell ref="AE37:AE39"/>
    <mergeCell ref="AF37:AK39"/>
    <mergeCell ref="AL37:AQ39"/>
    <mergeCell ref="AR37:AW39"/>
    <mergeCell ref="AX37:BD39"/>
    <mergeCell ref="BE37:BK39"/>
    <mergeCell ref="BL37:BU39"/>
    <mergeCell ref="Z17:AB17"/>
    <mergeCell ref="Z18:AB18"/>
    <mergeCell ref="Z19:AB19"/>
    <mergeCell ref="Z20:AB20"/>
    <mergeCell ref="Z21:AB21"/>
    <mergeCell ref="AL25:AQ27"/>
    <mergeCell ref="AR25:AW27"/>
    <mergeCell ref="AF19:AK21"/>
    <mergeCell ref="D16:Y16"/>
    <mergeCell ref="D17:Y17"/>
    <mergeCell ref="Z22:AB22"/>
    <mergeCell ref="D18:Y18"/>
    <mergeCell ref="D19:Y19"/>
    <mergeCell ref="D20:Y20"/>
    <mergeCell ref="AL34:AQ36"/>
    <mergeCell ref="AR34:AW36"/>
    <mergeCell ref="AX34:BD36"/>
    <mergeCell ref="Z15:AB15"/>
    <mergeCell ref="D22:Y22"/>
    <mergeCell ref="D21:Y21"/>
    <mergeCell ref="BL22:BU24"/>
    <mergeCell ref="AE19:AE21"/>
    <mergeCell ref="AX25:BD27"/>
    <mergeCell ref="BE25:BK27"/>
    <mergeCell ref="BL25:BU27"/>
    <mergeCell ref="AE28:AE30"/>
    <mergeCell ref="AF28:AK30"/>
    <mergeCell ref="AL28:AQ30"/>
    <mergeCell ref="AR28:AW30"/>
    <mergeCell ref="AX28:BD30"/>
    <mergeCell ref="BE28:BK30"/>
    <mergeCell ref="BL28:BU30"/>
    <mergeCell ref="AX19:BD21"/>
    <mergeCell ref="D29:Y29"/>
    <mergeCell ref="Z29:AB29"/>
    <mergeCell ref="AE16:AE18"/>
    <mergeCell ref="AF16:AK18"/>
    <mergeCell ref="AL16:AQ18"/>
    <mergeCell ref="BE16:BK18"/>
    <mergeCell ref="BL16:BU18"/>
    <mergeCell ref="AF15:AK15"/>
    <mergeCell ref="AL15:AQ15"/>
    <mergeCell ref="AR15:AW15"/>
    <mergeCell ref="AX15:BD15"/>
    <mergeCell ref="BE15:BK15"/>
    <mergeCell ref="BL15:BU15"/>
    <mergeCell ref="AR16:AW18"/>
    <mergeCell ref="AX16:BD18"/>
    <mergeCell ref="BE19:BK21"/>
    <mergeCell ref="BL19:BU21"/>
    <mergeCell ref="AE22:AE24"/>
    <mergeCell ref="AF22:AK24"/>
    <mergeCell ref="AL22:AQ24"/>
    <mergeCell ref="AR22:AW24"/>
    <mergeCell ref="AX22:BD24"/>
    <mergeCell ref="BE22:BK24"/>
    <mergeCell ref="AR19:AW21"/>
    <mergeCell ref="AL19:AQ21"/>
    <mergeCell ref="Z16:AB16"/>
    <mergeCell ref="D15:Y15"/>
    <mergeCell ref="C3:BU4"/>
    <mergeCell ref="AE49:AE51"/>
    <mergeCell ref="AF49:AK51"/>
    <mergeCell ref="AL49:AQ51"/>
    <mergeCell ref="AR49:AW51"/>
    <mergeCell ref="AX49:BD51"/>
    <mergeCell ref="AE46:AE48"/>
    <mergeCell ref="AE43:AE45"/>
    <mergeCell ref="AF43:AK45"/>
    <mergeCell ref="AL43:AQ45"/>
    <mergeCell ref="AR43:AW45"/>
    <mergeCell ref="AX43:BD45"/>
    <mergeCell ref="BE43:BK45"/>
    <mergeCell ref="D32:Y32"/>
    <mergeCell ref="Z30:AB30"/>
    <mergeCell ref="Z31:AB31"/>
    <mergeCell ref="AE25:AE27"/>
    <mergeCell ref="AF25:AK27"/>
    <mergeCell ref="BL40:BU42"/>
    <mergeCell ref="D30:Y30"/>
    <mergeCell ref="D31:Y31"/>
    <mergeCell ref="BE40:BK42"/>
    <mergeCell ref="AF46:AK48"/>
    <mergeCell ref="AL46:AQ48"/>
    <mergeCell ref="AR46:AW48"/>
    <mergeCell ref="BE49:BK51"/>
    <mergeCell ref="BL49:BU51"/>
    <mergeCell ref="Z32:AB32"/>
    <mergeCell ref="BL46:BU48"/>
    <mergeCell ref="AX46:BD48"/>
    <mergeCell ref="BE46:BK48"/>
    <mergeCell ref="AX40:BD42"/>
    <mergeCell ref="BL43:BU45"/>
    <mergeCell ref="AE40:AE42"/>
    <mergeCell ref="AF40:AK42"/>
    <mergeCell ref="AE31:AE33"/>
    <mergeCell ref="AF31:AK33"/>
    <mergeCell ref="AL31:AQ33"/>
    <mergeCell ref="AR31:AW33"/>
    <mergeCell ref="AX31:BD33"/>
    <mergeCell ref="BE31:BK33"/>
    <mergeCell ref="AL40:AQ42"/>
    <mergeCell ref="AR40:AW42"/>
    <mergeCell ref="BL31:BU33"/>
    <mergeCell ref="AE34:AE36"/>
    <mergeCell ref="AF34:AK36"/>
  </mergeCells>
  <phoneticPr fontId="1"/>
  <pageMargins left="0.19685039370078741" right="0.23622047244094491" top="0.27559055118110237" bottom="0.23622047244094491" header="0.11811023622047245" footer="0.19685039370078741"/>
  <pageSetup paperSize="9" scale="76" fitToHeight="0" orientation="landscape" r:id="rId1"/>
  <colBreaks count="1" manualBreakCount="1">
    <brk id="74" max="31"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R81"/>
  <sheetViews>
    <sheetView view="pageBreakPreview" topLeftCell="A25" zoomScaleNormal="100" zoomScaleSheetLayoutView="100" zoomScalePageLayoutView="40" workbookViewId="0">
      <selection activeCell="Z66" sqref="Z66:AE67"/>
    </sheetView>
  </sheetViews>
  <sheetFormatPr defaultColWidth="2.625" defaultRowHeight="10.5" customHeight="1"/>
  <cols>
    <col min="1" max="1" width="1" style="38" customWidth="1"/>
    <col min="2" max="2" width="1.375" style="41" customWidth="1"/>
    <col min="3" max="8" width="2.625" style="38"/>
    <col min="9" max="9" width="2.625" style="42"/>
    <col min="10" max="15" width="2.625" style="38"/>
    <col min="16" max="16" width="3.125" style="38" customWidth="1"/>
    <col min="17" max="41" width="2.625" style="38"/>
    <col min="42" max="42" width="2.5" style="38" customWidth="1"/>
    <col min="43" max="43" width="1" style="38" customWidth="1"/>
    <col min="44" max="16384" width="2.625" style="38"/>
  </cols>
  <sheetData>
    <row r="1" spans="2:44" ht="18" customHeight="1">
      <c r="B1" s="36" t="s">
        <v>185</v>
      </c>
      <c r="C1" s="37"/>
      <c r="D1" s="37"/>
      <c r="E1" s="37"/>
      <c r="G1" s="39"/>
      <c r="H1" s="39"/>
      <c r="I1" s="39"/>
      <c r="J1" s="39" t="s">
        <v>18</v>
      </c>
      <c r="K1" s="39"/>
      <c r="L1" s="39"/>
      <c r="M1" s="39"/>
      <c r="N1" s="39"/>
      <c r="O1" s="39"/>
      <c r="P1" s="39"/>
      <c r="Q1" s="39"/>
      <c r="R1" s="39"/>
      <c r="S1" s="39"/>
      <c r="T1" s="39"/>
      <c r="U1" s="39"/>
      <c r="V1" s="39"/>
      <c r="W1" s="39"/>
      <c r="X1" s="39"/>
      <c r="Y1" s="39"/>
      <c r="AJ1" s="155" t="s">
        <v>245</v>
      </c>
      <c r="AK1" s="155"/>
      <c r="AL1" s="155"/>
      <c r="AM1" s="155" t="s">
        <v>246</v>
      </c>
      <c r="AN1" s="155"/>
      <c r="AO1" s="155"/>
      <c r="AP1" s="155" t="s">
        <v>247</v>
      </c>
    </row>
    <row r="2" spans="2:44" ht="6.75" customHeight="1"/>
    <row r="3" spans="2:44" ht="9.75" customHeight="1">
      <c r="B3" s="43"/>
      <c r="C3" s="664" t="s">
        <v>19</v>
      </c>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4"/>
      <c r="AQ3" s="44"/>
      <c r="AR3" s="45"/>
    </row>
    <row r="4" spans="2:44" ht="9.75" customHeight="1">
      <c r="B4" s="43"/>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44"/>
      <c r="AR4" s="45"/>
    </row>
    <row r="5" spans="2:44" ht="6.75" customHeight="1">
      <c r="C5" s="46"/>
      <c r="D5" s="47"/>
      <c r="E5" s="48"/>
      <c r="F5" s="48"/>
      <c r="G5" s="49"/>
      <c r="H5" s="48"/>
      <c r="I5" s="49"/>
      <c r="J5" s="48"/>
      <c r="K5" s="48"/>
      <c r="L5" s="48"/>
      <c r="M5" s="48"/>
    </row>
    <row r="6" spans="2:44" s="40" customFormat="1" ht="12" customHeight="1">
      <c r="B6" s="50" t="s">
        <v>10</v>
      </c>
      <c r="C6" s="46"/>
    </row>
    <row r="7" spans="2:44" ht="6.75" customHeight="1">
      <c r="C7" s="51"/>
      <c r="D7" s="52"/>
      <c r="E7" s="51"/>
      <c r="F7" s="53"/>
      <c r="G7" s="53"/>
      <c r="H7" s="54"/>
      <c r="I7" s="55"/>
      <c r="J7" s="56"/>
      <c r="K7" s="56"/>
      <c r="L7" s="56"/>
      <c r="M7" s="56"/>
    </row>
    <row r="8" spans="2:44" ht="9.75" customHeight="1">
      <c r="C8" s="526" t="s">
        <v>11</v>
      </c>
      <c r="D8" s="527"/>
      <c r="E8" s="527"/>
      <c r="F8" s="527"/>
      <c r="G8" s="527"/>
      <c r="H8" s="528"/>
      <c r="I8" s="532"/>
      <c r="J8" s="533"/>
      <c r="K8" s="533"/>
      <c r="L8" s="533"/>
      <c r="M8" s="533"/>
      <c r="N8" s="533"/>
      <c r="O8" s="533"/>
      <c r="P8" s="533"/>
      <c r="Q8" s="533"/>
      <c r="R8" s="533"/>
      <c r="S8" s="533"/>
      <c r="T8" s="533"/>
      <c r="U8" s="533"/>
      <c r="V8" s="533"/>
      <c r="W8" s="533"/>
      <c r="X8" s="533"/>
      <c r="Y8" s="533"/>
      <c r="Z8" s="533"/>
      <c r="AA8" s="665" t="s">
        <v>1</v>
      </c>
      <c r="AB8" s="527"/>
      <c r="AC8" s="527"/>
      <c r="AD8" s="527"/>
      <c r="AE8" s="528"/>
      <c r="AF8" s="532"/>
      <c r="AG8" s="533"/>
      <c r="AH8" s="533"/>
      <c r="AI8" s="533"/>
      <c r="AJ8" s="533"/>
      <c r="AK8" s="533"/>
      <c r="AL8" s="533"/>
      <c r="AM8" s="533"/>
      <c r="AN8" s="533"/>
      <c r="AO8" s="533"/>
      <c r="AP8" s="534"/>
    </row>
    <row r="9" spans="2:44" ht="9.75" customHeight="1">
      <c r="B9" s="50"/>
      <c r="C9" s="529"/>
      <c r="D9" s="530"/>
      <c r="E9" s="530"/>
      <c r="F9" s="530"/>
      <c r="G9" s="530"/>
      <c r="H9" s="531"/>
      <c r="I9" s="535"/>
      <c r="J9" s="536"/>
      <c r="K9" s="536"/>
      <c r="L9" s="536"/>
      <c r="M9" s="536"/>
      <c r="N9" s="536"/>
      <c r="O9" s="536"/>
      <c r="P9" s="536"/>
      <c r="Q9" s="536"/>
      <c r="R9" s="536"/>
      <c r="S9" s="536"/>
      <c r="T9" s="536"/>
      <c r="U9" s="536"/>
      <c r="V9" s="536"/>
      <c r="W9" s="536"/>
      <c r="X9" s="536"/>
      <c r="Y9" s="536"/>
      <c r="Z9" s="536"/>
      <c r="AA9" s="666"/>
      <c r="AB9" s="530"/>
      <c r="AC9" s="530"/>
      <c r="AD9" s="530"/>
      <c r="AE9" s="531"/>
      <c r="AF9" s="535"/>
      <c r="AG9" s="536"/>
      <c r="AH9" s="536"/>
      <c r="AI9" s="536"/>
      <c r="AJ9" s="536"/>
      <c r="AK9" s="536"/>
      <c r="AL9" s="536"/>
      <c r="AM9" s="536"/>
      <c r="AN9" s="536"/>
      <c r="AO9" s="536"/>
      <c r="AP9" s="537"/>
    </row>
    <row r="10" spans="2:44" ht="9.75" customHeight="1">
      <c r="C10" s="526" t="s">
        <v>0</v>
      </c>
      <c r="D10" s="527"/>
      <c r="E10" s="527"/>
      <c r="F10" s="527"/>
      <c r="G10" s="527"/>
      <c r="H10" s="528"/>
      <c r="I10" s="583" t="s">
        <v>35</v>
      </c>
      <c r="J10" s="584"/>
      <c r="K10" s="584"/>
      <c r="L10" s="584"/>
      <c r="M10" s="584"/>
      <c r="N10" s="585"/>
      <c r="O10" s="643"/>
      <c r="P10" s="644"/>
      <c r="Q10" s="644"/>
      <c r="R10" s="644"/>
      <c r="S10" s="644"/>
      <c r="T10" s="652" t="s">
        <v>23</v>
      </c>
      <c r="U10" s="653"/>
      <c r="V10" s="656"/>
      <c r="W10" s="657"/>
      <c r="X10" s="657"/>
      <c r="Y10" s="657"/>
      <c r="Z10" s="657"/>
      <c r="AA10" s="652" t="s">
        <v>24</v>
      </c>
      <c r="AB10" s="653"/>
      <c r="AC10" s="584"/>
      <c r="AD10" s="584"/>
      <c r="AE10" s="584"/>
      <c r="AF10" s="584"/>
      <c r="AG10" s="584"/>
      <c r="AH10" s="584"/>
      <c r="AI10" s="584"/>
      <c r="AJ10" s="584"/>
      <c r="AK10" s="584"/>
      <c r="AL10" s="584"/>
      <c r="AM10" s="584"/>
      <c r="AN10" s="584"/>
      <c r="AO10" s="584"/>
      <c r="AP10" s="601"/>
    </row>
    <row r="11" spans="2:44" ht="9.75" customHeight="1">
      <c r="C11" s="651"/>
      <c r="D11" s="544"/>
      <c r="E11" s="544"/>
      <c r="F11" s="544"/>
      <c r="G11" s="544"/>
      <c r="H11" s="545"/>
      <c r="I11" s="602"/>
      <c r="J11" s="603"/>
      <c r="K11" s="603"/>
      <c r="L11" s="603"/>
      <c r="M11" s="603"/>
      <c r="N11" s="616"/>
      <c r="O11" s="645"/>
      <c r="P11" s="646"/>
      <c r="Q11" s="646"/>
      <c r="R11" s="646"/>
      <c r="S11" s="646"/>
      <c r="T11" s="654"/>
      <c r="U11" s="655"/>
      <c r="V11" s="658"/>
      <c r="W11" s="659"/>
      <c r="X11" s="659"/>
      <c r="Y11" s="659"/>
      <c r="Z11" s="659"/>
      <c r="AA11" s="654"/>
      <c r="AB11" s="655"/>
      <c r="AC11" s="603"/>
      <c r="AD11" s="603"/>
      <c r="AE11" s="603"/>
      <c r="AF11" s="603"/>
      <c r="AG11" s="603"/>
      <c r="AH11" s="603"/>
      <c r="AI11" s="603"/>
      <c r="AJ11" s="603"/>
      <c r="AK11" s="603"/>
      <c r="AL11" s="603"/>
      <c r="AM11" s="603"/>
      <c r="AN11" s="603"/>
      <c r="AO11" s="603"/>
      <c r="AP11" s="604"/>
    </row>
    <row r="12" spans="2:44" ht="9.75" customHeight="1">
      <c r="C12" s="615"/>
      <c r="D12" s="544"/>
      <c r="E12" s="544"/>
      <c r="F12" s="544"/>
      <c r="G12" s="544"/>
      <c r="H12" s="545"/>
      <c r="I12" s="660"/>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2"/>
    </row>
    <row r="13" spans="2:44" ht="9.75" customHeight="1">
      <c r="C13" s="529"/>
      <c r="D13" s="530"/>
      <c r="E13" s="530"/>
      <c r="F13" s="530"/>
      <c r="G13" s="530"/>
      <c r="H13" s="531"/>
      <c r="I13" s="629"/>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c r="AK13" s="630"/>
      <c r="AL13" s="630"/>
      <c r="AM13" s="630"/>
      <c r="AN13" s="630"/>
      <c r="AO13" s="630"/>
      <c r="AP13" s="663"/>
    </row>
    <row r="14" spans="2:44" ht="9.75" customHeight="1">
      <c r="C14" s="526" t="s">
        <v>13</v>
      </c>
      <c r="D14" s="527"/>
      <c r="E14" s="527"/>
      <c r="F14" s="527"/>
      <c r="G14" s="527"/>
      <c r="H14" s="528"/>
      <c r="I14" s="583"/>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4"/>
      <c r="AL14" s="584"/>
      <c r="AM14" s="584"/>
      <c r="AN14" s="584"/>
      <c r="AO14" s="584"/>
      <c r="AP14" s="601"/>
    </row>
    <row r="15" spans="2:44" ht="9.75" customHeight="1">
      <c r="C15" s="529"/>
      <c r="D15" s="530"/>
      <c r="E15" s="530"/>
      <c r="F15" s="530"/>
      <c r="G15" s="530"/>
      <c r="H15" s="531"/>
      <c r="I15" s="586"/>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7"/>
      <c r="AL15" s="587"/>
      <c r="AM15" s="587"/>
      <c r="AN15" s="587"/>
      <c r="AO15" s="587"/>
      <c r="AP15" s="608"/>
    </row>
    <row r="16" spans="2:44" ht="9" customHeight="1">
      <c r="C16" s="48"/>
      <c r="D16" s="48"/>
      <c r="E16" s="57"/>
      <c r="F16" s="57"/>
      <c r="G16" s="57"/>
      <c r="H16" s="57"/>
      <c r="I16" s="57"/>
      <c r="J16" s="57"/>
      <c r="K16" s="57"/>
      <c r="L16" s="57"/>
      <c r="M16" s="57"/>
    </row>
    <row r="17" spans="2:42" ht="10.5" customHeight="1">
      <c r="B17" s="50" t="s">
        <v>49</v>
      </c>
      <c r="C17" s="46"/>
      <c r="D17" s="40"/>
      <c r="E17" s="40"/>
      <c r="F17" s="40"/>
      <c r="G17" s="40"/>
      <c r="H17" s="40"/>
      <c r="I17" s="58"/>
      <c r="J17" s="58" t="s">
        <v>26</v>
      </c>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row>
    <row r="18" spans="2:42" ht="10.5" customHeight="1">
      <c r="C18" s="51"/>
      <c r="D18" s="52"/>
      <c r="E18" s="51"/>
      <c r="F18" s="53"/>
      <c r="G18" s="53"/>
      <c r="H18" s="54"/>
      <c r="I18" s="55"/>
      <c r="J18" s="56"/>
      <c r="K18" s="56"/>
      <c r="L18" s="56"/>
      <c r="M18" s="56"/>
    </row>
    <row r="19" spans="2:42" ht="10.5" customHeight="1">
      <c r="C19" s="621" t="s">
        <v>4</v>
      </c>
      <c r="D19" s="622"/>
      <c r="E19" s="622"/>
      <c r="F19" s="622"/>
      <c r="G19" s="622"/>
      <c r="H19" s="623"/>
      <c r="I19" s="627"/>
      <c r="J19" s="628"/>
      <c r="K19" s="628"/>
      <c r="L19" s="628"/>
      <c r="M19" s="628"/>
      <c r="N19" s="628"/>
      <c r="O19" s="628"/>
      <c r="P19" s="628"/>
      <c r="Q19" s="628"/>
      <c r="R19" s="628"/>
      <c r="S19" s="628"/>
      <c r="T19" s="628"/>
      <c r="U19" s="628"/>
      <c r="V19" s="628"/>
      <c r="W19" s="628"/>
      <c r="X19" s="631" t="s">
        <v>6</v>
      </c>
      <c r="Y19" s="632"/>
      <c r="Z19" s="633"/>
      <c r="AA19" s="637"/>
      <c r="AB19" s="638"/>
      <c r="AC19" s="638"/>
      <c r="AD19" s="638"/>
      <c r="AE19" s="638"/>
      <c r="AF19" s="638"/>
      <c r="AG19" s="638"/>
      <c r="AH19" s="638"/>
      <c r="AI19" s="638"/>
      <c r="AJ19" s="638"/>
      <c r="AK19" s="638"/>
      <c r="AL19" s="638"/>
      <c r="AM19" s="638"/>
      <c r="AN19" s="638"/>
      <c r="AO19" s="638"/>
      <c r="AP19" s="639"/>
    </row>
    <row r="20" spans="2:42" ht="10.5" customHeight="1">
      <c r="C20" s="624"/>
      <c r="D20" s="625"/>
      <c r="E20" s="625"/>
      <c r="F20" s="625"/>
      <c r="G20" s="625"/>
      <c r="H20" s="626"/>
      <c r="I20" s="629"/>
      <c r="J20" s="630"/>
      <c r="K20" s="630"/>
      <c r="L20" s="630"/>
      <c r="M20" s="630"/>
      <c r="N20" s="630"/>
      <c r="O20" s="630"/>
      <c r="P20" s="630"/>
      <c r="Q20" s="630"/>
      <c r="R20" s="630"/>
      <c r="S20" s="630"/>
      <c r="T20" s="630"/>
      <c r="U20" s="630"/>
      <c r="V20" s="630"/>
      <c r="W20" s="630"/>
      <c r="X20" s="634"/>
      <c r="Y20" s="635"/>
      <c r="Z20" s="636"/>
      <c r="AA20" s="640"/>
      <c r="AB20" s="641"/>
      <c r="AC20" s="641"/>
      <c r="AD20" s="641"/>
      <c r="AE20" s="641"/>
      <c r="AF20" s="641"/>
      <c r="AG20" s="641"/>
      <c r="AH20" s="641"/>
      <c r="AI20" s="641"/>
      <c r="AJ20" s="641"/>
      <c r="AK20" s="641"/>
      <c r="AL20" s="641"/>
      <c r="AM20" s="641"/>
      <c r="AN20" s="641"/>
      <c r="AO20" s="641"/>
      <c r="AP20" s="642"/>
    </row>
    <row r="21" spans="2:42" ht="10.5" customHeight="1">
      <c r="B21" s="50"/>
      <c r="C21" s="526" t="s">
        <v>7</v>
      </c>
      <c r="D21" s="527"/>
      <c r="E21" s="527"/>
      <c r="F21" s="527"/>
      <c r="G21" s="527"/>
      <c r="H21" s="528"/>
      <c r="I21" s="583"/>
      <c r="J21" s="584"/>
      <c r="K21" s="584"/>
      <c r="L21" s="584"/>
      <c r="M21" s="584"/>
      <c r="N21" s="584"/>
      <c r="O21" s="584"/>
      <c r="P21" s="584"/>
      <c r="Q21" s="584"/>
      <c r="R21" s="584"/>
      <c r="S21" s="584"/>
      <c r="T21" s="584"/>
      <c r="U21" s="585"/>
      <c r="V21" s="589" t="s">
        <v>20</v>
      </c>
      <c r="W21" s="590"/>
      <c r="X21" s="590"/>
      <c r="Y21" s="590"/>
      <c r="Z21" s="591"/>
      <c r="AA21" s="595"/>
      <c r="AB21" s="596"/>
      <c r="AC21" s="596"/>
      <c r="AD21" s="596"/>
      <c r="AE21" s="596"/>
      <c r="AF21" s="596"/>
      <c r="AG21" s="596"/>
      <c r="AH21" s="596"/>
      <c r="AI21" s="596"/>
      <c r="AJ21" s="596"/>
      <c r="AK21" s="596"/>
      <c r="AL21" s="596"/>
      <c r="AM21" s="596"/>
      <c r="AN21" s="596"/>
      <c r="AO21" s="596"/>
      <c r="AP21" s="597"/>
    </row>
    <row r="22" spans="2:42" ht="10.5" customHeight="1">
      <c r="B22" s="50"/>
      <c r="C22" s="529"/>
      <c r="D22" s="530"/>
      <c r="E22" s="530"/>
      <c r="F22" s="530"/>
      <c r="G22" s="530"/>
      <c r="H22" s="531"/>
      <c r="I22" s="586"/>
      <c r="J22" s="587"/>
      <c r="K22" s="587"/>
      <c r="L22" s="587"/>
      <c r="M22" s="587"/>
      <c r="N22" s="587"/>
      <c r="O22" s="587"/>
      <c r="P22" s="587"/>
      <c r="Q22" s="587"/>
      <c r="R22" s="587"/>
      <c r="S22" s="587"/>
      <c r="T22" s="587"/>
      <c r="U22" s="588"/>
      <c r="V22" s="592"/>
      <c r="W22" s="593"/>
      <c r="X22" s="593"/>
      <c r="Y22" s="593"/>
      <c r="Z22" s="594"/>
      <c r="AA22" s="598"/>
      <c r="AB22" s="599"/>
      <c r="AC22" s="599"/>
      <c r="AD22" s="599"/>
      <c r="AE22" s="599"/>
      <c r="AF22" s="599"/>
      <c r="AG22" s="599"/>
      <c r="AH22" s="599"/>
      <c r="AI22" s="599"/>
      <c r="AJ22" s="599"/>
      <c r="AK22" s="599"/>
      <c r="AL22" s="599"/>
      <c r="AM22" s="599"/>
      <c r="AN22" s="599"/>
      <c r="AO22" s="599"/>
      <c r="AP22" s="600"/>
    </row>
    <row r="23" spans="2:42" ht="10.5" customHeight="1">
      <c r="B23" s="50"/>
      <c r="C23" s="526" t="s">
        <v>2</v>
      </c>
      <c r="D23" s="527"/>
      <c r="E23" s="527"/>
      <c r="F23" s="527"/>
      <c r="G23" s="527"/>
      <c r="H23" s="528"/>
      <c r="I23" s="583" t="s">
        <v>35</v>
      </c>
      <c r="J23" s="584"/>
      <c r="K23" s="584"/>
      <c r="L23" s="584"/>
      <c r="M23" s="585"/>
      <c r="N23" s="643"/>
      <c r="O23" s="644"/>
      <c r="P23" s="644"/>
      <c r="Q23" s="644"/>
      <c r="R23" s="644"/>
      <c r="S23" s="644"/>
      <c r="T23" s="617" t="s">
        <v>21</v>
      </c>
      <c r="U23" s="618"/>
      <c r="V23" s="647"/>
      <c r="W23" s="648"/>
      <c r="X23" s="648"/>
      <c r="Y23" s="648"/>
      <c r="Z23" s="648"/>
      <c r="AA23" s="617" t="s">
        <v>24</v>
      </c>
      <c r="AB23" s="618"/>
      <c r="AC23" s="583"/>
      <c r="AD23" s="584"/>
      <c r="AE23" s="584"/>
      <c r="AF23" s="584"/>
      <c r="AG23" s="584"/>
      <c r="AH23" s="584"/>
      <c r="AI23" s="584"/>
      <c r="AJ23" s="584"/>
      <c r="AK23" s="584"/>
      <c r="AL23" s="584"/>
      <c r="AM23" s="584"/>
      <c r="AN23" s="584"/>
      <c r="AO23" s="584"/>
      <c r="AP23" s="601"/>
    </row>
    <row r="24" spans="2:42" ht="10.5" customHeight="1">
      <c r="B24" s="50"/>
      <c r="C24" s="615"/>
      <c r="D24" s="544"/>
      <c r="E24" s="544"/>
      <c r="F24" s="544"/>
      <c r="G24" s="544"/>
      <c r="H24" s="545"/>
      <c r="I24" s="602"/>
      <c r="J24" s="603"/>
      <c r="K24" s="603"/>
      <c r="L24" s="603"/>
      <c r="M24" s="616"/>
      <c r="N24" s="645"/>
      <c r="O24" s="646"/>
      <c r="P24" s="646"/>
      <c r="Q24" s="646"/>
      <c r="R24" s="646"/>
      <c r="S24" s="646"/>
      <c r="T24" s="619"/>
      <c r="U24" s="620"/>
      <c r="V24" s="649"/>
      <c r="W24" s="650"/>
      <c r="X24" s="650"/>
      <c r="Y24" s="650"/>
      <c r="Z24" s="650"/>
      <c r="AA24" s="619"/>
      <c r="AB24" s="620"/>
      <c r="AC24" s="602"/>
      <c r="AD24" s="603"/>
      <c r="AE24" s="603"/>
      <c r="AF24" s="603"/>
      <c r="AG24" s="603"/>
      <c r="AH24" s="603"/>
      <c r="AI24" s="603"/>
      <c r="AJ24" s="603"/>
      <c r="AK24" s="603"/>
      <c r="AL24" s="603"/>
      <c r="AM24" s="603"/>
      <c r="AN24" s="603"/>
      <c r="AO24" s="603"/>
      <c r="AP24" s="604"/>
    </row>
    <row r="25" spans="2:42" ht="10.5" customHeight="1">
      <c r="B25" s="50"/>
      <c r="C25" s="615"/>
      <c r="D25" s="544"/>
      <c r="E25" s="544"/>
      <c r="F25" s="544"/>
      <c r="G25" s="544"/>
      <c r="H25" s="545"/>
      <c r="I25" s="605"/>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06"/>
      <c r="AL25" s="606"/>
      <c r="AM25" s="606"/>
      <c r="AN25" s="606"/>
      <c r="AO25" s="606"/>
      <c r="AP25" s="607"/>
    </row>
    <row r="26" spans="2:42" ht="10.5" customHeight="1">
      <c r="B26" s="50"/>
      <c r="C26" s="529"/>
      <c r="D26" s="530"/>
      <c r="E26" s="530"/>
      <c r="F26" s="530"/>
      <c r="G26" s="530"/>
      <c r="H26" s="531"/>
      <c r="I26" s="586"/>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7"/>
      <c r="AL26" s="587"/>
      <c r="AM26" s="587"/>
      <c r="AN26" s="587"/>
      <c r="AO26" s="587"/>
      <c r="AP26" s="608"/>
    </row>
    <row r="27" spans="2:42" ht="10.5" customHeight="1">
      <c r="C27" s="526" t="s">
        <v>5</v>
      </c>
      <c r="D27" s="527"/>
      <c r="E27" s="527"/>
      <c r="F27" s="527"/>
      <c r="G27" s="527"/>
      <c r="H27" s="528"/>
      <c r="I27" s="583"/>
      <c r="J27" s="584"/>
      <c r="K27" s="584"/>
      <c r="L27" s="584"/>
      <c r="M27" s="584"/>
      <c r="N27" s="584"/>
      <c r="O27" s="584"/>
      <c r="P27" s="584"/>
      <c r="Q27" s="584"/>
      <c r="R27" s="584"/>
      <c r="S27" s="584"/>
      <c r="T27" s="584"/>
      <c r="U27" s="585"/>
      <c r="V27" s="589" t="s">
        <v>22</v>
      </c>
      <c r="W27" s="590"/>
      <c r="X27" s="590"/>
      <c r="Y27" s="590"/>
      <c r="Z27" s="591"/>
      <c r="AA27" s="609"/>
      <c r="AB27" s="610"/>
      <c r="AC27" s="610"/>
      <c r="AD27" s="610"/>
      <c r="AE27" s="610"/>
      <c r="AF27" s="610"/>
      <c r="AG27" s="610"/>
      <c r="AH27" s="610"/>
      <c r="AI27" s="610"/>
      <c r="AJ27" s="610"/>
      <c r="AK27" s="610"/>
      <c r="AL27" s="610"/>
      <c r="AM27" s="610"/>
      <c r="AN27" s="610"/>
      <c r="AO27" s="610"/>
      <c r="AP27" s="611"/>
    </row>
    <row r="28" spans="2:42" ht="10.5" customHeight="1">
      <c r="C28" s="529"/>
      <c r="D28" s="530"/>
      <c r="E28" s="530"/>
      <c r="F28" s="530"/>
      <c r="G28" s="530"/>
      <c r="H28" s="531"/>
      <c r="I28" s="586"/>
      <c r="J28" s="587"/>
      <c r="K28" s="587"/>
      <c r="L28" s="587"/>
      <c r="M28" s="587"/>
      <c r="N28" s="587"/>
      <c r="O28" s="587"/>
      <c r="P28" s="587"/>
      <c r="Q28" s="587"/>
      <c r="R28" s="587"/>
      <c r="S28" s="587"/>
      <c r="T28" s="587"/>
      <c r="U28" s="588"/>
      <c r="V28" s="592"/>
      <c r="W28" s="593"/>
      <c r="X28" s="593"/>
      <c r="Y28" s="593"/>
      <c r="Z28" s="594"/>
      <c r="AA28" s="612"/>
      <c r="AB28" s="613"/>
      <c r="AC28" s="613"/>
      <c r="AD28" s="613"/>
      <c r="AE28" s="613"/>
      <c r="AF28" s="613"/>
      <c r="AG28" s="613"/>
      <c r="AH28" s="613"/>
      <c r="AI28" s="613"/>
      <c r="AJ28" s="613"/>
      <c r="AK28" s="613"/>
      <c r="AL28" s="613"/>
      <c r="AM28" s="613"/>
      <c r="AN28" s="613"/>
      <c r="AO28" s="613"/>
      <c r="AP28" s="614"/>
    </row>
    <row r="29" spans="2:42" ht="10.5" customHeight="1">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60"/>
      <c r="AP29" s="61"/>
    </row>
    <row r="30" spans="2:42" ht="10.5" customHeight="1">
      <c r="B30" s="50" t="s">
        <v>50</v>
      </c>
      <c r="J30" s="575"/>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61"/>
    </row>
    <row r="31" spans="2:42" ht="10.5" customHeight="1">
      <c r="C31" s="62"/>
      <c r="D31" s="62"/>
      <c r="E31" s="62"/>
      <c r="F31" s="62"/>
      <c r="G31" s="62"/>
      <c r="H31" s="62"/>
      <c r="I31" s="48"/>
      <c r="J31" s="48"/>
      <c r="K31" s="48"/>
      <c r="L31" s="48"/>
      <c r="M31" s="48"/>
      <c r="N31" s="48"/>
      <c r="O31" s="48"/>
      <c r="P31" s="48"/>
      <c r="Q31" s="48"/>
      <c r="R31" s="48"/>
      <c r="S31" s="48"/>
      <c r="T31" s="48"/>
      <c r="U31" s="48"/>
      <c r="V31" s="62"/>
      <c r="W31" s="62"/>
      <c r="X31" s="62"/>
      <c r="Y31" s="62"/>
      <c r="Z31" s="62"/>
      <c r="AA31" s="63"/>
      <c r="AB31" s="63"/>
      <c r="AC31" s="63"/>
      <c r="AD31" s="63"/>
      <c r="AE31" s="63"/>
      <c r="AF31" s="63"/>
      <c r="AG31" s="63"/>
      <c r="AH31" s="63"/>
      <c r="AI31" s="63"/>
      <c r="AJ31" s="63"/>
      <c r="AK31" s="63"/>
      <c r="AL31" s="63"/>
      <c r="AM31" s="63"/>
      <c r="AN31" s="63"/>
      <c r="AO31" s="63"/>
      <c r="AP31" s="63"/>
    </row>
    <row r="32" spans="2:42" ht="10.5" customHeight="1">
      <c r="C32" s="526" t="s">
        <v>3</v>
      </c>
      <c r="D32" s="527"/>
      <c r="E32" s="527"/>
      <c r="F32" s="527"/>
      <c r="G32" s="527"/>
      <c r="H32" s="528"/>
      <c r="I32" s="532"/>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4"/>
    </row>
    <row r="33" spans="2:42" ht="10.5" customHeight="1">
      <c r="C33" s="529"/>
      <c r="D33" s="530"/>
      <c r="E33" s="530"/>
      <c r="F33" s="530"/>
      <c r="G33" s="530"/>
      <c r="H33" s="531"/>
      <c r="I33" s="535"/>
      <c r="J33" s="536"/>
      <c r="K33" s="536"/>
      <c r="L33" s="536"/>
      <c r="M33" s="536"/>
      <c r="N33" s="536"/>
      <c r="O33" s="536"/>
      <c r="P33" s="536"/>
      <c r="Q33" s="536"/>
      <c r="R33" s="536"/>
      <c r="S33" s="536"/>
      <c r="T33" s="536"/>
      <c r="U33" s="536"/>
      <c r="V33" s="536"/>
      <c r="W33" s="536"/>
      <c r="X33" s="536"/>
      <c r="Y33" s="536"/>
      <c r="Z33" s="536"/>
      <c r="AA33" s="536"/>
      <c r="AB33" s="536"/>
      <c r="AC33" s="536"/>
      <c r="AD33" s="536"/>
      <c r="AE33" s="536"/>
      <c r="AF33" s="536"/>
      <c r="AG33" s="536"/>
      <c r="AH33" s="536"/>
      <c r="AI33" s="536"/>
      <c r="AJ33" s="536"/>
      <c r="AK33" s="536"/>
      <c r="AL33" s="536"/>
      <c r="AM33" s="536"/>
      <c r="AN33" s="536"/>
      <c r="AO33" s="536"/>
      <c r="AP33" s="537"/>
    </row>
    <row r="34" spans="2:42" s="64" customFormat="1" ht="10.5" customHeight="1">
      <c r="C34" s="542" t="s">
        <v>32</v>
      </c>
      <c r="D34" s="527"/>
      <c r="E34" s="527"/>
      <c r="F34" s="527"/>
      <c r="G34" s="527"/>
      <c r="H34" s="528"/>
      <c r="I34" s="546"/>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c r="AN34" s="547"/>
      <c r="AO34" s="547"/>
      <c r="AP34" s="548"/>
    </row>
    <row r="35" spans="2:42" s="64" customFormat="1" ht="10.5" customHeight="1">
      <c r="C35" s="543"/>
      <c r="D35" s="544"/>
      <c r="E35" s="544"/>
      <c r="F35" s="544"/>
      <c r="G35" s="544"/>
      <c r="H35" s="545"/>
      <c r="I35" s="549"/>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1"/>
    </row>
    <row r="36" spans="2:42" s="64" customFormat="1" ht="10.5" customHeight="1">
      <c r="C36" s="543"/>
      <c r="D36" s="544"/>
      <c r="E36" s="544"/>
      <c r="F36" s="544"/>
      <c r="G36" s="544"/>
      <c r="H36" s="545"/>
      <c r="I36" s="549"/>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c r="AO36" s="550"/>
      <c r="AP36" s="551"/>
    </row>
    <row r="37" spans="2:42" s="64" customFormat="1" ht="10.5" customHeight="1">
      <c r="C37" s="543"/>
      <c r="D37" s="544"/>
      <c r="E37" s="544"/>
      <c r="F37" s="544"/>
      <c r="G37" s="544"/>
      <c r="H37" s="545"/>
      <c r="I37" s="549"/>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c r="AO37" s="550"/>
      <c r="AP37" s="551"/>
    </row>
    <row r="38" spans="2:42" s="64" customFormat="1" ht="10.5" customHeight="1">
      <c r="C38" s="543"/>
      <c r="D38" s="544"/>
      <c r="E38" s="544"/>
      <c r="F38" s="544"/>
      <c r="G38" s="544"/>
      <c r="H38" s="545"/>
      <c r="I38" s="549"/>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1"/>
    </row>
    <row r="39" spans="2:42" s="64" customFormat="1" ht="10.5" customHeight="1">
      <c r="C39" s="543"/>
      <c r="D39" s="544"/>
      <c r="E39" s="544"/>
      <c r="F39" s="544"/>
      <c r="G39" s="544"/>
      <c r="H39" s="545"/>
      <c r="I39" s="549"/>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0"/>
      <c r="AJ39" s="550"/>
      <c r="AK39" s="550"/>
      <c r="AL39" s="550"/>
      <c r="AM39" s="550"/>
      <c r="AN39" s="550"/>
      <c r="AO39" s="550"/>
      <c r="AP39" s="551"/>
    </row>
    <row r="40" spans="2:42" ht="10.5" customHeight="1">
      <c r="C40" s="529"/>
      <c r="D40" s="530"/>
      <c r="E40" s="530"/>
      <c r="F40" s="530"/>
      <c r="G40" s="530"/>
      <c r="H40" s="531"/>
      <c r="I40" s="552"/>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4"/>
    </row>
    <row r="41" spans="2:42" ht="10.5" customHeight="1">
      <c r="C41" s="526" t="s">
        <v>33</v>
      </c>
      <c r="D41" s="527"/>
      <c r="E41" s="527"/>
      <c r="F41" s="527"/>
      <c r="G41" s="527"/>
      <c r="H41" s="528"/>
      <c r="I41" s="577"/>
      <c r="J41" s="578"/>
      <c r="K41" s="578"/>
      <c r="L41" s="578"/>
      <c r="M41" s="578"/>
      <c r="N41" s="578"/>
      <c r="O41" s="579"/>
      <c r="P41" s="569" t="s">
        <v>36</v>
      </c>
      <c r="Q41" s="569"/>
      <c r="R41" s="569"/>
      <c r="S41" s="569"/>
      <c r="T41" s="569"/>
      <c r="U41" s="569"/>
      <c r="V41" s="577"/>
      <c r="W41" s="578"/>
      <c r="X41" s="578"/>
      <c r="Y41" s="578"/>
      <c r="Z41" s="578"/>
      <c r="AA41" s="578"/>
      <c r="AB41" s="579"/>
      <c r="AC41" s="569" t="s">
        <v>38</v>
      </c>
      <c r="AD41" s="569"/>
      <c r="AE41" s="569"/>
      <c r="AF41" s="569"/>
      <c r="AG41" s="569"/>
      <c r="AH41" s="569"/>
      <c r="AI41" s="538"/>
      <c r="AJ41" s="539"/>
      <c r="AK41" s="539"/>
      <c r="AL41" s="539"/>
      <c r="AM41" s="539"/>
      <c r="AN41" s="539"/>
      <c r="AO41" s="555" t="s">
        <v>39</v>
      </c>
      <c r="AP41" s="556"/>
    </row>
    <row r="42" spans="2:42" ht="10.5" customHeight="1">
      <c r="C42" s="529"/>
      <c r="D42" s="530"/>
      <c r="E42" s="530"/>
      <c r="F42" s="530"/>
      <c r="G42" s="530"/>
      <c r="H42" s="531"/>
      <c r="I42" s="580"/>
      <c r="J42" s="581"/>
      <c r="K42" s="581"/>
      <c r="L42" s="581"/>
      <c r="M42" s="581"/>
      <c r="N42" s="581"/>
      <c r="O42" s="582"/>
      <c r="P42" s="570"/>
      <c r="Q42" s="570"/>
      <c r="R42" s="570"/>
      <c r="S42" s="570"/>
      <c r="T42" s="570"/>
      <c r="U42" s="570"/>
      <c r="V42" s="580"/>
      <c r="W42" s="581"/>
      <c r="X42" s="581"/>
      <c r="Y42" s="581"/>
      <c r="Z42" s="581"/>
      <c r="AA42" s="581"/>
      <c r="AB42" s="582"/>
      <c r="AC42" s="570"/>
      <c r="AD42" s="570"/>
      <c r="AE42" s="570"/>
      <c r="AF42" s="570"/>
      <c r="AG42" s="570"/>
      <c r="AH42" s="570"/>
      <c r="AI42" s="540"/>
      <c r="AJ42" s="541"/>
      <c r="AK42" s="541"/>
      <c r="AL42" s="541"/>
      <c r="AM42" s="541"/>
      <c r="AN42" s="541"/>
      <c r="AO42" s="557"/>
      <c r="AP42" s="558"/>
    </row>
    <row r="43" spans="2:42" ht="10.5" customHeight="1">
      <c r="C43" s="559" t="s">
        <v>34</v>
      </c>
      <c r="D43" s="560"/>
      <c r="E43" s="560"/>
      <c r="F43" s="560"/>
      <c r="G43" s="560"/>
      <c r="H43" s="560"/>
      <c r="I43" s="563"/>
      <c r="J43" s="564"/>
      <c r="K43" s="564"/>
      <c r="L43" s="564"/>
      <c r="M43" s="564"/>
      <c r="N43" s="564"/>
      <c r="O43" s="565"/>
      <c r="P43" s="569" t="s">
        <v>37</v>
      </c>
      <c r="Q43" s="569"/>
      <c r="R43" s="569"/>
      <c r="S43" s="569"/>
      <c r="T43" s="569"/>
      <c r="U43" s="569"/>
      <c r="V43" s="571"/>
      <c r="W43" s="571"/>
      <c r="X43" s="571"/>
      <c r="Y43" s="571"/>
      <c r="Z43" s="571"/>
      <c r="AA43" s="571"/>
      <c r="AB43" s="571"/>
      <c r="AC43" s="571"/>
      <c r="AD43" s="571"/>
      <c r="AE43" s="571"/>
      <c r="AF43" s="571"/>
      <c r="AG43" s="571"/>
      <c r="AH43" s="571"/>
      <c r="AI43" s="571"/>
      <c r="AJ43" s="571"/>
      <c r="AK43" s="571"/>
      <c r="AL43" s="571"/>
      <c r="AM43" s="571"/>
      <c r="AN43" s="571"/>
      <c r="AO43" s="571"/>
      <c r="AP43" s="572"/>
    </row>
    <row r="44" spans="2:42" ht="10.5" customHeight="1">
      <c r="C44" s="561"/>
      <c r="D44" s="562"/>
      <c r="E44" s="562"/>
      <c r="F44" s="562"/>
      <c r="G44" s="562"/>
      <c r="H44" s="562"/>
      <c r="I44" s="566"/>
      <c r="J44" s="567"/>
      <c r="K44" s="567"/>
      <c r="L44" s="567"/>
      <c r="M44" s="567"/>
      <c r="N44" s="567"/>
      <c r="O44" s="568"/>
      <c r="P44" s="570"/>
      <c r="Q44" s="570"/>
      <c r="R44" s="570"/>
      <c r="S44" s="570"/>
      <c r="T44" s="570"/>
      <c r="U44" s="570"/>
      <c r="V44" s="573"/>
      <c r="W44" s="573"/>
      <c r="X44" s="573"/>
      <c r="Y44" s="573"/>
      <c r="Z44" s="573"/>
      <c r="AA44" s="573"/>
      <c r="AB44" s="573"/>
      <c r="AC44" s="573"/>
      <c r="AD44" s="573"/>
      <c r="AE44" s="573"/>
      <c r="AF44" s="573"/>
      <c r="AG44" s="573"/>
      <c r="AH44" s="573"/>
      <c r="AI44" s="573"/>
      <c r="AJ44" s="573"/>
      <c r="AK44" s="573"/>
      <c r="AL44" s="573"/>
      <c r="AM44" s="573"/>
      <c r="AN44" s="573"/>
      <c r="AO44" s="573"/>
      <c r="AP44" s="574"/>
    </row>
    <row r="45" spans="2:42" ht="10.5" customHeight="1">
      <c r="I45" s="38"/>
    </row>
    <row r="46" spans="2:42" ht="10.5" customHeight="1">
      <c r="B46" s="50" t="s">
        <v>51</v>
      </c>
      <c r="C46" s="40"/>
      <c r="D46" s="40"/>
      <c r="E46" s="40"/>
      <c r="F46" s="40"/>
      <c r="G46" s="40"/>
      <c r="H46" s="58"/>
      <c r="I46" s="58"/>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row>
    <row r="47" spans="2:42" ht="10.5" customHeight="1">
      <c r="B47" s="50"/>
      <c r="C47" s="40"/>
      <c r="D47" s="40"/>
      <c r="E47" s="40"/>
      <c r="F47" s="40"/>
      <c r="G47" s="40"/>
      <c r="H47" s="58"/>
      <c r="I47" s="58"/>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row>
    <row r="48" spans="2:42" ht="10.5" customHeight="1">
      <c r="B48" s="50"/>
      <c r="C48" s="40" t="s">
        <v>60</v>
      </c>
      <c r="D48" s="40"/>
      <c r="E48" s="40"/>
      <c r="F48" s="40"/>
      <c r="G48" s="40"/>
      <c r="H48" s="58"/>
      <c r="I48" s="58"/>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row>
    <row r="49" spans="2:42" ht="10.5" customHeight="1">
      <c r="B49" s="50"/>
      <c r="C49" s="40" t="s">
        <v>99</v>
      </c>
      <c r="D49" s="40"/>
      <c r="E49" s="40"/>
      <c r="F49" s="40"/>
      <c r="G49" s="40"/>
      <c r="H49" s="58"/>
      <c r="I49" s="58"/>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row>
    <row r="50" spans="2:42" ht="10.5" customHeight="1">
      <c r="B50" s="50"/>
      <c r="C50" s="40" t="s">
        <v>59</v>
      </c>
      <c r="D50" s="40"/>
      <c r="E50" s="40"/>
      <c r="F50" s="40"/>
      <c r="G50" s="40"/>
      <c r="H50" s="58"/>
      <c r="I50" s="58"/>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row>
    <row r="51" spans="2:42" ht="10.5" customHeight="1">
      <c r="B51" s="50"/>
      <c r="C51" s="40" t="s">
        <v>100</v>
      </c>
      <c r="D51" s="40"/>
      <c r="E51" s="40"/>
      <c r="F51" s="40"/>
      <c r="G51" s="40"/>
      <c r="H51" s="58"/>
      <c r="I51" s="58"/>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row>
    <row r="52" spans="2:42" ht="10.5" customHeight="1">
      <c r="B52" s="50"/>
      <c r="C52" s="40" t="s">
        <v>244</v>
      </c>
      <c r="D52" s="40"/>
      <c r="E52" s="40"/>
      <c r="F52" s="40"/>
      <c r="G52" s="40"/>
      <c r="H52" s="58"/>
      <c r="I52" s="58"/>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row>
    <row r="53" spans="2:42" ht="10.5" customHeight="1">
      <c r="B53" s="50"/>
      <c r="C53" s="40"/>
      <c r="D53" s="40"/>
      <c r="E53" s="40"/>
      <c r="F53" s="40"/>
      <c r="G53" s="40"/>
      <c r="H53" s="58"/>
      <c r="I53" s="58"/>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row>
    <row r="54" spans="2:42" ht="10.5" customHeight="1">
      <c r="B54" s="50"/>
      <c r="C54" s="48" t="s">
        <v>52</v>
      </c>
      <c r="D54" s="40"/>
      <c r="E54" s="40"/>
      <c r="F54" s="40"/>
      <c r="G54" s="40"/>
      <c r="H54" s="58"/>
      <c r="I54" s="58"/>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row>
    <row r="55" spans="2:42" ht="7.5" customHeight="1">
      <c r="B55" s="50"/>
      <c r="C55" s="48"/>
      <c r="D55" s="40"/>
      <c r="E55" s="40"/>
      <c r="F55" s="40"/>
      <c r="G55" s="40"/>
      <c r="H55" s="58"/>
      <c r="I55" s="58"/>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row>
    <row r="56" spans="2:42" ht="23.25" customHeight="1">
      <c r="B56" s="50"/>
      <c r="C56" s="520" t="s">
        <v>241</v>
      </c>
      <c r="D56" s="521"/>
      <c r="E56" s="521"/>
      <c r="F56" s="521"/>
      <c r="G56" s="521"/>
      <c r="H56" s="521"/>
      <c r="I56" s="521"/>
      <c r="J56" s="521"/>
      <c r="K56" s="522"/>
      <c r="L56" s="523" t="s">
        <v>97</v>
      </c>
      <c r="M56" s="524"/>
      <c r="N56" s="524"/>
      <c r="O56" s="524"/>
      <c r="P56" s="524"/>
      <c r="Q56" s="524"/>
      <c r="R56" s="524"/>
      <c r="S56" s="525"/>
      <c r="T56" s="65" t="s">
        <v>112</v>
      </c>
      <c r="U56" s="66"/>
      <c r="V56" s="66"/>
      <c r="W56" s="66"/>
      <c r="X56" s="66"/>
      <c r="Y56" s="66" t="s">
        <v>54</v>
      </c>
      <c r="Z56" s="66"/>
      <c r="AA56" s="66" t="s">
        <v>55</v>
      </c>
      <c r="AB56" s="66"/>
      <c r="AC56" s="66" t="s">
        <v>56</v>
      </c>
      <c r="AD56" s="66"/>
      <c r="AE56" s="66"/>
      <c r="AF56" s="66" t="s">
        <v>57</v>
      </c>
      <c r="AG56" s="66"/>
      <c r="AH56" s="66"/>
      <c r="AI56" s="66"/>
      <c r="AJ56" s="66"/>
      <c r="AK56" s="67"/>
      <c r="AL56" s="67"/>
      <c r="AM56" s="67" t="s">
        <v>54</v>
      </c>
      <c r="AN56" s="67"/>
      <c r="AO56" s="67" t="s">
        <v>58</v>
      </c>
      <c r="AP56" s="68"/>
    </row>
    <row r="57" spans="2:42" ht="23.25" customHeight="1">
      <c r="B57" s="50"/>
      <c r="C57" s="520" t="s">
        <v>242</v>
      </c>
      <c r="D57" s="521"/>
      <c r="E57" s="521"/>
      <c r="F57" s="521"/>
      <c r="G57" s="521"/>
      <c r="H57" s="521"/>
      <c r="I57" s="521"/>
      <c r="J57" s="521"/>
      <c r="K57" s="522"/>
      <c r="L57" s="523" t="s">
        <v>98</v>
      </c>
      <c r="M57" s="524"/>
      <c r="N57" s="524"/>
      <c r="O57" s="524"/>
      <c r="P57" s="524"/>
      <c r="Q57" s="524"/>
      <c r="R57" s="524"/>
      <c r="S57" s="525"/>
      <c r="T57" s="65" t="s">
        <v>112</v>
      </c>
      <c r="U57" s="69"/>
      <c r="V57" s="69"/>
      <c r="W57" s="69"/>
      <c r="X57" s="69"/>
      <c r="Y57" s="69" t="s">
        <v>54</v>
      </c>
      <c r="Z57" s="69"/>
      <c r="AA57" s="69" t="s">
        <v>55</v>
      </c>
      <c r="AB57" s="69"/>
      <c r="AC57" s="69" t="s">
        <v>56</v>
      </c>
      <c r="AD57" s="69"/>
      <c r="AE57" s="69"/>
      <c r="AF57" s="69" t="s">
        <v>57</v>
      </c>
      <c r="AG57" s="69"/>
      <c r="AH57" s="69"/>
      <c r="AI57" s="69"/>
      <c r="AJ57" s="69"/>
      <c r="AK57" s="70"/>
      <c r="AL57" s="70"/>
      <c r="AM57" s="70" t="s">
        <v>54</v>
      </c>
      <c r="AN57" s="70"/>
      <c r="AO57" s="70" t="s">
        <v>58</v>
      </c>
      <c r="AP57" s="71"/>
    </row>
    <row r="58" spans="2:42" ht="23.25" customHeight="1">
      <c r="B58" s="50"/>
      <c r="C58" s="520" t="s">
        <v>113</v>
      </c>
      <c r="D58" s="521"/>
      <c r="E58" s="521"/>
      <c r="F58" s="521"/>
      <c r="G58" s="521"/>
      <c r="H58" s="521"/>
      <c r="I58" s="521"/>
      <c r="J58" s="521"/>
      <c r="K58" s="522"/>
      <c r="L58" s="523" t="s">
        <v>243</v>
      </c>
      <c r="M58" s="524"/>
      <c r="N58" s="524"/>
      <c r="O58" s="524"/>
      <c r="P58" s="524"/>
      <c r="Q58" s="524"/>
      <c r="R58" s="524"/>
      <c r="S58" s="525"/>
      <c r="T58" s="65" t="s">
        <v>112</v>
      </c>
      <c r="U58" s="66"/>
      <c r="V58" s="66"/>
      <c r="W58" s="66"/>
      <c r="X58" s="66"/>
      <c r="Y58" s="66" t="s">
        <v>54</v>
      </c>
      <c r="Z58" s="66"/>
      <c r="AA58" s="66" t="s">
        <v>55</v>
      </c>
      <c r="AB58" s="66"/>
      <c r="AC58" s="66" t="s">
        <v>56</v>
      </c>
      <c r="AD58" s="66"/>
      <c r="AE58" s="66"/>
      <c r="AF58" s="66" t="s">
        <v>57</v>
      </c>
      <c r="AG58" s="66"/>
      <c r="AH58" s="66"/>
      <c r="AI58" s="66"/>
      <c r="AJ58" s="66"/>
      <c r="AK58" s="67"/>
      <c r="AL58" s="67"/>
      <c r="AM58" s="67" t="s">
        <v>54</v>
      </c>
      <c r="AN58" s="67"/>
      <c r="AO58" s="67" t="s">
        <v>58</v>
      </c>
      <c r="AP58" s="68"/>
    </row>
    <row r="59" spans="2:42" ht="4.5" customHeight="1">
      <c r="B59" s="50"/>
      <c r="C59" s="40"/>
      <c r="D59" s="40"/>
      <c r="E59" s="40"/>
      <c r="F59" s="40"/>
      <c r="G59" s="40"/>
      <c r="H59" s="58"/>
      <c r="I59" s="58"/>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row>
    <row r="60" spans="2:42" ht="10.5" customHeight="1">
      <c r="B60" s="50"/>
      <c r="C60" s="40" t="s">
        <v>62</v>
      </c>
      <c r="D60" s="40"/>
      <c r="E60" s="40"/>
      <c r="F60" s="40"/>
      <c r="G60" s="40"/>
      <c r="H60" s="58"/>
      <c r="I60" s="58"/>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row>
    <row r="61" spans="2:42" ht="10.5" customHeight="1">
      <c r="B61" s="50"/>
      <c r="C61" s="40" t="s">
        <v>63</v>
      </c>
      <c r="D61" s="40"/>
      <c r="E61" s="40"/>
      <c r="F61" s="40"/>
      <c r="G61" s="40"/>
      <c r="H61" s="58"/>
      <c r="I61" s="58"/>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row>
    <row r="62" spans="2:42" ht="10.5" customHeight="1">
      <c r="B62" s="50"/>
      <c r="C62" s="40"/>
      <c r="D62" s="40"/>
      <c r="E62" s="40"/>
      <c r="F62" s="40"/>
      <c r="G62" s="40"/>
      <c r="H62" s="58"/>
      <c r="I62" s="58"/>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row>
    <row r="63" spans="2:42" ht="12" customHeight="1">
      <c r="B63" s="38"/>
      <c r="C63" s="62" t="s">
        <v>53</v>
      </c>
      <c r="D63" s="62"/>
      <c r="E63" s="62"/>
      <c r="F63" s="62"/>
      <c r="G63" s="62"/>
      <c r="H63" s="62"/>
      <c r="I63" s="72"/>
      <c r="J63" s="72"/>
      <c r="K63" s="72"/>
      <c r="L63" s="72"/>
      <c r="M63" s="72"/>
      <c r="N63" s="72"/>
      <c r="O63" s="72"/>
      <c r="P63" s="72"/>
      <c r="Q63" s="72"/>
      <c r="R63" s="72"/>
      <c r="S63" s="73"/>
      <c r="U63" s="73"/>
      <c r="V63" s="73"/>
      <c r="W63" s="73"/>
      <c r="X63" s="51"/>
      <c r="Y63" s="51"/>
      <c r="Z63" s="51"/>
      <c r="AA63" s="51"/>
      <c r="AB63" s="51"/>
      <c r="AC63" s="51"/>
      <c r="AD63" s="51"/>
      <c r="AE63" s="72"/>
      <c r="AI63" s="51"/>
      <c r="AJ63" s="51"/>
      <c r="AK63" s="51"/>
      <c r="AL63" s="51"/>
      <c r="AM63" s="72"/>
      <c r="AN63" s="51"/>
      <c r="AO63" s="51"/>
      <c r="AP63" s="51"/>
    </row>
    <row r="64" spans="2:42" ht="6.75" customHeight="1">
      <c r="B64" s="38"/>
      <c r="C64" s="62"/>
      <c r="D64" s="62"/>
      <c r="E64" s="62"/>
      <c r="F64" s="62"/>
      <c r="G64" s="62"/>
      <c r="H64" s="62"/>
      <c r="I64" s="72"/>
      <c r="J64" s="72"/>
      <c r="K64" s="72"/>
      <c r="L64" s="72"/>
      <c r="M64" s="72"/>
      <c r="N64" s="72"/>
      <c r="O64" s="72"/>
      <c r="P64" s="72"/>
      <c r="Q64" s="72"/>
      <c r="R64" s="72"/>
      <c r="S64" s="73"/>
      <c r="U64" s="73"/>
      <c r="V64" s="73"/>
      <c r="W64" s="73"/>
      <c r="X64" s="51"/>
      <c r="Y64" s="51"/>
      <c r="Z64" s="51"/>
      <c r="AA64" s="51"/>
      <c r="AB64" s="51"/>
      <c r="AC64" s="51"/>
      <c r="AD64" s="51"/>
      <c r="AE64" s="72"/>
      <c r="AI64" s="51"/>
      <c r="AJ64" s="51"/>
      <c r="AK64" s="51"/>
      <c r="AL64" s="51"/>
      <c r="AM64" s="72"/>
      <c r="AN64" s="51"/>
      <c r="AO64" s="51"/>
      <c r="AP64" s="51"/>
    </row>
    <row r="65" spans="2:42" ht="23.25" customHeight="1">
      <c r="B65" s="50"/>
      <c r="C65" s="520" t="s">
        <v>61</v>
      </c>
      <c r="D65" s="521"/>
      <c r="E65" s="521"/>
      <c r="F65" s="521"/>
      <c r="G65" s="521"/>
      <c r="H65" s="521"/>
      <c r="I65" s="521"/>
      <c r="J65" s="521"/>
      <c r="K65" s="522"/>
      <c r="L65" s="523" t="s">
        <v>97</v>
      </c>
      <c r="M65" s="524"/>
      <c r="N65" s="524"/>
      <c r="O65" s="524"/>
      <c r="P65" s="524"/>
      <c r="Q65" s="524"/>
      <c r="R65" s="524"/>
      <c r="S65" s="525"/>
      <c r="T65" s="65" t="s">
        <v>112</v>
      </c>
      <c r="U65" s="66"/>
      <c r="V65" s="66"/>
      <c r="W65" s="66"/>
      <c r="X65" s="66"/>
      <c r="Y65" s="66" t="s">
        <v>54</v>
      </c>
      <c r="Z65" s="66"/>
      <c r="AA65" s="66" t="s">
        <v>55</v>
      </c>
      <c r="AB65" s="66"/>
      <c r="AC65" s="66" t="s">
        <v>56</v>
      </c>
      <c r="AD65" s="66"/>
      <c r="AE65" s="66"/>
      <c r="AF65" s="66" t="s">
        <v>57</v>
      </c>
      <c r="AG65" s="66"/>
      <c r="AH65" s="66"/>
      <c r="AI65" s="66"/>
      <c r="AJ65" s="66"/>
      <c r="AK65" s="67"/>
      <c r="AL65" s="67"/>
      <c r="AM65" s="67" t="s">
        <v>54</v>
      </c>
      <c r="AN65" s="67"/>
      <c r="AO65" s="67" t="s">
        <v>58</v>
      </c>
      <c r="AP65" s="68"/>
    </row>
    <row r="66" spans="2:42" ht="6.75" customHeight="1">
      <c r="B66" s="38"/>
      <c r="C66" s="62"/>
      <c r="D66" s="62"/>
      <c r="E66" s="62"/>
      <c r="F66" s="62"/>
      <c r="G66" s="62"/>
      <c r="H66" s="62"/>
      <c r="I66" s="72"/>
      <c r="J66" s="72"/>
      <c r="K66" s="72"/>
      <c r="L66" s="72"/>
      <c r="M66" s="72"/>
      <c r="N66" s="72"/>
      <c r="O66" s="72"/>
      <c r="P66" s="72"/>
      <c r="Q66" s="72"/>
      <c r="R66" s="72"/>
      <c r="S66" s="73"/>
      <c r="U66" s="73"/>
      <c r="V66" s="73"/>
      <c r="W66" s="73"/>
      <c r="X66" s="51"/>
      <c r="Y66" s="51"/>
      <c r="Z66" s="51"/>
      <c r="AA66" s="51"/>
      <c r="AB66" s="51"/>
      <c r="AC66" s="51"/>
      <c r="AD66" s="51"/>
      <c r="AE66" s="72"/>
      <c r="AI66" s="51"/>
      <c r="AJ66" s="51"/>
      <c r="AK66" s="51"/>
      <c r="AL66" s="51"/>
      <c r="AM66" s="72"/>
      <c r="AN66" s="51"/>
      <c r="AO66" s="51"/>
      <c r="AP66" s="51"/>
    </row>
    <row r="67" spans="2:42" ht="12" customHeight="1">
      <c r="B67" s="38"/>
      <c r="C67" s="74" t="s">
        <v>110</v>
      </c>
      <c r="D67" s="75"/>
      <c r="E67" s="75"/>
      <c r="F67" s="75"/>
      <c r="G67" s="75"/>
      <c r="H67" s="75"/>
      <c r="I67" s="76"/>
      <c r="J67" s="76"/>
      <c r="K67" s="76"/>
      <c r="L67" s="76"/>
      <c r="M67" s="76"/>
      <c r="N67" s="76"/>
      <c r="O67" s="76"/>
      <c r="P67" s="76"/>
      <c r="Q67" s="76"/>
      <c r="R67" s="76"/>
      <c r="S67" s="76"/>
      <c r="T67" s="77"/>
      <c r="U67" s="77"/>
      <c r="V67" s="78"/>
      <c r="W67" s="78"/>
      <c r="X67" s="78"/>
      <c r="Y67" s="78"/>
      <c r="Z67" s="78"/>
      <c r="AA67" s="77"/>
      <c r="AB67" s="77"/>
      <c r="AC67" s="76"/>
      <c r="AD67" s="76"/>
      <c r="AE67" s="76"/>
      <c r="AF67" s="76"/>
      <c r="AG67" s="76"/>
      <c r="AH67" s="76"/>
      <c r="AI67" s="76"/>
      <c r="AJ67" s="76"/>
      <c r="AK67" s="76"/>
      <c r="AL67" s="76"/>
      <c r="AM67" s="76"/>
      <c r="AN67" s="76"/>
      <c r="AO67" s="76"/>
      <c r="AP67" s="79"/>
    </row>
    <row r="68" spans="2:42" ht="12" customHeight="1">
      <c r="B68" s="38"/>
      <c r="C68" s="80"/>
      <c r="D68" s="62"/>
      <c r="E68" s="62"/>
      <c r="F68" s="62"/>
      <c r="G68" s="62"/>
      <c r="H68" s="62"/>
      <c r="I68" s="72"/>
      <c r="J68" s="72"/>
      <c r="K68" s="72"/>
      <c r="L68" s="72"/>
      <c r="M68" s="72"/>
      <c r="N68" s="72"/>
      <c r="O68" s="72"/>
      <c r="P68" s="72"/>
      <c r="Q68" s="72"/>
      <c r="R68" s="72"/>
      <c r="S68" s="72"/>
      <c r="T68" s="81"/>
      <c r="U68" s="81"/>
      <c r="V68" s="51"/>
      <c r="W68" s="51"/>
      <c r="X68" s="51"/>
      <c r="Y68" s="51"/>
      <c r="Z68" s="51"/>
      <c r="AA68" s="81"/>
      <c r="AB68" s="81"/>
      <c r="AC68" s="72"/>
      <c r="AD68" s="72"/>
      <c r="AE68" s="72"/>
      <c r="AF68" s="72"/>
      <c r="AG68" s="72"/>
      <c r="AH68" s="72"/>
      <c r="AI68" s="72"/>
      <c r="AJ68" s="72"/>
      <c r="AK68" s="72"/>
      <c r="AL68" s="72"/>
      <c r="AM68" s="72"/>
      <c r="AN68" s="72"/>
      <c r="AO68" s="72"/>
      <c r="AP68" s="82"/>
    </row>
    <row r="69" spans="2:42" ht="12" customHeight="1">
      <c r="B69" s="38"/>
      <c r="C69" s="80"/>
      <c r="D69" s="62"/>
      <c r="E69" s="62"/>
      <c r="F69" s="62"/>
      <c r="G69" s="62"/>
      <c r="H69" s="62"/>
      <c r="I69" s="72"/>
      <c r="J69" s="72"/>
      <c r="K69" s="72"/>
      <c r="L69" s="72"/>
      <c r="M69" s="72"/>
      <c r="N69" s="72"/>
      <c r="O69" s="72"/>
      <c r="P69" s="72"/>
      <c r="Q69" s="72"/>
      <c r="R69" s="72"/>
      <c r="S69" s="72"/>
      <c r="T69" s="81"/>
      <c r="U69" s="81"/>
      <c r="V69" s="51"/>
      <c r="W69" s="51"/>
      <c r="X69" s="51"/>
      <c r="Y69" s="51"/>
      <c r="Z69" s="51"/>
      <c r="AA69" s="81"/>
      <c r="AB69" s="81"/>
      <c r="AC69" s="72"/>
      <c r="AD69" s="72"/>
      <c r="AE69" s="72"/>
      <c r="AF69" s="72"/>
      <c r="AG69" s="72"/>
      <c r="AH69" s="72"/>
      <c r="AI69" s="72"/>
      <c r="AJ69" s="72"/>
      <c r="AK69" s="72"/>
      <c r="AL69" s="72"/>
      <c r="AM69" s="72"/>
      <c r="AN69" s="72"/>
      <c r="AO69" s="72"/>
      <c r="AP69" s="82"/>
    </row>
    <row r="70" spans="2:42" ht="12" customHeight="1">
      <c r="B70" s="38"/>
      <c r="C70" s="80"/>
      <c r="D70" s="62"/>
      <c r="E70" s="62"/>
      <c r="F70" s="62"/>
      <c r="G70" s="62"/>
      <c r="H70" s="62"/>
      <c r="I70" s="72"/>
      <c r="J70" s="72"/>
      <c r="K70" s="72"/>
      <c r="L70" s="72"/>
      <c r="M70" s="72"/>
      <c r="N70" s="72"/>
      <c r="O70" s="72"/>
      <c r="P70" s="72"/>
      <c r="Q70" s="72"/>
      <c r="R70" s="72"/>
      <c r="S70" s="72"/>
      <c r="T70" s="81"/>
      <c r="U70" s="81"/>
      <c r="V70" s="51"/>
      <c r="W70" s="51"/>
      <c r="X70" s="51"/>
      <c r="Y70" s="51"/>
      <c r="Z70" s="51"/>
      <c r="AA70" s="81"/>
      <c r="AB70" s="81"/>
      <c r="AC70" s="72"/>
      <c r="AD70" s="72"/>
      <c r="AE70" s="72"/>
      <c r="AF70" s="72"/>
      <c r="AG70" s="72"/>
      <c r="AH70" s="72"/>
      <c r="AI70" s="72"/>
      <c r="AJ70" s="72"/>
      <c r="AK70" s="72"/>
      <c r="AL70" s="72"/>
      <c r="AM70" s="72"/>
      <c r="AN70" s="72"/>
      <c r="AO70" s="72"/>
      <c r="AP70" s="82"/>
    </row>
    <row r="71" spans="2:42" ht="12" customHeight="1">
      <c r="B71" s="38"/>
      <c r="C71" s="80"/>
      <c r="D71" s="62"/>
      <c r="E71" s="62"/>
      <c r="F71" s="62"/>
      <c r="G71" s="62"/>
      <c r="H71" s="62"/>
      <c r="I71" s="72"/>
      <c r="J71" s="72"/>
      <c r="K71" s="72"/>
      <c r="L71" s="72"/>
      <c r="M71" s="72"/>
      <c r="N71" s="72"/>
      <c r="O71" s="72"/>
      <c r="P71" s="72"/>
      <c r="Q71" s="72"/>
      <c r="R71" s="72"/>
      <c r="S71" s="72"/>
      <c r="T71" s="81"/>
      <c r="U71" s="81"/>
      <c r="V71" s="51"/>
      <c r="W71" s="51"/>
      <c r="X71" s="51"/>
      <c r="Y71" s="51"/>
      <c r="Z71" s="51"/>
      <c r="AA71" s="81"/>
      <c r="AB71" s="81"/>
      <c r="AC71" s="72"/>
      <c r="AD71" s="72"/>
      <c r="AE71" s="72"/>
      <c r="AF71" s="72"/>
      <c r="AG71" s="72"/>
      <c r="AH71" s="72"/>
      <c r="AI71" s="72"/>
      <c r="AJ71" s="72"/>
      <c r="AK71" s="72"/>
      <c r="AL71" s="72"/>
      <c r="AM71" s="72"/>
      <c r="AN71" s="72"/>
      <c r="AO71" s="72"/>
      <c r="AP71" s="82"/>
    </row>
    <row r="72" spans="2:42" ht="12" customHeight="1">
      <c r="B72" s="38"/>
      <c r="C72" s="80"/>
      <c r="D72" s="62"/>
      <c r="E72" s="62"/>
      <c r="F72" s="62"/>
      <c r="G72" s="62"/>
      <c r="H72" s="62"/>
      <c r="I72" s="72"/>
      <c r="J72" s="72"/>
      <c r="K72" s="72"/>
      <c r="L72" s="72"/>
      <c r="M72" s="72"/>
      <c r="N72" s="72"/>
      <c r="O72" s="72"/>
      <c r="P72" s="72"/>
      <c r="Q72" s="72"/>
      <c r="R72" s="72"/>
      <c r="S72" s="72"/>
      <c r="T72" s="81"/>
      <c r="U72" s="81"/>
      <c r="V72" s="51"/>
      <c r="W72" s="51"/>
      <c r="X72" s="51"/>
      <c r="Y72" s="51"/>
      <c r="Z72" s="51"/>
      <c r="AA72" s="81"/>
      <c r="AB72" s="81"/>
      <c r="AC72" s="72"/>
      <c r="AD72" s="72"/>
      <c r="AE72" s="72"/>
      <c r="AF72" s="72"/>
      <c r="AG72" s="72"/>
      <c r="AH72" s="72"/>
      <c r="AI72" s="72"/>
      <c r="AJ72" s="72"/>
      <c r="AK72" s="72"/>
      <c r="AL72" s="72"/>
      <c r="AM72" s="72"/>
      <c r="AN72" s="72"/>
      <c r="AO72" s="72"/>
      <c r="AP72" s="82"/>
    </row>
    <row r="73" spans="2:42" ht="12" customHeight="1">
      <c r="B73" s="38"/>
      <c r="C73" s="80"/>
      <c r="D73" s="62"/>
      <c r="E73" s="62"/>
      <c r="F73" s="62"/>
      <c r="G73" s="62"/>
      <c r="H73" s="62"/>
      <c r="I73" s="72"/>
      <c r="J73" s="72"/>
      <c r="K73" s="72"/>
      <c r="L73" s="72"/>
      <c r="M73" s="72"/>
      <c r="N73" s="72"/>
      <c r="O73" s="72"/>
      <c r="P73" s="72"/>
      <c r="Q73" s="72"/>
      <c r="R73" s="72"/>
      <c r="S73" s="72"/>
      <c r="T73" s="81"/>
      <c r="U73" s="81"/>
      <c r="V73" s="51"/>
      <c r="W73" s="51"/>
      <c r="X73" s="51"/>
      <c r="Y73" s="51"/>
      <c r="Z73" s="51"/>
      <c r="AA73" s="81"/>
      <c r="AB73" s="81"/>
      <c r="AC73" s="72"/>
      <c r="AD73" s="72"/>
      <c r="AE73" s="72"/>
      <c r="AF73" s="72"/>
      <c r="AG73" s="72"/>
      <c r="AH73" s="72"/>
      <c r="AI73" s="72"/>
      <c r="AJ73" s="72"/>
      <c r="AK73" s="72"/>
      <c r="AL73" s="72"/>
      <c r="AM73" s="72"/>
      <c r="AN73" s="72"/>
      <c r="AO73" s="72"/>
      <c r="AP73" s="82"/>
    </row>
    <row r="74" spans="2:42" ht="12" customHeight="1">
      <c r="B74" s="38"/>
      <c r="C74" s="80"/>
      <c r="D74" s="62"/>
      <c r="E74" s="62"/>
      <c r="F74" s="62"/>
      <c r="G74" s="62"/>
      <c r="H74" s="62"/>
      <c r="I74" s="72"/>
      <c r="J74" s="72"/>
      <c r="K74" s="72"/>
      <c r="L74" s="72"/>
      <c r="M74" s="72"/>
      <c r="N74" s="72"/>
      <c r="O74" s="72"/>
      <c r="P74" s="72"/>
      <c r="Q74" s="72"/>
      <c r="R74" s="72"/>
      <c r="S74" s="72"/>
      <c r="T74" s="81"/>
      <c r="U74" s="81"/>
      <c r="V74" s="51"/>
      <c r="W74" s="51"/>
      <c r="X74" s="51"/>
      <c r="Y74" s="51"/>
      <c r="Z74" s="51"/>
      <c r="AA74" s="81"/>
      <c r="AB74" s="81"/>
      <c r="AC74" s="72"/>
      <c r="AD74" s="72"/>
      <c r="AE74" s="72"/>
      <c r="AF74" s="72"/>
      <c r="AG74" s="72"/>
      <c r="AH74" s="72"/>
      <c r="AI74" s="72"/>
      <c r="AJ74" s="72"/>
      <c r="AK74" s="72"/>
      <c r="AL74" s="72"/>
      <c r="AM74" s="72"/>
      <c r="AN74" s="72"/>
      <c r="AO74" s="72"/>
      <c r="AP74" s="82"/>
    </row>
    <row r="75" spans="2:42" ht="12" customHeight="1">
      <c r="B75" s="38"/>
      <c r="C75" s="80"/>
      <c r="D75" s="62"/>
      <c r="E75" s="62"/>
      <c r="F75" s="62"/>
      <c r="G75" s="62"/>
      <c r="H75" s="62"/>
      <c r="I75" s="72"/>
      <c r="J75" s="72"/>
      <c r="K75" s="72"/>
      <c r="L75" s="72"/>
      <c r="M75" s="72"/>
      <c r="N75" s="72"/>
      <c r="O75" s="72"/>
      <c r="P75" s="72"/>
      <c r="Q75" s="72"/>
      <c r="R75" s="72"/>
      <c r="S75" s="72"/>
      <c r="T75" s="81"/>
      <c r="U75" s="81"/>
      <c r="V75" s="51"/>
      <c r="W75" s="51"/>
      <c r="X75" s="51"/>
      <c r="Y75" s="51"/>
      <c r="Z75" s="51"/>
      <c r="AA75" s="81"/>
      <c r="AB75" s="81"/>
      <c r="AC75" s="72"/>
      <c r="AD75" s="72"/>
      <c r="AE75" s="72"/>
      <c r="AF75" s="72"/>
      <c r="AG75" s="72"/>
      <c r="AH75" s="72"/>
      <c r="AI75" s="72"/>
      <c r="AJ75" s="72"/>
      <c r="AK75" s="72"/>
      <c r="AL75" s="72"/>
      <c r="AM75" s="72"/>
      <c r="AN75" s="72"/>
      <c r="AO75" s="72"/>
      <c r="AP75" s="82"/>
    </row>
    <row r="76" spans="2:42" ht="12" customHeight="1">
      <c r="B76" s="38"/>
      <c r="C76" s="80"/>
      <c r="D76" s="62"/>
      <c r="E76" s="62"/>
      <c r="F76" s="62"/>
      <c r="G76" s="62"/>
      <c r="H76" s="62"/>
      <c r="I76" s="72"/>
      <c r="J76" s="72"/>
      <c r="K76" s="72"/>
      <c r="L76" s="72"/>
      <c r="M76" s="72"/>
      <c r="N76" s="72"/>
      <c r="O76" s="72"/>
      <c r="P76" s="72"/>
      <c r="Q76" s="72"/>
      <c r="R76" s="72"/>
      <c r="S76" s="72"/>
      <c r="T76" s="81"/>
      <c r="U76" s="81"/>
      <c r="V76" s="51"/>
      <c r="W76" s="51"/>
      <c r="X76" s="51"/>
      <c r="Y76" s="51"/>
      <c r="Z76" s="51"/>
      <c r="AA76" s="81"/>
      <c r="AB76" s="81"/>
      <c r="AC76" s="72"/>
      <c r="AD76" s="72"/>
      <c r="AE76" s="72"/>
      <c r="AF76" s="72"/>
      <c r="AG76" s="72"/>
      <c r="AH76" s="72"/>
      <c r="AI76" s="72"/>
      <c r="AJ76" s="72"/>
      <c r="AK76" s="72"/>
      <c r="AL76" s="72"/>
      <c r="AM76" s="72"/>
      <c r="AN76" s="72"/>
      <c r="AO76" s="72"/>
      <c r="AP76" s="82"/>
    </row>
    <row r="77" spans="2:42" ht="11.25" customHeight="1">
      <c r="B77" s="38"/>
      <c r="C77" s="80"/>
      <c r="D77" s="62"/>
      <c r="E77" s="62"/>
      <c r="F77" s="62"/>
      <c r="G77" s="62"/>
      <c r="H77" s="6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82"/>
    </row>
    <row r="78" spans="2:42" ht="23.25" customHeight="1">
      <c r="B78" s="38"/>
      <c r="C78" s="83"/>
      <c r="D78" s="84"/>
      <c r="E78" s="84"/>
      <c r="F78" s="84"/>
      <c r="G78" s="84"/>
      <c r="H78" s="84"/>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6"/>
    </row>
    <row r="79" spans="2:42" ht="11.25" customHeight="1">
      <c r="B79" s="38"/>
      <c r="C79" s="62"/>
      <c r="D79" s="62"/>
      <c r="E79" s="62"/>
      <c r="F79" s="62"/>
      <c r="G79" s="62"/>
      <c r="H79" s="62"/>
      <c r="I79" s="72"/>
      <c r="J79" s="72"/>
      <c r="K79" s="72"/>
      <c r="L79" s="72"/>
      <c r="M79" s="72"/>
      <c r="N79" s="72"/>
      <c r="O79" s="72"/>
      <c r="P79" s="72"/>
      <c r="Q79" s="72"/>
      <c r="R79" s="72"/>
      <c r="S79" s="72"/>
      <c r="T79" s="72"/>
      <c r="U79" s="72"/>
      <c r="V79" s="73"/>
      <c r="W79" s="73"/>
      <c r="X79" s="73"/>
      <c r="Y79" s="73"/>
      <c r="Z79" s="73"/>
      <c r="AA79" s="51"/>
      <c r="AB79" s="51"/>
      <c r="AC79" s="51"/>
      <c r="AD79" s="51"/>
      <c r="AE79" s="51"/>
      <c r="AF79" s="51"/>
      <c r="AG79" s="51"/>
      <c r="AH79" s="51"/>
      <c r="AI79" s="51"/>
      <c r="AJ79" s="51"/>
      <c r="AK79" s="51"/>
      <c r="AL79" s="51"/>
      <c r="AM79" s="51"/>
      <c r="AN79" s="51"/>
      <c r="AO79" s="51"/>
      <c r="AP79" s="51"/>
    </row>
    <row r="80" spans="2:42" ht="11.25" customHeight="1">
      <c r="B80" s="38"/>
      <c r="C80" s="62"/>
      <c r="D80" s="62"/>
      <c r="E80" s="62"/>
      <c r="F80" s="62"/>
      <c r="G80" s="62"/>
      <c r="H80" s="62"/>
      <c r="I80" s="72"/>
      <c r="J80" s="72"/>
      <c r="K80" s="72"/>
      <c r="L80" s="72"/>
      <c r="M80" s="72"/>
      <c r="N80" s="72"/>
      <c r="O80" s="72"/>
      <c r="P80" s="72"/>
      <c r="Q80" s="72"/>
      <c r="R80" s="72"/>
      <c r="S80" s="72"/>
      <c r="T80" s="72"/>
      <c r="U80" s="72"/>
      <c r="V80" s="73"/>
      <c r="W80" s="73"/>
      <c r="X80" s="73"/>
      <c r="Y80" s="73"/>
      <c r="Z80" s="73"/>
      <c r="AA80" s="51"/>
      <c r="AB80" s="51"/>
      <c r="AC80" s="51"/>
      <c r="AD80" s="51"/>
      <c r="AE80" s="51"/>
      <c r="AF80" s="51"/>
      <c r="AG80" s="51"/>
      <c r="AH80" s="51"/>
      <c r="AI80" s="51"/>
      <c r="AJ80" s="51"/>
      <c r="AK80" s="51"/>
      <c r="AL80" s="51"/>
      <c r="AM80" s="51"/>
      <c r="AN80" s="51"/>
      <c r="AO80" s="51"/>
      <c r="AP80" s="51"/>
    </row>
    <row r="81" spans="3:42" ht="10.5" customHeight="1">
      <c r="C81" s="48"/>
      <c r="D81" s="48"/>
      <c r="E81" s="48"/>
      <c r="F81" s="48"/>
      <c r="G81" s="48"/>
      <c r="H81" s="48"/>
      <c r="I81" s="47"/>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row>
  </sheetData>
  <sheetProtection sheet="1" objects="1" scenarios="1"/>
  <mergeCells count="59">
    <mergeCell ref="C3:AP4"/>
    <mergeCell ref="C8:H9"/>
    <mergeCell ref="I8:Z9"/>
    <mergeCell ref="AA8:AE9"/>
    <mergeCell ref="AF8:AP9"/>
    <mergeCell ref="C14:H15"/>
    <mergeCell ref="I14:AP15"/>
    <mergeCell ref="C10:H13"/>
    <mergeCell ref="T10:U11"/>
    <mergeCell ref="V10:Z11"/>
    <mergeCell ref="I10:N11"/>
    <mergeCell ref="O10:S11"/>
    <mergeCell ref="I12:AP13"/>
    <mergeCell ref="AA10:AB11"/>
    <mergeCell ref="AC10:AP11"/>
    <mergeCell ref="L57:S57"/>
    <mergeCell ref="C56:K56"/>
    <mergeCell ref="C57:K57"/>
    <mergeCell ref="V41:AB42"/>
    <mergeCell ref="AC41:AH42"/>
    <mergeCell ref="C19:H20"/>
    <mergeCell ref="I19:W20"/>
    <mergeCell ref="X19:Z20"/>
    <mergeCell ref="AA19:AP20"/>
    <mergeCell ref="N23:S24"/>
    <mergeCell ref="V23:Z24"/>
    <mergeCell ref="AA23:AB24"/>
    <mergeCell ref="J30:AO30"/>
    <mergeCell ref="I41:O42"/>
    <mergeCell ref="P41:U42"/>
    <mergeCell ref="C21:H22"/>
    <mergeCell ref="I21:U22"/>
    <mergeCell ref="V21:Z22"/>
    <mergeCell ref="AA21:AP22"/>
    <mergeCell ref="AC23:AP24"/>
    <mergeCell ref="I25:AP26"/>
    <mergeCell ref="C27:H28"/>
    <mergeCell ref="I27:U28"/>
    <mergeCell ref="V27:Z28"/>
    <mergeCell ref="AA27:AP28"/>
    <mergeCell ref="C23:H26"/>
    <mergeCell ref="I23:M24"/>
    <mergeCell ref="T23:U24"/>
    <mergeCell ref="C58:K58"/>
    <mergeCell ref="L58:S58"/>
    <mergeCell ref="C65:K65"/>
    <mergeCell ref="L65:S65"/>
    <mergeCell ref="C32:H33"/>
    <mergeCell ref="I32:AP33"/>
    <mergeCell ref="AI41:AN42"/>
    <mergeCell ref="C34:H40"/>
    <mergeCell ref="C41:H42"/>
    <mergeCell ref="I34:AP40"/>
    <mergeCell ref="AO41:AP42"/>
    <mergeCell ref="C43:H44"/>
    <mergeCell ref="I43:O44"/>
    <mergeCell ref="P43:U44"/>
    <mergeCell ref="V43:AP44"/>
    <mergeCell ref="L56:S56"/>
  </mergeCells>
  <phoneticPr fontId="1"/>
  <dataValidations count="5">
    <dataValidation type="list" allowBlank="1" showInputMessage="1" showErrorMessage="1" sqref="T23:U24 T10:U11 U67:U76 T67:T73 T75:T76">
      <formula1>"都, 道, 府, 県"</formula1>
    </dataValidation>
    <dataValidation type="list" allowBlank="1" showInputMessage="1" showErrorMessage="1" sqref="AA23:AB24 AA10:AB11 AB67:AB76">
      <formula1>"市, 区, 町, 村"</formula1>
    </dataValidation>
    <dataValidation type="list" allowBlank="1" showDropDown="1" showInputMessage="1" showErrorMessage="1" sqref="AA67:AA76">
      <formula1>"市, 区, 町, 村"</formula1>
    </dataValidation>
    <dataValidation type="list" allowBlank="1" showInputMessage="1" showErrorMessage="1" sqref="L56:S58 L65:S65">
      <formula1>"　,取得済み,未取得（取得計画を右に記入）"</formula1>
    </dataValidation>
    <dataValidation type="list" allowBlank="1" showDropDown="1" showInputMessage="1" showErrorMessage="1" sqref="T74">
      <formula1>"都, 道, 府, 県"</formula1>
    </dataValidation>
  </dataValidations>
  <pageMargins left="0.23622047244094491" right="0.23622047244094491" top="0.59055118110236227" bottom="0.55118110236220474" header="0.11811023622047245" footer="0.19685039370078741"/>
  <pageSetup paperSize="9" scale="94" fitToWidth="0" fitToHeight="0"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R5"/>
  <sheetViews>
    <sheetView view="pageBreakPreview" zoomScale="60" zoomScaleNormal="100" workbookViewId="0">
      <selection activeCell="Z66" sqref="Z66:AE67"/>
    </sheetView>
  </sheetViews>
  <sheetFormatPr defaultColWidth="2.625" defaultRowHeight="10.5" customHeight="1"/>
  <cols>
    <col min="1" max="1" width="1" customWidth="1"/>
    <col min="2" max="2" width="1.375" style="1" customWidth="1"/>
    <col min="9" max="9" width="2.625" style="2"/>
    <col min="16" max="16" width="3.125" customWidth="1"/>
    <col min="42" max="42" width="2.5" customWidth="1"/>
    <col min="43" max="43" width="1" customWidth="1"/>
  </cols>
  <sheetData>
    <row r="1" spans="2:44" ht="18" customHeight="1">
      <c r="B1" s="1" t="s">
        <v>95</v>
      </c>
      <c r="C1" s="6"/>
      <c r="D1" s="6"/>
      <c r="E1" s="6"/>
      <c r="F1" s="8"/>
      <c r="G1" s="8"/>
      <c r="H1" s="8"/>
      <c r="I1" s="8"/>
      <c r="J1" s="8"/>
      <c r="K1" s="8"/>
      <c r="L1" s="8"/>
      <c r="M1" s="8"/>
      <c r="N1" s="8"/>
      <c r="O1" s="8"/>
      <c r="P1" s="8"/>
      <c r="Q1" s="8"/>
      <c r="R1" s="8"/>
      <c r="S1" s="8"/>
      <c r="T1" s="8"/>
      <c r="U1" s="8"/>
      <c r="V1" s="8"/>
      <c r="W1" s="8"/>
      <c r="X1" s="8"/>
      <c r="Y1" s="8"/>
      <c r="AK1" s="17"/>
      <c r="AL1" s="19"/>
      <c r="AM1" s="19"/>
      <c r="AN1" s="20"/>
      <c r="AO1" s="18"/>
      <c r="AP1" s="14"/>
    </row>
    <row r="2" spans="2:44" ht="6.75" customHeight="1">
      <c r="C2" s="3"/>
      <c r="D2" s="3"/>
      <c r="E2" s="3"/>
      <c r="F2" s="3"/>
      <c r="G2" s="3"/>
      <c r="H2" s="3"/>
      <c r="I2" s="4"/>
      <c r="J2" s="3"/>
      <c r="K2" s="3"/>
      <c r="L2" s="3"/>
      <c r="M2" s="3"/>
    </row>
    <row r="3" spans="2:44" ht="9.75" customHeight="1">
      <c r="B3" s="13"/>
      <c r="C3" s="667" t="s">
        <v>114</v>
      </c>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15"/>
      <c r="AR3" s="16"/>
    </row>
    <row r="4" spans="2:44" ht="9.75" customHeight="1">
      <c r="B4" s="13"/>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15"/>
      <c r="AR4" s="16"/>
    </row>
    <row r="5" spans="2:44" ht="6.75" customHeight="1">
      <c r="C5" s="7"/>
      <c r="D5" s="30"/>
      <c r="E5" s="14"/>
      <c r="F5" s="14"/>
      <c r="G5" s="5"/>
      <c r="H5" s="14"/>
      <c r="I5" s="5"/>
      <c r="J5" s="14"/>
      <c r="K5" s="14"/>
      <c r="L5" s="14"/>
      <c r="M5" s="14"/>
    </row>
  </sheetData>
  <sheetProtection sheet="1" objects="1" scenarios="1"/>
  <mergeCells count="1">
    <mergeCell ref="C3:AP4"/>
  </mergeCells>
  <phoneticPr fontId="10"/>
  <pageMargins left="0.7" right="0.7" top="0.75" bottom="0.75" header="0.3" footer="0.3"/>
  <pageSetup paperSize="9" scale="82"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M102"/>
  <sheetViews>
    <sheetView view="pageBreakPreview" topLeftCell="A7" zoomScale="85" zoomScaleNormal="100" zoomScaleSheetLayoutView="85" workbookViewId="0">
      <selection activeCell="Z66" sqref="Z66:AE67"/>
    </sheetView>
  </sheetViews>
  <sheetFormatPr defaultColWidth="2.625" defaultRowHeight="10.5" customHeight="1"/>
  <cols>
    <col min="1" max="1" width="1" style="38" customWidth="1"/>
    <col min="2" max="2" width="1.875" style="41" customWidth="1"/>
    <col min="3" max="8" width="2.625" style="38" customWidth="1"/>
    <col min="9" max="9" width="2.625" style="42" customWidth="1"/>
    <col min="10" max="40" width="2.625" style="38" customWidth="1"/>
    <col min="41" max="42" width="2.5" style="38" customWidth="1"/>
    <col min="43" max="78" width="2.625" style="38"/>
    <col min="79" max="79" width="2.5" style="38" customWidth="1"/>
    <col min="80" max="16384" width="2.625" style="38"/>
  </cols>
  <sheetData>
    <row r="1" spans="2:117" ht="18" customHeight="1">
      <c r="B1" s="36" t="s">
        <v>185</v>
      </c>
      <c r="C1" s="37"/>
      <c r="D1" s="37"/>
      <c r="E1" s="37"/>
      <c r="G1" s="738"/>
      <c r="H1" s="738"/>
      <c r="I1" s="738"/>
      <c r="J1" s="738"/>
      <c r="K1" s="738"/>
      <c r="L1" s="738"/>
      <c r="M1" s="738"/>
      <c r="N1" s="738"/>
      <c r="O1" s="738"/>
      <c r="P1" s="738"/>
      <c r="Q1" s="738"/>
      <c r="R1" s="738"/>
      <c r="S1" s="738"/>
      <c r="T1" s="738"/>
      <c r="U1" s="738"/>
      <c r="V1" s="738"/>
      <c r="W1" s="738"/>
      <c r="X1" s="738"/>
      <c r="Y1" s="738"/>
      <c r="Z1" s="738"/>
      <c r="AA1" s="738"/>
      <c r="AB1" s="738"/>
      <c r="AC1" s="738"/>
      <c r="AL1" s="739"/>
      <c r="AM1" s="739"/>
      <c r="AN1" s="739"/>
      <c r="AP1" s="41"/>
      <c r="AQ1" s="37"/>
      <c r="AR1" s="37"/>
      <c r="AS1" s="37"/>
      <c r="AT1" s="58"/>
      <c r="AU1" s="37"/>
      <c r="AV1" s="37"/>
      <c r="AW1" s="37"/>
      <c r="AX1" s="37"/>
      <c r="AY1" s="37"/>
      <c r="AZ1" s="37"/>
      <c r="BA1" s="37"/>
      <c r="BT1" s="155" t="s">
        <v>245</v>
      </c>
      <c r="BU1" s="155"/>
      <c r="BV1" s="155"/>
      <c r="BW1" s="155" t="s">
        <v>246</v>
      </c>
      <c r="BX1" s="155"/>
      <c r="BY1" s="155"/>
      <c r="BZ1" s="155" t="s">
        <v>247</v>
      </c>
    </row>
    <row r="2" spans="2:117" ht="6.75" customHeight="1">
      <c r="AP2" s="41"/>
      <c r="AW2" s="42"/>
    </row>
    <row r="3" spans="2:117" ht="10.5" customHeight="1">
      <c r="B3" s="43"/>
      <c r="C3" s="664" t="s">
        <v>184</v>
      </c>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4"/>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87"/>
    </row>
    <row r="4" spans="2:117" ht="10.5" customHeight="1">
      <c r="B4" s="43"/>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4"/>
      <c r="BJ4" s="664"/>
      <c r="BK4" s="664"/>
      <c r="BL4" s="664"/>
      <c r="BM4" s="664"/>
      <c r="BN4" s="664"/>
      <c r="BO4" s="664"/>
      <c r="BP4" s="664"/>
      <c r="BQ4" s="664"/>
      <c r="BR4" s="664"/>
      <c r="BS4" s="664"/>
      <c r="BT4" s="664"/>
      <c r="BU4" s="664"/>
      <c r="BV4" s="664"/>
      <c r="BW4" s="664"/>
      <c r="BX4" s="664"/>
      <c r="BY4" s="664"/>
      <c r="BZ4" s="664"/>
      <c r="CA4" s="87"/>
    </row>
    <row r="5" spans="2:117" ht="9.75" customHeight="1">
      <c r="C5" s="46"/>
      <c r="D5" s="47"/>
      <c r="E5" s="48"/>
      <c r="F5" s="48"/>
      <c r="G5" s="49"/>
      <c r="H5" s="48"/>
      <c r="I5" s="49"/>
      <c r="J5" s="48"/>
      <c r="K5" s="48"/>
      <c r="L5" s="48"/>
      <c r="M5" s="48"/>
      <c r="AP5" s="41"/>
      <c r="AQ5" s="46"/>
      <c r="AR5" s="47"/>
      <c r="AS5" s="48"/>
      <c r="AT5" s="48"/>
      <c r="AU5" s="49"/>
      <c r="AV5" s="48"/>
      <c r="AW5" s="49"/>
      <c r="AX5" s="48"/>
      <c r="AY5" s="48"/>
      <c r="AZ5" s="48"/>
      <c r="BA5" s="48"/>
    </row>
    <row r="6" spans="2:117" ht="12" customHeight="1">
      <c r="B6" s="50" t="s">
        <v>71</v>
      </c>
      <c r="C6" s="88"/>
      <c r="D6" s="48"/>
      <c r="E6" s="48"/>
      <c r="F6" s="48"/>
      <c r="G6" s="48"/>
      <c r="H6" s="48"/>
      <c r="I6" s="58"/>
      <c r="J6" s="48"/>
      <c r="K6" s="48"/>
      <c r="L6" s="48"/>
      <c r="M6" s="48"/>
      <c r="N6" s="48"/>
      <c r="O6" s="48"/>
      <c r="P6" s="48"/>
      <c r="Q6" s="48"/>
      <c r="R6" s="48"/>
      <c r="S6" s="48"/>
      <c r="T6" s="48"/>
      <c r="U6" s="48"/>
      <c r="V6" s="48"/>
      <c r="AP6" s="89" t="s">
        <v>73</v>
      </c>
      <c r="AQ6" s="89"/>
      <c r="AR6" s="89"/>
      <c r="AS6" s="89"/>
      <c r="AT6" s="89"/>
      <c r="AU6" s="89"/>
      <c r="AV6" s="89"/>
      <c r="AW6" s="89"/>
      <c r="AX6" s="744" t="s">
        <v>74</v>
      </c>
      <c r="AY6" s="744"/>
      <c r="AZ6" s="744"/>
      <c r="BA6" s="744"/>
      <c r="BB6" s="744"/>
      <c r="BC6" s="744"/>
      <c r="BD6" s="744"/>
      <c r="BE6" s="744"/>
      <c r="BF6" s="744"/>
      <c r="BG6" s="744"/>
      <c r="BH6" s="744"/>
      <c r="BI6" s="744"/>
      <c r="BJ6" s="744"/>
      <c r="BK6" s="744"/>
      <c r="BL6" s="744"/>
      <c r="BM6" s="744"/>
      <c r="BN6" s="744"/>
      <c r="BO6" s="744"/>
      <c r="BP6" s="744"/>
      <c r="BQ6" s="744"/>
      <c r="BR6" s="744"/>
      <c r="BS6" s="744"/>
      <c r="BT6" s="744"/>
      <c r="BU6" s="744"/>
      <c r="BV6" s="744"/>
      <c r="BW6" s="744"/>
      <c r="BX6" s="744"/>
      <c r="BY6" s="744"/>
      <c r="BZ6" s="744"/>
      <c r="CC6" s="90"/>
      <c r="CD6" s="90"/>
      <c r="CE6" s="90"/>
      <c r="CF6" s="90"/>
      <c r="CG6" s="90"/>
      <c r="CH6" s="90"/>
      <c r="CI6" s="90"/>
      <c r="CJ6" s="90"/>
      <c r="CK6" s="48"/>
      <c r="CL6" s="90"/>
      <c r="CM6" s="90"/>
      <c r="CN6" s="90"/>
      <c r="CO6" s="90"/>
      <c r="CP6" s="90"/>
      <c r="CQ6" s="90"/>
      <c r="CR6" s="48"/>
      <c r="CS6" s="48"/>
      <c r="CT6" s="48"/>
      <c r="CU6" s="48"/>
      <c r="CV6" s="48"/>
      <c r="CW6" s="48"/>
      <c r="CX6" s="48"/>
      <c r="CY6" s="48"/>
      <c r="CZ6" s="48"/>
      <c r="DA6" s="48"/>
      <c r="DB6" s="48"/>
      <c r="DC6" s="48"/>
      <c r="DD6" s="48"/>
      <c r="DE6" s="48"/>
      <c r="DF6" s="48"/>
      <c r="DG6" s="48"/>
      <c r="DH6" s="48"/>
      <c r="DI6" s="48"/>
      <c r="DJ6" s="48"/>
      <c r="DK6" s="48"/>
      <c r="DL6" s="48"/>
      <c r="DM6" s="48"/>
    </row>
    <row r="7" spans="2:117" ht="9.75" customHeight="1">
      <c r="C7" s="51"/>
      <c r="D7" s="52"/>
      <c r="E7" s="51"/>
      <c r="F7" s="53"/>
      <c r="G7" s="53"/>
      <c r="H7" s="54"/>
      <c r="I7" s="55"/>
      <c r="J7" s="56"/>
      <c r="K7" s="56"/>
      <c r="L7" s="56"/>
      <c r="M7" s="56"/>
      <c r="AP7" s="41"/>
      <c r="AW7" s="48"/>
      <c r="AX7" s="744"/>
      <c r="AY7" s="744"/>
      <c r="AZ7" s="744"/>
      <c r="BA7" s="744"/>
      <c r="BB7" s="744"/>
      <c r="BC7" s="744"/>
      <c r="BD7" s="744"/>
      <c r="BE7" s="744"/>
      <c r="BF7" s="744"/>
      <c r="BG7" s="744"/>
      <c r="BH7" s="744"/>
      <c r="BI7" s="744"/>
      <c r="BJ7" s="744"/>
      <c r="BK7" s="744"/>
      <c r="BL7" s="744"/>
      <c r="BM7" s="744"/>
      <c r="BN7" s="744"/>
      <c r="BO7" s="744"/>
      <c r="BP7" s="744"/>
      <c r="BQ7" s="744"/>
      <c r="BR7" s="744"/>
      <c r="BS7" s="744"/>
      <c r="BT7" s="744"/>
      <c r="BU7" s="744"/>
      <c r="BV7" s="744"/>
      <c r="BW7" s="744"/>
      <c r="BX7" s="744"/>
      <c r="BY7" s="744"/>
      <c r="BZ7" s="744"/>
      <c r="CC7" s="41"/>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row>
    <row r="8" spans="2:117" ht="9.75" customHeight="1">
      <c r="C8" s="51"/>
      <c r="D8" s="52"/>
      <c r="E8" s="51"/>
      <c r="F8" s="53"/>
      <c r="G8" s="53"/>
      <c r="H8" s="54"/>
      <c r="I8" s="55"/>
      <c r="J8" s="56"/>
      <c r="K8" s="56"/>
      <c r="L8" s="56"/>
      <c r="M8" s="56"/>
      <c r="AP8" s="41"/>
      <c r="AW8" s="48"/>
      <c r="AX8" s="91"/>
      <c r="AY8" s="91"/>
      <c r="AZ8" s="92"/>
      <c r="BA8" s="92"/>
      <c r="BB8" s="92"/>
      <c r="BC8" s="92"/>
      <c r="BD8" s="91"/>
      <c r="BE8" s="91"/>
      <c r="BF8" s="91"/>
      <c r="BG8" s="91"/>
      <c r="BH8" s="91"/>
      <c r="BI8" s="91"/>
      <c r="BJ8" s="91"/>
      <c r="BK8" s="91"/>
      <c r="BL8" s="91"/>
      <c r="BM8" s="91"/>
      <c r="BN8" s="91"/>
      <c r="BO8" s="91"/>
      <c r="BP8" s="91"/>
      <c r="BQ8" s="91"/>
      <c r="BR8" s="91"/>
      <c r="BS8" s="91"/>
      <c r="BT8" s="91"/>
      <c r="BU8" s="91"/>
      <c r="BV8" s="91"/>
      <c r="BW8" s="91"/>
      <c r="BX8" s="91"/>
      <c r="BY8" s="91"/>
      <c r="BZ8" s="91"/>
      <c r="CC8" s="41"/>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row>
    <row r="9" spans="2:117" ht="13.5" customHeight="1">
      <c r="C9" s="740" t="s">
        <v>25</v>
      </c>
      <c r="D9" s="740"/>
      <c r="E9" s="740"/>
      <c r="F9" s="740"/>
      <c r="G9" s="740"/>
      <c r="H9" s="741"/>
      <c r="I9" s="742" t="s">
        <v>183</v>
      </c>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P9" s="50"/>
      <c r="AQ9" s="93"/>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5"/>
      <c r="CC9" s="50"/>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row>
    <row r="10" spans="2:117" ht="13.5" customHeight="1">
      <c r="C10" s="740"/>
      <c r="D10" s="740"/>
      <c r="E10" s="740"/>
      <c r="F10" s="740"/>
      <c r="G10" s="740"/>
      <c r="H10" s="741"/>
      <c r="I10" s="742"/>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P10" s="41"/>
      <c r="AQ10" s="9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98"/>
      <c r="CC10" s="41"/>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row>
    <row r="11" spans="2:117" ht="13.5" customHeight="1">
      <c r="C11" s="621" t="s">
        <v>8</v>
      </c>
      <c r="D11" s="622"/>
      <c r="E11" s="622"/>
      <c r="F11" s="622"/>
      <c r="G11" s="622"/>
      <c r="H11" s="623"/>
      <c r="I11" s="665" t="s">
        <v>132</v>
      </c>
      <c r="J11" s="527"/>
      <c r="K11" s="527"/>
      <c r="L11" s="528"/>
      <c r="M11" s="676"/>
      <c r="N11" s="677"/>
      <c r="O11" s="677"/>
      <c r="P11" s="677"/>
      <c r="Q11" s="677"/>
      <c r="R11" s="677"/>
      <c r="S11" s="677"/>
      <c r="T11" s="677"/>
      <c r="U11" s="677"/>
      <c r="V11" s="677"/>
      <c r="W11" s="677"/>
      <c r="X11" s="677"/>
      <c r="Y11" s="527" t="s">
        <v>9</v>
      </c>
      <c r="Z11" s="527"/>
      <c r="AA11" s="527"/>
      <c r="AB11" s="527"/>
      <c r="AC11" s="745"/>
      <c r="AD11" s="745"/>
      <c r="AE11" s="745"/>
      <c r="AF11" s="745"/>
      <c r="AG11" s="745"/>
      <c r="AH11" s="745"/>
      <c r="AI11" s="745"/>
      <c r="AJ11" s="745"/>
      <c r="AK11" s="745"/>
      <c r="AL11" s="745"/>
      <c r="AM11" s="745"/>
      <c r="AN11" s="746"/>
      <c r="AP11" s="41"/>
      <c r="AQ11" s="9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98"/>
      <c r="CC11" s="41"/>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row>
    <row r="12" spans="2:117" ht="13.5" customHeight="1">
      <c r="C12" s="686"/>
      <c r="D12" s="687"/>
      <c r="E12" s="687"/>
      <c r="F12" s="687"/>
      <c r="G12" s="687"/>
      <c r="H12" s="688"/>
      <c r="I12" s="689"/>
      <c r="J12" s="690"/>
      <c r="K12" s="690"/>
      <c r="L12" s="691"/>
      <c r="M12" s="678"/>
      <c r="N12" s="679"/>
      <c r="O12" s="679"/>
      <c r="P12" s="679"/>
      <c r="Q12" s="679"/>
      <c r="R12" s="679"/>
      <c r="S12" s="679"/>
      <c r="T12" s="679"/>
      <c r="U12" s="679"/>
      <c r="V12" s="679"/>
      <c r="W12" s="679"/>
      <c r="X12" s="679"/>
      <c r="Y12" s="690"/>
      <c r="Z12" s="690"/>
      <c r="AA12" s="690"/>
      <c r="AB12" s="690"/>
      <c r="AC12" s="747"/>
      <c r="AD12" s="747"/>
      <c r="AE12" s="747"/>
      <c r="AF12" s="747"/>
      <c r="AG12" s="747"/>
      <c r="AH12" s="747"/>
      <c r="AI12" s="747"/>
      <c r="AJ12" s="747"/>
      <c r="AK12" s="747"/>
      <c r="AL12" s="747"/>
      <c r="AM12" s="747"/>
      <c r="AN12" s="748"/>
      <c r="AP12" s="41"/>
      <c r="AQ12" s="97"/>
      <c r="AR12" s="57"/>
      <c r="AS12" s="57"/>
      <c r="AT12" s="99" t="s">
        <v>116</v>
      </c>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98"/>
      <c r="CC12" s="41"/>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row>
    <row r="13" spans="2:117" ht="13.5" customHeight="1">
      <c r="C13" s="686"/>
      <c r="D13" s="687"/>
      <c r="E13" s="687"/>
      <c r="F13" s="687"/>
      <c r="G13" s="687"/>
      <c r="H13" s="688"/>
      <c r="I13" s="692" t="s">
        <v>133</v>
      </c>
      <c r="J13" s="693"/>
      <c r="K13" s="693"/>
      <c r="L13" s="694"/>
      <c r="M13" s="680"/>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681"/>
      <c r="AL13" s="681"/>
      <c r="AM13" s="681"/>
      <c r="AN13" s="682"/>
      <c r="AP13" s="41"/>
      <c r="AQ13" s="9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98"/>
      <c r="CC13" s="41"/>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row>
    <row r="14" spans="2:117" ht="13.5" customHeight="1">
      <c r="C14" s="624"/>
      <c r="D14" s="625"/>
      <c r="E14" s="625"/>
      <c r="F14" s="625"/>
      <c r="G14" s="625"/>
      <c r="H14" s="626"/>
      <c r="I14" s="666" t="s">
        <v>134</v>
      </c>
      <c r="J14" s="530"/>
      <c r="K14" s="530"/>
      <c r="L14" s="531"/>
      <c r="M14" s="683"/>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5"/>
      <c r="AP14" s="41"/>
      <c r="AQ14" s="9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98"/>
      <c r="CA14" s="48"/>
      <c r="CB14" s="48"/>
      <c r="CC14" s="41"/>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row>
    <row r="15" spans="2:117" ht="13.5" customHeight="1">
      <c r="B15" s="50"/>
      <c r="C15" s="542" t="s">
        <v>17</v>
      </c>
      <c r="D15" s="702"/>
      <c r="E15" s="702"/>
      <c r="F15" s="702"/>
      <c r="G15" s="702"/>
      <c r="H15" s="703"/>
      <c r="I15" s="695" t="s">
        <v>30</v>
      </c>
      <c r="J15" s="695"/>
      <c r="K15" s="695"/>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6"/>
      <c r="AP15" s="41"/>
      <c r="AQ15" s="9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98"/>
      <c r="CA15" s="100"/>
      <c r="CB15" s="100"/>
      <c r="CC15" s="41"/>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row>
    <row r="16" spans="2:117" ht="13.5">
      <c r="B16" s="50"/>
      <c r="C16" s="543"/>
      <c r="D16" s="704"/>
      <c r="E16" s="704"/>
      <c r="F16" s="704"/>
      <c r="G16" s="704"/>
      <c r="H16" s="705"/>
      <c r="I16" s="101" t="s">
        <v>147</v>
      </c>
      <c r="J16" s="102"/>
      <c r="K16" s="103" t="s">
        <v>148</v>
      </c>
      <c r="L16" s="103"/>
      <c r="M16" s="102"/>
      <c r="N16" s="102"/>
      <c r="O16" s="102"/>
      <c r="P16" s="102"/>
      <c r="Q16" s="101" t="s">
        <v>147</v>
      </c>
      <c r="R16" s="102"/>
      <c r="S16" s="103" t="s">
        <v>150</v>
      </c>
      <c r="T16" s="103"/>
      <c r="U16" s="102"/>
      <c r="V16" s="102"/>
      <c r="W16" s="102"/>
      <c r="X16" s="104"/>
      <c r="Y16" s="101" t="s">
        <v>147</v>
      </c>
      <c r="Z16" s="102"/>
      <c r="AA16" s="102"/>
      <c r="AB16" s="102"/>
      <c r="AC16" s="102"/>
      <c r="AD16" s="102"/>
      <c r="AE16" s="102"/>
      <c r="AF16" s="104"/>
      <c r="AG16" s="102" t="s">
        <v>147</v>
      </c>
      <c r="AH16" s="102"/>
      <c r="AI16" s="102"/>
      <c r="AJ16" s="102"/>
      <c r="AK16" s="102"/>
      <c r="AL16" s="102"/>
      <c r="AM16" s="102"/>
      <c r="AN16" s="105"/>
      <c r="AP16" s="41"/>
      <c r="AQ16" s="9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98"/>
      <c r="CA16" s="100"/>
      <c r="CB16" s="100"/>
      <c r="CC16" s="41"/>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row>
    <row r="17" spans="2:117" ht="13.5">
      <c r="C17" s="543"/>
      <c r="D17" s="704"/>
      <c r="E17" s="704"/>
      <c r="F17" s="704"/>
      <c r="G17" s="704"/>
      <c r="H17" s="705"/>
      <c r="I17" s="106" t="s">
        <v>149</v>
      </c>
      <c r="J17" s="107"/>
      <c r="K17" s="108" t="s">
        <v>151</v>
      </c>
      <c r="L17" s="108"/>
      <c r="M17" s="107"/>
      <c r="N17" s="107"/>
      <c r="O17" s="107"/>
      <c r="P17" s="107"/>
      <c r="Q17" s="106" t="s">
        <v>149</v>
      </c>
      <c r="R17" s="107"/>
      <c r="S17" s="108" t="s">
        <v>152</v>
      </c>
      <c r="T17" s="108"/>
      <c r="U17" s="107"/>
      <c r="V17" s="107"/>
      <c r="W17" s="107"/>
      <c r="X17" s="109"/>
      <c r="Y17" s="106" t="s">
        <v>149</v>
      </c>
      <c r="Z17" s="107"/>
      <c r="AA17" s="107"/>
      <c r="AB17" s="107"/>
      <c r="AC17" s="107"/>
      <c r="AD17" s="107"/>
      <c r="AE17" s="107"/>
      <c r="AF17" s="109"/>
      <c r="AG17" s="107" t="s">
        <v>149</v>
      </c>
      <c r="AH17" s="107"/>
      <c r="AI17" s="107"/>
      <c r="AJ17" s="107"/>
      <c r="AK17" s="107"/>
      <c r="AL17" s="107"/>
      <c r="AM17" s="107"/>
      <c r="AN17" s="110"/>
      <c r="AP17" s="41"/>
      <c r="AQ17" s="9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98"/>
      <c r="CA17" s="100"/>
      <c r="CB17" s="100"/>
      <c r="CC17" s="41"/>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row>
    <row r="18" spans="2:117" ht="13.5">
      <c r="C18" s="543"/>
      <c r="D18" s="704"/>
      <c r="E18" s="704"/>
      <c r="F18" s="704"/>
      <c r="G18" s="704"/>
      <c r="H18" s="705"/>
      <c r="I18" s="111" t="s">
        <v>147</v>
      </c>
      <c r="J18" s="111"/>
      <c r="K18" s="111"/>
      <c r="L18" s="111"/>
      <c r="M18" s="111"/>
      <c r="N18" s="111"/>
      <c r="O18" s="111"/>
      <c r="P18" s="111"/>
      <c r="Q18" s="112" t="s">
        <v>147</v>
      </c>
      <c r="R18" s="111"/>
      <c r="S18" s="111"/>
      <c r="T18" s="111"/>
      <c r="U18" s="111"/>
      <c r="V18" s="111"/>
      <c r="W18" s="111"/>
      <c r="X18" s="113"/>
      <c r="Y18" s="112" t="s">
        <v>147</v>
      </c>
      <c r="Z18" s="111"/>
      <c r="AA18" s="111"/>
      <c r="AB18" s="111"/>
      <c r="AC18" s="111"/>
      <c r="AD18" s="111"/>
      <c r="AE18" s="111"/>
      <c r="AF18" s="113"/>
      <c r="AG18" s="111" t="s">
        <v>147</v>
      </c>
      <c r="AH18" s="111"/>
      <c r="AI18" s="111"/>
      <c r="AJ18" s="111"/>
      <c r="AK18" s="111"/>
      <c r="AL18" s="111"/>
      <c r="AM18" s="111"/>
      <c r="AN18" s="114"/>
      <c r="AP18" s="41"/>
      <c r="AQ18" s="9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98"/>
      <c r="CA18" s="100"/>
      <c r="CB18" s="100"/>
      <c r="CC18" s="41"/>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row>
    <row r="19" spans="2:117" ht="13.5">
      <c r="C19" s="543"/>
      <c r="D19" s="704"/>
      <c r="E19" s="704"/>
      <c r="F19" s="704"/>
      <c r="G19" s="704"/>
      <c r="H19" s="705"/>
      <c r="I19" s="111" t="s">
        <v>149</v>
      </c>
      <c r="J19" s="111"/>
      <c r="K19" s="111"/>
      <c r="L19" s="111"/>
      <c r="M19" s="111"/>
      <c r="N19" s="111"/>
      <c r="O19" s="111"/>
      <c r="P19" s="111"/>
      <c r="Q19" s="112" t="s">
        <v>149</v>
      </c>
      <c r="R19" s="111"/>
      <c r="S19" s="111"/>
      <c r="T19" s="111"/>
      <c r="U19" s="111"/>
      <c r="V19" s="111"/>
      <c r="W19" s="111"/>
      <c r="X19" s="113"/>
      <c r="Y19" s="112" t="s">
        <v>149</v>
      </c>
      <c r="Z19" s="111"/>
      <c r="AA19" s="111"/>
      <c r="AB19" s="111"/>
      <c r="AC19" s="111"/>
      <c r="AD19" s="111"/>
      <c r="AE19" s="111"/>
      <c r="AF19" s="113"/>
      <c r="AG19" s="111" t="s">
        <v>149</v>
      </c>
      <c r="AH19" s="111"/>
      <c r="AI19" s="111"/>
      <c r="AJ19" s="111"/>
      <c r="AK19" s="111"/>
      <c r="AL19" s="111"/>
      <c r="AM19" s="111"/>
      <c r="AN19" s="114"/>
      <c r="AP19" s="41"/>
      <c r="AQ19" s="9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98"/>
      <c r="CA19" s="100"/>
      <c r="CB19" s="100"/>
      <c r="CC19" s="41"/>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row>
    <row r="20" spans="2:117" ht="13.5">
      <c r="C20" s="543"/>
      <c r="D20" s="704"/>
      <c r="E20" s="704"/>
      <c r="F20" s="704"/>
      <c r="G20" s="704"/>
      <c r="H20" s="705"/>
      <c r="I20" s="101" t="s">
        <v>147</v>
      </c>
      <c r="J20" s="102"/>
      <c r="K20" s="103"/>
      <c r="L20" s="103"/>
      <c r="M20" s="102"/>
      <c r="N20" s="102"/>
      <c r="O20" s="102"/>
      <c r="P20" s="102"/>
      <c r="Q20" s="101" t="s">
        <v>147</v>
      </c>
      <c r="R20" s="102"/>
      <c r="S20" s="103"/>
      <c r="T20" s="103"/>
      <c r="U20" s="102"/>
      <c r="V20" s="102"/>
      <c r="W20" s="102"/>
      <c r="X20" s="104"/>
      <c r="Y20" s="101" t="s">
        <v>147</v>
      </c>
      <c r="Z20" s="102"/>
      <c r="AA20" s="102"/>
      <c r="AB20" s="102"/>
      <c r="AC20" s="102"/>
      <c r="AD20" s="102"/>
      <c r="AE20" s="102"/>
      <c r="AF20" s="104"/>
      <c r="AG20" s="102" t="s">
        <v>147</v>
      </c>
      <c r="AH20" s="102"/>
      <c r="AI20" s="102"/>
      <c r="AJ20" s="102"/>
      <c r="AK20" s="102"/>
      <c r="AL20" s="102"/>
      <c r="AM20" s="102"/>
      <c r="AN20" s="105"/>
      <c r="AP20" s="41"/>
      <c r="AQ20" s="9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98"/>
      <c r="CA20" s="100"/>
      <c r="CB20" s="100"/>
      <c r="CC20" s="41"/>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row>
    <row r="21" spans="2:117" ht="13.5">
      <c r="C21" s="706"/>
      <c r="D21" s="707"/>
      <c r="E21" s="707"/>
      <c r="F21" s="707"/>
      <c r="G21" s="707"/>
      <c r="H21" s="708"/>
      <c r="I21" s="115" t="s">
        <v>149</v>
      </c>
      <c r="J21" s="116"/>
      <c r="K21" s="117"/>
      <c r="L21" s="117"/>
      <c r="M21" s="116"/>
      <c r="N21" s="116"/>
      <c r="O21" s="116"/>
      <c r="P21" s="116"/>
      <c r="Q21" s="115" t="s">
        <v>149</v>
      </c>
      <c r="R21" s="116"/>
      <c r="S21" s="117"/>
      <c r="T21" s="117"/>
      <c r="U21" s="116"/>
      <c r="V21" s="116"/>
      <c r="W21" s="116"/>
      <c r="X21" s="118"/>
      <c r="Y21" s="115" t="s">
        <v>149</v>
      </c>
      <c r="Z21" s="116"/>
      <c r="AA21" s="116"/>
      <c r="AB21" s="116"/>
      <c r="AC21" s="116"/>
      <c r="AD21" s="116"/>
      <c r="AE21" s="116"/>
      <c r="AF21" s="118"/>
      <c r="AG21" s="116" t="s">
        <v>149</v>
      </c>
      <c r="AH21" s="116"/>
      <c r="AI21" s="116"/>
      <c r="AJ21" s="116"/>
      <c r="AK21" s="116"/>
      <c r="AL21" s="116"/>
      <c r="AM21" s="116"/>
      <c r="AN21" s="119"/>
      <c r="AP21" s="41"/>
      <c r="AQ21" s="9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98"/>
      <c r="CA21" s="100"/>
      <c r="CB21" s="100"/>
      <c r="CC21" s="41"/>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row>
    <row r="22" spans="2:117" ht="13.5">
      <c r="C22" s="62"/>
      <c r="D22" s="62"/>
      <c r="E22" s="62"/>
      <c r="F22" s="62"/>
      <c r="G22" s="120"/>
      <c r="H22" s="120"/>
      <c r="I22" s="100"/>
      <c r="J22" s="100"/>
      <c r="K22" s="100"/>
      <c r="L22" s="100"/>
      <c r="M22" s="100"/>
      <c r="N22" s="100"/>
      <c r="O22" s="100"/>
      <c r="P22" s="100"/>
      <c r="Q22" s="121"/>
      <c r="R22" s="100"/>
      <c r="S22" s="100"/>
      <c r="T22" s="100"/>
      <c r="U22" s="100"/>
      <c r="V22" s="100"/>
      <c r="W22" s="100"/>
      <c r="X22" s="100"/>
      <c r="Y22" s="121"/>
      <c r="Z22" s="100"/>
      <c r="AA22" s="100"/>
      <c r="AB22" s="100"/>
      <c r="AC22" s="100"/>
      <c r="AD22" s="100"/>
      <c r="AE22" s="100"/>
      <c r="AF22" s="100"/>
      <c r="AG22" s="121"/>
      <c r="AH22" s="100"/>
      <c r="AI22" s="100"/>
      <c r="AJ22" s="100"/>
      <c r="AK22" s="100"/>
      <c r="AL22" s="100"/>
      <c r="AM22" s="100"/>
      <c r="AN22" s="100"/>
      <c r="AP22" s="41"/>
      <c r="AQ22" s="9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98"/>
      <c r="CA22" s="100"/>
      <c r="CB22" s="100"/>
      <c r="CC22" s="41"/>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row>
    <row r="23" spans="2:117" ht="13.5" customHeight="1">
      <c r="B23" s="50" t="s">
        <v>72</v>
      </c>
      <c r="C23" s="50"/>
      <c r="D23" s="48"/>
      <c r="E23" s="48"/>
      <c r="F23" s="48"/>
      <c r="G23" s="48"/>
      <c r="I23" s="122"/>
      <c r="J23" s="122"/>
      <c r="K23" s="122"/>
      <c r="L23" s="123" t="s">
        <v>115</v>
      </c>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P23" s="41"/>
      <c r="AQ23" s="9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98"/>
      <c r="CA23" s="100"/>
      <c r="CB23" s="100"/>
      <c r="CC23" s="41"/>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row>
    <row r="24" spans="2:117" ht="11.25" customHeight="1">
      <c r="C24" s="51"/>
      <c r="D24" s="52"/>
      <c r="E24" s="51"/>
      <c r="F24" s="53"/>
      <c r="G24" s="53"/>
      <c r="H24" s="54"/>
      <c r="I24" s="55"/>
      <c r="J24" s="56"/>
      <c r="K24" s="56"/>
      <c r="L24" s="56"/>
      <c r="M24" s="56"/>
      <c r="AP24" s="41"/>
      <c r="AQ24" s="9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98"/>
      <c r="CA24" s="100"/>
      <c r="CB24" s="100"/>
      <c r="CC24" s="41"/>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row>
    <row r="25" spans="2:117" ht="11.25" customHeight="1">
      <c r="C25" s="526" t="s">
        <v>16</v>
      </c>
      <c r="D25" s="527"/>
      <c r="E25" s="527"/>
      <c r="F25" s="528"/>
      <c r="G25" s="712" t="s">
        <v>40</v>
      </c>
      <c r="H25" s="713"/>
      <c r="I25" s="124"/>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6"/>
      <c r="AP25" s="41"/>
      <c r="AQ25" s="9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98"/>
      <c r="CA25" s="100"/>
      <c r="CB25" s="100"/>
      <c r="CC25" s="41"/>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row>
    <row r="26" spans="2:117" ht="15.75" customHeight="1">
      <c r="C26" s="615"/>
      <c r="D26" s="544"/>
      <c r="E26" s="544"/>
      <c r="F26" s="545"/>
      <c r="G26" s="714"/>
      <c r="H26" s="715"/>
      <c r="I26" s="112"/>
      <c r="J26" s="99" t="s">
        <v>116</v>
      </c>
      <c r="K26" s="99"/>
      <c r="L26" s="99"/>
      <c r="M26" s="99"/>
      <c r="N26" s="99"/>
      <c r="O26" s="99"/>
      <c r="P26" s="99"/>
      <c r="Q26" s="99"/>
      <c r="R26" s="99"/>
      <c r="S26" s="99" t="s">
        <v>153</v>
      </c>
      <c r="T26" s="99"/>
      <c r="U26" s="99"/>
      <c r="V26" s="99"/>
      <c r="W26" s="99"/>
      <c r="X26" s="99"/>
      <c r="Y26" s="99"/>
      <c r="Z26" s="99"/>
      <c r="AA26" s="99"/>
      <c r="AB26" s="99"/>
      <c r="AC26" s="99"/>
      <c r="AD26" s="99"/>
      <c r="AE26" s="99"/>
      <c r="AF26" s="99"/>
      <c r="AG26" s="99"/>
      <c r="AH26" s="99"/>
      <c r="AI26" s="99" t="s">
        <v>154</v>
      </c>
      <c r="AJ26" s="99"/>
      <c r="AK26" s="99"/>
      <c r="AL26" s="99"/>
      <c r="AM26" s="99"/>
      <c r="AN26" s="114"/>
      <c r="AP26" s="41"/>
      <c r="AQ26" s="9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98"/>
      <c r="CA26" s="100"/>
      <c r="CB26" s="100"/>
      <c r="CC26" s="41"/>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row>
    <row r="27" spans="2:117" ht="15.75" customHeight="1">
      <c r="C27" s="615"/>
      <c r="D27" s="544"/>
      <c r="E27" s="544"/>
      <c r="F27" s="545"/>
      <c r="G27" s="714"/>
      <c r="H27" s="715"/>
      <c r="I27" s="112"/>
      <c r="J27" s="99"/>
      <c r="K27" s="99"/>
      <c r="L27" s="99"/>
      <c r="M27" s="99"/>
      <c r="N27" s="99"/>
      <c r="O27" s="99"/>
      <c r="P27" s="99"/>
      <c r="Q27" s="99"/>
      <c r="R27" s="99"/>
      <c r="S27" s="99" t="s">
        <v>118</v>
      </c>
      <c r="T27" s="127"/>
      <c r="U27" s="99" t="s">
        <v>119</v>
      </c>
      <c r="V27" s="127"/>
      <c r="W27" s="99" t="s">
        <v>120</v>
      </c>
      <c r="X27" s="127"/>
      <c r="Y27" s="99" t="s">
        <v>121</v>
      </c>
      <c r="Z27" s="127"/>
      <c r="AA27" s="99" t="s">
        <v>122</v>
      </c>
      <c r="AB27" s="127"/>
      <c r="AC27" s="99" t="s">
        <v>123</v>
      </c>
      <c r="AD27" s="127"/>
      <c r="AE27" s="99" t="s">
        <v>124</v>
      </c>
      <c r="AF27" s="127"/>
      <c r="AG27" s="99" t="s">
        <v>125</v>
      </c>
      <c r="AH27" s="127"/>
      <c r="AI27" s="99" t="s">
        <v>126</v>
      </c>
      <c r="AJ27" s="127"/>
      <c r="AK27" s="99" t="s">
        <v>127</v>
      </c>
      <c r="AL27" s="99"/>
      <c r="AM27" s="99"/>
      <c r="AN27" s="114"/>
      <c r="AP27" s="41"/>
      <c r="AQ27" s="9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98"/>
      <c r="CA27" s="100"/>
      <c r="CB27" s="100"/>
      <c r="CC27" s="41"/>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row>
    <row r="28" spans="2:117" ht="15.75" customHeight="1">
      <c r="C28" s="615"/>
      <c r="D28" s="544"/>
      <c r="E28" s="544"/>
      <c r="F28" s="545"/>
      <c r="G28" s="714"/>
      <c r="H28" s="715"/>
      <c r="I28" s="112"/>
      <c r="J28" s="99" t="s">
        <v>128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114"/>
      <c r="AP28" s="41"/>
      <c r="AQ28" s="9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98"/>
      <c r="CA28" s="100"/>
      <c r="CB28" s="100"/>
      <c r="CC28" s="41"/>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row>
    <row r="29" spans="2:117" ht="15.75" customHeight="1">
      <c r="C29" s="615"/>
      <c r="D29" s="544"/>
      <c r="E29" s="544"/>
      <c r="F29" s="545"/>
      <c r="G29" s="714"/>
      <c r="H29" s="715"/>
      <c r="I29" s="112"/>
      <c r="J29" s="99"/>
      <c r="K29" s="99"/>
      <c r="L29" s="99"/>
      <c r="M29" s="99"/>
      <c r="N29" s="99"/>
      <c r="O29" s="99"/>
      <c r="P29" s="99"/>
      <c r="Q29" s="99"/>
      <c r="R29" s="99"/>
      <c r="S29" s="99" t="s">
        <v>137</v>
      </c>
      <c r="T29" s="99"/>
      <c r="U29" s="99"/>
      <c r="V29" s="99"/>
      <c r="W29" s="99"/>
      <c r="X29" s="99"/>
      <c r="Y29" s="99"/>
      <c r="Z29" s="99"/>
      <c r="AA29" s="99" t="s">
        <v>138</v>
      </c>
      <c r="AB29" s="99"/>
      <c r="AC29" s="99"/>
      <c r="AD29" s="99"/>
      <c r="AE29" s="99"/>
      <c r="AF29" s="99" t="s">
        <v>138</v>
      </c>
      <c r="AG29" s="99"/>
      <c r="AH29" s="99"/>
      <c r="AI29" s="99"/>
      <c r="AJ29" s="99"/>
      <c r="AK29" s="99"/>
      <c r="AL29" s="99"/>
      <c r="AM29" s="99"/>
      <c r="AN29" s="114"/>
      <c r="AP29" s="41"/>
      <c r="AQ29" s="9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98"/>
      <c r="CA29" s="100"/>
      <c r="CB29" s="100"/>
      <c r="CC29" s="41"/>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row>
    <row r="30" spans="2:117" ht="15.75" customHeight="1">
      <c r="C30" s="615"/>
      <c r="D30" s="544"/>
      <c r="E30" s="544"/>
      <c r="F30" s="545"/>
      <c r="G30" s="714"/>
      <c r="H30" s="715"/>
      <c r="I30" s="112"/>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114"/>
      <c r="AP30" s="41"/>
      <c r="AQ30" s="9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98"/>
      <c r="CA30" s="100"/>
      <c r="CB30" s="100"/>
      <c r="CC30" s="41"/>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row>
    <row r="31" spans="2:117" ht="13.5">
      <c r="C31" s="615"/>
      <c r="D31" s="544"/>
      <c r="E31" s="544"/>
      <c r="F31" s="545"/>
      <c r="G31" s="714"/>
      <c r="H31" s="715"/>
      <c r="I31" s="112"/>
      <c r="J31" s="99" t="s">
        <v>129</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114"/>
      <c r="AP31" s="50"/>
      <c r="AQ31" s="9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98"/>
      <c r="CA31" s="100"/>
      <c r="CB31" s="100"/>
      <c r="CC31" s="41"/>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row>
    <row r="32" spans="2:117" ht="13.5">
      <c r="C32" s="615"/>
      <c r="D32" s="544"/>
      <c r="E32" s="544"/>
      <c r="F32" s="545"/>
      <c r="G32" s="714"/>
      <c r="H32" s="715"/>
      <c r="I32" s="112"/>
      <c r="J32" s="99"/>
      <c r="K32" s="99"/>
      <c r="L32" s="99"/>
      <c r="M32" s="99"/>
      <c r="N32" s="99"/>
      <c r="O32" s="99"/>
      <c r="P32" s="99"/>
      <c r="Q32" s="99"/>
      <c r="R32" s="99"/>
      <c r="S32" s="99" t="s">
        <v>139</v>
      </c>
      <c r="T32" s="99"/>
      <c r="U32" s="99"/>
      <c r="V32" s="99"/>
      <c r="W32" s="99"/>
      <c r="X32" s="99" t="s">
        <v>140</v>
      </c>
      <c r="Y32" s="99"/>
      <c r="Z32" s="99"/>
      <c r="AA32" s="99"/>
      <c r="AB32" s="99"/>
      <c r="AC32" s="99"/>
      <c r="AD32" s="99"/>
      <c r="AE32" s="99"/>
      <c r="AF32" s="99"/>
      <c r="AG32" s="99"/>
      <c r="AH32" s="99"/>
      <c r="AI32" s="99"/>
      <c r="AJ32" s="99"/>
      <c r="AK32" s="99"/>
      <c r="AL32" s="99"/>
      <c r="AM32" s="99"/>
      <c r="AN32" s="114"/>
      <c r="AP32" s="50"/>
      <c r="AQ32" s="9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98"/>
      <c r="CA32" s="100"/>
      <c r="CB32" s="100"/>
      <c r="CC32" s="41"/>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row>
    <row r="33" spans="2:117" ht="13.5">
      <c r="C33" s="615"/>
      <c r="D33" s="544"/>
      <c r="E33" s="544"/>
      <c r="F33" s="545"/>
      <c r="G33" s="714"/>
      <c r="H33" s="715"/>
      <c r="I33" s="112"/>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114"/>
      <c r="AP33" s="41"/>
      <c r="AQ33" s="9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98"/>
      <c r="CA33" s="100"/>
      <c r="CB33" s="100"/>
      <c r="CC33" s="41"/>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row>
    <row r="34" spans="2:117" ht="15.75" customHeight="1">
      <c r="C34" s="615"/>
      <c r="D34" s="544"/>
      <c r="E34" s="544"/>
      <c r="F34" s="545"/>
      <c r="G34" s="714"/>
      <c r="H34" s="715"/>
      <c r="I34" s="112"/>
      <c r="J34" s="99" t="s">
        <v>130</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14"/>
      <c r="AP34" s="50"/>
      <c r="AQ34" s="9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98"/>
      <c r="CA34" s="100"/>
      <c r="CB34" s="100"/>
      <c r="CC34" s="50"/>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row>
    <row r="35" spans="2:117" ht="15.75" customHeight="1">
      <c r="C35" s="615"/>
      <c r="D35" s="544"/>
      <c r="E35" s="544"/>
      <c r="F35" s="545"/>
      <c r="G35" s="714"/>
      <c r="H35" s="715"/>
      <c r="I35" s="112"/>
      <c r="J35" s="99"/>
      <c r="K35" s="99"/>
      <c r="L35" s="99"/>
      <c r="M35" s="99"/>
      <c r="N35" s="99"/>
      <c r="O35" s="99"/>
      <c r="P35" s="99"/>
      <c r="Q35" s="99"/>
      <c r="R35" s="99"/>
      <c r="S35" s="99" t="s">
        <v>141</v>
      </c>
      <c r="T35" s="99"/>
      <c r="U35" s="99"/>
      <c r="V35" s="99"/>
      <c r="W35" s="99" t="s">
        <v>143</v>
      </c>
      <c r="X35" s="99"/>
      <c r="Y35" s="99"/>
      <c r="Z35" s="99"/>
      <c r="AA35" s="99"/>
      <c r="AB35" s="99"/>
      <c r="AC35" s="99"/>
      <c r="AD35" s="99"/>
      <c r="AE35" s="99"/>
      <c r="AF35" s="99"/>
      <c r="AG35" s="99"/>
      <c r="AH35" s="99"/>
      <c r="AI35" s="99"/>
      <c r="AJ35" s="99"/>
      <c r="AK35" s="99"/>
      <c r="AL35" s="99"/>
      <c r="AM35" s="99"/>
      <c r="AN35" s="114"/>
      <c r="AP35" s="50"/>
      <c r="AQ35" s="9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98"/>
      <c r="CA35" s="100"/>
      <c r="CB35" s="100"/>
      <c r="CC35" s="50"/>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row>
    <row r="36" spans="2:117" ht="11.25" customHeight="1">
      <c r="C36" s="615"/>
      <c r="D36" s="544"/>
      <c r="E36" s="544"/>
      <c r="F36" s="545"/>
      <c r="G36" s="714"/>
      <c r="H36" s="715"/>
      <c r="I36" s="112"/>
      <c r="J36" s="99"/>
      <c r="K36" s="99"/>
      <c r="L36" s="99"/>
      <c r="M36" s="99"/>
      <c r="N36" s="99"/>
      <c r="O36" s="99"/>
      <c r="P36" s="99"/>
      <c r="Q36" s="99"/>
      <c r="R36" s="99"/>
      <c r="S36" s="99"/>
      <c r="T36" s="99" t="s">
        <v>142</v>
      </c>
      <c r="U36" s="99"/>
      <c r="V36" s="99"/>
      <c r="W36" s="99"/>
      <c r="X36" s="99"/>
      <c r="Y36" s="99"/>
      <c r="Z36" s="99"/>
      <c r="AA36" s="99"/>
      <c r="AB36" s="99"/>
      <c r="AC36" s="99"/>
      <c r="AD36" s="99"/>
      <c r="AE36" s="99"/>
      <c r="AF36" s="99"/>
      <c r="AG36" s="99"/>
      <c r="AH36" s="99"/>
      <c r="AI36" s="99"/>
      <c r="AJ36" s="99"/>
      <c r="AK36" s="99"/>
      <c r="AL36" s="99"/>
      <c r="AM36" s="99"/>
      <c r="AN36" s="114"/>
      <c r="AP36" s="41"/>
      <c r="AQ36" s="9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98"/>
      <c r="CA36" s="100"/>
      <c r="CB36" s="100"/>
      <c r="CC36" s="41"/>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row>
    <row r="37" spans="2:117" ht="11.25" customHeight="1">
      <c r="C37" s="615"/>
      <c r="D37" s="544"/>
      <c r="E37" s="544"/>
      <c r="F37" s="545"/>
      <c r="G37" s="714"/>
      <c r="H37" s="715"/>
      <c r="I37" s="112"/>
      <c r="J37" s="99" t="s">
        <v>131</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14"/>
      <c r="AP37" s="41"/>
      <c r="AQ37" s="9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98"/>
      <c r="CA37" s="100"/>
      <c r="CB37" s="100"/>
      <c r="CC37" s="41"/>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row>
    <row r="38" spans="2:117" ht="11.25" customHeight="1">
      <c r="C38" s="615"/>
      <c r="D38" s="544"/>
      <c r="E38" s="544"/>
      <c r="F38" s="545"/>
      <c r="G38" s="714"/>
      <c r="H38" s="715"/>
      <c r="I38" s="112"/>
      <c r="J38" s="99"/>
      <c r="K38" s="99"/>
      <c r="L38" s="99"/>
      <c r="M38" s="99"/>
      <c r="N38" s="99"/>
      <c r="O38" s="99"/>
      <c r="P38" s="99"/>
      <c r="Q38" s="99"/>
      <c r="R38" s="99"/>
      <c r="S38" s="99"/>
      <c r="T38" s="99"/>
      <c r="U38" s="99"/>
      <c r="V38" s="99"/>
      <c r="W38" s="99"/>
      <c r="X38" s="99"/>
      <c r="Y38" s="99"/>
      <c r="Z38" s="99"/>
      <c r="AA38" s="99" t="s">
        <v>144</v>
      </c>
      <c r="AB38" s="99"/>
      <c r="AC38" s="99"/>
      <c r="AD38" s="99"/>
      <c r="AE38" s="99" t="s">
        <v>145</v>
      </c>
      <c r="AF38" s="99"/>
      <c r="AG38" s="99"/>
      <c r="AH38" s="99"/>
      <c r="AI38" s="99"/>
      <c r="AJ38" s="99"/>
      <c r="AK38" s="99"/>
      <c r="AL38" s="99"/>
      <c r="AM38" s="99"/>
      <c r="AN38" s="114"/>
      <c r="AP38" s="41"/>
      <c r="AQ38" s="9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98"/>
      <c r="CA38" s="100"/>
      <c r="CB38" s="100"/>
      <c r="CC38" s="50"/>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DK38" s="96"/>
      <c r="DL38" s="96"/>
      <c r="DM38" s="96"/>
    </row>
    <row r="39" spans="2:117" s="64" customFormat="1" ht="13.5" customHeight="1">
      <c r="B39" s="50"/>
      <c r="C39" s="615"/>
      <c r="D39" s="544"/>
      <c r="E39" s="544"/>
      <c r="F39" s="545"/>
      <c r="G39" s="714"/>
      <c r="H39" s="715"/>
      <c r="I39" s="112"/>
      <c r="J39" s="111"/>
      <c r="K39" s="111"/>
      <c r="L39" s="111"/>
      <c r="M39" s="111"/>
      <c r="N39" s="111"/>
      <c r="O39" s="111"/>
      <c r="P39" s="111"/>
      <c r="Q39" s="111"/>
      <c r="R39" s="111"/>
      <c r="S39" s="111"/>
      <c r="T39" s="111"/>
      <c r="U39" s="111"/>
      <c r="V39" s="111"/>
      <c r="W39" s="111"/>
      <c r="X39" s="111"/>
      <c r="Y39" s="111"/>
      <c r="Z39" s="111"/>
      <c r="AA39" s="111"/>
      <c r="AB39" s="111"/>
      <c r="AC39" s="99" t="s">
        <v>146</v>
      </c>
      <c r="AD39" s="111"/>
      <c r="AE39" s="111"/>
      <c r="AF39" s="111"/>
      <c r="AG39" s="111"/>
      <c r="AH39" s="111"/>
      <c r="AI39" s="111"/>
      <c r="AJ39" s="111"/>
      <c r="AK39" s="111"/>
      <c r="AL39" s="111"/>
      <c r="AM39" s="111"/>
      <c r="AN39" s="114"/>
      <c r="AP39" s="41"/>
      <c r="AQ39" s="128"/>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30"/>
      <c r="CA39" s="100"/>
      <c r="CB39" s="100"/>
      <c r="CC39" s="5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row>
    <row r="40" spans="2:117" ht="11.25" customHeight="1">
      <c r="C40" s="615"/>
      <c r="D40" s="544"/>
      <c r="E40" s="544"/>
      <c r="F40" s="545"/>
      <c r="G40" s="131"/>
      <c r="H40" s="132"/>
      <c r="I40" s="112"/>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4"/>
      <c r="AP40" s="41"/>
      <c r="CA40" s="100"/>
      <c r="CB40" s="100"/>
      <c r="CC40" s="5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row>
    <row r="41" spans="2:117" ht="13.5">
      <c r="B41" s="50"/>
      <c r="C41" s="615"/>
      <c r="D41" s="544"/>
      <c r="E41" s="544"/>
      <c r="F41" s="545"/>
      <c r="G41" s="712" t="s">
        <v>117</v>
      </c>
      <c r="H41" s="713"/>
      <c r="I41" s="12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6"/>
      <c r="AP41" s="41"/>
      <c r="CA41" s="100"/>
      <c r="CB41" s="100"/>
      <c r="CC41" s="41"/>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row>
    <row r="42" spans="2:117" ht="11.25" customHeight="1">
      <c r="C42" s="615"/>
      <c r="D42" s="544"/>
      <c r="E42" s="544"/>
      <c r="F42" s="545"/>
      <c r="G42" s="714"/>
      <c r="H42" s="715"/>
      <c r="I42" s="112"/>
      <c r="J42" s="111" t="s">
        <v>116</v>
      </c>
      <c r="K42" s="111"/>
      <c r="L42" s="111"/>
      <c r="M42" s="111"/>
      <c r="N42" s="111"/>
      <c r="O42" s="111"/>
      <c r="P42" s="111"/>
      <c r="Q42" s="111"/>
      <c r="R42" s="99" t="s">
        <v>154</v>
      </c>
      <c r="S42" s="99"/>
      <c r="T42" s="99"/>
      <c r="U42" s="99"/>
      <c r="V42" s="99"/>
      <c r="W42" s="99"/>
      <c r="X42" s="99"/>
      <c r="Y42" s="99"/>
      <c r="Z42" s="99"/>
      <c r="AA42" s="99"/>
      <c r="AB42" s="99"/>
      <c r="AC42" s="99"/>
      <c r="AD42" s="99"/>
      <c r="AE42" s="99"/>
      <c r="AF42" s="99"/>
      <c r="AG42" s="99"/>
      <c r="AH42" s="99"/>
      <c r="AI42" s="99" t="s">
        <v>166</v>
      </c>
      <c r="AJ42" s="99"/>
      <c r="AK42" s="111"/>
      <c r="AL42" s="111"/>
      <c r="AM42" s="111"/>
      <c r="AN42" s="114"/>
      <c r="AP42" s="41"/>
      <c r="CA42" s="100"/>
      <c r="CB42" s="100"/>
      <c r="CC42" s="41"/>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row>
    <row r="43" spans="2:117" ht="11.25" customHeight="1">
      <c r="C43" s="615"/>
      <c r="D43" s="544"/>
      <c r="E43" s="544"/>
      <c r="F43" s="545"/>
      <c r="G43" s="714"/>
      <c r="H43" s="715"/>
      <c r="I43" s="112"/>
      <c r="J43" s="111"/>
      <c r="K43" s="111"/>
      <c r="L43" s="111"/>
      <c r="M43" s="111"/>
      <c r="N43" s="111"/>
      <c r="O43" s="111"/>
      <c r="P43" s="111"/>
      <c r="Q43" s="111"/>
      <c r="R43" s="99" t="s">
        <v>157</v>
      </c>
      <c r="S43" s="127"/>
      <c r="T43" s="99" t="s">
        <v>159</v>
      </c>
      <c r="U43" s="127" t="s">
        <v>158</v>
      </c>
      <c r="V43" s="99" t="s">
        <v>160</v>
      </c>
      <c r="W43" s="127"/>
      <c r="X43" s="99"/>
      <c r="Y43" s="133" t="s">
        <v>161</v>
      </c>
      <c r="Z43" s="99" t="s">
        <v>158</v>
      </c>
      <c r="AA43" s="133" t="s">
        <v>162</v>
      </c>
      <c r="AB43" s="99"/>
      <c r="AC43" s="127"/>
      <c r="AD43" s="99" t="s">
        <v>163</v>
      </c>
      <c r="AE43" s="127"/>
      <c r="AF43" s="99" t="s">
        <v>164</v>
      </c>
      <c r="AG43" s="127"/>
      <c r="AH43" s="99"/>
      <c r="AI43" s="133" t="s">
        <v>165</v>
      </c>
      <c r="AJ43" s="99" t="s">
        <v>158</v>
      </c>
      <c r="AK43" s="99" t="s">
        <v>157</v>
      </c>
      <c r="AL43" s="111"/>
      <c r="AM43" s="111"/>
      <c r="AN43" s="114"/>
      <c r="AP43" s="50" t="s">
        <v>186</v>
      </c>
      <c r="AQ43" s="40"/>
      <c r="AW43" s="42"/>
      <c r="CC43" s="41"/>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row>
    <row r="44" spans="2:117" ht="11.25" customHeight="1">
      <c r="C44" s="615"/>
      <c r="D44" s="544"/>
      <c r="E44" s="544"/>
      <c r="F44" s="545"/>
      <c r="G44" s="714"/>
      <c r="H44" s="715"/>
      <c r="I44" s="112"/>
      <c r="J44" s="111" t="s">
        <v>155</v>
      </c>
      <c r="K44" s="111"/>
      <c r="L44" s="111"/>
      <c r="M44" s="111"/>
      <c r="N44" s="111"/>
      <c r="O44" s="111"/>
      <c r="P44" s="111"/>
      <c r="Q44" s="111"/>
      <c r="R44" s="99"/>
      <c r="S44" s="99"/>
      <c r="T44" s="99"/>
      <c r="U44" s="99"/>
      <c r="V44" s="99"/>
      <c r="W44" s="99"/>
      <c r="X44" s="99"/>
      <c r="Y44" s="99"/>
      <c r="Z44" s="99"/>
      <c r="AA44" s="99"/>
      <c r="AB44" s="99"/>
      <c r="AC44" s="99"/>
      <c r="AD44" s="99"/>
      <c r="AE44" s="99"/>
      <c r="AF44" s="99"/>
      <c r="AG44" s="99"/>
      <c r="AH44" s="99"/>
      <c r="AI44" s="99"/>
      <c r="AJ44" s="99"/>
      <c r="AK44" s="111"/>
      <c r="AL44" s="111"/>
      <c r="AM44" s="111"/>
      <c r="AN44" s="114"/>
      <c r="AP44" s="41"/>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C44" s="41"/>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row>
    <row r="45" spans="2:117" ht="11.25" customHeight="1">
      <c r="C45" s="615"/>
      <c r="D45" s="544"/>
      <c r="E45" s="544"/>
      <c r="F45" s="545"/>
      <c r="G45" s="714"/>
      <c r="H45" s="715"/>
      <c r="I45" s="112"/>
      <c r="J45" s="111"/>
      <c r="K45" s="111"/>
      <c r="L45" s="111"/>
      <c r="M45" s="111"/>
      <c r="N45" s="111"/>
      <c r="O45" s="111"/>
      <c r="P45" s="111"/>
      <c r="Q45" s="111"/>
      <c r="R45" s="99"/>
      <c r="S45" s="99"/>
      <c r="T45" s="99"/>
      <c r="U45" s="99"/>
      <c r="V45" s="99"/>
      <c r="W45" s="99"/>
      <c r="X45" s="99"/>
      <c r="Y45" s="99"/>
      <c r="Z45" s="99"/>
      <c r="AA45" s="99"/>
      <c r="AB45" s="99"/>
      <c r="AC45" s="99"/>
      <c r="AD45" s="99"/>
      <c r="AE45" s="99"/>
      <c r="AF45" s="99"/>
      <c r="AG45" s="99"/>
      <c r="AH45" s="99"/>
      <c r="AI45" s="99"/>
      <c r="AJ45" s="99"/>
      <c r="AK45" s="111"/>
      <c r="AL45" s="111"/>
      <c r="AM45" s="111"/>
      <c r="AN45" s="114"/>
      <c r="AP45" s="41"/>
      <c r="AQ45" s="134" t="s">
        <v>167</v>
      </c>
      <c r="AR45" s="135" t="s">
        <v>64</v>
      </c>
      <c r="AS45" s="135"/>
      <c r="AT45" s="135"/>
      <c r="AU45" s="135"/>
      <c r="AV45" s="135"/>
      <c r="AW45" s="136"/>
      <c r="AX45" s="709" t="s">
        <v>136</v>
      </c>
      <c r="AY45" s="710"/>
      <c r="AZ45" s="710"/>
      <c r="BA45" s="710"/>
      <c r="BB45" s="710"/>
      <c r="BC45" s="710"/>
      <c r="BD45" s="710"/>
      <c r="BE45" s="709" t="s">
        <v>135</v>
      </c>
      <c r="BF45" s="710"/>
      <c r="BG45" s="710"/>
      <c r="BH45" s="710"/>
      <c r="BI45" s="710"/>
      <c r="BJ45" s="710"/>
      <c r="BK45" s="711"/>
      <c r="BL45" s="709" t="s">
        <v>65</v>
      </c>
      <c r="BM45" s="710"/>
      <c r="BN45" s="710"/>
      <c r="BO45" s="710"/>
      <c r="BP45" s="709" t="s">
        <v>66</v>
      </c>
      <c r="BQ45" s="710"/>
      <c r="BR45" s="710"/>
      <c r="BS45" s="711"/>
      <c r="BT45" s="710" t="s">
        <v>70</v>
      </c>
      <c r="BU45" s="710"/>
      <c r="BV45" s="710"/>
      <c r="BW45" s="711"/>
      <c r="BX45" s="709" t="s">
        <v>67</v>
      </c>
      <c r="BY45" s="710"/>
      <c r="BZ45" s="710"/>
      <c r="CA45" s="710"/>
      <c r="CB45" s="711"/>
      <c r="CC45" s="41"/>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row>
    <row r="46" spans="2:117" ht="11.25" customHeight="1">
      <c r="B46" s="50"/>
      <c r="C46" s="615"/>
      <c r="D46" s="544"/>
      <c r="E46" s="544"/>
      <c r="F46" s="545"/>
      <c r="G46" s="714"/>
      <c r="H46" s="715"/>
      <c r="I46" s="112"/>
      <c r="J46" s="111" t="s">
        <v>156</v>
      </c>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4"/>
      <c r="AP46" s="41"/>
      <c r="AQ46" s="668" t="s">
        <v>168</v>
      </c>
      <c r="AR46" s="718"/>
      <c r="AS46" s="718"/>
      <c r="AT46" s="718"/>
      <c r="AU46" s="718"/>
      <c r="AV46" s="718"/>
      <c r="AW46" s="719"/>
      <c r="AX46" s="697"/>
      <c r="AY46" s="677"/>
      <c r="AZ46" s="677"/>
      <c r="BA46" s="677"/>
      <c r="BB46" s="677"/>
      <c r="BC46" s="677"/>
      <c r="BD46" s="698"/>
      <c r="BE46" s="697"/>
      <c r="BF46" s="677"/>
      <c r="BG46" s="677"/>
      <c r="BH46" s="677"/>
      <c r="BI46" s="677"/>
      <c r="BJ46" s="677"/>
      <c r="BK46" s="698"/>
      <c r="BL46" s="76"/>
      <c r="BM46" s="76"/>
      <c r="BN46" s="76"/>
      <c r="BO46" s="137" t="s">
        <v>68</v>
      </c>
      <c r="BP46" s="138"/>
      <c r="BQ46" s="137"/>
      <c r="BR46" s="137"/>
      <c r="BS46" s="139" t="s">
        <v>68</v>
      </c>
      <c r="BT46" s="137"/>
      <c r="BU46" s="137"/>
      <c r="BV46" s="140"/>
      <c r="BW46" s="139" t="s">
        <v>68</v>
      </c>
      <c r="BX46" s="137"/>
      <c r="BY46" s="140"/>
      <c r="BZ46" s="140"/>
      <c r="CA46" s="141"/>
      <c r="CB46" s="139" t="s">
        <v>68</v>
      </c>
      <c r="CC46" s="41"/>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row>
    <row r="47" spans="2:117" ht="11.25" customHeight="1">
      <c r="B47" s="50"/>
      <c r="C47" s="615"/>
      <c r="D47" s="544"/>
      <c r="E47" s="544"/>
      <c r="F47" s="545"/>
      <c r="G47" s="714"/>
      <c r="H47" s="715"/>
      <c r="I47" s="112"/>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4"/>
      <c r="AP47" s="41"/>
      <c r="AQ47" s="669"/>
      <c r="AR47" s="720"/>
      <c r="AS47" s="720"/>
      <c r="AT47" s="720"/>
      <c r="AU47" s="720"/>
      <c r="AV47" s="720"/>
      <c r="AW47" s="721"/>
      <c r="AX47" s="699"/>
      <c r="AY47" s="700"/>
      <c r="AZ47" s="700"/>
      <c r="BA47" s="700"/>
      <c r="BB47" s="700"/>
      <c r="BC47" s="700"/>
      <c r="BD47" s="701"/>
      <c r="BE47" s="699"/>
      <c r="BF47" s="700"/>
      <c r="BG47" s="700"/>
      <c r="BH47" s="700"/>
      <c r="BI47" s="700"/>
      <c r="BJ47" s="700"/>
      <c r="BK47" s="701"/>
      <c r="BL47" s="85"/>
      <c r="BM47" s="85"/>
      <c r="BN47" s="85"/>
      <c r="BO47" s="142" t="s">
        <v>69</v>
      </c>
      <c r="BP47" s="143"/>
      <c r="BQ47" s="142"/>
      <c r="BR47" s="142"/>
      <c r="BS47" s="144" t="s">
        <v>69</v>
      </c>
      <c r="BT47" s="142"/>
      <c r="BU47" s="142"/>
      <c r="BV47" s="145"/>
      <c r="BW47" s="144" t="s">
        <v>69</v>
      </c>
      <c r="BX47" s="142"/>
      <c r="BY47" s="145"/>
      <c r="BZ47" s="145"/>
      <c r="CA47" s="146"/>
      <c r="CB47" s="144" t="s">
        <v>69</v>
      </c>
      <c r="CC47" s="41"/>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row>
    <row r="48" spans="2:117" ht="11.25" customHeight="1">
      <c r="C48" s="529"/>
      <c r="D48" s="530"/>
      <c r="E48" s="530"/>
      <c r="F48" s="531"/>
      <c r="G48" s="716"/>
      <c r="H48" s="717"/>
      <c r="I48" s="115"/>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9"/>
      <c r="AP48" s="41"/>
      <c r="AQ48" s="668" t="s">
        <v>169</v>
      </c>
      <c r="AR48" s="718"/>
      <c r="AS48" s="718"/>
      <c r="AT48" s="718"/>
      <c r="AU48" s="718"/>
      <c r="AV48" s="718"/>
      <c r="AW48" s="719"/>
      <c r="AX48" s="697"/>
      <c r="AY48" s="677"/>
      <c r="AZ48" s="677"/>
      <c r="BA48" s="677"/>
      <c r="BB48" s="677"/>
      <c r="BC48" s="677"/>
      <c r="BD48" s="698"/>
      <c r="BE48" s="697"/>
      <c r="BF48" s="677"/>
      <c r="BG48" s="677"/>
      <c r="BH48" s="677"/>
      <c r="BI48" s="677"/>
      <c r="BJ48" s="677"/>
      <c r="BK48" s="698"/>
      <c r="BL48" s="76"/>
      <c r="BM48" s="76"/>
      <c r="BN48" s="76"/>
      <c r="BO48" s="137" t="s">
        <v>68</v>
      </c>
      <c r="BP48" s="138"/>
      <c r="BQ48" s="137"/>
      <c r="BR48" s="137"/>
      <c r="BS48" s="139" t="s">
        <v>68</v>
      </c>
      <c r="BT48" s="137"/>
      <c r="BU48" s="137"/>
      <c r="BV48" s="140"/>
      <c r="BW48" s="139" t="s">
        <v>68</v>
      </c>
      <c r="BX48" s="137"/>
      <c r="BY48" s="140"/>
      <c r="BZ48" s="140"/>
      <c r="CA48" s="141"/>
      <c r="CB48" s="139" t="s">
        <v>68</v>
      </c>
      <c r="CC48" s="41"/>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row>
    <row r="49" spans="2:117" ht="11.25" customHeight="1">
      <c r="AP49" s="41"/>
      <c r="AQ49" s="669"/>
      <c r="AR49" s="720"/>
      <c r="AS49" s="720"/>
      <c r="AT49" s="720"/>
      <c r="AU49" s="720"/>
      <c r="AV49" s="720"/>
      <c r="AW49" s="721"/>
      <c r="AX49" s="699"/>
      <c r="AY49" s="700"/>
      <c r="AZ49" s="700"/>
      <c r="BA49" s="700"/>
      <c r="BB49" s="700"/>
      <c r="BC49" s="700"/>
      <c r="BD49" s="701"/>
      <c r="BE49" s="699"/>
      <c r="BF49" s="700"/>
      <c r="BG49" s="700"/>
      <c r="BH49" s="700"/>
      <c r="BI49" s="700"/>
      <c r="BJ49" s="700"/>
      <c r="BK49" s="701"/>
      <c r="BL49" s="85"/>
      <c r="BM49" s="85"/>
      <c r="BN49" s="85"/>
      <c r="BO49" s="142" t="s">
        <v>69</v>
      </c>
      <c r="BP49" s="143"/>
      <c r="BQ49" s="142"/>
      <c r="BR49" s="142"/>
      <c r="BS49" s="144" t="s">
        <v>69</v>
      </c>
      <c r="BT49" s="142"/>
      <c r="BU49" s="142"/>
      <c r="BV49" s="145"/>
      <c r="BW49" s="144" t="s">
        <v>69</v>
      </c>
      <c r="BX49" s="142"/>
      <c r="BY49" s="145"/>
      <c r="BZ49" s="145"/>
      <c r="CA49" s="146"/>
      <c r="CB49" s="144" t="s">
        <v>69</v>
      </c>
      <c r="CC49" s="41"/>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row>
    <row r="50" spans="2:117" ht="11.25" customHeight="1">
      <c r="AP50" s="41"/>
      <c r="AQ50" s="668" t="s">
        <v>170</v>
      </c>
      <c r="AR50" s="718"/>
      <c r="AS50" s="718"/>
      <c r="AT50" s="718"/>
      <c r="AU50" s="718"/>
      <c r="AV50" s="718"/>
      <c r="AW50" s="719"/>
      <c r="AX50" s="697"/>
      <c r="AY50" s="677"/>
      <c r="AZ50" s="677"/>
      <c r="BA50" s="677"/>
      <c r="BB50" s="677"/>
      <c r="BC50" s="677"/>
      <c r="BD50" s="698"/>
      <c r="BE50" s="697"/>
      <c r="BF50" s="677"/>
      <c r="BG50" s="677"/>
      <c r="BH50" s="677"/>
      <c r="BI50" s="677"/>
      <c r="BJ50" s="677"/>
      <c r="BK50" s="698"/>
      <c r="BL50" s="76"/>
      <c r="BM50" s="76"/>
      <c r="BN50" s="76"/>
      <c r="BO50" s="137" t="s">
        <v>68</v>
      </c>
      <c r="BP50" s="138"/>
      <c r="BQ50" s="137"/>
      <c r="BR50" s="137"/>
      <c r="BS50" s="139" t="s">
        <v>68</v>
      </c>
      <c r="BT50" s="137"/>
      <c r="BU50" s="137"/>
      <c r="BV50" s="140"/>
      <c r="BW50" s="139" t="s">
        <v>68</v>
      </c>
      <c r="BX50" s="137"/>
      <c r="BY50" s="140"/>
      <c r="BZ50" s="140"/>
      <c r="CA50" s="141"/>
      <c r="CB50" s="139" t="s">
        <v>68</v>
      </c>
      <c r="CC50" s="41"/>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row>
    <row r="51" spans="2:117" ht="11.25" customHeight="1">
      <c r="B51" s="50" t="s">
        <v>177</v>
      </c>
      <c r="I51" s="38"/>
      <c r="K51" s="147" t="s">
        <v>75</v>
      </c>
      <c r="L51" s="148"/>
      <c r="M51" s="148"/>
      <c r="N51" s="148"/>
      <c r="O51" s="148"/>
      <c r="P51" s="149"/>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P51" s="41"/>
      <c r="AQ51" s="669"/>
      <c r="AR51" s="720"/>
      <c r="AS51" s="720"/>
      <c r="AT51" s="720"/>
      <c r="AU51" s="720"/>
      <c r="AV51" s="720"/>
      <c r="AW51" s="721"/>
      <c r="AX51" s="699"/>
      <c r="AY51" s="700"/>
      <c r="AZ51" s="700"/>
      <c r="BA51" s="700"/>
      <c r="BB51" s="700"/>
      <c r="BC51" s="700"/>
      <c r="BD51" s="701"/>
      <c r="BE51" s="699"/>
      <c r="BF51" s="700"/>
      <c r="BG51" s="700"/>
      <c r="BH51" s="700"/>
      <c r="BI51" s="700"/>
      <c r="BJ51" s="700"/>
      <c r="BK51" s="701"/>
      <c r="BL51" s="85"/>
      <c r="BM51" s="85"/>
      <c r="BN51" s="85"/>
      <c r="BO51" s="142" t="s">
        <v>69</v>
      </c>
      <c r="BP51" s="143"/>
      <c r="BQ51" s="142"/>
      <c r="BR51" s="142"/>
      <c r="BS51" s="144" t="s">
        <v>69</v>
      </c>
      <c r="BT51" s="142"/>
      <c r="BU51" s="142"/>
      <c r="BV51" s="145"/>
      <c r="BW51" s="144" t="s">
        <v>69</v>
      </c>
      <c r="BX51" s="142"/>
      <c r="BY51" s="145"/>
      <c r="BZ51" s="145"/>
      <c r="CA51" s="146"/>
      <c r="CB51" s="144" t="s">
        <v>69</v>
      </c>
      <c r="CC51" s="41"/>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row>
    <row r="52" spans="2:117" ht="11.25" customHeight="1">
      <c r="I52" s="3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P52" s="41"/>
      <c r="AQ52" s="668" t="s">
        <v>171</v>
      </c>
      <c r="AR52" s="718"/>
      <c r="AS52" s="718"/>
      <c r="AT52" s="718"/>
      <c r="AU52" s="718"/>
      <c r="AV52" s="718"/>
      <c r="AW52" s="719"/>
      <c r="AX52" s="697"/>
      <c r="AY52" s="677"/>
      <c r="AZ52" s="677"/>
      <c r="BA52" s="677"/>
      <c r="BB52" s="677"/>
      <c r="BC52" s="677"/>
      <c r="BD52" s="698"/>
      <c r="BE52" s="697"/>
      <c r="BF52" s="677"/>
      <c r="BG52" s="677"/>
      <c r="BH52" s="677"/>
      <c r="BI52" s="677"/>
      <c r="BJ52" s="677"/>
      <c r="BK52" s="698"/>
      <c r="BL52" s="76"/>
      <c r="BM52" s="76"/>
      <c r="BN52" s="76"/>
      <c r="BO52" s="137" t="s">
        <v>68</v>
      </c>
      <c r="BP52" s="138"/>
      <c r="BQ52" s="137"/>
      <c r="BR52" s="137"/>
      <c r="BS52" s="139" t="s">
        <v>68</v>
      </c>
      <c r="BT52" s="137"/>
      <c r="BU52" s="137"/>
      <c r="BV52" s="140"/>
      <c r="BW52" s="139" t="s">
        <v>68</v>
      </c>
      <c r="BX52" s="137"/>
      <c r="BY52" s="140"/>
      <c r="BZ52" s="140"/>
      <c r="CA52" s="141"/>
      <c r="CB52" s="139" t="s">
        <v>68</v>
      </c>
      <c r="CC52" s="41"/>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row>
    <row r="53" spans="2:117" ht="13.5">
      <c r="C53" s="134" t="s">
        <v>167</v>
      </c>
      <c r="D53" s="709" t="s">
        <v>178</v>
      </c>
      <c r="E53" s="710"/>
      <c r="F53" s="710"/>
      <c r="G53" s="710"/>
      <c r="H53" s="710"/>
      <c r="I53" s="710"/>
      <c r="J53" s="710"/>
      <c r="K53" s="711"/>
      <c r="L53" s="709" t="s">
        <v>179</v>
      </c>
      <c r="M53" s="710"/>
      <c r="N53" s="710"/>
      <c r="O53" s="710"/>
      <c r="P53" s="710"/>
      <c r="Q53" s="710"/>
      <c r="R53" s="710"/>
      <c r="S53" s="710"/>
      <c r="T53" s="710"/>
      <c r="U53" s="709" t="s">
        <v>76</v>
      </c>
      <c r="V53" s="710"/>
      <c r="W53" s="710"/>
      <c r="X53" s="710"/>
      <c r="Y53" s="710"/>
      <c r="Z53" s="710"/>
      <c r="AA53" s="710"/>
      <c r="AB53" s="710"/>
      <c r="AC53" s="710"/>
      <c r="AD53" s="710"/>
      <c r="AE53" s="710"/>
      <c r="AF53" s="710"/>
      <c r="AG53" s="710"/>
      <c r="AH53" s="710"/>
      <c r="AI53" s="710"/>
      <c r="AJ53" s="710"/>
      <c r="AK53" s="710"/>
      <c r="AL53" s="710"/>
      <c r="AM53" s="710"/>
      <c r="AN53" s="711"/>
      <c r="AP53" s="41"/>
      <c r="AQ53" s="669"/>
      <c r="AR53" s="720"/>
      <c r="AS53" s="720"/>
      <c r="AT53" s="720"/>
      <c r="AU53" s="720"/>
      <c r="AV53" s="720"/>
      <c r="AW53" s="721"/>
      <c r="AX53" s="699"/>
      <c r="AY53" s="700"/>
      <c r="AZ53" s="700"/>
      <c r="BA53" s="700"/>
      <c r="BB53" s="700"/>
      <c r="BC53" s="700"/>
      <c r="BD53" s="701"/>
      <c r="BE53" s="699"/>
      <c r="BF53" s="700"/>
      <c r="BG53" s="700"/>
      <c r="BH53" s="700"/>
      <c r="BI53" s="700"/>
      <c r="BJ53" s="700"/>
      <c r="BK53" s="701"/>
      <c r="BL53" s="85"/>
      <c r="BM53" s="85"/>
      <c r="BN53" s="85"/>
      <c r="BO53" s="142" t="s">
        <v>69</v>
      </c>
      <c r="BP53" s="143"/>
      <c r="BQ53" s="142"/>
      <c r="BR53" s="142"/>
      <c r="BS53" s="144" t="s">
        <v>69</v>
      </c>
      <c r="BT53" s="142"/>
      <c r="BU53" s="142"/>
      <c r="BV53" s="145"/>
      <c r="BW53" s="144" t="s">
        <v>69</v>
      </c>
      <c r="BX53" s="142"/>
      <c r="BY53" s="145"/>
      <c r="BZ53" s="145"/>
      <c r="CA53" s="146"/>
      <c r="CB53" s="144" t="s">
        <v>69</v>
      </c>
      <c r="CC53" s="41"/>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row>
    <row r="54" spans="2:117" ht="13.5" customHeight="1">
      <c r="C54" s="668" t="s">
        <v>168</v>
      </c>
      <c r="D54" s="732" t="s">
        <v>182</v>
      </c>
      <c r="E54" s="733"/>
      <c r="F54" s="733"/>
      <c r="G54" s="733"/>
      <c r="H54" s="733"/>
      <c r="I54" s="733"/>
      <c r="J54" s="733"/>
      <c r="K54" s="734"/>
      <c r="L54" s="728" t="s">
        <v>180</v>
      </c>
      <c r="M54" s="729"/>
      <c r="N54" s="729"/>
      <c r="O54" s="729"/>
      <c r="P54" s="729"/>
      <c r="Q54" s="729"/>
      <c r="R54" s="729"/>
      <c r="S54" s="729"/>
      <c r="T54" s="729"/>
      <c r="U54" s="722" t="s">
        <v>181</v>
      </c>
      <c r="V54" s="723"/>
      <c r="W54" s="723"/>
      <c r="X54" s="723"/>
      <c r="Y54" s="723"/>
      <c r="Z54" s="723"/>
      <c r="AA54" s="723"/>
      <c r="AB54" s="723"/>
      <c r="AC54" s="723"/>
      <c r="AD54" s="723"/>
      <c r="AE54" s="723"/>
      <c r="AF54" s="723"/>
      <c r="AG54" s="723"/>
      <c r="AH54" s="723"/>
      <c r="AI54" s="723"/>
      <c r="AJ54" s="723"/>
      <c r="AK54" s="723"/>
      <c r="AL54" s="723"/>
      <c r="AM54" s="723"/>
      <c r="AN54" s="724"/>
      <c r="AP54" s="41"/>
      <c r="AQ54" s="668" t="s">
        <v>172</v>
      </c>
      <c r="AR54" s="718"/>
      <c r="AS54" s="718"/>
      <c r="AT54" s="718"/>
      <c r="AU54" s="718"/>
      <c r="AV54" s="718"/>
      <c r="AW54" s="719"/>
      <c r="AX54" s="697"/>
      <c r="AY54" s="677"/>
      <c r="AZ54" s="677"/>
      <c r="BA54" s="677"/>
      <c r="BB54" s="677"/>
      <c r="BC54" s="677"/>
      <c r="BD54" s="698"/>
      <c r="BE54" s="697"/>
      <c r="BF54" s="677"/>
      <c r="BG54" s="677"/>
      <c r="BH54" s="677"/>
      <c r="BI54" s="677"/>
      <c r="BJ54" s="677"/>
      <c r="BK54" s="698"/>
      <c r="BL54" s="76"/>
      <c r="BM54" s="76"/>
      <c r="BN54" s="76"/>
      <c r="BO54" s="137" t="s">
        <v>68</v>
      </c>
      <c r="BP54" s="138"/>
      <c r="BQ54" s="137"/>
      <c r="BR54" s="137"/>
      <c r="BS54" s="139" t="s">
        <v>68</v>
      </c>
      <c r="BT54" s="137"/>
      <c r="BU54" s="137"/>
      <c r="BV54" s="140"/>
      <c r="BW54" s="139" t="s">
        <v>68</v>
      </c>
      <c r="BX54" s="137"/>
      <c r="BY54" s="140"/>
      <c r="BZ54" s="140"/>
      <c r="CA54" s="141"/>
      <c r="CB54" s="139" t="s">
        <v>68</v>
      </c>
      <c r="CC54" s="41"/>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row>
    <row r="55" spans="2:117" ht="13.5">
      <c r="C55" s="669"/>
      <c r="D55" s="735"/>
      <c r="E55" s="736"/>
      <c r="F55" s="736"/>
      <c r="G55" s="736"/>
      <c r="H55" s="736"/>
      <c r="I55" s="736"/>
      <c r="J55" s="736"/>
      <c r="K55" s="737"/>
      <c r="L55" s="730"/>
      <c r="M55" s="731"/>
      <c r="N55" s="731"/>
      <c r="O55" s="731"/>
      <c r="P55" s="731"/>
      <c r="Q55" s="731"/>
      <c r="R55" s="731"/>
      <c r="S55" s="731"/>
      <c r="T55" s="731"/>
      <c r="U55" s="722"/>
      <c r="V55" s="723"/>
      <c r="W55" s="723"/>
      <c r="X55" s="723"/>
      <c r="Y55" s="723"/>
      <c r="Z55" s="723"/>
      <c r="AA55" s="723"/>
      <c r="AB55" s="723"/>
      <c r="AC55" s="723"/>
      <c r="AD55" s="723"/>
      <c r="AE55" s="723"/>
      <c r="AF55" s="723"/>
      <c r="AG55" s="723"/>
      <c r="AH55" s="723"/>
      <c r="AI55" s="723"/>
      <c r="AJ55" s="723"/>
      <c r="AK55" s="723"/>
      <c r="AL55" s="723"/>
      <c r="AM55" s="723"/>
      <c r="AN55" s="724"/>
      <c r="AP55" s="41"/>
      <c r="AQ55" s="669"/>
      <c r="AR55" s="720"/>
      <c r="AS55" s="720"/>
      <c r="AT55" s="720"/>
      <c r="AU55" s="720"/>
      <c r="AV55" s="720"/>
      <c r="AW55" s="721"/>
      <c r="AX55" s="699"/>
      <c r="AY55" s="700"/>
      <c r="AZ55" s="700"/>
      <c r="BA55" s="700"/>
      <c r="BB55" s="700"/>
      <c r="BC55" s="700"/>
      <c r="BD55" s="701"/>
      <c r="BE55" s="699"/>
      <c r="BF55" s="700"/>
      <c r="BG55" s="700"/>
      <c r="BH55" s="700"/>
      <c r="BI55" s="700"/>
      <c r="BJ55" s="700"/>
      <c r="BK55" s="701"/>
      <c r="BL55" s="85"/>
      <c r="BM55" s="85"/>
      <c r="BN55" s="85"/>
      <c r="BO55" s="142" t="s">
        <v>69</v>
      </c>
      <c r="BP55" s="143"/>
      <c r="BQ55" s="142"/>
      <c r="BR55" s="142"/>
      <c r="BS55" s="144" t="s">
        <v>69</v>
      </c>
      <c r="BT55" s="142"/>
      <c r="BU55" s="142"/>
      <c r="BV55" s="145"/>
      <c r="BW55" s="144" t="s">
        <v>69</v>
      </c>
      <c r="BX55" s="142"/>
      <c r="BY55" s="145"/>
      <c r="BZ55" s="145"/>
      <c r="CA55" s="146"/>
      <c r="CB55" s="144" t="s">
        <v>69</v>
      </c>
      <c r="CC55" s="41"/>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row>
    <row r="56" spans="2:117" ht="13.5">
      <c r="C56" s="668" t="s">
        <v>169</v>
      </c>
      <c r="D56" s="670"/>
      <c r="E56" s="671"/>
      <c r="F56" s="671"/>
      <c r="G56" s="671"/>
      <c r="H56" s="671"/>
      <c r="I56" s="671"/>
      <c r="J56" s="671"/>
      <c r="K56" s="674"/>
      <c r="L56" s="670"/>
      <c r="M56" s="671"/>
      <c r="N56" s="671"/>
      <c r="O56" s="671"/>
      <c r="P56" s="671"/>
      <c r="Q56" s="671"/>
      <c r="R56" s="671"/>
      <c r="S56" s="671"/>
      <c r="T56" s="671"/>
      <c r="U56" s="725"/>
      <c r="V56" s="726"/>
      <c r="W56" s="726"/>
      <c r="X56" s="726"/>
      <c r="Y56" s="726"/>
      <c r="Z56" s="726"/>
      <c r="AA56" s="726"/>
      <c r="AB56" s="726"/>
      <c r="AC56" s="726"/>
      <c r="AD56" s="726"/>
      <c r="AE56" s="726"/>
      <c r="AF56" s="726"/>
      <c r="AG56" s="726"/>
      <c r="AH56" s="726"/>
      <c r="AI56" s="726"/>
      <c r="AJ56" s="726"/>
      <c r="AK56" s="726"/>
      <c r="AL56" s="726"/>
      <c r="AM56" s="726"/>
      <c r="AN56" s="727"/>
      <c r="AP56" s="41"/>
      <c r="AQ56" s="668" t="s">
        <v>173</v>
      </c>
      <c r="AR56" s="718"/>
      <c r="AS56" s="718"/>
      <c r="AT56" s="718"/>
      <c r="AU56" s="718"/>
      <c r="AV56" s="718"/>
      <c r="AW56" s="719"/>
      <c r="AX56" s="697"/>
      <c r="AY56" s="677"/>
      <c r="AZ56" s="677"/>
      <c r="BA56" s="677"/>
      <c r="BB56" s="677"/>
      <c r="BC56" s="677"/>
      <c r="BD56" s="698"/>
      <c r="BE56" s="697"/>
      <c r="BF56" s="677"/>
      <c r="BG56" s="677"/>
      <c r="BH56" s="677"/>
      <c r="BI56" s="677"/>
      <c r="BJ56" s="677"/>
      <c r="BK56" s="698"/>
      <c r="BL56" s="76"/>
      <c r="BM56" s="76"/>
      <c r="BN56" s="76"/>
      <c r="BO56" s="137" t="s">
        <v>68</v>
      </c>
      <c r="BP56" s="138"/>
      <c r="BQ56" s="137"/>
      <c r="BR56" s="137"/>
      <c r="BS56" s="139" t="s">
        <v>68</v>
      </c>
      <c r="BT56" s="137"/>
      <c r="BU56" s="137"/>
      <c r="BV56" s="140"/>
      <c r="BW56" s="139" t="s">
        <v>68</v>
      </c>
      <c r="BX56" s="137"/>
      <c r="BY56" s="140"/>
      <c r="BZ56" s="140"/>
      <c r="CA56" s="141"/>
      <c r="CB56" s="139" t="s">
        <v>68</v>
      </c>
      <c r="CC56" s="41"/>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row>
    <row r="57" spans="2:117" ht="13.5">
      <c r="C57" s="669"/>
      <c r="D57" s="672"/>
      <c r="E57" s="673"/>
      <c r="F57" s="673"/>
      <c r="G57" s="673"/>
      <c r="H57" s="673"/>
      <c r="I57" s="673"/>
      <c r="J57" s="673"/>
      <c r="K57" s="675"/>
      <c r="L57" s="672"/>
      <c r="M57" s="673"/>
      <c r="N57" s="673"/>
      <c r="O57" s="673"/>
      <c r="P57" s="673"/>
      <c r="Q57" s="673"/>
      <c r="R57" s="673"/>
      <c r="S57" s="673"/>
      <c r="T57" s="673"/>
      <c r="U57" s="725"/>
      <c r="V57" s="726"/>
      <c r="W57" s="726"/>
      <c r="X57" s="726"/>
      <c r="Y57" s="726"/>
      <c r="Z57" s="726"/>
      <c r="AA57" s="726"/>
      <c r="AB57" s="726"/>
      <c r="AC57" s="726"/>
      <c r="AD57" s="726"/>
      <c r="AE57" s="726"/>
      <c r="AF57" s="726"/>
      <c r="AG57" s="726"/>
      <c r="AH57" s="726"/>
      <c r="AI57" s="726"/>
      <c r="AJ57" s="726"/>
      <c r="AK57" s="726"/>
      <c r="AL57" s="726"/>
      <c r="AM57" s="726"/>
      <c r="AN57" s="727"/>
      <c r="AP57" s="41"/>
      <c r="AQ57" s="669"/>
      <c r="AR57" s="720"/>
      <c r="AS57" s="720"/>
      <c r="AT57" s="720"/>
      <c r="AU57" s="720"/>
      <c r="AV57" s="720"/>
      <c r="AW57" s="721"/>
      <c r="AX57" s="699"/>
      <c r="AY57" s="700"/>
      <c r="AZ57" s="700"/>
      <c r="BA57" s="700"/>
      <c r="BB57" s="700"/>
      <c r="BC57" s="700"/>
      <c r="BD57" s="701"/>
      <c r="BE57" s="699"/>
      <c r="BF57" s="700"/>
      <c r="BG57" s="700"/>
      <c r="BH57" s="700"/>
      <c r="BI57" s="700"/>
      <c r="BJ57" s="700"/>
      <c r="BK57" s="701"/>
      <c r="BL57" s="85"/>
      <c r="BM57" s="85"/>
      <c r="BN57" s="85"/>
      <c r="BO57" s="142" t="s">
        <v>69</v>
      </c>
      <c r="BP57" s="143"/>
      <c r="BQ57" s="142"/>
      <c r="BR57" s="142"/>
      <c r="BS57" s="144" t="s">
        <v>69</v>
      </c>
      <c r="BT57" s="142"/>
      <c r="BU57" s="142"/>
      <c r="BV57" s="145"/>
      <c r="BW57" s="144" t="s">
        <v>69</v>
      </c>
      <c r="BX57" s="142"/>
      <c r="BY57" s="145"/>
      <c r="BZ57" s="145"/>
      <c r="CA57" s="146"/>
      <c r="CB57" s="144" t="s">
        <v>69</v>
      </c>
      <c r="CC57" s="41"/>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row>
    <row r="58" spans="2:117" ht="13.5">
      <c r="C58" s="668" t="s">
        <v>170</v>
      </c>
      <c r="D58" s="670"/>
      <c r="E58" s="671"/>
      <c r="F58" s="671"/>
      <c r="G58" s="671"/>
      <c r="H58" s="671"/>
      <c r="I58" s="671"/>
      <c r="J58" s="671"/>
      <c r="K58" s="674"/>
      <c r="L58" s="670"/>
      <c r="M58" s="671"/>
      <c r="N58" s="671"/>
      <c r="O58" s="671"/>
      <c r="P58" s="671"/>
      <c r="Q58" s="671"/>
      <c r="R58" s="671"/>
      <c r="S58" s="671"/>
      <c r="T58" s="671"/>
      <c r="U58" s="725"/>
      <c r="V58" s="726"/>
      <c r="W58" s="726"/>
      <c r="X58" s="726"/>
      <c r="Y58" s="726"/>
      <c r="Z58" s="726"/>
      <c r="AA58" s="726"/>
      <c r="AB58" s="726"/>
      <c r="AC58" s="726"/>
      <c r="AD58" s="726"/>
      <c r="AE58" s="726"/>
      <c r="AF58" s="726"/>
      <c r="AG58" s="726"/>
      <c r="AH58" s="726"/>
      <c r="AI58" s="726"/>
      <c r="AJ58" s="726"/>
      <c r="AK58" s="726"/>
      <c r="AL58" s="726"/>
      <c r="AM58" s="726"/>
      <c r="AN58" s="727"/>
      <c r="AP58" s="41"/>
      <c r="AQ58" s="668" t="s">
        <v>174</v>
      </c>
      <c r="AR58" s="718"/>
      <c r="AS58" s="718"/>
      <c r="AT58" s="718"/>
      <c r="AU58" s="718"/>
      <c r="AV58" s="718"/>
      <c r="AW58" s="719"/>
      <c r="AX58" s="697"/>
      <c r="AY58" s="677"/>
      <c r="AZ58" s="677"/>
      <c r="BA58" s="677"/>
      <c r="BB58" s="677"/>
      <c r="BC58" s="677"/>
      <c r="BD58" s="698"/>
      <c r="BE58" s="697"/>
      <c r="BF58" s="677"/>
      <c r="BG58" s="677"/>
      <c r="BH58" s="677"/>
      <c r="BI58" s="677"/>
      <c r="BJ58" s="677"/>
      <c r="BK58" s="698"/>
      <c r="BL58" s="76"/>
      <c r="BM58" s="76"/>
      <c r="BN58" s="76"/>
      <c r="BO58" s="137" t="s">
        <v>68</v>
      </c>
      <c r="BP58" s="138"/>
      <c r="BQ58" s="137"/>
      <c r="BR58" s="137"/>
      <c r="BS58" s="139" t="s">
        <v>68</v>
      </c>
      <c r="BT58" s="137"/>
      <c r="BU58" s="137"/>
      <c r="BV58" s="140"/>
      <c r="BW58" s="139" t="s">
        <v>68</v>
      </c>
      <c r="BX58" s="137"/>
      <c r="BY58" s="140"/>
      <c r="BZ58" s="140"/>
      <c r="CA58" s="141"/>
      <c r="CB58" s="139" t="s">
        <v>68</v>
      </c>
      <c r="CC58" s="41"/>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row>
    <row r="59" spans="2:117" ht="13.5">
      <c r="C59" s="669"/>
      <c r="D59" s="672"/>
      <c r="E59" s="673"/>
      <c r="F59" s="673"/>
      <c r="G59" s="673"/>
      <c r="H59" s="673"/>
      <c r="I59" s="673"/>
      <c r="J59" s="673"/>
      <c r="K59" s="675"/>
      <c r="L59" s="672"/>
      <c r="M59" s="673"/>
      <c r="N59" s="673"/>
      <c r="O59" s="673"/>
      <c r="P59" s="673"/>
      <c r="Q59" s="673"/>
      <c r="R59" s="673"/>
      <c r="S59" s="673"/>
      <c r="T59" s="673"/>
      <c r="U59" s="725"/>
      <c r="V59" s="726"/>
      <c r="W59" s="726"/>
      <c r="X59" s="726"/>
      <c r="Y59" s="726"/>
      <c r="Z59" s="726"/>
      <c r="AA59" s="726"/>
      <c r="AB59" s="726"/>
      <c r="AC59" s="726"/>
      <c r="AD59" s="726"/>
      <c r="AE59" s="726"/>
      <c r="AF59" s="726"/>
      <c r="AG59" s="726"/>
      <c r="AH59" s="726"/>
      <c r="AI59" s="726"/>
      <c r="AJ59" s="726"/>
      <c r="AK59" s="726"/>
      <c r="AL59" s="726"/>
      <c r="AM59" s="726"/>
      <c r="AN59" s="727"/>
      <c r="AP59" s="41"/>
      <c r="AQ59" s="669"/>
      <c r="AR59" s="720"/>
      <c r="AS59" s="720"/>
      <c r="AT59" s="720"/>
      <c r="AU59" s="720"/>
      <c r="AV59" s="720"/>
      <c r="AW59" s="721"/>
      <c r="AX59" s="699"/>
      <c r="AY59" s="700"/>
      <c r="AZ59" s="700"/>
      <c r="BA59" s="700"/>
      <c r="BB59" s="700"/>
      <c r="BC59" s="700"/>
      <c r="BD59" s="701"/>
      <c r="BE59" s="699"/>
      <c r="BF59" s="700"/>
      <c r="BG59" s="700"/>
      <c r="BH59" s="700"/>
      <c r="BI59" s="700"/>
      <c r="BJ59" s="700"/>
      <c r="BK59" s="701"/>
      <c r="BL59" s="85"/>
      <c r="BM59" s="85"/>
      <c r="BN59" s="85"/>
      <c r="BO59" s="142" t="s">
        <v>69</v>
      </c>
      <c r="BP59" s="143"/>
      <c r="BQ59" s="142"/>
      <c r="BR59" s="142"/>
      <c r="BS59" s="144" t="s">
        <v>69</v>
      </c>
      <c r="BT59" s="142"/>
      <c r="BU59" s="142"/>
      <c r="BV59" s="145"/>
      <c r="BW59" s="144" t="s">
        <v>69</v>
      </c>
      <c r="BX59" s="142"/>
      <c r="BY59" s="145"/>
      <c r="BZ59" s="145"/>
      <c r="CA59" s="146"/>
      <c r="CB59" s="144" t="s">
        <v>69</v>
      </c>
      <c r="CC59" s="41"/>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row>
    <row r="60" spans="2:117" ht="13.5">
      <c r="C60" s="668" t="s">
        <v>171</v>
      </c>
      <c r="D60" s="670"/>
      <c r="E60" s="671"/>
      <c r="F60" s="671"/>
      <c r="G60" s="671"/>
      <c r="H60" s="671"/>
      <c r="I60" s="671"/>
      <c r="J60" s="671"/>
      <c r="K60" s="674"/>
      <c r="L60" s="670"/>
      <c r="M60" s="671"/>
      <c r="N60" s="671"/>
      <c r="O60" s="671"/>
      <c r="P60" s="671"/>
      <c r="Q60" s="671"/>
      <c r="R60" s="671"/>
      <c r="S60" s="671"/>
      <c r="T60" s="671"/>
      <c r="U60" s="725"/>
      <c r="V60" s="726"/>
      <c r="W60" s="726"/>
      <c r="X60" s="726"/>
      <c r="Y60" s="726"/>
      <c r="Z60" s="726"/>
      <c r="AA60" s="726"/>
      <c r="AB60" s="726"/>
      <c r="AC60" s="726"/>
      <c r="AD60" s="726"/>
      <c r="AE60" s="726"/>
      <c r="AF60" s="726"/>
      <c r="AG60" s="726"/>
      <c r="AH60" s="726"/>
      <c r="AI60" s="726"/>
      <c r="AJ60" s="726"/>
      <c r="AK60" s="726"/>
      <c r="AL60" s="726"/>
      <c r="AM60" s="726"/>
      <c r="AN60" s="727"/>
      <c r="AP60" s="41"/>
      <c r="AQ60" s="668" t="s">
        <v>175</v>
      </c>
      <c r="AR60" s="718"/>
      <c r="AS60" s="718"/>
      <c r="AT60" s="718"/>
      <c r="AU60" s="718"/>
      <c r="AV60" s="718"/>
      <c r="AW60" s="719"/>
      <c r="AX60" s="697"/>
      <c r="AY60" s="677"/>
      <c r="AZ60" s="677"/>
      <c r="BA60" s="677"/>
      <c r="BB60" s="677"/>
      <c r="BC60" s="677"/>
      <c r="BD60" s="698"/>
      <c r="BE60" s="697"/>
      <c r="BF60" s="677"/>
      <c r="BG60" s="677"/>
      <c r="BH60" s="677"/>
      <c r="BI60" s="677"/>
      <c r="BJ60" s="677"/>
      <c r="BK60" s="698"/>
      <c r="BL60" s="76"/>
      <c r="BM60" s="76"/>
      <c r="BN60" s="76"/>
      <c r="BO60" s="137" t="s">
        <v>68</v>
      </c>
      <c r="BP60" s="138"/>
      <c r="BQ60" s="137"/>
      <c r="BR60" s="137"/>
      <c r="BS60" s="139" t="s">
        <v>68</v>
      </c>
      <c r="BT60" s="137"/>
      <c r="BU60" s="137"/>
      <c r="BV60" s="140"/>
      <c r="BW60" s="139" t="s">
        <v>68</v>
      </c>
      <c r="BX60" s="137"/>
      <c r="BY60" s="140"/>
      <c r="BZ60" s="140"/>
      <c r="CA60" s="141"/>
      <c r="CB60" s="139" t="s">
        <v>68</v>
      </c>
      <c r="CC60" s="41"/>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row>
    <row r="61" spans="2:117" ht="13.5">
      <c r="C61" s="669"/>
      <c r="D61" s="672"/>
      <c r="E61" s="673"/>
      <c r="F61" s="673"/>
      <c r="G61" s="673"/>
      <c r="H61" s="673"/>
      <c r="I61" s="673"/>
      <c r="J61" s="673"/>
      <c r="K61" s="675"/>
      <c r="L61" s="672"/>
      <c r="M61" s="673"/>
      <c r="N61" s="673"/>
      <c r="O61" s="673"/>
      <c r="P61" s="673"/>
      <c r="Q61" s="673"/>
      <c r="R61" s="673"/>
      <c r="S61" s="673"/>
      <c r="T61" s="673"/>
      <c r="U61" s="725"/>
      <c r="V61" s="726"/>
      <c r="W61" s="726"/>
      <c r="X61" s="726"/>
      <c r="Y61" s="726"/>
      <c r="Z61" s="726"/>
      <c r="AA61" s="726"/>
      <c r="AB61" s="726"/>
      <c r="AC61" s="726"/>
      <c r="AD61" s="726"/>
      <c r="AE61" s="726"/>
      <c r="AF61" s="726"/>
      <c r="AG61" s="726"/>
      <c r="AH61" s="726"/>
      <c r="AI61" s="726"/>
      <c r="AJ61" s="726"/>
      <c r="AK61" s="726"/>
      <c r="AL61" s="726"/>
      <c r="AM61" s="726"/>
      <c r="AN61" s="727"/>
      <c r="AP61" s="41"/>
      <c r="AQ61" s="669"/>
      <c r="AR61" s="720"/>
      <c r="AS61" s="720"/>
      <c r="AT61" s="720"/>
      <c r="AU61" s="720"/>
      <c r="AV61" s="720"/>
      <c r="AW61" s="721"/>
      <c r="AX61" s="699"/>
      <c r="AY61" s="700"/>
      <c r="AZ61" s="700"/>
      <c r="BA61" s="700"/>
      <c r="BB61" s="700"/>
      <c r="BC61" s="700"/>
      <c r="BD61" s="701"/>
      <c r="BE61" s="699"/>
      <c r="BF61" s="700"/>
      <c r="BG61" s="700"/>
      <c r="BH61" s="700"/>
      <c r="BI61" s="700"/>
      <c r="BJ61" s="700"/>
      <c r="BK61" s="701"/>
      <c r="BL61" s="85"/>
      <c r="BM61" s="85"/>
      <c r="BN61" s="85"/>
      <c r="BO61" s="142" t="s">
        <v>69</v>
      </c>
      <c r="BP61" s="143"/>
      <c r="BQ61" s="142"/>
      <c r="BR61" s="142"/>
      <c r="BS61" s="144" t="s">
        <v>69</v>
      </c>
      <c r="BT61" s="142"/>
      <c r="BU61" s="142"/>
      <c r="BV61" s="145"/>
      <c r="BW61" s="144" t="s">
        <v>69</v>
      </c>
      <c r="BX61" s="142"/>
      <c r="BY61" s="145"/>
      <c r="BZ61" s="145"/>
      <c r="CA61" s="146"/>
      <c r="CB61" s="144" t="s">
        <v>69</v>
      </c>
      <c r="CC61" s="41"/>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row>
    <row r="62" spans="2:117" ht="13.5">
      <c r="C62" s="668" t="s">
        <v>172</v>
      </c>
      <c r="D62" s="670"/>
      <c r="E62" s="671"/>
      <c r="F62" s="671"/>
      <c r="G62" s="671"/>
      <c r="H62" s="671"/>
      <c r="I62" s="671"/>
      <c r="J62" s="671"/>
      <c r="K62" s="674"/>
      <c r="L62" s="670"/>
      <c r="M62" s="671"/>
      <c r="N62" s="671"/>
      <c r="O62" s="671"/>
      <c r="P62" s="671"/>
      <c r="Q62" s="671"/>
      <c r="R62" s="671"/>
      <c r="S62" s="671"/>
      <c r="T62" s="671"/>
      <c r="U62" s="725"/>
      <c r="V62" s="726"/>
      <c r="W62" s="726"/>
      <c r="X62" s="726"/>
      <c r="Y62" s="726"/>
      <c r="Z62" s="726"/>
      <c r="AA62" s="726"/>
      <c r="AB62" s="726"/>
      <c r="AC62" s="726"/>
      <c r="AD62" s="726"/>
      <c r="AE62" s="726"/>
      <c r="AF62" s="726"/>
      <c r="AG62" s="726"/>
      <c r="AH62" s="726"/>
      <c r="AI62" s="726"/>
      <c r="AJ62" s="726"/>
      <c r="AK62" s="726"/>
      <c r="AL62" s="726"/>
      <c r="AM62" s="726"/>
      <c r="AN62" s="727"/>
      <c r="AP62" s="41"/>
      <c r="AQ62" s="668" t="s">
        <v>176</v>
      </c>
      <c r="AR62" s="718"/>
      <c r="AS62" s="718"/>
      <c r="AT62" s="718"/>
      <c r="AU62" s="718"/>
      <c r="AV62" s="718"/>
      <c r="AW62" s="719"/>
      <c r="AX62" s="697"/>
      <c r="AY62" s="677"/>
      <c r="AZ62" s="677"/>
      <c r="BA62" s="677"/>
      <c r="BB62" s="677"/>
      <c r="BC62" s="677"/>
      <c r="BD62" s="698"/>
      <c r="BE62" s="697"/>
      <c r="BF62" s="677"/>
      <c r="BG62" s="677"/>
      <c r="BH62" s="677"/>
      <c r="BI62" s="677"/>
      <c r="BJ62" s="677"/>
      <c r="BK62" s="698"/>
      <c r="BL62" s="76"/>
      <c r="BM62" s="76"/>
      <c r="BN62" s="76"/>
      <c r="BO62" s="137" t="s">
        <v>68</v>
      </c>
      <c r="BP62" s="138"/>
      <c r="BQ62" s="137"/>
      <c r="BR62" s="137"/>
      <c r="BS62" s="139" t="s">
        <v>68</v>
      </c>
      <c r="BT62" s="137"/>
      <c r="BU62" s="137"/>
      <c r="BV62" s="140"/>
      <c r="BW62" s="139" t="s">
        <v>68</v>
      </c>
      <c r="BX62" s="137"/>
      <c r="BY62" s="140"/>
      <c r="BZ62" s="140"/>
      <c r="CA62" s="141"/>
      <c r="CB62" s="139" t="s">
        <v>68</v>
      </c>
      <c r="CC62" s="41"/>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row>
    <row r="63" spans="2:117" ht="13.5">
      <c r="C63" s="669"/>
      <c r="D63" s="672"/>
      <c r="E63" s="673"/>
      <c r="F63" s="673"/>
      <c r="G63" s="673"/>
      <c r="H63" s="673"/>
      <c r="I63" s="673"/>
      <c r="J63" s="673"/>
      <c r="K63" s="675"/>
      <c r="L63" s="672"/>
      <c r="M63" s="673"/>
      <c r="N63" s="673"/>
      <c r="O63" s="673"/>
      <c r="P63" s="673"/>
      <c r="Q63" s="673"/>
      <c r="R63" s="673"/>
      <c r="S63" s="673"/>
      <c r="T63" s="673"/>
      <c r="U63" s="725"/>
      <c r="V63" s="726"/>
      <c r="W63" s="726"/>
      <c r="X63" s="726"/>
      <c r="Y63" s="726"/>
      <c r="Z63" s="726"/>
      <c r="AA63" s="726"/>
      <c r="AB63" s="726"/>
      <c r="AC63" s="726"/>
      <c r="AD63" s="726"/>
      <c r="AE63" s="726"/>
      <c r="AF63" s="726"/>
      <c r="AG63" s="726"/>
      <c r="AH63" s="726"/>
      <c r="AI63" s="726"/>
      <c r="AJ63" s="726"/>
      <c r="AK63" s="726"/>
      <c r="AL63" s="726"/>
      <c r="AM63" s="726"/>
      <c r="AN63" s="727"/>
      <c r="AP63" s="41"/>
      <c r="AQ63" s="669"/>
      <c r="AR63" s="720"/>
      <c r="AS63" s="720"/>
      <c r="AT63" s="720"/>
      <c r="AU63" s="720"/>
      <c r="AV63" s="720"/>
      <c r="AW63" s="721"/>
      <c r="AX63" s="699"/>
      <c r="AY63" s="700"/>
      <c r="AZ63" s="700"/>
      <c r="BA63" s="700"/>
      <c r="BB63" s="700"/>
      <c r="BC63" s="700"/>
      <c r="BD63" s="701"/>
      <c r="BE63" s="699"/>
      <c r="BF63" s="700"/>
      <c r="BG63" s="700"/>
      <c r="BH63" s="700"/>
      <c r="BI63" s="700"/>
      <c r="BJ63" s="700"/>
      <c r="BK63" s="701"/>
      <c r="BL63" s="85"/>
      <c r="BM63" s="85"/>
      <c r="BN63" s="85"/>
      <c r="BO63" s="142" t="s">
        <v>69</v>
      </c>
      <c r="BP63" s="143"/>
      <c r="BQ63" s="142"/>
      <c r="BR63" s="142"/>
      <c r="BS63" s="144" t="s">
        <v>69</v>
      </c>
      <c r="BT63" s="142"/>
      <c r="BU63" s="142"/>
      <c r="BV63" s="145"/>
      <c r="BW63" s="144" t="s">
        <v>69</v>
      </c>
      <c r="BX63" s="142"/>
      <c r="BY63" s="145"/>
      <c r="BZ63" s="145"/>
      <c r="CA63" s="146"/>
      <c r="CB63" s="144" t="s">
        <v>69</v>
      </c>
      <c r="CC63" s="41"/>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row>
    <row r="64" spans="2:117" ht="13.5">
      <c r="C64" s="668" t="s">
        <v>173</v>
      </c>
      <c r="D64" s="670"/>
      <c r="E64" s="671"/>
      <c r="F64" s="671"/>
      <c r="G64" s="671"/>
      <c r="H64" s="671"/>
      <c r="I64" s="671"/>
      <c r="J64" s="671"/>
      <c r="K64" s="674"/>
      <c r="L64" s="670"/>
      <c r="M64" s="671"/>
      <c r="N64" s="671"/>
      <c r="O64" s="671"/>
      <c r="P64" s="671"/>
      <c r="Q64" s="671"/>
      <c r="R64" s="671"/>
      <c r="S64" s="671"/>
      <c r="T64" s="671"/>
      <c r="U64" s="725"/>
      <c r="V64" s="726"/>
      <c r="W64" s="726"/>
      <c r="X64" s="726"/>
      <c r="Y64" s="726"/>
      <c r="Z64" s="726"/>
      <c r="AA64" s="726"/>
      <c r="AB64" s="726"/>
      <c r="AC64" s="726"/>
      <c r="AD64" s="726"/>
      <c r="AE64" s="726"/>
      <c r="AF64" s="726"/>
      <c r="AG64" s="726"/>
      <c r="AH64" s="726"/>
      <c r="AI64" s="726"/>
      <c r="AJ64" s="726"/>
      <c r="AK64" s="726"/>
      <c r="AL64" s="726"/>
      <c r="AM64" s="726"/>
      <c r="AN64" s="727"/>
      <c r="AO64" s="150"/>
    </row>
    <row r="65" spans="2:42" ht="10.5" customHeight="1">
      <c r="C65" s="669"/>
      <c r="D65" s="672"/>
      <c r="E65" s="673"/>
      <c r="F65" s="673"/>
      <c r="G65" s="673"/>
      <c r="H65" s="673"/>
      <c r="I65" s="673"/>
      <c r="J65" s="673"/>
      <c r="K65" s="675"/>
      <c r="L65" s="672"/>
      <c r="M65" s="673"/>
      <c r="N65" s="673"/>
      <c r="O65" s="673"/>
      <c r="P65" s="673"/>
      <c r="Q65" s="673"/>
      <c r="R65" s="673"/>
      <c r="S65" s="673"/>
      <c r="T65" s="673"/>
      <c r="U65" s="725"/>
      <c r="V65" s="726"/>
      <c r="W65" s="726"/>
      <c r="X65" s="726"/>
      <c r="Y65" s="726"/>
      <c r="Z65" s="726"/>
      <c r="AA65" s="726"/>
      <c r="AB65" s="726"/>
      <c r="AC65" s="726"/>
      <c r="AD65" s="726"/>
      <c r="AE65" s="726"/>
      <c r="AF65" s="726"/>
      <c r="AG65" s="726"/>
      <c r="AH65" s="726"/>
      <c r="AI65" s="726"/>
      <c r="AJ65" s="726"/>
      <c r="AK65" s="726"/>
      <c r="AL65" s="726"/>
      <c r="AM65" s="726"/>
      <c r="AN65" s="727"/>
      <c r="AO65" s="150"/>
    </row>
    <row r="66" spans="2:42" ht="10.5" customHeight="1">
      <c r="D66" s="41"/>
      <c r="E66" s="62"/>
      <c r="F66" s="62"/>
      <c r="G66" s="62"/>
      <c r="H66" s="62"/>
      <c r="I66" s="120"/>
      <c r="J66" s="12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50"/>
      <c r="AP66" s="100"/>
    </row>
    <row r="67" spans="2:42" ht="10.5" customHeight="1">
      <c r="D67" s="50"/>
      <c r="E67" s="62"/>
      <c r="F67" s="62"/>
      <c r="G67" s="62"/>
      <c r="H67" s="62"/>
      <c r="I67" s="120"/>
      <c r="J67" s="12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P67" s="100"/>
    </row>
    <row r="68" spans="2:42" ht="10.5" customHeight="1">
      <c r="D68" s="41"/>
      <c r="E68" s="62"/>
      <c r="F68" s="62"/>
      <c r="G68" s="62"/>
      <c r="H68" s="62"/>
      <c r="I68" s="62"/>
      <c r="J68" s="62"/>
      <c r="K68" s="48"/>
      <c r="L68" s="48"/>
      <c r="M68" s="48"/>
      <c r="N68" s="48"/>
      <c r="O68" s="48"/>
      <c r="P68" s="62"/>
      <c r="Q68" s="62"/>
      <c r="R68" s="62"/>
      <c r="S68" s="62"/>
      <c r="T68" s="62"/>
      <c r="U68" s="62"/>
      <c r="V68" s="62"/>
      <c r="W68" s="62"/>
      <c r="X68" s="62"/>
      <c r="Y68" s="62"/>
      <c r="Z68" s="62"/>
      <c r="AA68" s="62"/>
      <c r="AB68" s="62"/>
      <c r="AC68" s="151"/>
      <c r="AD68" s="58"/>
      <c r="AE68" s="61"/>
      <c r="AF68" s="61"/>
      <c r="AG68" s="61"/>
      <c r="AH68" s="61"/>
      <c r="AI68" s="61"/>
      <c r="AJ68" s="61"/>
      <c r="AK68" s="61"/>
      <c r="AL68" s="62"/>
      <c r="AM68" s="100"/>
      <c r="AN68" s="100"/>
      <c r="AP68" s="100"/>
    </row>
    <row r="69" spans="2:42" ht="10.5" customHeight="1">
      <c r="D69" s="41"/>
      <c r="E69" s="62"/>
      <c r="F69" s="62"/>
      <c r="G69" s="62"/>
      <c r="H69" s="62"/>
      <c r="I69" s="62"/>
      <c r="J69" s="62"/>
      <c r="K69" s="48"/>
      <c r="L69" s="48"/>
      <c r="M69" s="48"/>
      <c r="N69" s="48"/>
      <c r="O69" s="48"/>
      <c r="P69" s="62"/>
      <c r="Q69" s="62"/>
      <c r="R69" s="62"/>
      <c r="S69" s="62"/>
      <c r="T69" s="62"/>
      <c r="U69" s="62"/>
      <c r="V69" s="62"/>
      <c r="W69" s="62"/>
      <c r="X69" s="62"/>
      <c r="Y69" s="62"/>
      <c r="Z69" s="62"/>
      <c r="AA69" s="62"/>
      <c r="AB69" s="62"/>
      <c r="AC69" s="58"/>
      <c r="AD69" s="58"/>
      <c r="AE69" s="61"/>
      <c r="AF69" s="61"/>
      <c r="AG69" s="61"/>
      <c r="AH69" s="61"/>
      <c r="AI69" s="61"/>
      <c r="AJ69" s="61"/>
      <c r="AK69" s="61"/>
      <c r="AL69" s="62"/>
      <c r="AM69" s="100"/>
      <c r="AN69" s="100"/>
      <c r="AP69" s="100"/>
    </row>
    <row r="70" spans="2:42" ht="10.5" customHeight="1">
      <c r="D70" s="41"/>
      <c r="E70" s="62"/>
      <c r="F70" s="62"/>
      <c r="G70" s="62"/>
      <c r="H70" s="62"/>
      <c r="I70" s="62"/>
      <c r="J70" s="62"/>
      <c r="K70" s="63"/>
      <c r="L70" s="63"/>
      <c r="M70" s="63"/>
      <c r="N70" s="63"/>
      <c r="O70" s="63"/>
      <c r="P70" s="62"/>
      <c r="Q70" s="62"/>
      <c r="R70" s="62"/>
      <c r="S70" s="62"/>
      <c r="T70" s="62"/>
      <c r="U70" s="62"/>
      <c r="V70" s="62"/>
      <c r="W70" s="62"/>
      <c r="X70" s="62"/>
      <c r="Y70" s="62"/>
      <c r="Z70" s="62"/>
      <c r="AA70" s="62"/>
      <c r="AB70" s="62"/>
      <c r="AC70" s="151"/>
      <c r="AD70" s="58"/>
      <c r="AE70" s="61"/>
      <c r="AF70" s="61"/>
      <c r="AG70" s="61"/>
      <c r="AH70" s="61"/>
      <c r="AI70" s="61"/>
      <c r="AJ70" s="61"/>
      <c r="AK70" s="61"/>
      <c r="AL70" s="62"/>
      <c r="AM70" s="100"/>
      <c r="AN70" s="100"/>
      <c r="AP70" s="100"/>
    </row>
    <row r="71" spans="2:42" ht="10.5" customHeight="1">
      <c r="D71" s="41"/>
      <c r="E71" s="62"/>
      <c r="F71" s="62"/>
      <c r="G71" s="62"/>
      <c r="H71" s="62"/>
      <c r="I71" s="62"/>
      <c r="J71" s="62"/>
      <c r="K71" s="48"/>
      <c r="L71" s="63"/>
      <c r="M71" s="63"/>
      <c r="N71" s="63"/>
      <c r="O71" s="63"/>
      <c r="P71" s="62"/>
      <c r="Q71" s="62"/>
      <c r="R71" s="62"/>
      <c r="S71" s="62"/>
      <c r="T71" s="62"/>
      <c r="U71" s="62"/>
      <c r="V71" s="62"/>
      <c r="W71" s="62"/>
      <c r="X71" s="62"/>
      <c r="Y71" s="62"/>
      <c r="Z71" s="62"/>
      <c r="AA71" s="62"/>
      <c r="AB71" s="62"/>
      <c r="AC71" s="58"/>
      <c r="AD71" s="58"/>
      <c r="AE71" s="61"/>
      <c r="AF71" s="61"/>
      <c r="AG71" s="61"/>
      <c r="AH71" s="61"/>
      <c r="AI71" s="61"/>
      <c r="AJ71" s="61"/>
      <c r="AK71" s="61"/>
      <c r="AL71" s="62"/>
      <c r="AM71" s="100"/>
      <c r="AN71" s="100"/>
      <c r="AP71" s="100"/>
    </row>
    <row r="72" spans="2:42" ht="10.5" customHeight="1">
      <c r="D72" s="41"/>
      <c r="E72" s="62"/>
      <c r="F72" s="62"/>
      <c r="G72" s="62"/>
      <c r="H72" s="62"/>
      <c r="I72" s="62"/>
      <c r="J72" s="62"/>
      <c r="K72" s="48"/>
      <c r="L72" s="48"/>
      <c r="M72" s="48"/>
      <c r="N72" s="48"/>
      <c r="O72" s="48"/>
      <c r="P72" s="62"/>
      <c r="Q72" s="62"/>
      <c r="R72" s="62"/>
      <c r="S72" s="62"/>
      <c r="T72" s="62"/>
      <c r="U72" s="62"/>
      <c r="V72" s="62"/>
      <c r="W72" s="62"/>
      <c r="X72" s="62"/>
      <c r="Y72" s="62"/>
      <c r="Z72" s="62"/>
      <c r="AA72" s="62"/>
      <c r="AB72" s="62"/>
      <c r="AC72" s="151"/>
      <c r="AD72" s="58"/>
      <c r="AE72" s="61"/>
      <c r="AF72" s="61"/>
      <c r="AG72" s="61"/>
      <c r="AH72" s="61"/>
      <c r="AI72" s="61"/>
      <c r="AJ72" s="61"/>
      <c r="AK72" s="61"/>
      <c r="AL72" s="62"/>
      <c r="AM72" s="100"/>
      <c r="AN72" s="100"/>
      <c r="AP72" s="100"/>
    </row>
    <row r="73" spans="2:42" ht="10.5" customHeight="1">
      <c r="D73" s="41"/>
      <c r="E73" s="62"/>
      <c r="F73" s="62"/>
      <c r="G73" s="62"/>
      <c r="H73" s="62"/>
      <c r="I73" s="62"/>
      <c r="J73" s="62"/>
      <c r="K73" s="48"/>
      <c r="L73" s="48"/>
      <c r="M73" s="48"/>
      <c r="N73" s="48"/>
      <c r="O73" s="48"/>
      <c r="P73" s="62"/>
      <c r="Q73" s="62"/>
      <c r="R73" s="62"/>
      <c r="S73" s="62"/>
      <c r="T73" s="62"/>
      <c r="U73" s="62"/>
      <c r="V73" s="62"/>
      <c r="W73" s="62"/>
      <c r="X73" s="62"/>
      <c r="Y73" s="62"/>
      <c r="Z73" s="62"/>
      <c r="AA73" s="62"/>
      <c r="AB73" s="62"/>
      <c r="AC73" s="58"/>
      <c r="AD73" s="58"/>
      <c r="AE73" s="61"/>
      <c r="AF73" s="61"/>
      <c r="AG73" s="61"/>
      <c r="AH73" s="61"/>
      <c r="AI73" s="61"/>
      <c r="AJ73" s="61"/>
      <c r="AK73" s="61"/>
      <c r="AL73" s="62"/>
      <c r="AM73" s="100"/>
      <c r="AN73" s="100"/>
      <c r="AO73" s="100"/>
      <c r="AP73" s="100"/>
    </row>
    <row r="74" spans="2:42" ht="10.5" customHeight="1">
      <c r="C74" s="62"/>
      <c r="D74" s="62"/>
      <c r="E74" s="62"/>
      <c r="F74" s="62"/>
      <c r="G74" s="62"/>
      <c r="H74" s="62"/>
      <c r="I74" s="62"/>
      <c r="J74" s="151"/>
      <c r="K74" s="58"/>
      <c r="L74" s="61"/>
      <c r="M74" s="61"/>
      <c r="N74" s="61"/>
      <c r="O74" s="61"/>
      <c r="P74" s="61"/>
      <c r="Q74" s="61"/>
      <c r="R74" s="61"/>
      <c r="S74" s="62"/>
      <c r="T74" s="100"/>
      <c r="U74" s="100"/>
      <c r="V74" s="100"/>
      <c r="W74" s="100"/>
      <c r="AO74" s="100"/>
      <c r="AP74" s="100"/>
    </row>
    <row r="75" spans="2:42" ht="10.5" customHeight="1">
      <c r="C75" s="62"/>
      <c r="D75" s="62"/>
      <c r="E75" s="62"/>
      <c r="F75" s="62"/>
      <c r="G75" s="62"/>
      <c r="H75" s="62"/>
      <c r="I75" s="62"/>
      <c r="J75" s="58"/>
      <c r="K75" s="58"/>
      <c r="L75" s="61"/>
      <c r="M75" s="61"/>
      <c r="N75" s="61"/>
      <c r="O75" s="61"/>
      <c r="P75" s="61"/>
      <c r="Q75" s="61"/>
      <c r="R75" s="61"/>
      <c r="S75" s="62"/>
      <c r="T75" s="100"/>
      <c r="U75" s="100"/>
      <c r="V75" s="100"/>
      <c r="W75" s="100"/>
      <c r="AO75" s="100"/>
      <c r="AP75" s="100"/>
    </row>
    <row r="76" spans="2:42" ht="10.5" customHeight="1">
      <c r="B76" s="62"/>
      <c r="C76" s="62"/>
      <c r="D76" s="62"/>
      <c r="E76" s="62"/>
      <c r="F76" s="62"/>
      <c r="G76" s="62"/>
      <c r="H76" s="62"/>
      <c r="I76" s="62"/>
      <c r="J76" s="62"/>
      <c r="K76" s="62"/>
      <c r="L76" s="62"/>
      <c r="M76" s="62"/>
      <c r="N76" s="62"/>
      <c r="O76" s="62"/>
      <c r="P76" s="62"/>
      <c r="Q76" s="62"/>
      <c r="R76" s="62"/>
      <c r="S76" s="62"/>
      <c r="T76" s="100"/>
      <c r="U76" s="100"/>
      <c r="V76" s="100"/>
      <c r="W76" s="100"/>
    </row>
    <row r="77" spans="2:42" ht="10.5" customHeight="1">
      <c r="B77" s="62"/>
      <c r="C77" s="152"/>
      <c r="D77" s="152"/>
      <c r="E77" s="152"/>
      <c r="F77" s="152"/>
      <c r="G77" s="152"/>
      <c r="H77" s="152"/>
      <c r="I77" s="152"/>
      <c r="J77" s="152"/>
      <c r="K77" s="152"/>
      <c r="L77" s="152"/>
      <c r="M77" s="152"/>
      <c r="N77" s="152"/>
      <c r="O77" s="152"/>
      <c r="P77" s="152"/>
      <c r="Q77" s="152"/>
      <c r="R77" s="152"/>
      <c r="S77" s="152"/>
      <c r="T77" s="62"/>
      <c r="U77" s="62"/>
      <c r="V77" s="100"/>
      <c r="W77" s="100"/>
    </row>
    <row r="78" spans="2:42" ht="10.5" customHeight="1">
      <c r="B78" s="62"/>
      <c r="C78" s="152"/>
      <c r="D78" s="152"/>
      <c r="E78" s="152"/>
      <c r="F78" s="152"/>
      <c r="G78" s="152"/>
      <c r="H78" s="152"/>
      <c r="I78" s="152"/>
      <c r="J78" s="152"/>
      <c r="K78" s="152"/>
      <c r="L78" s="152"/>
      <c r="M78" s="152"/>
      <c r="N78" s="152"/>
      <c r="O78" s="152"/>
      <c r="P78" s="152"/>
      <c r="Q78" s="152"/>
      <c r="R78" s="152"/>
      <c r="S78" s="152"/>
      <c r="T78" s="62"/>
      <c r="U78" s="62"/>
      <c r="V78" s="100"/>
      <c r="W78" s="100"/>
    </row>
    <row r="79" spans="2:42" ht="10.5" customHeight="1">
      <c r="B79" s="152"/>
      <c r="C79" s="62"/>
      <c r="D79" s="62"/>
      <c r="E79" s="62"/>
      <c r="F79" s="62"/>
      <c r="G79" s="62"/>
      <c r="H79" s="62"/>
      <c r="I79" s="62"/>
      <c r="J79" s="62"/>
      <c r="K79" s="62"/>
      <c r="L79" s="62"/>
      <c r="M79" s="62"/>
      <c r="N79" s="62"/>
      <c r="O79" s="62"/>
      <c r="P79" s="62"/>
      <c r="Q79" s="62"/>
      <c r="R79" s="62"/>
      <c r="S79" s="62"/>
      <c r="T79" s="62"/>
      <c r="U79" s="62"/>
      <c r="V79" s="100"/>
      <c r="W79" s="100"/>
    </row>
    <row r="80" spans="2:42" ht="10.5" customHeight="1">
      <c r="B80" s="152"/>
      <c r="C80" s="152"/>
      <c r="D80" s="152"/>
      <c r="E80" s="152"/>
      <c r="F80" s="152"/>
      <c r="G80" s="152"/>
      <c r="H80" s="152"/>
      <c r="I80" s="152"/>
      <c r="J80" s="152"/>
      <c r="K80" s="152"/>
      <c r="L80" s="152"/>
      <c r="M80" s="152"/>
      <c r="N80" s="152"/>
      <c r="O80" s="152"/>
      <c r="P80" s="152"/>
      <c r="Q80" s="152"/>
      <c r="R80" s="152"/>
      <c r="S80" s="152"/>
      <c r="T80" s="62"/>
      <c r="U80" s="62"/>
      <c r="V80" s="100"/>
      <c r="W80" s="48"/>
    </row>
    <row r="81" spans="2:42" ht="10.5" customHeight="1">
      <c r="B81" s="62"/>
      <c r="C81" s="152"/>
      <c r="D81" s="152"/>
      <c r="E81" s="152"/>
      <c r="F81" s="152"/>
      <c r="G81" s="152"/>
      <c r="H81" s="152"/>
      <c r="I81" s="152"/>
      <c r="J81" s="152"/>
      <c r="K81" s="152"/>
      <c r="L81" s="152"/>
      <c r="M81" s="152"/>
      <c r="N81" s="152"/>
      <c r="O81" s="152"/>
      <c r="P81" s="152"/>
      <c r="Q81" s="152"/>
      <c r="R81" s="152"/>
      <c r="S81" s="152"/>
      <c r="T81" s="62"/>
      <c r="U81" s="62"/>
      <c r="V81" s="100"/>
      <c r="W81" s="48"/>
    </row>
    <row r="82" spans="2:42" ht="10.5" customHeight="1">
      <c r="B82" s="152"/>
      <c r="I82" s="38"/>
      <c r="T82" s="62"/>
      <c r="U82" s="62"/>
      <c r="V82" s="100"/>
      <c r="W82" s="48"/>
    </row>
    <row r="83" spans="2:42" ht="10.5" customHeight="1">
      <c r="B83" s="152"/>
      <c r="I83" s="38"/>
      <c r="T83" s="62"/>
      <c r="U83" s="62"/>
      <c r="V83" s="100"/>
      <c r="W83" s="48"/>
    </row>
    <row r="84" spans="2:42" ht="10.5" customHeight="1">
      <c r="B84" s="38"/>
      <c r="I84" s="38"/>
      <c r="T84" s="62"/>
      <c r="U84" s="62"/>
      <c r="V84" s="100"/>
      <c r="W84" s="48"/>
    </row>
    <row r="85" spans="2:42" ht="10.5" customHeight="1">
      <c r="B85" s="38"/>
      <c r="I85" s="38"/>
      <c r="T85" s="62"/>
      <c r="U85" s="62"/>
      <c r="V85" s="100"/>
      <c r="W85" s="48"/>
    </row>
    <row r="86" spans="2:42" ht="10.5" customHeight="1">
      <c r="B86" s="38"/>
      <c r="I86" s="38"/>
      <c r="T86" s="152"/>
      <c r="U86" s="152"/>
      <c r="V86" s="100"/>
      <c r="W86" s="48"/>
    </row>
    <row r="87" spans="2:42" ht="10.5" customHeight="1">
      <c r="B87" s="38"/>
      <c r="I87" s="38"/>
      <c r="T87" s="152"/>
      <c r="U87" s="152"/>
      <c r="V87" s="48"/>
      <c r="W87" s="48"/>
    </row>
    <row r="88" spans="2:42" ht="10.5" customHeight="1">
      <c r="B88" s="38"/>
      <c r="I88" s="38"/>
      <c r="T88" s="62"/>
      <c r="U88" s="62"/>
      <c r="V88" s="48"/>
      <c r="W88" s="62"/>
    </row>
    <row r="89" spans="2:42" ht="10.5" customHeight="1">
      <c r="B89" s="38"/>
      <c r="I89" s="38"/>
      <c r="T89" s="152"/>
      <c r="U89" s="152"/>
      <c r="V89" s="48"/>
      <c r="W89" s="152"/>
    </row>
    <row r="90" spans="2:42" ht="10.5" customHeight="1">
      <c r="B90" s="38"/>
      <c r="AM90" s="152"/>
      <c r="AN90" s="152"/>
    </row>
    <row r="91" spans="2:42" ht="10.5" customHeight="1">
      <c r="B91" s="38"/>
    </row>
    <row r="92" spans="2:42" ht="10.5" customHeight="1">
      <c r="AO92" s="48"/>
      <c r="AP92" s="152"/>
    </row>
    <row r="93" spans="2:42" ht="10.5" customHeight="1">
      <c r="AO93" s="48"/>
      <c r="AP93" s="62"/>
    </row>
    <row r="94" spans="2:42" ht="10.5" customHeight="1">
      <c r="AO94" s="48"/>
      <c r="AP94" s="152"/>
    </row>
    <row r="95" spans="2:42" ht="10.5" customHeight="1">
      <c r="AO95" s="48"/>
      <c r="AP95" s="152"/>
    </row>
    <row r="96" spans="2:42" ht="10.5" customHeight="1">
      <c r="AO96" s="48"/>
    </row>
    <row r="97" spans="41:41" ht="10.5" customHeight="1">
      <c r="AO97" s="62"/>
    </row>
    <row r="98" spans="41:41" ht="10.5" customHeight="1">
      <c r="AO98" s="152"/>
    </row>
    <row r="99" spans="41:41" ht="10.5" customHeight="1">
      <c r="AO99" s="152"/>
    </row>
    <row r="100" spans="41:41" ht="10.5" customHeight="1">
      <c r="AO100" s="62"/>
    </row>
    <row r="101" spans="41:41" ht="10.5" customHeight="1">
      <c r="AO101" s="152"/>
    </row>
    <row r="102" spans="41:41" ht="10.5" customHeight="1">
      <c r="AO102" s="152"/>
    </row>
  </sheetData>
  <sheetProtection sheet="1" objects="1" scenarios="1"/>
  <mergeCells count="88">
    <mergeCell ref="G1:AC1"/>
    <mergeCell ref="AL1:AN1"/>
    <mergeCell ref="C3:BZ4"/>
    <mergeCell ref="AX60:BD61"/>
    <mergeCell ref="BE60:BK61"/>
    <mergeCell ref="C9:H10"/>
    <mergeCell ref="I9:AN10"/>
    <mergeCell ref="AX54:BD55"/>
    <mergeCell ref="BE54:BK55"/>
    <mergeCell ref="AX56:BD57"/>
    <mergeCell ref="BE56:BK57"/>
    <mergeCell ref="AQ46:AQ47"/>
    <mergeCell ref="BT45:BW45"/>
    <mergeCell ref="BX45:CB45"/>
    <mergeCell ref="AX6:BZ7"/>
    <mergeCell ref="AC11:AN12"/>
    <mergeCell ref="D62:K63"/>
    <mergeCell ref="L60:T61"/>
    <mergeCell ref="L62:T63"/>
    <mergeCell ref="U62:AN63"/>
    <mergeCell ref="BE46:BK47"/>
    <mergeCell ref="AR50:AW51"/>
    <mergeCell ref="BE62:BK63"/>
    <mergeCell ref="AR62:AW63"/>
    <mergeCell ref="AX62:BD63"/>
    <mergeCell ref="D56:K57"/>
    <mergeCell ref="D58:K59"/>
    <mergeCell ref="AX46:BD47"/>
    <mergeCell ref="D53:K53"/>
    <mergeCell ref="D54:K55"/>
    <mergeCell ref="D60:K61"/>
    <mergeCell ref="BP45:BS45"/>
    <mergeCell ref="BL45:BO45"/>
    <mergeCell ref="AQ60:AQ61"/>
    <mergeCell ref="AQ62:AQ63"/>
    <mergeCell ref="BE58:BK59"/>
    <mergeCell ref="AX58:BD59"/>
    <mergeCell ref="AR54:AW55"/>
    <mergeCell ref="AR56:AW57"/>
    <mergeCell ref="AR58:AW59"/>
    <mergeCell ref="AR60:AW61"/>
    <mergeCell ref="AR52:AW53"/>
    <mergeCell ref="L64:T65"/>
    <mergeCell ref="U54:AN55"/>
    <mergeCell ref="U56:AN57"/>
    <mergeCell ref="U58:AN59"/>
    <mergeCell ref="U64:AN65"/>
    <mergeCell ref="U60:AN61"/>
    <mergeCell ref="L54:T55"/>
    <mergeCell ref="I15:AN15"/>
    <mergeCell ref="BE50:BK51"/>
    <mergeCell ref="AX52:BD53"/>
    <mergeCell ref="BE52:BK53"/>
    <mergeCell ref="C15:H21"/>
    <mergeCell ref="AX48:BD49"/>
    <mergeCell ref="BE48:BK49"/>
    <mergeCell ref="AX50:BD51"/>
    <mergeCell ref="AX45:BD45"/>
    <mergeCell ref="BE45:BK45"/>
    <mergeCell ref="G25:H39"/>
    <mergeCell ref="G41:H48"/>
    <mergeCell ref="AR46:AW47"/>
    <mergeCell ref="AR48:AW49"/>
    <mergeCell ref="L53:T53"/>
    <mergeCell ref="U53:AN53"/>
    <mergeCell ref="M11:X12"/>
    <mergeCell ref="M13:AN14"/>
    <mergeCell ref="C11:H14"/>
    <mergeCell ref="I11:L12"/>
    <mergeCell ref="Y11:AB12"/>
    <mergeCell ref="I13:L13"/>
    <mergeCell ref="I14:L14"/>
    <mergeCell ref="C64:C65"/>
    <mergeCell ref="AQ48:AQ49"/>
    <mergeCell ref="AQ50:AQ51"/>
    <mergeCell ref="AQ52:AQ53"/>
    <mergeCell ref="AQ54:AQ55"/>
    <mergeCell ref="AQ56:AQ57"/>
    <mergeCell ref="AQ58:AQ59"/>
    <mergeCell ref="C25:F48"/>
    <mergeCell ref="L56:T57"/>
    <mergeCell ref="L58:T59"/>
    <mergeCell ref="C54:C55"/>
    <mergeCell ref="C56:C57"/>
    <mergeCell ref="C58:C59"/>
    <mergeCell ref="C60:C61"/>
    <mergeCell ref="C62:C63"/>
    <mergeCell ref="D64:K65"/>
  </mergeCells>
  <phoneticPr fontId="1"/>
  <pageMargins left="0.23622047244094491" right="0.23622047244094491" top="0.27559055118110237" bottom="0.31496062992125984" header="0.11811023622047245" footer="0.19685039370078741"/>
  <pageSetup paperSize="8" scale="9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N76"/>
  <sheetViews>
    <sheetView view="pageBreakPreview" zoomScaleNormal="100" zoomScaleSheetLayoutView="100" workbookViewId="0">
      <selection activeCell="Z66" sqref="Z66:AE67"/>
    </sheetView>
  </sheetViews>
  <sheetFormatPr defaultColWidth="2.625" defaultRowHeight="11.25" customHeight="1"/>
  <cols>
    <col min="1" max="1" width="1" style="230" customWidth="1"/>
    <col min="2" max="3" width="1.875" style="230" customWidth="1"/>
    <col min="4" max="4" width="4.5" style="230" bestFit="1" customWidth="1"/>
    <col min="5" max="38" width="2.625" style="230" customWidth="1"/>
    <col min="39" max="40" width="2.125" style="230" customWidth="1"/>
    <col min="41" max="150" width="2.625" style="230" customWidth="1"/>
    <col min="151" max="151" width="1.125" style="230" customWidth="1"/>
    <col min="152" max="16384" width="2.625" style="230"/>
  </cols>
  <sheetData>
    <row r="1" spans="2:40" ht="18" customHeight="1">
      <c r="B1" s="222" t="s">
        <v>111</v>
      </c>
      <c r="C1" s="223"/>
      <c r="D1" s="223"/>
      <c r="E1" s="224"/>
      <c r="F1" s="224"/>
      <c r="G1" s="224"/>
      <c r="H1" s="224"/>
      <c r="I1" s="224"/>
      <c r="J1" s="224"/>
      <c r="K1" s="224"/>
      <c r="L1" s="224"/>
      <c r="M1" s="224"/>
      <c r="N1" s="224"/>
      <c r="O1" s="224"/>
      <c r="P1" s="224"/>
      <c r="Q1" s="224"/>
      <c r="R1" s="224"/>
      <c r="S1" s="224"/>
      <c r="T1" s="224"/>
      <c r="U1" s="224"/>
      <c r="V1" s="225"/>
      <c r="W1" s="224"/>
      <c r="X1" s="224"/>
      <c r="Y1" s="224"/>
      <c r="Z1" s="224"/>
      <c r="AA1" s="224"/>
      <c r="AB1" s="224"/>
      <c r="AC1" s="224"/>
      <c r="AD1" s="224"/>
      <c r="AE1" s="224"/>
      <c r="AF1" s="224"/>
      <c r="AG1" s="224"/>
      <c r="AH1" s="224"/>
      <c r="AI1" s="224"/>
      <c r="AJ1" s="226" t="s">
        <v>15</v>
      </c>
      <c r="AK1" s="227"/>
      <c r="AL1" s="228" t="s">
        <v>12</v>
      </c>
      <c r="AM1" s="229"/>
      <c r="AN1" s="228" t="s">
        <v>14</v>
      </c>
    </row>
    <row r="2" spans="2:40" ht="5.25" customHeight="1"/>
    <row r="3" spans="2:40" ht="11.25" customHeight="1">
      <c r="B3" s="812" t="s">
        <v>41</v>
      </c>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c r="AH3" s="813"/>
      <c r="AI3" s="813"/>
      <c r="AJ3" s="813"/>
      <c r="AK3" s="813"/>
      <c r="AL3" s="813"/>
      <c r="AM3" s="813"/>
      <c r="AN3" s="814"/>
    </row>
    <row r="4" spans="2:40" ht="11.25" customHeight="1">
      <c r="B4" s="815"/>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c r="AJ4" s="816"/>
      <c r="AK4" s="816"/>
      <c r="AL4" s="816"/>
      <c r="AM4" s="816"/>
      <c r="AN4" s="817"/>
    </row>
    <row r="5" spans="2:40" s="231" customFormat="1" ht="5.25" customHeight="1"/>
    <row r="6" spans="2:40" s="231" customFormat="1" ht="11.25" customHeight="1">
      <c r="B6" s="818" t="s">
        <v>27</v>
      </c>
      <c r="C6" s="819"/>
      <c r="D6" s="822" t="s">
        <v>29</v>
      </c>
      <c r="E6" s="804" t="s">
        <v>42</v>
      </c>
      <c r="F6" s="804"/>
      <c r="G6" s="804"/>
      <c r="H6" s="804"/>
      <c r="I6" s="804"/>
      <c r="J6" s="804"/>
      <c r="K6" s="804"/>
      <c r="L6" s="804"/>
      <c r="M6" s="804"/>
      <c r="N6" s="804"/>
      <c r="O6" s="804"/>
      <c r="P6" s="804" t="s">
        <v>214</v>
      </c>
      <c r="Q6" s="804"/>
      <c r="R6" s="804"/>
      <c r="S6" s="804"/>
      <c r="T6" s="804"/>
      <c r="U6" s="804"/>
      <c r="V6" s="804"/>
      <c r="W6" s="804"/>
      <c r="X6" s="804"/>
      <c r="Y6" s="804"/>
      <c r="Z6" s="804" t="s">
        <v>215</v>
      </c>
      <c r="AA6" s="804"/>
      <c r="AB6" s="804"/>
      <c r="AC6" s="804"/>
      <c r="AD6" s="804"/>
      <c r="AE6" s="804"/>
      <c r="AF6" s="804" t="s">
        <v>216</v>
      </c>
      <c r="AG6" s="804"/>
      <c r="AH6" s="804"/>
      <c r="AI6" s="804"/>
      <c r="AJ6" s="804"/>
      <c r="AK6" s="804"/>
      <c r="AL6" s="804"/>
      <c r="AM6" s="804"/>
      <c r="AN6" s="824"/>
    </row>
    <row r="7" spans="2:40" s="231" customFormat="1" ht="11.25" customHeight="1">
      <c r="B7" s="820"/>
      <c r="C7" s="821"/>
      <c r="D7" s="823"/>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5"/>
      <c r="AI7" s="805"/>
      <c r="AJ7" s="805"/>
      <c r="AK7" s="805"/>
      <c r="AL7" s="805"/>
      <c r="AM7" s="805"/>
      <c r="AN7" s="825"/>
    </row>
    <row r="8" spans="2:40" s="231" customFormat="1" ht="11.25" customHeight="1">
      <c r="B8" s="807" t="s">
        <v>218</v>
      </c>
      <c r="C8" s="808"/>
      <c r="D8" s="806">
        <v>1</v>
      </c>
      <c r="E8" s="768"/>
      <c r="F8" s="768"/>
      <c r="G8" s="768"/>
      <c r="H8" s="768"/>
      <c r="I8" s="768"/>
      <c r="J8" s="768"/>
      <c r="K8" s="768"/>
      <c r="L8" s="768"/>
      <c r="M8" s="768"/>
      <c r="N8" s="768"/>
      <c r="O8" s="768"/>
      <c r="P8" s="767"/>
      <c r="Q8" s="767"/>
      <c r="R8" s="767"/>
      <c r="S8" s="767"/>
      <c r="T8" s="767"/>
      <c r="U8" s="767"/>
      <c r="V8" s="767"/>
      <c r="W8" s="767"/>
      <c r="X8" s="767"/>
      <c r="Y8" s="767"/>
      <c r="Z8" s="768"/>
      <c r="AA8" s="768"/>
      <c r="AB8" s="768"/>
      <c r="AC8" s="768"/>
      <c r="AD8" s="768"/>
      <c r="AE8" s="768"/>
      <c r="AF8" s="768"/>
      <c r="AG8" s="768"/>
      <c r="AH8" s="768"/>
      <c r="AI8" s="768"/>
      <c r="AJ8" s="768"/>
      <c r="AK8" s="768"/>
      <c r="AL8" s="768"/>
      <c r="AM8" s="768"/>
      <c r="AN8" s="769"/>
    </row>
    <row r="9" spans="2:40" s="231" customFormat="1" ht="11.25" customHeight="1">
      <c r="B9" s="799"/>
      <c r="C9" s="800"/>
      <c r="D9" s="794"/>
      <c r="E9" s="750"/>
      <c r="F9" s="750"/>
      <c r="G9" s="750"/>
      <c r="H9" s="750"/>
      <c r="I9" s="750"/>
      <c r="J9" s="750"/>
      <c r="K9" s="750"/>
      <c r="L9" s="750"/>
      <c r="M9" s="750"/>
      <c r="N9" s="750"/>
      <c r="O9" s="750"/>
      <c r="P9" s="749"/>
      <c r="Q9" s="749"/>
      <c r="R9" s="749"/>
      <c r="S9" s="749"/>
      <c r="T9" s="749"/>
      <c r="U9" s="749"/>
      <c r="V9" s="749"/>
      <c r="W9" s="749"/>
      <c r="X9" s="749"/>
      <c r="Y9" s="749"/>
      <c r="Z9" s="750"/>
      <c r="AA9" s="750"/>
      <c r="AB9" s="750"/>
      <c r="AC9" s="750"/>
      <c r="AD9" s="750"/>
      <c r="AE9" s="750"/>
      <c r="AF9" s="750"/>
      <c r="AG9" s="750"/>
      <c r="AH9" s="750"/>
      <c r="AI9" s="750"/>
      <c r="AJ9" s="750"/>
      <c r="AK9" s="750"/>
      <c r="AL9" s="750"/>
      <c r="AM9" s="750"/>
      <c r="AN9" s="751"/>
    </row>
    <row r="10" spans="2:40" s="231" customFormat="1" ht="11.25" customHeight="1">
      <c r="B10" s="799"/>
      <c r="C10" s="800"/>
      <c r="D10" s="794">
        <v>2</v>
      </c>
      <c r="E10" s="750"/>
      <c r="F10" s="750"/>
      <c r="G10" s="750"/>
      <c r="H10" s="750"/>
      <c r="I10" s="750"/>
      <c r="J10" s="750"/>
      <c r="K10" s="750"/>
      <c r="L10" s="750"/>
      <c r="M10" s="750"/>
      <c r="N10" s="750"/>
      <c r="O10" s="750"/>
      <c r="P10" s="749"/>
      <c r="Q10" s="749"/>
      <c r="R10" s="749"/>
      <c r="S10" s="749"/>
      <c r="T10" s="749"/>
      <c r="U10" s="749"/>
      <c r="V10" s="749"/>
      <c r="W10" s="749"/>
      <c r="X10" s="749"/>
      <c r="Y10" s="749"/>
      <c r="Z10" s="750"/>
      <c r="AA10" s="750"/>
      <c r="AB10" s="750"/>
      <c r="AC10" s="750"/>
      <c r="AD10" s="750"/>
      <c r="AE10" s="750"/>
      <c r="AF10" s="750"/>
      <c r="AG10" s="750"/>
      <c r="AH10" s="750"/>
      <c r="AI10" s="750"/>
      <c r="AJ10" s="750"/>
      <c r="AK10" s="750"/>
      <c r="AL10" s="750"/>
      <c r="AM10" s="750"/>
      <c r="AN10" s="751"/>
    </row>
    <row r="11" spans="2:40" s="231" customFormat="1" ht="11.25" customHeight="1">
      <c r="B11" s="799"/>
      <c r="C11" s="800"/>
      <c r="D11" s="794"/>
      <c r="E11" s="750"/>
      <c r="F11" s="750"/>
      <c r="G11" s="750"/>
      <c r="H11" s="750"/>
      <c r="I11" s="750"/>
      <c r="J11" s="750"/>
      <c r="K11" s="750"/>
      <c r="L11" s="750"/>
      <c r="M11" s="750"/>
      <c r="N11" s="750"/>
      <c r="O11" s="750"/>
      <c r="P11" s="749"/>
      <c r="Q11" s="749"/>
      <c r="R11" s="749"/>
      <c r="S11" s="749"/>
      <c r="T11" s="749"/>
      <c r="U11" s="749"/>
      <c r="V11" s="749"/>
      <c r="W11" s="749"/>
      <c r="X11" s="749"/>
      <c r="Y11" s="749"/>
      <c r="Z11" s="750"/>
      <c r="AA11" s="750"/>
      <c r="AB11" s="750"/>
      <c r="AC11" s="750"/>
      <c r="AD11" s="750"/>
      <c r="AE11" s="750"/>
      <c r="AF11" s="750"/>
      <c r="AG11" s="750"/>
      <c r="AH11" s="750"/>
      <c r="AI11" s="750"/>
      <c r="AJ11" s="750"/>
      <c r="AK11" s="750"/>
      <c r="AL11" s="750"/>
      <c r="AM11" s="750"/>
      <c r="AN11" s="751"/>
    </row>
    <row r="12" spans="2:40" s="231" customFormat="1" ht="11.25" customHeight="1">
      <c r="B12" s="799"/>
      <c r="C12" s="800"/>
      <c r="D12" s="794">
        <v>3</v>
      </c>
      <c r="E12" s="750"/>
      <c r="F12" s="750"/>
      <c r="G12" s="750"/>
      <c r="H12" s="750"/>
      <c r="I12" s="750"/>
      <c r="J12" s="750"/>
      <c r="K12" s="750"/>
      <c r="L12" s="750"/>
      <c r="M12" s="750"/>
      <c r="N12" s="750"/>
      <c r="O12" s="750"/>
      <c r="P12" s="749"/>
      <c r="Q12" s="749"/>
      <c r="R12" s="749"/>
      <c r="S12" s="749"/>
      <c r="T12" s="749"/>
      <c r="U12" s="749"/>
      <c r="V12" s="749"/>
      <c r="W12" s="749"/>
      <c r="X12" s="749"/>
      <c r="Y12" s="749"/>
      <c r="Z12" s="750"/>
      <c r="AA12" s="750"/>
      <c r="AB12" s="750"/>
      <c r="AC12" s="750"/>
      <c r="AD12" s="750"/>
      <c r="AE12" s="750"/>
      <c r="AF12" s="750"/>
      <c r="AG12" s="750"/>
      <c r="AH12" s="750"/>
      <c r="AI12" s="750"/>
      <c r="AJ12" s="750"/>
      <c r="AK12" s="750"/>
      <c r="AL12" s="750"/>
      <c r="AM12" s="750"/>
      <c r="AN12" s="751"/>
    </row>
    <row r="13" spans="2:40" s="231" customFormat="1" ht="11.25" customHeight="1">
      <c r="B13" s="799"/>
      <c r="C13" s="800"/>
      <c r="D13" s="794"/>
      <c r="E13" s="750"/>
      <c r="F13" s="750"/>
      <c r="G13" s="750"/>
      <c r="H13" s="750"/>
      <c r="I13" s="750"/>
      <c r="J13" s="750"/>
      <c r="K13" s="750"/>
      <c r="L13" s="750"/>
      <c r="M13" s="750"/>
      <c r="N13" s="750"/>
      <c r="O13" s="750"/>
      <c r="P13" s="749"/>
      <c r="Q13" s="749"/>
      <c r="R13" s="749"/>
      <c r="S13" s="749"/>
      <c r="T13" s="749"/>
      <c r="U13" s="749"/>
      <c r="V13" s="749"/>
      <c r="W13" s="749"/>
      <c r="X13" s="749"/>
      <c r="Y13" s="749"/>
      <c r="Z13" s="750"/>
      <c r="AA13" s="750"/>
      <c r="AB13" s="750"/>
      <c r="AC13" s="750"/>
      <c r="AD13" s="750"/>
      <c r="AE13" s="750"/>
      <c r="AF13" s="750"/>
      <c r="AG13" s="750"/>
      <c r="AH13" s="750"/>
      <c r="AI13" s="750"/>
      <c r="AJ13" s="750"/>
      <c r="AK13" s="750"/>
      <c r="AL13" s="750"/>
      <c r="AM13" s="750"/>
      <c r="AN13" s="751"/>
    </row>
    <row r="14" spans="2:40" s="231" customFormat="1" ht="11.25" customHeight="1">
      <c r="B14" s="799"/>
      <c r="C14" s="800"/>
      <c r="D14" s="794">
        <v>4</v>
      </c>
      <c r="E14" s="750"/>
      <c r="F14" s="750"/>
      <c r="G14" s="750"/>
      <c r="H14" s="750"/>
      <c r="I14" s="750"/>
      <c r="J14" s="750"/>
      <c r="K14" s="750"/>
      <c r="L14" s="750"/>
      <c r="M14" s="750"/>
      <c r="N14" s="750"/>
      <c r="O14" s="750"/>
      <c r="P14" s="749"/>
      <c r="Q14" s="749"/>
      <c r="R14" s="749"/>
      <c r="S14" s="749"/>
      <c r="T14" s="749"/>
      <c r="U14" s="749"/>
      <c r="V14" s="749"/>
      <c r="W14" s="749"/>
      <c r="X14" s="749"/>
      <c r="Y14" s="749"/>
      <c r="Z14" s="750"/>
      <c r="AA14" s="750"/>
      <c r="AB14" s="750"/>
      <c r="AC14" s="750"/>
      <c r="AD14" s="750"/>
      <c r="AE14" s="750"/>
      <c r="AF14" s="750"/>
      <c r="AG14" s="750"/>
      <c r="AH14" s="750"/>
      <c r="AI14" s="750"/>
      <c r="AJ14" s="750"/>
      <c r="AK14" s="750"/>
      <c r="AL14" s="750"/>
      <c r="AM14" s="750"/>
      <c r="AN14" s="751"/>
    </row>
    <row r="15" spans="2:40" s="231" customFormat="1" ht="11.25" customHeight="1">
      <c r="B15" s="799"/>
      <c r="C15" s="800"/>
      <c r="D15" s="794"/>
      <c r="E15" s="750"/>
      <c r="F15" s="750"/>
      <c r="G15" s="750"/>
      <c r="H15" s="750"/>
      <c r="I15" s="750"/>
      <c r="J15" s="750"/>
      <c r="K15" s="750"/>
      <c r="L15" s="750"/>
      <c r="M15" s="750"/>
      <c r="N15" s="750"/>
      <c r="O15" s="750"/>
      <c r="P15" s="749"/>
      <c r="Q15" s="749"/>
      <c r="R15" s="749"/>
      <c r="S15" s="749"/>
      <c r="T15" s="749"/>
      <c r="U15" s="749"/>
      <c r="V15" s="749"/>
      <c r="W15" s="749"/>
      <c r="X15" s="749"/>
      <c r="Y15" s="749"/>
      <c r="Z15" s="750"/>
      <c r="AA15" s="750"/>
      <c r="AB15" s="750"/>
      <c r="AC15" s="750"/>
      <c r="AD15" s="750"/>
      <c r="AE15" s="750"/>
      <c r="AF15" s="750"/>
      <c r="AG15" s="750"/>
      <c r="AH15" s="750"/>
      <c r="AI15" s="750"/>
      <c r="AJ15" s="750"/>
      <c r="AK15" s="750"/>
      <c r="AL15" s="750"/>
      <c r="AM15" s="750"/>
      <c r="AN15" s="751"/>
    </row>
    <row r="16" spans="2:40" s="231" customFormat="1" ht="11.25" customHeight="1">
      <c r="B16" s="799"/>
      <c r="C16" s="800"/>
      <c r="D16" s="794">
        <v>5</v>
      </c>
      <c r="E16" s="750"/>
      <c r="F16" s="750"/>
      <c r="G16" s="750"/>
      <c r="H16" s="750"/>
      <c r="I16" s="750"/>
      <c r="J16" s="750"/>
      <c r="K16" s="750"/>
      <c r="L16" s="750"/>
      <c r="M16" s="750"/>
      <c r="N16" s="750"/>
      <c r="O16" s="750"/>
      <c r="P16" s="749"/>
      <c r="Q16" s="749"/>
      <c r="R16" s="749"/>
      <c r="S16" s="749"/>
      <c r="T16" s="749"/>
      <c r="U16" s="749"/>
      <c r="V16" s="749"/>
      <c r="W16" s="749"/>
      <c r="X16" s="749"/>
      <c r="Y16" s="749"/>
      <c r="Z16" s="750"/>
      <c r="AA16" s="750"/>
      <c r="AB16" s="750"/>
      <c r="AC16" s="750"/>
      <c r="AD16" s="750"/>
      <c r="AE16" s="750"/>
      <c r="AF16" s="750"/>
      <c r="AG16" s="750"/>
      <c r="AH16" s="750"/>
      <c r="AI16" s="750"/>
      <c r="AJ16" s="750"/>
      <c r="AK16" s="750"/>
      <c r="AL16" s="750"/>
      <c r="AM16" s="750"/>
      <c r="AN16" s="751"/>
    </row>
    <row r="17" spans="2:40" s="231" customFormat="1" ht="11.25" customHeight="1">
      <c r="B17" s="799"/>
      <c r="C17" s="800"/>
      <c r="D17" s="794"/>
      <c r="E17" s="750"/>
      <c r="F17" s="750"/>
      <c r="G17" s="750"/>
      <c r="H17" s="750"/>
      <c r="I17" s="750"/>
      <c r="J17" s="750"/>
      <c r="K17" s="750"/>
      <c r="L17" s="750"/>
      <c r="M17" s="750"/>
      <c r="N17" s="750"/>
      <c r="O17" s="750"/>
      <c r="P17" s="749"/>
      <c r="Q17" s="749"/>
      <c r="R17" s="749"/>
      <c r="S17" s="749"/>
      <c r="T17" s="749"/>
      <c r="U17" s="749"/>
      <c r="V17" s="749"/>
      <c r="W17" s="749"/>
      <c r="X17" s="749"/>
      <c r="Y17" s="749"/>
      <c r="Z17" s="750"/>
      <c r="AA17" s="750"/>
      <c r="AB17" s="750"/>
      <c r="AC17" s="750"/>
      <c r="AD17" s="750"/>
      <c r="AE17" s="750"/>
      <c r="AF17" s="750"/>
      <c r="AG17" s="750"/>
      <c r="AH17" s="750"/>
      <c r="AI17" s="750"/>
      <c r="AJ17" s="750"/>
      <c r="AK17" s="750"/>
      <c r="AL17" s="750"/>
      <c r="AM17" s="750"/>
      <c r="AN17" s="751"/>
    </row>
    <row r="18" spans="2:40" s="231" customFormat="1" ht="11.25" customHeight="1">
      <c r="B18" s="799"/>
      <c r="C18" s="800"/>
      <c r="D18" s="794">
        <v>6</v>
      </c>
      <c r="E18" s="750"/>
      <c r="F18" s="750"/>
      <c r="G18" s="750"/>
      <c r="H18" s="750"/>
      <c r="I18" s="750"/>
      <c r="J18" s="750"/>
      <c r="K18" s="750"/>
      <c r="L18" s="750"/>
      <c r="M18" s="750"/>
      <c r="N18" s="750"/>
      <c r="O18" s="750"/>
      <c r="P18" s="749"/>
      <c r="Q18" s="749"/>
      <c r="R18" s="749"/>
      <c r="S18" s="749"/>
      <c r="T18" s="749"/>
      <c r="U18" s="749"/>
      <c r="V18" s="749"/>
      <c r="W18" s="749"/>
      <c r="X18" s="749"/>
      <c r="Y18" s="749"/>
      <c r="Z18" s="750"/>
      <c r="AA18" s="750"/>
      <c r="AB18" s="750"/>
      <c r="AC18" s="750"/>
      <c r="AD18" s="750"/>
      <c r="AE18" s="750"/>
      <c r="AF18" s="750"/>
      <c r="AG18" s="750"/>
      <c r="AH18" s="750"/>
      <c r="AI18" s="750"/>
      <c r="AJ18" s="750"/>
      <c r="AK18" s="750"/>
      <c r="AL18" s="750"/>
      <c r="AM18" s="750"/>
      <c r="AN18" s="751"/>
    </row>
    <row r="19" spans="2:40" s="231" customFormat="1" ht="11.25" customHeight="1">
      <c r="B19" s="799"/>
      <c r="C19" s="800"/>
      <c r="D19" s="794"/>
      <c r="E19" s="750"/>
      <c r="F19" s="750"/>
      <c r="G19" s="750"/>
      <c r="H19" s="750"/>
      <c r="I19" s="750"/>
      <c r="J19" s="750"/>
      <c r="K19" s="750"/>
      <c r="L19" s="750"/>
      <c r="M19" s="750"/>
      <c r="N19" s="750"/>
      <c r="O19" s="750"/>
      <c r="P19" s="749"/>
      <c r="Q19" s="749"/>
      <c r="R19" s="749"/>
      <c r="S19" s="749"/>
      <c r="T19" s="749"/>
      <c r="U19" s="749"/>
      <c r="V19" s="749"/>
      <c r="W19" s="749"/>
      <c r="X19" s="749"/>
      <c r="Y19" s="749"/>
      <c r="Z19" s="750"/>
      <c r="AA19" s="750"/>
      <c r="AB19" s="750"/>
      <c r="AC19" s="750"/>
      <c r="AD19" s="750"/>
      <c r="AE19" s="750"/>
      <c r="AF19" s="750"/>
      <c r="AG19" s="750"/>
      <c r="AH19" s="750"/>
      <c r="AI19" s="750"/>
      <c r="AJ19" s="750"/>
      <c r="AK19" s="750"/>
      <c r="AL19" s="750"/>
      <c r="AM19" s="750"/>
      <c r="AN19" s="751"/>
    </row>
    <row r="20" spans="2:40" s="231" customFormat="1" ht="11.25" customHeight="1">
      <c r="B20" s="799"/>
      <c r="C20" s="800"/>
      <c r="D20" s="794">
        <v>7</v>
      </c>
      <c r="E20" s="750"/>
      <c r="F20" s="750"/>
      <c r="G20" s="750"/>
      <c r="H20" s="750"/>
      <c r="I20" s="750"/>
      <c r="J20" s="750"/>
      <c r="K20" s="750"/>
      <c r="L20" s="750"/>
      <c r="M20" s="750"/>
      <c r="N20" s="750"/>
      <c r="O20" s="750"/>
      <c r="P20" s="749"/>
      <c r="Q20" s="749"/>
      <c r="R20" s="749"/>
      <c r="S20" s="749"/>
      <c r="T20" s="749"/>
      <c r="U20" s="749"/>
      <c r="V20" s="749"/>
      <c r="W20" s="749"/>
      <c r="X20" s="749"/>
      <c r="Y20" s="749"/>
      <c r="Z20" s="750"/>
      <c r="AA20" s="750"/>
      <c r="AB20" s="750"/>
      <c r="AC20" s="750"/>
      <c r="AD20" s="750"/>
      <c r="AE20" s="750"/>
      <c r="AF20" s="750"/>
      <c r="AG20" s="750"/>
      <c r="AH20" s="750"/>
      <c r="AI20" s="750"/>
      <c r="AJ20" s="750"/>
      <c r="AK20" s="750"/>
      <c r="AL20" s="750"/>
      <c r="AM20" s="750"/>
      <c r="AN20" s="751"/>
    </row>
    <row r="21" spans="2:40" s="231" customFormat="1" ht="11.25" customHeight="1">
      <c r="B21" s="799"/>
      <c r="C21" s="800"/>
      <c r="D21" s="794"/>
      <c r="E21" s="750"/>
      <c r="F21" s="750"/>
      <c r="G21" s="750"/>
      <c r="H21" s="750"/>
      <c r="I21" s="750"/>
      <c r="J21" s="750"/>
      <c r="K21" s="750"/>
      <c r="L21" s="750"/>
      <c r="M21" s="750"/>
      <c r="N21" s="750"/>
      <c r="O21" s="750"/>
      <c r="P21" s="749"/>
      <c r="Q21" s="749"/>
      <c r="R21" s="749"/>
      <c r="S21" s="749"/>
      <c r="T21" s="749"/>
      <c r="U21" s="749"/>
      <c r="V21" s="749"/>
      <c r="W21" s="749"/>
      <c r="X21" s="749"/>
      <c r="Y21" s="749"/>
      <c r="Z21" s="750"/>
      <c r="AA21" s="750"/>
      <c r="AB21" s="750"/>
      <c r="AC21" s="750"/>
      <c r="AD21" s="750"/>
      <c r="AE21" s="750"/>
      <c r="AF21" s="750"/>
      <c r="AG21" s="750"/>
      <c r="AH21" s="750"/>
      <c r="AI21" s="750"/>
      <c r="AJ21" s="750"/>
      <c r="AK21" s="750"/>
      <c r="AL21" s="750"/>
      <c r="AM21" s="750"/>
      <c r="AN21" s="751"/>
    </row>
    <row r="22" spans="2:40" s="231" customFormat="1" ht="11.25" customHeight="1">
      <c r="B22" s="799"/>
      <c r="C22" s="800"/>
      <c r="D22" s="794">
        <v>8</v>
      </c>
      <c r="E22" s="750"/>
      <c r="F22" s="750"/>
      <c r="G22" s="750"/>
      <c r="H22" s="750"/>
      <c r="I22" s="750"/>
      <c r="J22" s="750"/>
      <c r="K22" s="750"/>
      <c r="L22" s="750"/>
      <c r="M22" s="750"/>
      <c r="N22" s="750"/>
      <c r="O22" s="750"/>
      <c r="P22" s="749"/>
      <c r="Q22" s="749"/>
      <c r="R22" s="749"/>
      <c r="S22" s="749"/>
      <c r="T22" s="749"/>
      <c r="U22" s="749"/>
      <c r="V22" s="749"/>
      <c r="W22" s="749"/>
      <c r="X22" s="749"/>
      <c r="Y22" s="749"/>
      <c r="Z22" s="750"/>
      <c r="AA22" s="750"/>
      <c r="AB22" s="750"/>
      <c r="AC22" s="750"/>
      <c r="AD22" s="750"/>
      <c r="AE22" s="750"/>
      <c r="AF22" s="750"/>
      <c r="AG22" s="750"/>
      <c r="AH22" s="750"/>
      <c r="AI22" s="750"/>
      <c r="AJ22" s="750"/>
      <c r="AK22" s="750"/>
      <c r="AL22" s="750"/>
      <c r="AM22" s="750"/>
      <c r="AN22" s="751"/>
    </row>
    <row r="23" spans="2:40" s="231" customFormat="1" ht="11.25" customHeight="1">
      <c r="B23" s="799"/>
      <c r="C23" s="800"/>
      <c r="D23" s="794"/>
      <c r="E23" s="750"/>
      <c r="F23" s="750"/>
      <c r="G23" s="750"/>
      <c r="H23" s="750"/>
      <c r="I23" s="750"/>
      <c r="J23" s="750"/>
      <c r="K23" s="750"/>
      <c r="L23" s="750"/>
      <c r="M23" s="750"/>
      <c r="N23" s="750"/>
      <c r="O23" s="750"/>
      <c r="P23" s="749"/>
      <c r="Q23" s="749"/>
      <c r="R23" s="749"/>
      <c r="S23" s="749"/>
      <c r="T23" s="749"/>
      <c r="U23" s="749"/>
      <c r="V23" s="749"/>
      <c r="W23" s="749"/>
      <c r="X23" s="749"/>
      <c r="Y23" s="749"/>
      <c r="Z23" s="750"/>
      <c r="AA23" s="750"/>
      <c r="AB23" s="750"/>
      <c r="AC23" s="750"/>
      <c r="AD23" s="750"/>
      <c r="AE23" s="750"/>
      <c r="AF23" s="750"/>
      <c r="AG23" s="750"/>
      <c r="AH23" s="750"/>
      <c r="AI23" s="750"/>
      <c r="AJ23" s="750"/>
      <c r="AK23" s="750"/>
      <c r="AL23" s="750"/>
      <c r="AM23" s="750"/>
      <c r="AN23" s="751"/>
    </row>
    <row r="24" spans="2:40" s="231" customFormat="1" ht="11.25" customHeight="1">
      <c r="B24" s="799"/>
      <c r="C24" s="800"/>
      <c r="D24" s="794">
        <v>9</v>
      </c>
      <c r="E24" s="750"/>
      <c r="F24" s="750"/>
      <c r="G24" s="750"/>
      <c r="H24" s="750"/>
      <c r="I24" s="750"/>
      <c r="J24" s="750"/>
      <c r="K24" s="750"/>
      <c r="L24" s="750"/>
      <c r="M24" s="750"/>
      <c r="N24" s="750"/>
      <c r="O24" s="750"/>
      <c r="P24" s="749"/>
      <c r="Q24" s="749"/>
      <c r="R24" s="749"/>
      <c r="S24" s="749"/>
      <c r="T24" s="749"/>
      <c r="U24" s="749"/>
      <c r="V24" s="749"/>
      <c r="W24" s="749"/>
      <c r="X24" s="749"/>
      <c r="Y24" s="749"/>
      <c r="Z24" s="750"/>
      <c r="AA24" s="750"/>
      <c r="AB24" s="750"/>
      <c r="AC24" s="750"/>
      <c r="AD24" s="750"/>
      <c r="AE24" s="750"/>
      <c r="AF24" s="750"/>
      <c r="AG24" s="750"/>
      <c r="AH24" s="750"/>
      <c r="AI24" s="750"/>
      <c r="AJ24" s="750"/>
      <c r="AK24" s="750"/>
      <c r="AL24" s="750"/>
      <c r="AM24" s="750"/>
      <c r="AN24" s="751"/>
    </row>
    <row r="25" spans="2:40" s="231" customFormat="1" ht="11.25" customHeight="1">
      <c r="B25" s="799"/>
      <c r="C25" s="800"/>
      <c r="D25" s="794"/>
      <c r="E25" s="750"/>
      <c r="F25" s="750"/>
      <c r="G25" s="750"/>
      <c r="H25" s="750"/>
      <c r="I25" s="750"/>
      <c r="J25" s="750"/>
      <c r="K25" s="750"/>
      <c r="L25" s="750"/>
      <c r="M25" s="750"/>
      <c r="N25" s="750"/>
      <c r="O25" s="750"/>
      <c r="P25" s="749"/>
      <c r="Q25" s="749"/>
      <c r="R25" s="749"/>
      <c r="S25" s="749"/>
      <c r="T25" s="749"/>
      <c r="U25" s="749"/>
      <c r="V25" s="749"/>
      <c r="W25" s="749"/>
      <c r="X25" s="749"/>
      <c r="Y25" s="749"/>
      <c r="Z25" s="750"/>
      <c r="AA25" s="750"/>
      <c r="AB25" s="750"/>
      <c r="AC25" s="750"/>
      <c r="AD25" s="750"/>
      <c r="AE25" s="750"/>
      <c r="AF25" s="750"/>
      <c r="AG25" s="750"/>
      <c r="AH25" s="750"/>
      <c r="AI25" s="750"/>
      <c r="AJ25" s="750"/>
      <c r="AK25" s="750"/>
      <c r="AL25" s="750"/>
      <c r="AM25" s="750"/>
      <c r="AN25" s="751"/>
    </row>
    <row r="26" spans="2:40" s="231" customFormat="1" ht="11.25" customHeight="1">
      <c r="B26" s="799"/>
      <c r="C26" s="800"/>
      <c r="D26" s="794">
        <v>10</v>
      </c>
      <c r="E26" s="750"/>
      <c r="F26" s="750"/>
      <c r="G26" s="750"/>
      <c r="H26" s="750"/>
      <c r="I26" s="750"/>
      <c r="J26" s="750"/>
      <c r="K26" s="750"/>
      <c r="L26" s="750"/>
      <c r="M26" s="750"/>
      <c r="N26" s="750"/>
      <c r="O26" s="750"/>
      <c r="P26" s="749"/>
      <c r="Q26" s="749"/>
      <c r="R26" s="749"/>
      <c r="S26" s="749"/>
      <c r="T26" s="749"/>
      <c r="U26" s="749"/>
      <c r="V26" s="749"/>
      <c r="W26" s="749"/>
      <c r="X26" s="749"/>
      <c r="Y26" s="749"/>
      <c r="Z26" s="750"/>
      <c r="AA26" s="750"/>
      <c r="AB26" s="750"/>
      <c r="AC26" s="750"/>
      <c r="AD26" s="750"/>
      <c r="AE26" s="750"/>
      <c r="AF26" s="750"/>
      <c r="AG26" s="750"/>
      <c r="AH26" s="750"/>
      <c r="AI26" s="750"/>
      <c r="AJ26" s="750"/>
      <c r="AK26" s="750"/>
      <c r="AL26" s="750"/>
      <c r="AM26" s="750"/>
      <c r="AN26" s="751"/>
    </row>
    <row r="27" spans="2:40" s="231" customFormat="1" ht="11.25" customHeight="1">
      <c r="B27" s="799"/>
      <c r="C27" s="800"/>
      <c r="D27" s="794"/>
      <c r="E27" s="750"/>
      <c r="F27" s="750"/>
      <c r="G27" s="750"/>
      <c r="H27" s="750"/>
      <c r="I27" s="750"/>
      <c r="J27" s="750"/>
      <c r="K27" s="750"/>
      <c r="L27" s="750"/>
      <c r="M27" s="750"/>
      <c r="N27" s="750"/>
      <c r="O27" s="750"/>
      <c r="P27" s="749"/>
      <c r="Q27" s="749"/>
      <c r="R27" s="749"/>
      <c r="S27" s="749"/>
      <c r="T27" s="749"/>
      <c r="U27" s="749"/>
      <c r="V27" s="749"/>
      <c r="W27" s="749"/>
      <c r="X27" s="749"/>
      <c r="Y27" s="749"/>
      <c r="Z27" s="750"/>
      <c r="AA27" s="750"/>
      <c r="AB27" s="750"/>
      <c r="AC27" s="750"/>
      <c r="AD27" s="750"/>
      <c r="AE27" s="750"/>
      <c r="AF27" s="750"/>
      <c r="AG27" s="750"/>
      <c r="AH27" s="750"/>
      <c r="AI27" s="750"/>
      <c r="AJ27" s="750"/>
      <c r="AK27" s="750"/>
      <c r="AL27" s="750"/>
      <c r="AM27" s="750"/>
      <c r="AN27" s="751"/>
    </row>
    <row r="28" spans="2:40" s="231" customFormat="1" ht="11.25" customHeight="1">
      <c r="B28" s="799"/>
      <c r="C28" s="800"/>
      <c r="D28" s="795" t="s">
        <v>217</v>
      </c>
      <c r="E28" s="752"/>
      <c r="F28" s="752"/>
      <c r="G28" s="752"/>
      <c r="H28" s="752"/>
      <c r="I28" s="752"/>
      <c r="J28" s="752"/>
      <c r="K28" s="752"/>
      <c r="L28" s="752"/>
      <c r="M28" s="752"/>
      <c r="N28" s="752"/>
      <c r="O28" s="752"/>
      <c r="P28" s="754"/>
      <c r="Q28" s="754"/>
      <c r="R28" s="754"/>
      <c r="S28" s="754"/>
      <c r="T28" s="754"/>
      <c r="U28" s="754"/>
      <c r="V28" s="754"/>
      <c r="W28" s="754"/>
      <c r="X28" s="754"/>
      <c r="Y28" s="754"/>
      <c r="Z28" s="752">
        <f>SUM(Z8:AE27)</f>
        <v>0</v>
      </c>
      <c r="AA28" s="752"/>
      <c r="AB28" s="752"/>
      <c r="AC28" s="752"/>
      <c r="AD28" s="752"/>
      <c r="AE28" s="752"/>
      <c r="AF28" s="757">
        <f>SUM(AF8:AN27)</f>
        <v>0</v>
      </c>
      <c r="AG28" s="757"/>
      <c r="AH28" s="757"/>
      <c r="AI28" s="757"/>
      <c r="AJ28" s="757"/>
      <c r="AK28" s="757"/>
      <c r="AL28" s="757"/>
      <c r="AM28" s="757"/>
      <c r="AN28" s="758"/>
    </row>
    <row r="29" spans="2:40" s="231" customFormat="1" ht="11.25" customHeight="1">
      <c r="B29" s="801"/>
      <c r="C29" s="802"/>
      <c r="D29" s="796"/>
      <c r="E29" s="756"/>
      <c r="F29" s="756"/>
      <c r="G29" s="756"/>
      <c r="H29" s="756"/>
      <c r="I29" s="756"/>
      <c r="J29" s="756"/>
      <c r="K29" s="756"/>
      <c r="L29" s="756"/>
      <c r="M29" s="756"/>
      <c r="N29" s="756"/>
      <c r="O29" s="756"/>
      <c r="P29" s="764"/>
      <c r="Q29" s="764"/>
      <c r="R29" s="764"/>
      <c r="S29" s="764"/>
      <c r="T29" s="764"/>
      <c r="U29" s="764"/>
      <c r="V29" s="764"/>
      <c r="W29" s="764"/>
      <c r="X29" s="764"/>
      <c r="Y29" s="764"/>
      <c r="Z29" s="756"/>
      <c r="AA29" s="756"/>
      <c r="AB29" s="756"/>
      <c r="AC29" s="756"/>
      <c r="AD29" s="756"/>
      <c r="AE29" s="756"/>
      <c r="AF29" s="765"/>
      <c r="AG29" s="765"/>
      <c r="AH29" s="765"/>
      <c r="AI29" s="765"/>
      <c r="AJ29" s="765"/>
      <c r="AK29" s="765"/>
      <c r="AL29" s="765"/>
      <c r="AM29" s="765"/>
      <c r="AN29" s="766"/>
    </row>
    <row r="30" spans="2:40" s="231" customFormat="1" ht="11.25" customHeight="1">
      <c r="B30" s="807" t="s">
        <v>219</v>
      </c>
      <c r="C30" s="808"/>
      <c r="D30" s="806">
        <v>1</v>
      </c>
      <c r="E30" s="768"/>
      <c r="F30" s="768"/>
      <c r="G30" s="768"/>
      <c r="H30" s="768"/>
      <c r="I30" s="768"/>
      <c r="J30" s="768"/>
      <c r="K30" s="768"/>
      <c r="L30" s="768"/>
      <c r="M30" s="768"/>
      <c r="N30" s="768"/>
      <c r="O30" s="768"/>
      <c r="P30" s="767"/>
      <c r="Q30" s="767"/>
      <c r="R30" s="767"/>
      <c r="S30" s="767"/>
      <c r="T30" s="767"/>
      <c r="U30" s="767"/>
      <c r="V30" s="767"/>
      <c r="W30" s="767"/>
      <c r="X30" s="767"/>
      <c r="Y30" s="767"/>
      <c r="Z30" s="768"/>
      <c r="AA30" s="768"/>
      <c r="AB30" s="768"/>
      <c r="AC30" s="768"/>
      <c r="AD30" s="768"/>
      <c r="AE30" s="768"/>
      <c r="AF30" s="768"/>
      <c r="AG30" s="768"/>
      <c r="AH30" s="768"/>
      <c r="AI30" s="768"/>
      <c r="AJ30" s="768"/>
      <c r="AK30" s="768"/>
      <c r="AL30" s="768"/>
      <c r="AM30" s="768"/>
      <c r="AN30" s="769"/>
    </row>
    <row r="31" spans="2:40" s="231" customFormat="1" ht="11.25" customHeight="1">
      <c r="B31" s="799"/>
      <c r="C31" s="800"/>
      <c r="D31" s="794"/>
      <c r="E31" s="750"/>
      <c r="F31" s="750"/>
      <c r="G31" s="750"/>
      <c r="H31" s="750"/>
      <c r="I31" s="750"/>
      <c r="J31" s="750"/>
      <c r="K31" s="750"/>
      <c r="L31" s="750"/>
      <c r="M31" s="750"/>
      <c r="N31" s="750"/>
      <c r="O31" s="750"/>
      <c r="P31" s="749"/>
      <c r="Q31" s="749"/>
      <c r="R31" s="749"/>
      <c r="S31" s="749"/>
      <c r="T31" s="749"/>
      <c r="U31" s="749"/>
      <c r="V31" s="749"/>
      <c r="W31" s="749"/>
      <c r="X31" s="749"/>
      <c r="Y31" s="749"/>
      <c r="Z31" s="750"/>
      <c r="AA31" s="750"/>
      <c r="AB31" s="750"/>
      <c r="AC31" s="750"/>
      <c r="AD31" s="750"/>
      <c r="AE31" s="750"/>
      <c r="AF31" s="750"/>
      <c r="AG31" s="750"/>
      <c r="AH31" s="750"/>
      <c r="AI31" s="750"/>
      <c r="AJ31" s="750"/>
      <c r="AK31" s="750"/>
      <c r="AL31" s="750"/>
      <c r="AM31" s="750"/>
      <c r="AN31" s="751"/>
    </row>
    <row r="32" spans="2:40" s="231" customFormat="1" ht="11.25" customHeight="1">
      <c r="B32" s="799"/>
      <c r="C32" s="800"/>
      <c r="D32" s="794">
        <v>2</v>
      </c>
      <c r="E32" s="750"/>
      <c r="F32" s="750"/>
      <c r="G32" s="750"/>
      <c r="H32" s="750"/>
      <c r="I32" s="750"/>
      <c r="J32" s="750"/>
      <c r="K32" s="750"/>
      <c r="L32" s="750"/>
      <c r="M32" s="750"/>
      <c r="N32" s="750"/>
      <c r="O32" s="750"/>
      <c r="P32" s="749"/>
      <c r="Q32" s="749"/>
      <c r="R32" s="749"/>
      <c r="S32" s="749"/>
      <c r="T32" s="749"/>
      <c r="U32" s="749"/>
      <c r="V32" s="749"/>
      <c r="W32" s="749"/>
      <c r="X32" s="749"/>
      <c r="Y32" s="749"/>
      <c r="Z32" s="750"/>
      <c r="AA32" s="750"/>
      <c r="AB32" s="750"/>
      <c r="AC32" s="750"/>
      <c r="AD32" s="750"/>
      <c r="AE32" s="750"/>
      <c r="AF32" s="750"/>
      <c r="AG32" s="750"/>
      <c r="AH32" s="750"/>
      <c r="AI32" s="750"/>
      <c r="AJ32" s="750"/>
      <c r="AK32" s="750"/>
      <c r="AL32" s="750"/>
      <c r="AM32" s="750"/>
      <c r="AN32" s="751"/>
    </row>
    <row r="33" spans="2:40" s="231" customFormat="1" ht="11.25" customHeight="1">
      <c r="B33" s="799"/>
      <c r="C33" s="800"/>
      <c r="D33" s="794"/>
      <c r="E33" s="750"/>
      <c r="F33" s="750"/>
      <c r="G33" s="750"/>
      <c r="H33" s="750"/>
      <c r="I33" s="750"/>
      <c r="J33" s="750"/>
      <c r="K33" s="750"/>
      <c r="L33" s="750"/>
      <c r="M33" s="750"/>
      <c r="N33" s="750"/>
      <c r="O33" s="750"/>
      <c r="P33" s="749"/>
      <c r="Q33" s="749"/>
      <c r="R33" s="749"/>
      <c r="S33" s="749"/>
      <c r="T33" s="749"/>
      <c r="U33" s="749"/>
      <c r="V33" s="749"/>
      <c r="W33" s="749"/>
      <c r="X33" s="749"/>
      <c r="Y33" s="749"/>
      <c r="Z33" s="750"/>
      <c r="AA33" s="750"/>
      <c r="AB33" s="750"/>
      <c r="AC33" s="750"/>
      <c r="AD33" s="750"/>
      <c r="AE33" s="750"/>
      <c r="AF33" s="750"/>
      <c r="AG33" s="750"/>
      <c r="AH33" s="750"/>
      <c r="AI33" s="750"/>
      <c r="AJ33" s="750"/>
      <c r="AK33" s="750"/>
      <c r="AL33" s="750"/>
      <c r="AM33" s="750"/>
      <c r="AN33" s="751"/>
    </row>
    <row r="34" spans="2:40" s="231" customFormat="1" ht="11.25" customHeight="1">
      <c r="B34" s="799"/>
      <c r="C34" s="800"/>
      <c r="D34" s="794">
        <v>3</v>
      </c>
      <c r="E34" s="750"/>
      <c r="F34" s="750"/>
      <c r="G34" s="750"/>
      <c r="H34" s="750"/>
      <c r="I34" s="750"/>
      <c r="J34" s="750"/>
      <c r="K34" s="750"/>
      <c r="L34" s="750"/>
      <c r="M34" s="750"/>
      <c r="N34" s="750"/>
      <c r="O34" s="750"/>
      <c r="P34" s="749"/>
      <c r="Q34" s="749"/>
      <c r="R34" s="749"/>
      <c r="S34" s="749"/>
      <c r="T34" s="749"/>
      <c r="U34" s="749"/>
      <c r="V34" s="749"/>
      <c r="W34" s="749"/>
      <c r="X34" s="749"/>
      <c r="Y34" s="749"/>
      <c r="Z34" s="750"/>
      <c r="AA34" s="750"/>
      <c r="AB34" s="750"/>
      <c r="AC34" s="750"/>
      <c r="AD34" s="750"/>
      <c r="AE34" s="750"/>
      <c r="AF34" s="750"/>
      <c r="AG34" s="750"/>
      <c r="AH34" s="750"/>
      <c r="AI34" s="750"/>
      <c r="AJ34" s="750"/>
      <c r="AK34" s="750"/>
      <c r="AL34" s="750"/>
      <c r="AM34" s="750"/>
      <c r="AN34" s="751"/>
    </row>
    <row r="35" spans="2:40" s="231" customFormat="1" ht="11.25" customHeight="1">
      <c r="B35" s="799"/>
      <c r="C35" s="800"/>
      <c r="D35" s="794"/>
      <c r="E35" s="750"/>
      <c r="F35" s="750"/>
      <c r="G35" s="750"/>
      <c r="H35" s="750"/>
      <c r="I35" s="750"/>
      <c r="J35" s="750"/>
      <c r="K35" s="750"/>
      <c r="L35" s="750"/>
      <c r="M35" s="750"/>
      <c r="N35" s="750"/>
      <c r="O35" s="750"/>
      <c r="P35" s="749"/>
      <c r="Q35" s="749"/>
      <c r="R35" s="749"/>
      <c r="S35" s="749"/>
      <c r="T35" s="749"/>
      <c r="U35" s="749"/>
      <c r="V35" s="749"/>
      <c r="W35" s="749"/>
      <c r="X35" s="749"/>
      <c r="Y35" s="749"/>
      <c r="Z35" s="750"/>
      <c r="AA35" s="750"/>
      <c r="AB35" s="750"/>
      <c r="AC35" s="750"/>
      <c r="AD35" s="750"/>
      <c r="AE35" s="750"/>
      <c r="AF35" s="750"/>
      <c r="AG35" s="750"/>
      <c r="AH35" s="750"/>
      <c r="AI35" s="750"/>
      <c r="AJ35" s="750"/>
      <c r="AK35" s="750"/>
      <c r="AL35" s="750"/>
      <c r="AM35" s="750"/>
      <c r="AN35" s="751"/>
    </row>
    <row r="36" spans="2:40" s="231" customFormat="1" ht="11.25" customHeight="1">
      <c r="B36" s="799"/>
      <c r="C36" s="800"/>
      <c r="D36" s="794">
        <v>4</v>
      </c>
      <c r="E36" s="750"/>
      <c r="F36" s="750"/>
      <c r="G36" s="750"/>
      <c r="H36" s="750"/>
      <c r="I36" s="750"/>
      <c r="J36" s="750"/>
      <c r="K36" s="750"/>
      <c r="L36" s="750"/>
      <c r="M36" s="750"/>
      <c r="N36" s="750"/>
      <c r="O36" s="750"/>
      <c r="P36" s="749"/>
      <c r="Q36" s="749"/>
      <c r="R36" s="749"/>
      <c r="S36" s="749"/>
      <c r="T36" s="749"/>
      <c r="U36" s="749"/>
      <c r="V36" s="749"/>
      <c r="W36" s="749"/>
      <c r="X36" s="749"/>
      <c r="Y36" s="749"/>
      <c r="Z36" s="750"/>
      <c r="AA36" s="750"/>
      <c r="AB36" s="750"/>
      <c r="AC36" s="750"/>
      <c r="AD36" s="750"/>
      <c r="AE36" s="750"/>
      <c r="AF36" s="750"/>
      <c r="AG36" s="750"/>
      <c r="AH36" s="750"/>
      <c r="AI36" s="750"/>
      <c r="AJ36" s="750"/>
      <c r="AK36" s="750"/>
      <c r="AL36" s="750"/>
      <c r="AM36" s="750"/>
      <c r="AN36" s="751"/>
    </row>
    <row r="37" spans="2:40" s="231" customFormat="1" ht="11.25" customHeight="1">
      <c r="B37" s="799"/>
      <c r="C37" s="800"/>
      <c r="D37" s="794"/>
      <c r="E37" s="750"/>
      <c r="F37" s="750"/>
      <c r="G37" s="750"/>
      <c r="H37" s="750"/>
      <c r="I37" s="750"/>
      <c r="J37" s="750"/>
      <c r="K37" s="750"/>
      <c r="L37" s="750"/>
      <c r="M37" s="750"/>
      <c r="N37" s="750"/>
      <c r="O37" s="750"/>
      <c r="P37" s="749"/>
      <c r="Q37" s="749"/>
      <c r="R37" s="749"/>
      <c r="S37" s="749"/>
      <c r="T37" s="749"/>
      <c r="U37" s="749"/>
      <c r="V37" s="749"/>
      <c r="W37" s="749"/>
      <c r="X37" s="749"/>
      <c r="Y37" s="749"/>
      <c r="Z37" s="750"/>
      <c r="AA37" s="750"/>
      <c r="AB37" s="750"/>
      <c r="AC37" s="750"/>
      <c r="AD37" s="750"/>
      <c r="AE37" s="750"/>
      <c r="AF37" s="750"/>
      <c r="AG37" s="750"/>
      <c r="AH37" s="750"/>
      <c r="AI37" s="750"/>
      <c r="AJ37" s="750"/>
      <c r="AK37" s="750"/>
      <c r="AL37" s="750"/>
      <c r="AM37" s="750"/>
      <c r="AN37" s="751"/>
    </row>
    <row r="38" spans="2:40" s="231" customFormat="1" ht="11.25" customHeight="1">
      <c r="B38" s="799"/>
      <c r="C38" s="800"/>
      <c r="D38" s="794">
        <v>5</v>
      </c>
      <c r="E38" s="750"/>
      <c r="F38" s="750"/>
      <c r="G38" s="750"/>
      <c r="H38" s="750"/>
      <c r="I38" s="750"/>
      <c r="J38" s="750"/>
      <c r="K38" s="750"/>
      <c r="L38" s="750"/>
      <c r="M38" s="750"/>
      <c r="N38" s="750"/>
      <c r="O38" s="750"/>
      <c r="P38" s="749"/>
      <c r="Q38" s="749"/>
      <c r="R38" s="749"/>
      <c r="S38" s="749"/>
      <c r="T38" s="749"/>
      <c r="U38" s="749"/>
      <c r="V38" s="749"/>
      <c r="W38" s="749"/>
      <c r="X38" s="749"/>
      <c r="Y38" s="749"/>
      <c r="Z38" s="750"/>
      <c r="AA38" s="750"/>
      <c r="AB38" s="750"/>
      <c r="AC38" s="750"/>
      <c r="AD38" s="750"/>
      <c r="AE38" s="750"/>
      <c r="AF38" s="750"/>
      <c r="AG38" s="750"/>
      <c r="AH38" s="750"/>
      <c r="AI38" s="750"/>
      <c r="AJ38" s="750"/>
      <c r="AK38" s="750"/>
      <c r="AL38" s="750"/>
      <c r="AM38" s="750"/>
      <c r="AN38" s="751"/>
    </row>
    <row r="39" spans="2:40" s="231" customFormat="1" ht="11.25" customHeight="1">
      <c r="B39" s="799"/>
      <c r="C39" s="800"/>
      <c r="D39" s="794"/>
      <c r="E39" s="750"/>
      <c r="F39" s="750"/>
      <c r="G39" s="750"/>
      <c r="H39" s="750"/>
      <c r="I39" s="750"/>
      <c r="J39" s="750"/>
      <c r="K39" s="750"/>
      <c r="L39" s="750"/>
      <c r="M39" s="750"/>
      <c r="N39" s="750"/>
      <c r="O39" s="750"/>
      <c r="P39" s="749"/>
      <c r="Q39" s="749"/>
      <c r="R39" s="749"/>
      <c r="S39" s="749"/>
      <c r="T39" s="749"/>
      <c r="U39" s="749"/>
      <c r="V39" s="749"/>
      <c r="W39" s="749"/>
      <c r="X39" s="749"/>
      <c r="Y39" s="749"/>
      <c r="Z39" s="750"/>
      <c r="AA39" s="750"/>
      <c r="AB39" s="750"/>
      <c r="AC39" s="750"/>
      <c r="AD39" s="750"/>
      <c r="AE39" s="750"/>
      <c r="AF39" s="750"/>
      <c r="AG39" s="750"/>
      <c r="AH39" s="750"/>
      <c r="AI39" s="750"/>
      <c r="AJ39" s="750"/>
      <c r="AK39" s="750"/>
      <c r="AL39" s="750"/>
      <c r="AM39" s="750"/>
      <c r="AN39" s="751"/>
    </row>
    <row r="40" spans="2:40" s="231" customFormat="1" ht="11.25" customHeight="1">
      <c r="B40" s="799"/>
      <c r="C40" s="800"/>
      <c r="D40" s="794">
        <v>6</v>
      </c>
      <c r="E40" s="750"/>
      <c r="F40" s="750"/>
      <c r="G40" s="750"/>
      <c r="H40" s="750"/>
      <c r="I40" s="750"/>
      <c r="J40" s="750"/>
      <c r="K40" s="750"/>
      <c r="L40" s="750"/>
      <c r="M40" s="750"/>
      <c r="N40" s="750"/>
      <c r="O40" s="750"/>
      <c r="P40" s="749"/>
      <c r="Q40" s="749"/>
      <c r="R40" s="749"/>
      <c r="S40" s="749"/>
      <c r="T40" s="749"/>
      <c r="U40" s="749"/>
      <c r="V40" s="749"/>
      <c r="W40" s="749"/>
      <c r="X40" s="749"/>
      <c r="Y40" s="749"/>
      <c r="Z40" s="750"/>
      <c r="AA40" s="750"/>
      <c r="AB40" s="750"/>
      <c r="AC40" s="750"/>
      <c r="AD40" s="750"/>
      <c r="AE40" s="750"/>
      <c r="AF40" s="750"/>
      <c r="AG40" s="750"/>
      <c r="AH40" s="750"/>
      <c r="AI40" s="750"/>
      <c r="AJ40" s="750"/>
      <c r="AK40" s="750"/>
      <c r="AL40" s="750"/>
      <c r="AM40" s="750"/>
      <c r="AN40" s="751"/>
    </row>
    <row r="41" spans="2:40" s="231" customFormat="1" ht="11.25" customHeight="1">
      <c r="B41" s="799"/>
      <c r="C41" s="800"/>
      <c r="D41" s="794"/>
      <c r="E41" s="750"/>
      <c r="F41" s="750"/>
      <c r="G41" s="750"/>
      <c r="H41" s="750"/>
      <c r="I41" s="750"/>
      <c r="J41" s="750"/>
      <c r="K41" s="750"/>
      <c r="L41" s="750"/>
      <c r="M41" s="750"/>
      <c r="N41" s="750"/>
      <c r="O41" s="750"/>
      <c r="P41" s="749"/>
      <c r="Q41" s="749"/>
      <c r="R41" s="749"/>
      <c r="S41" s="749"/>
      <c r="T41" s="749"/>
      <c r="U41" s="749"/>
      <c r="V41" s="749"/>
      <c r="W41" s="749"/>
      <c r="X41" s="749"/>
      <c r="Y41" s="749"/>
      <c r="Z41" s="750"/>
      <c r="AA41" s="750"/>
      <c r="AB41" s="750"/>
      <c r="AC41" s="750"/>
      <c r="AD41" s="750"/>
      <c r="AE41" s="750"/>
      <c r="AF41" s="750"/>
      <c r="AG41" s="750"/>
      <c r="AH41" s="750"/>
      <c r="AI41" s="750"/>
      <c r="AJ41" s="750"/>
      <c r="AK41" s="750"/>
      <c r="AL41" s="750"/>
      <c r="AM41" s="750"/>
      <c r="AN41" s="751"/>
    </row>
    <row r="42" spans="2:40" s="231" customFormat="1" ht="11.25" customHeight="1">
      <c r="B42" s="799"/>
      <c r="C42" s="800"/>
      <c r="D42" s="794">
        <v>7</v>
      </c>
      <c r="E42" s="750"/>
      <c r="F42" s="750"/>
      <c r="G42" s="750"/>
      <c r="H42" s="750"/>
      <c r="I42" s="750"/>
      <c r="J42" s="750"/>
      <c r="K42" s="750"/>
      <c r="L42" s="750"/>
      <c r="M42" s="750"/>
      <c r="N42" s="750"/>
      <c r="O42" s="750"/>
      <c r="P42" s="749"/>
      <c r="Q42" s="749"/>
      <c r="R42" s="749"/>
      <c r="S42" s="749"/>
      <c r="T42" s="749"/>
      <c r="U42" s="749"/>
      <c r="V42" s="749"/>
      <c r="W42" s="749"/>
      <c r="X42" s="749"/>
      <c r="Y42" s="749"/>
      <c r="Z42" s="750"/>
      <c r="AA42" s="750"/>
      <c r="AB42" s="750"/>
      <c r="AC42" s="750"/>
      <c r="AD42" s="750"/>
      <c r="AE42" s="750"/>
      <c r="AF42" s="750"/>
      <c r="AG42" s="750"/>
      <c r="AH42" s="750"/>
      <c r="AI42" s="750"/>
      <c r="AJ42" s="750"/>
      <c r="AK42" s="750"/>
      <c r="AL42" s="750"/>
      <c r="AM42" s="750"/>
      <c r="AN42" s="751"/>
    </row>
    <row r="43" spans="2:40" s="231" customFormat="1" ht="11.25" customHeight="1">
      <c r="B43" s="799"/>
      <c r="C43" s="800"/>
      <c r="D43" s="794"/>
      <c r="E43" s="750"/>
      <c r="F43" s="750"/>
      <c r="G43" s="750"/>
      <c r="H43" s="750"/>
      <c r="I43" s="750"/>
      <c r="J43" s="750"/>
      <c r="K43" s="750"/>
      <c r="L43" s="750"/>
      <c r="M43" s="750"/>
      <c r="N43" s="750"/>
      <c r="O43" s="750"/>
      <c r="P43" s="749"/>
      <c r="Q43" s="749"/>
      <c r="R43" s="749"/>
      <c r="S43" s="749"/>
      <c r="T43" s="749"/>
      <c r="U43" s="749"/>
      <c r="V43" s="749"/>
      <c r="W43" s="749"/>
      <c r="X43" s="749"/>
      <c r="Y43" s="749"/>
      <c r="Z43" s="750"/>
      <c r="AA43" s="750"/>
      <c r="AB43" s="750"/>
      <c r="AC43" s="750"/>
      <c r="AD43" s="750"/>
      <c r="AE43" s="750"/>
      <c r="AF43" s="750"/>
      <c r="AG43" s="750"/>
      <c r="AH43" s="750"/>
      <c r="AI43" s="750"/>
      <c r="AJ43" s="750"/>
      <c r="AK43" s="750"/>
      <c r="AL43" s="750"/>
      <c r="AM43" s="750"/>
      <c r="AN43" s="751"/>
    </row>
    <row r="44" spans="2:40" s="231" customFormat="1" ht="11.25" customHeight="1">
      <c r="B44" s="799"/>
      <c r="C44" s="800"/>
      <c r="D44" s="794">
        <v>8</v>
      </c>
      <c r="E44" s="750"/>
      <c r="F44" s="750"/>
      <c r="G44" s="750"/>
      <c r="H44" s="750"/>
      <c r="I44" s="750"/>
      <c r="J44" s="750"/>
      <c r="K44" s="750"/>
      <c r="L44" s="750"/>
      <c r="M44" s="750"/>
      <c r="N44" s="750"/>
      <c r="O44" s="750"/>
      <c r="P44" s="749"/>
      <c r="Q44" s="749"/>
      <c r="R44" s="749"/>
      <c r="S44" s="749"/>
      <c r="T44" s="749"/>
      <c r="U44" s="749"/>
      <c r="V44" s="749"/>
      <c r="W44" s="749"/>
      <c r="X44" s="749"/>
      <c r="Y44" s="749"/>
      <c r="Z44" s="750"/>
      <c r="AA44" s="750"/>
      <c r="AB44" s="750"/>
      <c r="AC44" s="750"/>
      <c r="AD44" s="750"/>
      <c r="AE44" s="750"/>
      <c r="AF44" s="750"/>
      <c r="AG44" s="750"/>
      <c r="AH44" s="750"/>
      <c r="AI44" s="750"/>
      <c r="AJ44" s="750"/>
      <c r="AK44" s="750"/>
      <c r="AL44" s="750"/>
      <c r="AM44" s="750"/>
      <c r="AN44" s="751"/>
    </row>
    <row r="45" spans="2:40" s="231" customFormat="1" ht="11.25" customHeight="1">
      <c r="B45" s="799"/>
      <c r="C45" s="800"/>
      <c r="D45" s="794"/>
      <c r="E45" s="750"/>
      <c r="F45" s="750"/>
      <c r="G45" s="750"/>
      <c r="H45" s="750"/>
      <c r="I45" s="750"/>
      <c r="J45" s="750"/>
      <c r="K45" s="750"/>
      <c r="L45" s="750"/>
      <c r="M45" s="750"/>
      <c r="N45" s="750"/>
      <c r="O45" s="750"/>
      <c r="P45" s="749"/>
      <c r="Q45" s="749"/>
      <c r="R45" s="749"/>
      <c r="S45" s="749"/>
      <c r="T45" s="749"/>
      <c r="U45" s="749"/>
      <c r="V45" s="749"/>
      <c r="W45" s="749"/>
      <c r="X45" s="749"/>
      <c r="Y45" s="749"/>
      <c r="Z45" s="750"/>
      <c r="AA45" s="750"/>
      <c r="AB45" s="750"/>
      <c r="AC45" s="750"/>
      <c r="AD45" s="750"/>
      <c r="AE45" s="750"/>
      <c r="AF45" s="750"/>
      <c r="AG45" s="750"/>
      <c r="AH45" s="750"/>
      <c r="AI45" s="750"/>
      <c r="AJ45" s="750"/>
      <c r="AK45" s="750"/>
      <c r="AL45" s="750"/>
      <c r="AM45" s="750"/>
      <c r="AN45" s="751"/>
    </row>
    <row r="46" spans="2:40" s="231" customFormat="1" ht="11.25" customHeight="1">
      <c r="B46" s="799"/>
      <c r="C46" s="800"/>
      <c r="D46" s="794">
        <v>9</v>
      </c>
      <c r="E46" s="750"/>
      <c r="F46" s="750"/>
      <c r="G46" s="750"/>
      <c r="H46" s="750"/>
      <c r="I46" s="750"/>
      <c r="J46" s="750"/>
      <c r="K46" s="750"/>
      <c r="L46" s="750"/>
      <c r="M46" s="750"/>
      <c r="N46" s="750"/>
      <c r="O46" s="750"/>
      <c r="P46" s="749"/>
      <c r="Q46" s="749"/>
      <c r="R46" s="749"/>
      <c r="S46" s="749"/>
      <c r="T46" s="749"/>
      <c r="U46" s="749"/>
      <c r="V46" s="749"/>
      <c r="W46" s="749"/>
      <c r="X46" s="749"/>
      <c r="Y46" s="749"/>
      <c r="Z46" s="750"/>
      <c r="AA46" s="750"/>
      <c r="AB46" s="750"/>
      <c r="AC46" s="750"/>
      <c r="AD46" s="750"/>
      <c r="AE46" s="750"/>
      <c r="AF46" s="750"/>
      <c r="AG46" s="750"/>
      <c r="AH46" s="750"/>
      <c r="AI46" s="750"/>
      <c r="AJ46" s="750"/>
      <c r="AK46" s="750"/>
      <c r="AL46" s="750"/>
      <c r="AM46" s="750"/>
      <c r="AN46" s="751"/>
    </row>
    <row r="47" spans="2:40" s="231" customFormat="1" ht="11.25" customHeight="1">
      <c r="B47" s="799"/>
      <c r="C47" s="800"/>
      <c r="D47" s="794"/>
      <c r="E47" s="750"/>
      <c r="F47" s="750"/>
      <c r="G47" s="750"/>
      <c r="H47" s="750"/>
      <c r="I47" s="750"/>
      <c r="J47" s="750"/>
      <c r="K47" s="750"/>
      <c r="L47" s="750"/>
      <c r="M47" s="750"/>
      <c r="N47" s="750"/>
      <c r="O47" s="750"/>
      <c r="P47" s="749"/>
      <c r="Q47" s="749"/>
      <c r="R47" s="749"/>
      <c r="S47" s="749"/>
      <c r="T47" s="749"/>
      <c r="U47" s="749"/>
      <c r="V47" s="749"/>
      <c r="W47" s="749"/>
      <c r="X47" s="749"/>
      <c r="Y47" s="749"/>
      <c r="Z47" s="750"/>
      <c r="AA47" s="750"/>
      <c r="AB47" s="750"/>
      <c r="AC47" s="750"/>
      <c r="AD47" s="750"/>
      <c r="AE47" s="750"/>
      <c r="AF47" s="750"/>
      <c r="AG47" s="750"/>
      <c r="AH47" s="750"/>
      <c r="AI47" s="750"/>
      <c r="AJ47" s="750"/>
      <c r="AK47" s="750"/>
      <c r="AL47" s="750"/>
      <c r="AM47" s="750"/>
      <c r="AN47" s="751"/>
    </row>
    <row r="48" spans="2:40" s="231" customFormat="1" ht="11.25" customHeight="1">
      <c r="B48" s="799"/>
      <c r="C48" s="800"/>
      <c r="D48" s="794">
        <v>10</v>
      </c>
      <c r="E48" s="750"/>
      <c r="F48" s="750"/>
      <c r="G48" s="750"/>
      <c r="H48" s="750"/>
      <c r="I48" s="750"/>
      <c r="J48" s="750"/>
      <c r="K48" s="750"/>
      <c r="L48" s="750"/>
      <c r="M48" s="750"/>
      <c r="N48" s="750"/>
      <c r="O48" s="750"/>
      <c r="P48" s="749"/>
      <c r="Q48" s="749"/>
      <c r="R48" s="749"/>
      <c r="S48" s="749"/>
      <c r="T48" s="749"/>
      <c r="U48" s="749"/>
      <c r="V48" s="749"/>
      <c r="W48" s="749"/>
      <c r="X48" s="749"/>
      <c r="Y48" s="749"/>
      <c r="Z48" s="750"/>
      <c r="AA48" s="750"/>
      <c r="AB48" s="750"/>
      <c r="AC48" s="750"/>
      <c r="AD48" s="750"/>
      <c r="AE48" s="750"/>
      <c r="AF48" s="750"/>
      <c r="AG48" s="750"/>
      <c r="AH48" s="750"/>
      <c r="AI48" s="750"/>
      <c r="AJ48" s="750"/>
      <c r="AK48" s="750"/>
      <c r="AL48" s="750"/>
      <c r="AM48" s="750"/>
      <c r="AN48" s="751"/>
    </row>
    <row r="49" spans="2:40" s="231" customFormat="1" ht="11.25" customHeight="1">
      <c r="B49" s="799"/>
      <c r="C49" s="800"/>
      <c r="D49" s="794"/>
      <c r="E49" s="750"/>
      <c r="F49" s="750"/>
      <c r="G49" s="750"/>
      <c r="H49" s="750"/>
      <c r="I49" s="750"/>
      <c r="J49" s="750"/>
      <c r="K49" s="750"/>
      <c r="L49" s="750"/>
      <c r="M49" s="750"/>
      <c r="N49" s="750"/>
      <c r="O49" s="750"/>
      <c r="P49" s="749"/>
      <c r="Q49" s="749"/>
      <c r="R49" s="749"/>
      <c r="S49" s="749"/>
      <c r="T49" s="749"/>
      <c r="U49" s="749"/>
      <c r="V49" s="749"/>
      <c r="W49" s="749"/>
      <c r="X49" s="749"/>
      <c r="Y49" s="749"/>
      <c r="Z49" s="750"/>
      <c r="AA49" s="750"/>
      <c r="AB49" s="750"/>
      <c r="AC49" s="750"/>
      <c r="AD49" s="750"/>
      <c r="AE49" s="750"/>
      <c r="AF49" s="750"/>
      <c r="AG49" s="750"/>
      <c r="AH49" s="750"/>
      <c r="AI49" s="750"/>
      <c r="AJ49" s="750"/>
      <c r="AK49" s="750"/>
      <c r="AL49" s="750"/>
      <c r="AM49" s="750"/>
      <c r="AN49" s="751"/>
    </row>
    <row r="50" spans="2:40" s="231" customFormat="1" ht="11.25" customHeight="1">
      <c r="B50" s="799"/>
      <c r="C50" s="800"/>
      <c r="D50" s="795" t="s">
        <v>217</v>
      </c>
      <c r="E50" s="752"/>
      <c r="F50" s="752"/>
      <c r="G50" s="752"/>
      <c r="H50" s="752"/>
      <c r="I50" s="752"/>
      <c r="J50" s="752"/>
      <c r="K50" s="752"/>
      <c r="L50" s="752"/>
      <c r="M50" s="752"/>
      <c r="N50" s="752"/>
      <c r="O50" s="752"/>
      <c r="P50" s="754"/>
      <c r="Q50" s="754"/>
      <c r="R50" s="754"/>
      <c r="S50" s="754"/>
      <c r="T50" s="754"/>
      <c r="U50" s="754"/>
      <c r="V50" s="754"/>
      <c r="W50" s="754"/>
      <c r="X50" s="754"/>
      <c r="Y50" s="754"/>
      <c r="Z50" s="752">
        <f>SUM(Z30:AE49)</f>
        <v>0</v>
      </c>
      <c r="AA50" s="752"/>
      <c r="AB50" s="752"/>
      <c r="AC50" s="752"/>
      <c r="AD50" s="752"/>
      <c r="AE50" s="752"/>
      <c r="AF50" s="757">
        <f>SUM(AF30:AN49)</f>
        <v>0</v>
      </c>
      <c r="AG50" s="757"/>
      <c r="AH50" s="757"/>
      <c r="AI50" s="757"/>
      <c r="AJ50" s="757"/>
      <c r="AK50" s="757"/>
      <c r="AL50" s="757"/>
      <c r="AM50" s="757"/>
      <c r="AN50" s="758"/>
    </row>
    <row r="51" spans="2:40" s="231" customFormat="1" ht="11.25" customHeight="1">
      <c r="B51" s="809"/>
      <c r="C51" s="810"/>
      <c r="D51" s="811"/>
      <c r="E51" s="753"/>
      <c r="F51" s="753"/>
      <c r="G51" s="753"/>
      <c r="H51" s="753"/>
      <c r="I51" s="753"/>
      <c r="J51" s="753"/>
      <c r="K51" s="753"/>
      <c r="L51" s="753"/>
      <c r="M51" s="753"/>
      <c r="N51" s="753"/>
      <c r="O51" s="753"/>
      <c r="P51" s="755"/>
      <c r="Q51" s="755"/>
      <c r="R51" s="755"/>
      <c r="S51" s="755"/>
      <c r="T51" s="755"/>
      <c r="U51" s="755"/>
      <c r="V51" s="755"/>
      <c r="W51" s="755"/>
      <c r="X51" s="755"/>
      <c r="Y51" s="755"/>
      <c r="Z51" s="756"/>
      <c r="AA51" s="756"/>
      <c r="AB51" s="756"/>
      <c r="AC51" s="756"/>
      <c r="AD51" s="756"/>
      <c r="AE51" s="756"/>
      <c r="AF51" s="759"/>
      <c r="AG51" s="759"/>
      <c r="AH51" s="759"/>
      <c r="AI51" s="759"/>
      <c r="AJ51" s="759"/>
      <c r="AK51" s="759"/>
      <c r="AL51" s="759"/>
      <c r="AM51" s="759"/>
      <c r="AN51" s="760"/>
    </row>
    <row r="52" spans="2:40" s="231" customFormat="1" ht="11.25" customHeight="1">
      <c r="B52" s="797" t="s">
        <v>220</v>
      </c>
      <c r="C52" s="798"/>
      <c r="D52" s="803">
        <v>1</v>
      </c>
      <c r="E52" s="761"/>
      <c r="F52" s="761"/>
      <c r="G52" s="761"/>
      <c r="H52" s="761"/>
      <c r="I52" s="761"/>
      <c r="J52" s="761"/>
      <c r="K52" s="761"/>
      <c r="L52" s="761"/>
      <c r="M52" s="761"/>
      <c r="N52" s="761"/>
      <c r="O52" s="761"/>
      <c r="P52" s="762"/>
      <c r="Q52" s="762"/>
      <c r="R52" s="762"/>
      <c r="S52" s="762"/>
      <c r="T52" s="762"/>
      <c r="U52" s="762"/>
      <c r="V52" s="762"/>
      <c r="W52" s="762"/>
      <c r="X52" s="762"/>
      <c r="Y52" s="762"/>
      <c r="Z52" s="761"/>
      <c r="AA52" s="761"/>
      <c r="AB52" s="761"/>
      <c r="AC52" s="761"/>
      <c r="AD52" s="761"/>
      <c r="AE52" s="761"/>
      <c r="AF52" s="761"/>
      <c r="AG52" s="761"/>
      <c r="AH52" s="761"/>
      <c r="AI52" s="761"/>
      <c r="AJ52" s="761"/>
      <c r="AK52" s="761"/>
      <c r="AL52" s="761"/>
      <c r="AM52" s="761"/>
      <c r="AN52" s="763"/>
    </row>
    <row r="53" spans="2:40" s="231" customFormat="1" ht="10.5" customHeight="1">
      <c r="B53" s="799"/>
      <c r="C53" s="800"/>
      <c r="D53" s="794"/>
      <c r="E53" s="750"/>
      <c r="F53" s="750"/>
      <c r="G53" s="750"/>
      <c r="H53" s="750"/>
      <c r="I53" s="750"/>
      <c r="J53" s="750"/>
      <c r="K53" s="750"/>
      <c r="L53" s="750"/>
      <c r="M53" s="750"/>
      <c r="N53" s="750"/>
      <c r="O53" s="750"/>
      <c r="P53" s="749"/>
      <c r="Q53" s="749"/>
      <c r="R53" s="749"/>
      <c r="S53" s="749"/>
      <c r="T53" s="749"/>
      <c r="U53" s="749"/>
      <c r="V53" s="749"/>
      <c r="W53" s="749"/>
      <c r="X53" s="749"/>
      <c r="Y53" s="749"/>
      <c r="Z53" s="750"/>
      <c r="AA53" s="750"/>
      <c r="AB53" s="750"/>
      <c r="AC53" s="750"/>
      <c r="AD53" s="750"/>
      <c r="AE53" s="750"/>
      <c r="AF53" s="750"/>
      <c r="AG53" s="750"/>
      <c r="AH53" s="750"/>
      <c r="AI53" s="750"/>
      <c r="AJ53" s="750"/>
      <c r="AK53" s="750"/>
      <c r="AL53" s="750"/>
      <c r="AM53" s="750"/>
      <c r="AN53" s="751"/>
    </row>
    <row r="54" spans="2:40" s="231" customFormat="1" ht="11.25" customHeight="1">
      <c r="B54" s="799"/>
      <c r="C54" s="800"/>
      <c r="D54" s="794">
        <v>2</v>
      </c>
      <c r="E54" s="750"/>
      <c r="F54" s="750"/>
      <c r="G54" s="750"/>
      <c r="H54" s="750"/>
      <c r="I54" s="750"/>
      <c r="J54" s="750"/>
      <c r="K54" s="750"/>
      <c r="L54" s="750"/>
      <c r="M54" s="750"/>
      <c r="N54" s="750"/>
      <c r="O54" s="750"/>
      <c r="P54" s="749"/>
      <c r="Q54" s="749"/>
      <c r="R54" s="749"/>
      <c r="S54" s="749"/>
      <c r="T54" s="749"/>
      <c r="U54" s="749"/>
      <c r="V54" s="749"/>
      <c r="W54" s="749"/>
      <c r="X54" s="749"/>
      <c r="Y54" s="749"/>
      <c r="Z54" s="750"/>
      <c r="AA54" s="750"/>
      <c r="AB54" s="750"/>
      <c r="AC54" s="750"/>
      <c r="AD54" s="750"/>
      <c r="AE54" s="750"/>
      <c r="AF54" s="750"/>
      <c r="AG54" s="750"/>
      <c r="AH54" s="750"/>
      <c r="AI54" s="750"/>
      <c r="AJ54" s="750"/>
      <c r="AK54" s="750"/>
      <c r="AL54" s="750"/>
      <c r="AM54" s="750"/>
      <c r="AN54" s="751"/>
    </row>
    <row r="55" spans="2:40" s="231" customFormat="1" ht="11.25" customHeight="1">
      <c r="B55" s="799"/>
      <c r="C55" s="800"/>
      <c r="D55" s="794"/>
      <c r="E55" s="750"/>
      <c r="F55" s="750"/>
      <c r="G55" s="750"/>
      <c r="H55" s="750"/>
      <c r="I55" s="750"/>
      <c r="J55" s="750"/>
      <c r="K55" s="750"/>
      <c r="L55" s="750"/>
      <c r="M55" s="750"/>
      <c r="N55" s="750"/>
      <c r="O55" s="750"/>
      <c r="P55" s="749"/>
      <c r="Q55" s="749"/>
      <c r="R55" s="749"/>
      <c r="S55" s="749"/>
      <c r="T55" s="749"/>
      <c r="U55" s="749"/>
      <c r="V55" s="749"/>
      <c r="W55" s="749"/>
      <c r="X55" s="749"/>
      <c r="Y55" s="749"/>
      <c r="Z55" s="750"/>
      <c r="AA55" s="750"/>
      <c r="AB55" s="750"/>
      <c r="AC55" s="750"/>
      <c r="AD55" s="750"/>
      <c r="AE55" s="750"/>
      <c r="AF55" s="750"/>
      <c r="AG55" s="750"/>
      <c r="AH55" s="750"/>
      <c r="AI55" s="750"/>
      <c r="AJ55" s="750"/>
      <c r="AK55" s="750"/>
      <c r="AL55" s="750"/>
      <c r="AM55" s="750"/>
      <c r="AN55" s="751"/>
    </row>
    <row r="56" spans="2:40" s="231" customFormat="1" ht="11.25" customHeight="1">
      <c r="B56" s="799"/>
      <c r="C56" s="800"/>
      <c r="D56" s="794">
        <v>3</v>
      </c>
      <c r="E56" s="750"/>
      <c r="F56" s="750"/>
      <c r="G56" s="750"/>
      <c r="H56" s="750"/>
      <c r="I56" s="750"/>
      <c r="J56" s="750"/>
      <c r="K56" s="750"/>
      <c r="L56" s="750"/>
      <c r="M56" s="750"/>
      <c r="N56" s="750"/>
      <c r="O56" s="750"/>
      <c r="P56" s="749"/>
      <c r="Q56" s="749"/>
      <c r="R56" s="749"/>
      <c r="S56" s="749"/>
      <c r="T56" s="749"/>
      <c r="U56" s="749"/>
      <c r="V56" s="749"/>
      <c r="W56" s="749"/>
      <c r="X56" s="749"/>
      <c r="Y56" s="749"/>
      <c r="Z56" s="750"/>
      <c r="AA56" s="750"/>
      <c r="AB56" s="750"/>
      <c r="AC56" s="750"/>
      <c r="AD56" s="750"/>
      <c r="AE56" s="750"/>
      <c r="AF56" s="750"/>
      <c r="AG56" s="750"/>
      <c r="AH56" s="750"/>
      <c r="AI56" s="750"/>
      <c r="AJ56" s="750"/>
      <c r="AK56" s="750"/>
      <c r="AL56" s="750"/>
      <c r="AM56" s="750"/>
      <c r="AN56" s="751"/>
    </row>
    <row r="57" spans="2:40" s="231" customFormat="1" ht="11.25" customHeight="1">
      <c r="B57" s="799"/>
      <c r="C57" s="800"/>
      <c r="D57" s="794"/>
      <c r="E57" s="750"/>
      <c r="F57" s="750"/>
      <c r="G57" s="750"/>
      <c r="H57" s="750"/>
      <c r="I57" s="750"/>
      <c r="J57" s="750"/>
      <c r="K57" s="750"/>
      <c r="L57" s="750"/>
      <c r="M57" s="750"/>
      <c r="N57" s="750"/>
      <c r="O57" s="750"/>
      <c r="P57" s="749"/>
      <c r="Q57" s="749"/>
      <c r="R57" s="749"/>
      <c r="S57" s="749"/>
      <c r="T57" s="749"/>
      <c r="U57" s="749"/>
      <c r="V57" s="749"/>
      <c r="W57" s="749"/>
      <c r="X57" s="749"/>
      <c r="Y57" s="749"/>
      <c r="Z57" s="750"/>
      <c r="AA57" s="750"/>
      <c r="AB57" s="750"/>
      <c r="AC57" s="750"/>
      <c r="AD57" s="750"/>
      <c r="AE57" s="750"/>
      <c r="AF57" s="750"/>
      <c r="AG57" s="750"/>
      <c r="AH57" s="750"/>
      <c r="AI57" s="750"/>
      <c r="AJ57" s="750"/>
      <c r="AK57" s="750"/>
      <c r="AL57" s="750"/>
      <c r="AM57" s="750"/>
      <c r="AN57" s="751"/>
    </row>
    <row r="58" spans="2:40" s="231" customFormat="1" ht="11.25" customHeight="1">
      <c r="B58" s="799"/>
      <c r="C58" s="800"/>
      <c r="D58" s="794">
        <v>4</v>
      </c>
      <c r="E58" s="750"/>
      <c r="F58" s="750"/>
      <c r="G58" s="750"/>
      <c r="H58" s="750"/>
      <c r="I58" s="750"/>
      <c r="J58" s="750"/>
      <c r="K58" s="750"/>
      <c r="L58" s="750"/>
      <c r="M58" s="750"/>
      <c r="N58" s="750"/>
      <c r="O58" s="750"/>
      <c r="P58" s="749"/>
      <c r="Q58" s="749"/>
      <c r="R58" s="749"/>
      <c r="S58" s="749"/>
      <c r="T58" s="749"/>
      <c r="U58" s="749"/>
      <c r="V58" s="749"/>
      <c r="W58" s="749"/>
      <c r="X58" s="749"/>
      <c r="Y58" s="749"/>
      <c r="Z58" s="750"/>
      <c r="AA58" s="750"/>
      <c r="AB58" s="750"/>
      <c r="AC58" s="750"/>
      <c r="AD58" s="750"/>
      <c r="AE58" s="750"/>
      <c r="AF58" s="750"/>
      <c r="AG58" s="750"/>
      <c r="AH58" s="750"/>
      <c r="AI58" s="750"/>
      <c r="AJ58" s="750"/>
      <c r="AK58" s="750"/>
      <c r="AL58" s="750"/>
      <c r="AM58" s="750"/>
      <c r="AN58" s="751"/>
    </row>
    <row r="59" spans="2:40" s="231" customFormat="1" ht="11.25" customHeight="1">
      <c r="B59" s="799"/>
      <c r="C59" s="800"/>
      <c r="D59" s="794"/>
      <c r="E59" s="750"/>
      <c r="F59" s="750"/>
      <c r="G59" s="750"/>
      <c r="H59" s="750"/>
      <c r="I59" s="750"/>
      <c r="J59" s="750"/>
      <c r="K59" s="750"/>
      <c r="L59" s="750"/>
      <c r="M59" s="750"/>
      <c r="N59" s="750"/>
      <c r="O59" s="750"/>
      <c r="P59" s="749"/>
      <c r="Q59" s="749"/>
      <c r="R59" s="749"/>
      <c r="S59" s="749"/>
      <c r="T59" s="749"/>
      <c r="U59" s="749"/>
      <c r="V59" s="749"/>
      <c r="W59" s="749"/>
      <c r="X59" s="749"/>
      <c r="Y59" s="749"/>
      <c r="Z59" s="750"/>
      <c r="AA59" s="750"/>
      <c r="AB59" s="750"/>
      <c r="AC59" s="750"/>
      <c r="AD59" s="750"/>
      <c r="AE59" s="750"/>
      <c r="AF59" s="750"/>
      <c r="AG59" s="750"/>
      <c r="AH59" s="750"/>
      <c r="AI59" s="750"/>
      <c r="AJ59" s="750"/>
      <c r="AK59" s="750"/>
      <c r="AL59" s="750"/>
      <c r="AM59" s="750"/>
      <c r="AN59" s="751"/>
    </row>
    <row r="60" spans="2:40" s="231" customFormat="1" ht="11.25" customHeight="1">
      <c r="B60" s="799"/>
      <c r="C60" s="800"/>
      <c r="D60" s="794">
        <v>5</v>
      </c>
      <c r="E60" s="750"/>
      <c r="F60" s="750"/>
      <c r="G60" s="750"/>
      <c r="H60" s="750"/>
      <c r="I60" s="750"/>
      <c r="J60" s="750"/>
      <c r="K60" s="750"/>
      <c r="L60" s="750"/>
      <c r="M60" s="750"/>
      <c r="N60" s="750"/>
      <c r="O60" s="750"/>
      <c r="P60" s="749"/>
      <c r="Q60" s="749"/>
      <c r="R60" s="749"/>
      <c r="S60" s="749"/>
      <c r="T60" s="749"/>
      <c r="U60" s="749"/>
      <c r="V60" s="749"/>
      <c r="W60" s="749"/>
      <c r="X60" s="749"/>
      <c r="Y60" s="749"/>
      <c r="Z60" s="750"/>
      <c r="AA60" s="750"/>
      <c r="AB60" s="750"/>
      <c r="AC60" s="750"/>
      <c r="AD60" s="750"/>
      <c r="AE60" s="750"/>
      <c r="AF60" s="750"/>
      <c r="AG60" s="750"/>
      <c r="AH60" s="750"/>
      <c r="AI60" s="750"/>
      <c r="AJ60" s="750"/>
      <c r="AK60" s="750"/>
      <c r="AL60" s="750"/>
      <c r="AM60" s="750"/>
      <c r="AN60" s="751"/>
    </row>
    <row r="61" spans="2:40" s="231" customFormat="1" ht="11.25" customHeight="1">
      <c r="B61" s="799"/>
      <c r="C61" s="800"/>
      <c r="D61" s="794"/>
      <c r="E61" s="750"/>
      <c r="F61" s="750"/>
      <c r="G61" s="750"/>
      <c r="H61" s="750"/>
      <c r="I61" s="750"/>
      <c r="J61" s="750"/>
      <c r="K61" s="750"/>
      <c r="L61" s="750"/>
      <c r="M61" s="750"/>
      <c r="N61" s="750"/>
      <c r="O61" s="750"/>
      <c r="P61" s="749"/>
      <c r="Q61" s="749"/>
      <c r="R61" s="749"/>
      <c r="S61" s="749"/>
      <c r="T61" s="749"/>
      <c r="U61" s="749"/>
      <c r="V61" s="749"/>
      <c r="W61" s="749"/>
      <c r="X61" s="749"/>
      <c r="Y61" s="749"/>
      <c r="Z61" s="750"/>
      <c r="AA61" s="750"/>
      <c r="AB61" s="750"/>
      <c r="AC61" s="750"/>
      <c r="AD61" s="750"/>
      <c r="AE61" s="750"/>
      <c r="AF61" s="750"/>
      <c r="AG61" s="750"/>
      <c r="AH61" s="750"/>
      <c r="AI61" s="750"/>
      <c r="AJ61" s="750"/>
      <c r="AK61" s="750"/>
      <c r="AL61" s="750"/>
      <c r="AM61" s="750"/>
      <c r="AN61" s="751"/>
    </row>
    <row r="62" spans="2:40" s="231" customFormat="1" ht="11.25" customHeight="1">
      <c r="B62" s="799"/>
      <c r="C62" s="800"/>
      <c r="D62" s="794">
        <v>6</v>
      </c>
      <c r="E62" s="750"/>
      <c r="F62" s="750"/>
      <c r="G62" s="750"/>
      <c r="H62" s="750"/>
      <c r="I62" s="750"/>
      <c r="J62" s="750"/>
      <c r="K62" s="750"/>
      <c r="L62" s="750"/>
      <c r="M62" s="750"/>
      <c r="N62" s="750"/>
      <c r="O62" s="750"/>
      <c r="P62" s="749"/>
      <c r="Q62" s="749"/>
      <c r="R62" s="749"/>
      <c r="S62" s="749"/>
      <c r="T62" s="749"/>
      <c r="U62" s="749"/>
      <c r="V62" s="749"/>
      <c r="W62" s="749"/>
      <c r="X62" s="749"/>
      <c r="Y62" s="749"/>
      <c r="Z62" s="750"/>
      <c r="AA62" s="750"/>
      <c r="AB62" s="750"/>
      <c r="AC62" s="750"/>
      <c r="AD62" s="750"/>
      <c r="AE62" s="750"/>
      <c r="AF62" s="750"/>
      <c r="AG62" s="750"/>
      <c r="AH62" s="750"/>
      <c r="AI62" s="750"/>
      <c r="AJ62" s="750"/>
      <c r="AK62" s="750"/>
      <c r="AL62" s="750"/>
      <c r="AM62" s="750"/>
      <c r="AN62" s="751"/>
    </row>
    <row r="63" spans="2:40" s="231" customFormat="1" ht="11.25" customHeight="1">
      <c r="B63" s="799"/>
      <c r="C63" s="800"/>
      <c r="D63" s="794"/>
      <c r="E63" s="750"/>
      <c r="F63" s="750"/>
      <c r="G63" s="750"/>
      <c r="H63" s="750"/>
      <c r="I63" s="750"/>
      <c r="J63" s="750"/>
      <c r="K63" s="750"/>
      <c r="L63" s="750"/>
      <c r="M63" s="750"/>
      <c r="N63" s="750"/>
      <c r="O63" s="750"/>
      <c r="P63" s="749"/>
      <c r="Q63" s="749"/>
      <c r="R63" s="749"/>
      <c r="S63" s="749"/>
      <c r="T63" s="749"/>
      <c r="U63" s="749"/>
      <c r="V63" s="749"/>
      <c r="W63" s="749"/>
      <c r="X63" s="749"/>
      <c r="Y63" s="749"/>
      <c r="Z63" s="750"/>
      <c r="AA63" s="750"/>
      <c r="AB63" s="750"/>
      <c r="AC63" s="750"/>
      <c r="AD63" s="750"/>
      <c r="AE63" s="750"/>
      <c r="AF63" s="750"/>
      <c r="AG63" s="750"/>
      <c r="AH63" s="750"/>
      <c r="AI63" s="750"/>
      <c r="AJ63" s="750"/>
      <c r="AK63" s="750"/>
      <c r="AL63" s="750"/>
      <c r="AM63" s="750"/>
      <c r="AN63" s="751"/>
    </row>
    <row r="64" spans="2:40" s="231" customFormat="1" ht="11.25" customHeight="1">
      <c r="B64" s="799"/>
      <c r="C64" s="800"/>
      <c r="D64" s="794">
        <v>7</v>
      </c>
      <c r="E64" s="750"/>
      <c r="F64" s="750"/>
      <c r="G64" s="750"/>
      <c r="H64" s="750"/>
      <c r="I64" s="750"/>
      <c r="J64" s="750"/>
      <c r="K64" s="750"/>
      <c r="L64" s="750"/>
      <c r="M64" s="750"/>
      <c r="N64" s="750"/>
      <c r="O64" s="750"/>
      <c r="P64" s="749"/>
      <c r="Q64" s="749"/>
      <c r="R64" s="749"/>
      <c r="S64" s="749"/>
      <c r="T64" s="749"/>
      <c r="U64" s="749"/>
      <c r="V64" s="749"/>
      <c r="W64" s="749"/>
      <c r="X64" s="749"/>
      <c r="Y64" s="749"/>
      <c r="Z64" s="750"/>
      <c r="AA64" s="750"/>
      <c r="AB64" s="750"/>
      <c r="AC64" s="750"/>
      <c r="AD64" s="750"/>
      <c r="AE64" s="750"/>
      <c r="AF64" s="750"/>
      <c r="AG64" s="750"/>
      <c r="AH64" s="750"/>
      <c r="AI64" s="750"/>
      <c r="AJ64" s="750"/>
      <c r="AK64" s="750"/>
      <c r="AL64" s="750"/>
      <c r="AM64" s="750"/>
      <c r="AN64" s="751"/>
    </row>
    <row r="65" spans="2:40" s="231" customFormat="1" ht="11.25" customHeight="1">
      <c r="B65" s="799"/>
      <c r="C65" s="800"/>
      <c r="D65" s="794"/>
      <c r="E65" s="750"/>
      <c r="F65" s="750"/>
      <c r="G65" s="750"/>
      <c r="H65" s="750"/>
      <c r="I65" s="750"/>
      <c r="J65" s="750"/>
      <c r="K65" s="750"/>
      <c r="L65" s="750"/>
      <c r="M65" s="750"/>
      <c r="N65" s="750"/>
      <c r="O65" s="750"/>
      <c r="P65" s="749"/>
      <c r="Q65" s="749"/>
      <c r="R65" s="749"/>
      <c r="S65" s="749"/>
      <c r="T65" s="749"/>
      <c r="U65" s="749"/>
      <c r="V65" s="749"/>
      <c r="W65" s="749"/>
      <c r="X65" s="749"/>
      <c r="Y65" s="749"/>
      <c r="Z65" s="750"/>
      <c r="AA65" s="750"/>
      <c r="AB65" s="750"/>
      <c r="AC65" s="750"/>
      <c r="AD65" s="750"/>
      <c r="AE65" s="750"/>
      <c r="AF65" s="750"/>
      <c r="AG65" s="750"/>
      <c r="AH65" s="750"/>
      <c r="AI65" s="750"/>
      <c r="AJ65" s="750"/>
      <c r="AK65" s="750"/>
      <c r="AL65" s="750"/>
      <c r="AM65" s="750"/>
      <c r="AN65" s="751"/>
    </row>
    <row r="66" spans="2:40" s="231" customFormat="1" ht="11.25" customHeight="1">
      <c r="B66" s="799"/>
      <c r="C66" s="800"/>
      <c r="D66" s="794">
        <v>8</v>
      </c>
      <c r="E66" s="750"/>
      <c r="F66" s="750"/>
      <c r="G66" s="750"/>
      <c r="H66" s="750"/>
      <c r="I66" s="750"/>
      <c r="J66" s="750"/>
      <c r="K66" s="750"/>
      <c r="L66" s="750"/>
      <c r="M66" s="750"/>
      <c r="N66" s="750"/>
      <c r="O66" s="750"/>
      <c r="P66" s="749"/>
      <c r="Q66" s="749"/>
      <c r="R66" s="749"/>
      <c r="S66" s="749"/>
      <c r="T66" s="749"/>
      <c r="U66" s="749"/>
      <c r="V66" s="749"/>
      <c r="W66" s="749"/>
      <c r="X66" s="749"/>
      <c r="Y66" s="749"/>
      <c r="Z66" s="750"/>
      <c r="AA66" s="750"/>
      <c r="AB66" s="750"/>
      <c r="AC66" s="750"/>
      <c r="AD66" s="750"/>
      <c r="AE66" s="750"/>
      <c r="AF66" s="750"/>
      <c r="AG66" s="750"/>
      <c r="AH66" s="750"/>
      <c r="AI66" s="750"/>
      <c r="AJ66" s="750"/>
      <c r="AK66" s="750"/>
      <c r="AL66" s="750"/>
      <c r="AM66" s="750"/>
      <c r="AN66" s="751"/>
    </row>
    <row r="67" spans="2:40" s="231" customFormat="1" ht="11.25" customHeight="1">
      <c r="B67" s="799"/>
      <c r="C67" s="800"/>
      <c r="D67" s="794"/>
      <c r="E67" s="750"/>
      <c r="F67" s="750"/>
      <c r="G67" s="750"/>
      <c r="H67" s="750"/>
      <c r="I67" s="750"/>
      <c r="J67" s="750"/>
      <c r="K67" s="750"/>
      <c r="L67" s="750"/>
      <c r="M67" s="750"/>
      <c r="N67" s="750"/>
      <c r="O67" s="750"/>
      <c r="P67" s="749"/>
      <c r="Q67" s="749"/>
      <c r="R67" s="749"/>
      <c r="S67" s="749"/>
      <c r="T67" s="749"/>
      <c r="U67" s="749"/>
      <c r="V67" s="749"/>
      <c r="W67" s="749"/>
      <c r="X67" s="749"/>
      <c r="Y67" s="749"/>
      <c r="Z67" s="750"/>
      <c r="AA67" s="750"/>
      <c r="AB67" s="750"/>
      <c r="AC67" s="750"/>
      <c r="AD67" s="750"/>
      <c r="AE67" s="750"/>
      <c r="AF67" s="750"/>
      <c r="AG67" s="750"/>
      <c r="AH67" s="750"/>
      <c r="AI67" s="750"/>
      <c r="AJ67" s="750"/>
      <c r="AK67" s="750"/>
      <c r="AL67" s="750"/>
      <c r="AM67" s="750"/>
      <c r="AN67" s="751"/>
    </row>
    <row r="68" spans="2:40" s="231" customFormat="1" ht="11.25" customHeight="1">
      <c r="B68" s="799"/>
      <c r="C68" s="800"/>
      <c r="D68" s="794">
        <v>9</v>
      </c>
      <c r="E68" s="750"/>
      <c r="F68" s="750"/>
      <c r="G68" s="750"/>
      <c r="H68" s="750"/>
      <c r="I68" s="750"/>
      <c r="J68" s="750"/>
      <c r="K68" s="750"/>
      <c r="L68" s="750"/>
      <c r="M68" s="750"/>
      <c r="N68" s="750"/>
      <c r="O68" s="750"/>
      <c r="P68" s="749"/>
      <c r="Q68" s="749"/>
      <c r="R68" s="749"/>
      <c r="S68" s="749"/>
      <c r="T68" s="749"/>
      <c r="U68" s="749"/>
      <c r="V68" s="749"/>
      <c r="W68" s="749"/>
      <c r="X68" s="749"/>
      <c r="Y68" s="749"/>
      <c r="Z68" s="750"/>
      <c r="AA68" s="750"/>
      <c r="AB68" s="750"/>
      <c r="AC68" s="750"/>
      <c r="AD68" s="750"/>
      <c r="AE68" s="750"/>
      <c r="AF68" s="750"/>
      <c r="AG68" s="750"/>
      <c r="AH68" s="750"/>
      <c r="AI68" s="750"/>
      <c r="AJ68" s="750"/>
      <c r="AK68" s="750"/>
      <c r="AL68" s="750"/>
      <c r="AM68" s="750"/>
      <c r="AN68" s="751"/>
    </row>
    <row r="69" spans="2:40" s="231" customFormat="1" ht="11.25" customHeight="1">
      <c r="B69" s="799"/>
      <c r="C69" s="800"/>
      <c r="D69" s="794"/>
      <c r="E69" s="750"/>
      <c r="F69" s="750"/>
      <c r="G69" s="750"/>
      <c r="H69" s="750"/>
      <c r="I69" s="750"/>
      <c r="J69" s="750"/>
      <c r="K69" s="750"/>
      <c r="L69" s="750"/>
      <c r="M69" s="750"/>
      <c r="N69" s="750"/>
      <c r="O69" s="750"/>
      <c r="P69" s="749"/>
      <c r="Q69" s="749"/>
      <c r="R69" s="749"/>
      <c r="S69" s="749"/>
      <c r="T69" s="749"/>
      <c r="U69" s="749"/>
      <c r="V69" s="749"/>
      <c r="W69" s="749"/>
      <c r="X69" s="749"/>
      <c r="Y69" s="749"/>
      <c r="Z69" s="750"/>
      <c r="AA69" s="750"/>
      <c r="AB69" s="750"/>
      <c r="AC69" s="750"/>
      <c r="AD69" s="750"/>
      <c r="AE69" s="750"/>
      <c r="AF69" s="750"/>
      <c r="AG69" s="750"/>
      <c r="AH69" s="750"/>
      <c r="AI69" s="750"/>
      <c r="AJ69" s="750"/>
      <c r="AK69" s="750"/>
      <c r="AL69" s="750"/>
      <c r="AM69" s="750"/>
      <c r="AN69" s="751"/>
    </row>
    <row r="70" spans="2:40" s="231" customFormat="1" ht="11.25" customHeight="1">
      <c r="B70" s="799"/>
      <c r="C70" s="800"/>
      <c r="D70" s="794">
        <v>10</v>
      </c>
      <c r="E70" s="750"/>
      <c r="F70" s="750"/>
      <c r="G70" s="750"/>
      <c r="H70" s="750"/>
      <c r="I70" s="750"/>
      <c r="J70" s="750"/>
      <c r="K70" s="750"/>
      <c r="L70" s="750"/>
      <c r="M70" s="750"/>
      <c r="N70" s="750"/>
      <c r="O70" s="750"/>
      <c r="P70" s="749"/>
      <c r="Q70" s="749"/>
      <c r="R70" s="749"/>
      <c r="S70" s="749"/>
      <c r="T70" s="749"/>
      <c r="U70" s="749"/>
      <c r="V70" s="749"/>
      <c r="W70" s="749"/>
      <c r="X70" s="749"/>
      <c r="Y70" s="749"/>
      <c r="Z70" s="750"/>
      <c r="AA70" s="750"/>
      <c r="AB70" s="750"/>
      <c r="AC70" s="750"/>
      <c r="AD70" s="750"/>
      <c r="AE70" s="750"/>
      <c r="AF70" s="750"/>
      <c r="AG70" s="750"/>
      <c r="AH70" s="750"/>
      <c r="AI70" s="750"/>
      <c r="AJ70" s="750"/>
      <c r="AK70" s="750"/>
      <c r="AL70" s="750"/>
      <c r="AM70" s="750"/>
      <c r="AN70" s="751"/>
    </row>
    <row r="71" spans="2:40" s="231" customFormat="1" ht="11.25" customHeight="1">
      <c r="B71" s="799"/>
      <c r="C71" s="800"/>
      <c r="D71" s="794"/>
      <c r="E71" s="750"/>
      <c r="F71" s="750"/>
      <c r="G71" s="750"/>
      <c r="H71" s="750"/>
      <c r="I71" s="750"/>
      <c r="J71" s="750"/>
      <c r="K71" s="750"/>
      <c r="L71" s="750"/>
      <c r="M71" s="750"/>
      <c r="N71" s="750"/>
      <c r="O71" s="750"/>
      <c r="P71" s="749"/>
      <c r="Q71" s="749"/>
      <c r="R71" s="749"/>
      <c r="S71" s="749"/>
      <c r="T71" s="749"/>
      <c r="U71" s="749"/>
      <c r="V71" s="749"/>
      <c r="W71" s="749"/>
      <c r="X71" s="749"/>
      <c r="Y71" s="749"/>
      <c r="Z71" s="750"/>
      <c r="AA71" s="750"/>
      <c r="AB71" s="750"/>
      <c r="AC71" s="750"/>
      <c r="AD71" s="750"/>
      <c r="AE71" s="750"/>
      <c r="AF71" s="750"/>
      <c r="AG71" s="750"/>
      <c r="AH71" s="750"/>
      <c r="AI71" s="750"/>
      <c r="AJ71" s="750"/>
      <c r="AK71" s="750"/>
      <c r="AL71" s="750"/>
      <c r="AM71" s="750"/>
      <c r="AN71" s="751"/>
    </row>
    <row r="72" spans="2:40" s="231" customFormat="1" ht="11.25" customHeight="1">
      <c r="B72" s="799"/>
      <c r="C72" s="800"/>
      <c r="D72" s="795" t="s">
        <v>217</v>
      </c>
      <c r="E72" s="752"/>
      <c r="F72" s="752"/>
      <c r="G72" s="752"/>
      <c r="H72" s="752"/>
      <c r="I72" s="752"/>
      <c r="J72" s="752"/>
      <c r="K72" s="752"/>
      <c r="L72" s="752"/>
      <c r="M72" s="752"/>
      <c r="N72" s="752"/>
      <c r="O72" s="752"/>
      <c r="P72" s="754"/>
      <c r="Q72" s="754"/>
      <c r="R72" s="754"/>
      <c r="S72" s="754"/>
      <c r="T72" s="754"/>
      <c r="U72" s="754"/>
      <c r="V72" s="754"/>
      <c r="W72" s="754"/>
      <c r="X72" s="754"/>
      <c r="Y72" s="754"/>
      <c r="Z72" s="784">
        <f>SUM(Z52:AE71)</f>
        <v>0</v>
      </c>
      <c r="AA72" s="785"/>
      <c r="AB72" s="785"/>
      <c r="AC72" s="785"/>
      <c r="AD72" s="785"/>
      <c r="AE72" s="786"/>
      <c r="AF72" s="757">
        <f>SUM(AF52:AN71)</f>
        <v>0</v>
      </c>
      <c r="AG72" s="757"/>
      <c r="AH72" s="757"/>
      <c r="AI72" s="757"/>
      <c r="AJ72" s="757"/>
      <c r="AK72" s="757"/>
      <c r="AL72" s="757"/>
      <c r="AM72" s="757"/>
      <c r="AN72" s="758"/>
    </row>
    <row r="73" spans="2:40" s="231" customFormat="1" ht="11.25" customHeight="1" thickBot="1">
      <c r="B73" s="801"/>
      <c r="C73" s="802"/>
      <c r="D73" s="796"/>
      <c r="E73" s="756"/>
      <c r="F73" s="756"/>
      <c r="G73" s="756"/>
      <c r="H73" s="756"/>
      <c r="I73" s="756"/>
      <c r="J73" s="756"/>
      <c r="K73" s="756"/>
      <c r="L73" s="756"/>
      <c r="M73" s="756"/>
      <c r="N73" s="756"/>
      <c r="O73" s="756"/>
      <c r="P73" s="764"/>
      <c r="Q73" s="764"/>
      <c r="R73" s="764"/>
      <c r="S73" s="764"/>
      <c r="T73" s="764"/>
      <c r="U73" s="764"/>
      <c r="V73" s="764"/>
      <c r="W73" s="764"/>
      <c r="X73" s="764"/>
      <c r="Y73" s="764"/>
      <c r="Z73" s="787"/>
      <c r="AA73" s="788"/>
      <c r="AB73" s="788"/>
      <c r="AC73" s="788"/>
      <c r="AD73" s="788"/>
      <c r="AE73" s="789"/>
      <c r="AF73" s="765"/>
      <c r="AG73" s="765"/>
      <c r="AH73" s="765"/>
      <c r="AI73" s="765"/>
      <c r="AJ73" s="765"/>
      <c r="AK73" s="765"/>
      <c r="AL73" s="765"/>
      <c r="AM73" s="765"/>
      <c r="AN73" s="766"/>
    </row>
    <row r="74" spans="2:40" s="231" customFormat="1" ht="11.25" customHeight="1" thickTop="1">
      <c r="B74" s="790" t="s">
        <v>28</v>
      </c>
      <c r="C74" s="777"/>
      <c r="D74" s="777"/>
      <c r="E74" s="777"/>
      <c r="F74" s="791"/>
      <c r="G74" s="780"/>
      <c r="H74" s="781"/>
      <c r="I74" s="781"/>
      <c r="J74" s="781"/>
      <c r="K74" s="781"/>
      <c r="L74" s="781"/>
      <c r="M74" s="781"/>
      <c r="N74" s="781"/>
      <c r="O74" s="781"/>
      <c r="P74" s="781"/>
      <c r="Q74" s="781"/>
      <c r="R74" s="781"/>
      <c r="S74" s="781"/>
      <c r="T74" s="781"/>
      <c r="U74" s="781"/>
      <c r="V74" s="781"/>
      <c r="W74" s="781"/>
      <c r="X74" s="781"/>
      <c r="Y74" s="781"/>
      <c r="Z74" s="776">
        <f>Z72+Z50+Z28</f>
        <v>0</v>
      </c>
      <c r="AA74" s="777"/>
      <c r="AB74" s="777"/>
      <c r="AC74" s="777"/>
      <c r="AD74" s="777"/>
      <c r="AE74" s="777"/>
      <c r="AF74" s="770">
        <f>AF72+AF50+AF28</f>
        <v>0</v>
      </c>
      <c r="AG74" s="771"/>
      <c r="AH74" s="771"/>
      <c r="AI74" s="771"/>
      <c r="AJ74" s="771"/>
      <c r="AK74" s="771"/>
      <c r="AL74" s="771"/>
      <c r="AM74" s="771"/>
      <c r="AN74" s="772"/>
    </row>
    <row r="75" spans="2:40" s="231" customFormat="1" ht="11.25" customHeight="1">
      <c r="B75" s="792"/>
      <c r="C75" s="779"/>
      <c r="D75" s="779"/>
      <c r="E75" s="779"/>
      <c r="F75" s="793"/>
      <c r="G75" s="782"/>
      <c r="H75" s="783"/>
      <c r="I75" s="783"/>
      <c r="J75" s="783"/>
      <c r="K75" s="783"/>
      <c r="L75" s="783"/>
      <c r="M75" s="783"/>
      <c r="N75" s="783"/>
      <c r="O75" s="783"/>
      <c r="P75" s="783"/>
      <c r="Q75" s="783"/>
      <c r="R75" s="783"/>
      <c r="S75" s="783"/>
      <c r="T75" s="783"/>
      <c r="U75" s="783"/>
      <c r="V75" s="783"/>
      <c r="W75" s="783"/>
      <c r="X75" s="783"/>
      <c r="Y75" s="783"/>
      <c r="Z75" s="778"/>
      <c r="AA75" s="779"/>
      <c r="AB75" s="779"/>
      <c r="AC75" s="779"/>
      <c r="AD75" s="779"/>
      <c r="AE75" s="779"/>
      <c r="AF75" s="773"/>
      <c r="AG75" s="774"/>
      <c r="AH75" s="774"/>
      <c r="AI75" s="774"/>
      <c r="AJ75" s="774"/>
      <c r="AK75" s="774"/>
      <c r="AL75" s="774"/>
      <c r="AM75" s="774"/>
      <c r="AN75" s="775"/>
    </row>
    <row r="76" spans="2:40" s="231" customFormat="1" ht="19.5" customHeight="1">
      <c r="B76" s="232"/>
      <c r="C76" s="232"/>
      <c r="D76" s="232"/>
      <c r="E76" s="232"/>
      <c r="F76" s="232"/>
      <c r="G76" s="233"/>
      <c r="H76" s="233"/>
      <c r="I76" s="233"/>
      <c r="J76" s="233"/>
      <c r="K76" s="233"/>
      <c r="L76" s="233"/>
      <c r="M76" s="233"/>
      <c r="N76" s="233"/>
      <c r="O76" s="234"/>
      <c r="P76" s="234"/>
      <c r="Q76" s="234"/>
      <c r="R76" s="225" t="s">
        <v>31</v>
      </c>
      <c r="S76" s="233"/>
      <c r="T76" s="233"/>
      <c r="U76" s="233"/>
      <c r="V76" s="235"/>
      <c r="W76" s="225"/>
      <c r="X76" s="235"/>
      <c r="Y76" s="234"/>
      <c r="Z76" s="234"/>
      <c r="AA76" s="233"/>
      <c r="AB76" s="233"/>
      <c r="AC76" s="233"/>
      <c r="AD76" s="233"/>
      <c r="AE76" s="233"/>
      <c r="AF76" s="233"/>
      <c r="AG76" s="233"/>
      <c r="AH76" s="233"/>
      <c r="AI76" s="233"/>
      <c r="AJ76" s="233"/>
      <c r="AK76" s="233"/>
      <c r="AL76" s="233"/>
      <c r="AM76" s="236"/>
      <c r="AN76" s="236"/>
    </row>
  </sheetData>
  <sheetProtection sheet="1" objects="1" scenarios="1"/>
  <mergeCells count="179">
    <mergeCell ref="B3:AN4"/>
    <mergeCell ref="B6:C7"/>
    <mergeCell ref="D6:D7"/>
    <mergeCell ref="P8:Y9"/>
    <mergeCell ref="Z6:AE7"/>
    <mergeCell ref="AF6:AN7"/>
    <mergeCell ref="Z8:AE9"/>
    <mergeCell ref="D12:D13"/>
    <mergeCell ref="B8:C29"/>
    <mergeCell ref="D8:D9"/>
    <mergeCell ref="D10:D11"/>
    <mergeCell ref="E10:O11"/>
    <mergeCell ref="E8:O9"/>
    <mergeCell ref="E14:O15"/>
    <mergeCell ref="D22:D23"/>
    <mergeCell ref="E22:O23"/>
    <mergeCell ref="D28:D29"/>
    <mergeCell ref="D20:D21"/>
    <mergeCell ref="D16:D17"/>
    <mergeCell ref="E18:O19"/>
    <mergeCell ref="D18:D19"/>
    <mergeCell ref="P14:Y15"/>
    <mergeCell ref="Z14:AE15"/>
    <mergeCell ref="AF14:AN15"/>
    <mergeCell ref="D30:D31"/>
    <mergeCell ref="E28:O29"/>
    <mergeCell ref="E32:O33"/>
    <mergeCell ref="D14:D15"/>
    <mergeCell ref="B30:C51"/>
    <mergeCell ref="D50:D51"/>
    <mergeCell ref="D46:D47"/>
    <mergeCell ref="D40:D41"/>
    <mergeCell ref="D36:D37"/>
    <mergeCell ref="D38:D39"/>
    <mergeCell ref="D44:D45"/>
    <mergeCell ref="D34:D35"/>
    <mergeCell ref="D32:D33"/>
    <mergeCell ref="E16:O17"/>
    <mergeCell ref="E30:O31"/>
    <mergeCell ref="D24:D25"/>
    <mergeCell ref="D42:D43"/>
    <mergeCell ref="D26:D27"/>
    <mergeCell ref="D48:D49"/>
    <mergeCell ref="E48:O49"/>
    <mergeCell ref="E24:O25"/>
    <mergeCell ref="D62:D63"/>
    <mergeCell ref="D66:D67"/>
    <mergeCell ref="E60:O61"/>
    <mergeCell ref="P60:Y61"/>
    <mergeCell ref="D64:D65"/>
    <mergeCell ref="D54:D55"/>
    <mergeCell ref="D58:D59"/>
    <mergeCell ref="D56:D57"/>
    <mergeCell ref="E54:O55"/>
    <mergeCell ref="P54:Y55"/>
    <mergeCell ref="D60:D61"/>
    <mergeCell ref="E66:O67"/>
    <mergeCell ref="P66:Y67"/>
    <mergeCell ref="AF8:AN9"/>
    <mergeCell ref="E6:O7"/>
    <mergeCell ref="P6:Y7"/>
    <mergeCell ref="E12:O13"/>
    <mergeCell ref="P12:Y13"/>
    <mergeCell ref="Z12:AE13"/>
    <mergeCell ref="AF12:AN13"/>
    <mergeCell ref="P10:Y11"/>
    <mergeCell ref="Z10:AE11"/>
    <mergeCell ref="AF10:AN11"/>
    <mergeCell ref="P24:Y25"/>
    <mergeCell ref="Z24:AE25"/>
    <mergeCell ref="AF24:AN25"/>
    <mergeCell ref="E26:O27"/>
    <mergeCell ref="P26:Y27"/>
    <mergeCell ref="Z26:AE27"/>
    <mergeCell ref="AF26:AN27"/>
    <mergeCell ref="P16:Y17"/>
    <mergeCell ref="Z16:AE17"/>
    <mergeCell ref="AF16:AN17"/>
    <mergeCell ref="Z18:AE19"/>
    <mergeCell ref="AF18:AN19"/>
    <mergeCell ref="E20:O21"/>
    <mergeCell ref="P20:Y21"/>
    <mergeCell ref="Z20:AE21"/>
    <mergeCell ref="AF20:AN21"/>
    <mergeCell ref="P18:Y19"/>
    <mergeCell ref="P22:Y23"/>
    <mergeCell ref="Z22:AE23"/>
    <mergeCell ref="AF22:AN23"/>
    <mergeCell ref="Z46:AE47"/>
    <mergeCell ref="AF46:AN47"/>
    <mergeCell ref="E44:O45"/>
    <mergeCell ref="P44:Y45"/>
    <mergeCell ref="E36:O37"/>
    <mergeCell ref="P36:Y37"/>
    <mergeCell ref="Z36:AE37"/>
    <mergeCell ref="AF36:AN37"/>
    <mergeCell ref="E38:O39"/>
    <mergeCell ref="P38:Y39"/>
    <mergeCell ref="Z38:AE39"/>
    <mergeCell ref="AF38:AN39"/>
    <mergeCell ref="E42:O43"/>
    <mergeCell ref="P42:Y43"/>
    <mergeCell ref="Z42:AE43"/>
    <mergeCell ref="AF42:AN43"/>
    <mergeCell ref="E40:O41"/>
    <mergeCell ref="P40:Y41"/>
    <mergeCell ref="Z40:AE41"/>
    <mergeCell ref="AF40:AN41"/>
    <mergeCell ref="Z44:AE45"/>
    <mergeCell ref="AF44:AN45"/>
    <mergeCell ref="E46:O47"/>
    <mergeCell ref="P46:Y47"/>
    <mergeCell ref="AF54:AN55"/>
    <mergeCell ref="E56:O57"/>
    <mergeCell ref="P56:Y57"/>
    <mergeCell ref="Z56:AE57"/>
    <mergeCell ref="AF56:AN57"/>
    <mergeCell ref="E58:O59"/>
    <mergeCell ref="P58:Y59"/>
    <mergeCell ref="Z58:AE59"/>
    <mergeCell ref="AF58:AN59"/>
    <mergeCell ref="Z54:AE55"/>
    <mergeCell ref="Z62:AE63"/>
    <mergeCell ref="AF62:AN63"/>
    <mergeCell ref="Z66:AE67"/>
    <mergeCell ref="AF66:AN67"/>
    <mergeCell ref="E64:O65"/>
    <mergeCell ref="P64:Y65"/>
    <mergeCell ref="Z64:AE65"/>
    <mergeCell ref="AF64:AN65"/>
    <mergeCell ref="E62:O63"/>
    <mergeCell ref="AF74:AN75"/>
    <mergeCell ref="Z74:AE75"/>
    <mergeCell ref="G74:Y75"/>
    <mergeCell ref="E68:O69"/>
    <mergeCell ref="P68:Y69"/>
    <mergeCell ref="Z68:AE69"/>
    <mergeCell ref="AF68:AN69"/>
    <mergeCell ref="E72:O73"/>
    <mergeCell ref="P72:Y73"/>
    <mergeCell ref="Z72:AE73"/>
    <mergeCell ref="AF72:AN73"/>
    <mergeCell ref="E70:O71"/>
    <mergeCell ref="P70:Y71"/>
    <mergeCell ref="AF70:AN71"/>
    <mergeCell ref="B74:F75"/>
    <mergeCell ref="D68:D69"/>
    <mergeCell ref="D72:D73"/>
    <mergeCell ref="D70:D71"/>
    <mergeCell ref="B52:C73"/>
    <mergeCell ref="D52:D53"/>
    <mergeCell ref="Z70:AE71"/>
    <mergeCell ref="Z60:AE61"/>
    <mergeCell ref="AF60:AN61"/>
    <mergeCell ref="P62:Y63"/>
    <mergeCell ref="P32:Y33"/>
    <mergeCell ref="Z32:AE33"/>
    <mergeCell ref="AF32:AN33"/>
    <mergeCell ref="E34:O35"/>
    <mergeCell ref="P34:Y35"/>
    <mergeCell ref="Z34:AE35"/>
    <mergeCell ref="AF34:AN35"/>
    <mergeCell ref="P28:Y29"/>
    <mergeCell ref="Z28:AE29"/>
    <mergeCell ref="AF28:AN29"/>
    <mergeCell ref="P30:Y31"/>
    <mergeCell ref="Z30:AE31"/>
    <mergeCell ref="AF30:AN31"/>
    <mergeCell ref="P48:Y49"/>
    <mergeCell ref="Z48:AE49"/>
    <mergeCell ref="AF48:AN49"/>
    <mergeCell ref="E50:O51"/>
    <mergeCell ref="P50:Y51"/>
    <mergeCell ref="Z50:AE51"/>
    <mergeCell ref="AF50:AN51"/>
    <mergeCell ref="E52:O53"/>
    <mergeCell ref="P52:Y53"/>
    <mergeCell ref="Z52:AE53"/>
    <mergeCell ref="AF52:AN53"/>
  </mergeCells>
  <phoneticPr fontId="1"/>
  <pageMargins left="0.23622047244094491" right="0.23622047244094491" top="0.27559055118110237" bottom="0.31496062992125984" header="0.11811023622047245" footer="0.19685039370078741"/>
  <pageSetup paperSize="9" scale="96"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R62"/>
  <sheetViews>
    <sheetView view="pageBreakPreview" zoomScale="85" zoomScaleNormal="70" zoomScaleSheetLayoutView="85" workbookViewId="0">
      <pane xSplit="3" ySplit="5" topLeftCell="D6" activePane="bottomRight" state="frozen"/>
      <selection activeCell="D42" sqref="D42"/>
      <selection pane="topRight" activeCell="D42" sqref="D42"/>
      <selection pane="bottomLeft" activeCell="D42" sqref="D42"/>
      <selection pane="bottomRight" activeCell="C7" sqref="C7"/>
    </sheetView>
  </sheetViews>
  <sheetFormatPr defaultRowHeight="12"/>
  <cols>
    <col min="1" max="1" width="16.125" style="10" customWidth="1"/>
    <col min="2" max="2" width="5" style="10" customWidth="1"/>
    <col min="3" max="3" width="30.625" style="10" customWidth="1"/>
    <col min="4" max="4" width="19.5" style="10" customWidth="1"/>
    <col min="5" max="5" width="25.5" style="10" customWidth="1"/>
    <col min="6" max="8" width="30.625" style="10" customWidth="1"/>
    <col min="9" max="13" width="16.875" style="10" customWidth="1"/>
    <col min="14" max="18" width="21.875" style="10" customWidth="1"/>
    <col min="19" max="16384" width="9" style="10"/>
  </cols>
  <sheetData>
    <row r="1" spans="1:18" ht="18.75">
      <c r="A1" s="325" t="s">
        <v>524</v>
      </c>
      <c r="B1" s="242" t="s">
        <v>560</v>
      </c>
    </row>
    <row r="3" spans="1:18">
      <c r="B3" s="10" t="s">
        <v>533</v>
      </c>
    </row>
    <row r="4" spans="1:18">
      <c r="B4" s="280"/>
      <c r="C4" s="278" t="s">
        <v>345</v>
      </c>
      <c r="D4" s="278"/>
      <c r="E4" s="278"/>
      <c r="F4" s="278"/>
      <c r="G4" s="278"/>
      <c r="H4" s="278"/>
      <c r="I4" s="278" t="s">
        <v>346</v>
      </c>
      <c r="J4" s="278"/>
      <c r="K4" s="278"/>
      <c r="L4" s="278"/>
      <c r="M4" s="278" t="s">
        <v>344</v>
      </c>
      <c r="N4" s="278"/>
      <c r="O4" s="278"/>
      <c r="P4" s="278"/>
      <c r="Q4" s="278"/>
      <c r="R4" s="279"/>
    </row>
    <row r="5" spans="1:18" ht="32.25" customHeight="1">
      <c r="B5" s="263" t="s">
        <v>254</v>
      </c>
      <c r="C5" s="263" t="s">
        <v>248</v>
      </c>
      <c r="D5" s="263" t="s">
        <v>500</v>
      </c>
      <c r="E5" s="263" t="s">
        <v>502</v>
      </c>
      <c r="F5" s="263" t="s">
        <v>255</v>
      </c>
      <c r="G5" s="263" t="s">
        <v>249</v>
      </c>
      <c r="H5" s="263" t="s">
        <v>251</v>
      </c>
      <c r="I5" s="281" t="s">
        <v>337</v>
      </c>
      <c r="J5" s="281" t="s">
        <v>338</v>
      </c>
      <c r="K5" s="281" t="s">
        <v>339</v>
      </c>
      <c r="L5" s="281" t="s">
        <v>340</v>
      </c>
      <c r="M5" s="281" t="s">
        <v>341</v>
      </c>
      <c r="N5" s="266" t="s">
        <v>343</v>
      </c>
      <c r="O5" s="266" t="s">
        <v>356</v>
      </c>
      <c r="P5" s="266" t="s">
        <v>450</v>
      </c>
      <c r="Q5" s="267" t="s">
        <v>256</v>
      </c>
      <c r="R5" s="266" t="s">
        <v>342</v>
      </c>
    </row>
    <row r="6" spans="1:18" ht="24">
      <c r="B6" s="268" t="s">
        <v>357</v>
      </c>
      <c r="C6" s="360" t="s">
        <v>435</v>
      </c>
      <c r="D6" s="360"/>
      <c r="E6" s="360"/>
      <c r="F6" s="360" t="s">
        <v>438</v>
      </c>
      <c r="G6" s="360" t="s">
        <v>441</v>
      </c>
      <c r="H6" s="360" t="s">
        <v>439</v>
      </c>
      <c r="I6" s="361" t="s">
        <v>347</v>
      </c>
      <c r="J6" s="361"/>
      <c r="K6" s="361"/>
      <c r="L6" s="360"/>
      <c r="M6" s="361" t="s">
        <v>436</v>
      </c>
      <c r="N6" s="360" t="s">
        <v>351</v>
      </c>
      <c r="O6" s="360" t="s">
        <v>437</v>
      </c>
      <c r="P6" s="360"/>
      <c r="Q6" s="360" t="s">
        <v>354</v>
      </c>
      <c r="R6" s="360"/>
    </row>
    <row r="7" spans="1:18">
      <c r="B7" s="270">
        <v>1</v>
      </c>
      <c r="C7" s="359"/>
      <c r="D7" s="359"/>
      <c r="E7" s="359"/>
      <c r="F7" s="359"/>
      <c r="G7" s="359"/>
      <c r="H7" s="359"/>
      <c r="I7" s="362"/>
      <c r="J7" s="362"/>
      <c r="K7" s="362"/>
      <c r="L7" s="359"/>
      <c r="M7" s="362"/>
      <c r="N7" s="359"/>
      <c r="O7" s="359"/>
      <c r="P7" s="359"/>
      <c r="Q7" s="359"/>
      <c r="R7" s="359"/>
    </row>
    <row r="8" spans="1:18">
      <c r="C8" s="294"/>
      <c r="D8" s="294"/>
      <c r="E8" s="294"/>
      <c r="F8" s="294"/>
      <c r="G8" s="294"/>
      <c r="H8" s="294"/>
      <c r="I8" s="294"/>
      <c r="J8" s="294"/>
      <c r="K8" s="294"/>
      <c r="L8" s="294"/>
      <c r="M8" s="294"/>
      <c r="N8" s="294"/>
      <c r="O8" s="294"/>
      <c r="P8" s="294"/>
      <c r="Q8" s="294"/>
      <c r="R8" s="294"/>
    </row>
    <row r="9" spans="1:18">
      <c r="B9" s="10" t="s">
        <v>531</v>
      </c>
      <c r="C9" s="294"/>
      <c r="D9" s="294"/>
      <c r="E9" s="294"/>
      <c r="F9" s="294"/>
      <c r="G9" s="294"/>
      <c r="H9" s="294"/>
      <c r="I9" s="294"/>
      <c r="J9" s="294"/>
      <c r="K9" s="294"/>
      <c r="L9" s="294"/>
      <c r="M9" s="294"/>
      <c r="N9" s="294"/>
      <c r="O9" s="294"/>
      <c r="P9" s="294"/>
      <c r="Q9" s="294"/>
      <c r="R9" s="294"/>
    </row>
    <row r="10" spans="1:18" ht="24">
      <c r="B10" s="282"/>
      <c r="C10" s="338" t="s">
        <v>345</v>
      </c>
      <c r="D10" s="338"/>
      <c r="E10" s="338"/>
      <c r="F10" s="338"/>
      <c r="G10" s="338"/>
      <c r="H10" s="338"/>
      <c r="I10" s="338" t="s">
        <v>346</v>
      </c>
      <c r="J10" s="338"/>
      <c r="K10" s="338"/>
      <c r="L10" s="338"/>
      <c r="M10" s="338" t="s">
        <v>344</v>
      </c>
      <c r="N10" s="339"/>
      <c r="O10" s="339"/>
      <c r="P10" s="339"/>
      <c r="Q10" s="339"/>
      <c r="R10" s="340"/>
    </row>
    <row r="11" spans="1:18" ht="24">
      <c r="B11" s="271" t="s">
        <v>254</v>
      </c>
      <c r="C11" s="273" t="s">
        <v>248</v>
      </c>
      <c r="D11" s="273" t="s">
        <v>500</v>
      </c>
      <c r="E11" s="273" t="s">
        <v>501</v>
      </c>
      <c r="F11" s="273" t="s">
        <v>255</v>
      </c>
      <c r="G11" s="273" t="s">
        <v>249</v>
      </c>
      <c r="H11" s="273" t="s">
        <v>251</v>
      </c>
      <c r="I11" s="273" t="s">
        <v>337</v>
      </c>
      <c r="J11" s="273" t="s">
        <v>338</v>
      </c>
      <c r="K11" s="273" t="s">
        <v>339</v>
      </c>
      <c r="L11" s="273" t="s">
        <v>340</v>
      </c>
      <c r="M11" s="273" t="s">
        <v>341</v>
      </c>
      <c r="N11" s="274" t="s">
        <v>343</v>
      </c>
      <c r="O11" s="274" t="s">
        <v>356</v>
      </c>
      <c r="P11" s="274" t="s">
        <v>530</v>
      </c>
      <c r="Q11" s="274" t="s">
        <v>256</v>
      </c>
      <c r="R11" s="274" t="s">
        <v>530</v>
      </c>
    </row>
    <row r="12" spans="1:18" ht="24">
      <c r="B12" s="275" t="s">
        <v>357</v>
      </c>
      <c r="C12" s="360" t="s">
        <v>435</v>
      </c>
      <c r="D12" s="360"/>
      <c r="E12" s="360"/>
      <c r="F12" s="360" t="s">
        <v>438</v>
      </c>
      <c r="G12" s="360" t="s">
        <v>441</v>
      </c>
      <c r="H12" s="360" t="s">
        <v>439</v>
      </c>
      <c r="I12" s="361"/>
      <c r="J12" s="361"/>
      <c r="K12" s="361"/>
      <c r="L12" s="360"/>
      <c r="M12" s="361" t="s">
        <v>436</v>
      </c>
      <c r="N12" s="360" t="s">
        <v>351</v>
      </c>
      <c r="O12" s="360" t="s">
        <v>449</v>
      </c>
      <c r="P12" s="360"/>
      <c r="Q12" s="360" t="s">
        <v>354</v>
      </c>
      <c r="R12" s="360"/>
    </row>
    <row r="13" spans="1:18">
      <c r="B13" s="276">
        <v>1</v>
      </c>
      <c r="C13" s="363"/>
      <c r="D13" s="363"/>
      <c r="E13" s="363"/>
      <c r="F13" s="363"/>
      <c r="G13" s="363"/>
      <c r="H13" s="363"/>
      <c r="I13" s="364"/>
      <c r="J13" s="364"/>
      <c r="K13" s="364"/>
      <c r="L13" s="363"/>
      <c r="M13" s="364"/>
      <c r="N13" s="363"/>
      <c r="O13" s="363"/>
      <c r="P13" s="363"/>
      <c r="Q13" s="363"/>
      <c r="R13" s="363"/>
    </row>
    <row r="14" spans="1:18">
      <c r="B14" s="276">
        <v>2</v>
      </c>
      <c r="C14" s="363"/>
      <c r="D14" s="363"/>
      <c r="E14" s="363"/>
      <c r="F14" s="363"/>
      <c r="G14" s="363"/>
      <c r="H14" s="363"/>
      <c r="I14" s="364"/>
      <c r="J14" s="364"/>
      <c r="K14" s="364"/>
      <c r="L14" s="363"/>
      <c r="M14" s="364"/>
      <c r="N14" s="363"/>
      <c r="O14" s="363"/>
      <c r="P14" s="365"/>
      <c r="Q14" s="363"/>
      <c r="R14" s="365"/>
    </row>
    <row r="15" spans="1:18">
      <c r="B15" s="276">
        <v>3</v>
      </c>
      <c r="C15" s="363"/>
      <c r="D15" s="363"/>
      <c r="E15" s="363"/>
      <c r="F15" s="363"/>
      <c r="G15" s="363"/>
      <c r="H15" s="363"/>
      <c r="I15" s="364"/>
      <c r="J15" s="364"/>
      <c r="K15" s="364"/>
      <c r="L15" s="363"/>
      <c r="M15" s="364"/>
      <c r="N15" s="363"/>
      <c r="O15" s="363"/>
      <c r="P15" s="365"/>
      <c r="Q15" s="363"/>
      <c r="R15" s="366"/>
    </row>
    <row r="16" spans="1:18">
      <c r="B16" s="276">
        <v>4</v>
      </c>
      <c r="C16" s="363"/>
      <c r="D16" s="363"/>
      <c r="E16" s="363"/>
      <c r="F16" s="363"/>
      <c r="G16" s="363"/>
      <c r="H16" s="363"/>
      <c r="I16" s="364"/>
      <c r="J16" s="364"/>
      <c r="K16" s="364"/>
      <c r="L16" s="363"/>
      <c r="M16" s="364"/>
      <c r="N16" s="363"/>
      <c r="O16" s="363"/>
      <c r="P16" s="363"/>
      <c r="Q16" s="363"/>
      <c r="R16" s="363"/>
    </row>
    <row r="17" spans="2:18">
      <c r="B17" s="276">
        <v>5</v>
      </c>
      <c r="C17" s="363"/>
      <c r="D17" s="363"/>
      <c r="E17" s="363"/>
      <c r="F17" s="363"/>
      <c r="G17" s="363"/>
      <c r="H17" s="363"/>
      <c r="I17" s="364"/>
      <c r="J17" s="364"/>
      <c r="K17" s="364"/>
      <c r="L17" s="363"/>
      <c r="M17" s="364"/>
      <c r="N17" s="363"/>
      <c r="O17" s="363"/>
      <c r="P17" s="363"/>
      <c r="Q17" s="363"/>
      <c r="R17" s="363"/>
    </row>
    <row r="18" spans="2:18">
      <c r="B18" s="276">
        <v>6</v>
      </c>
      <c r="C18" s="363"/>
      <c r="D18" s="363"/>
      <c r="E18" s="363"/>
      <c r="F18" s="363"/>
      <c r="G18" s="363"/>
      <c r="H18" s="363"/>
      <c r="I18" s="364"/>
      <c r="J18" s="364"/>
      <c r="K18" s="364"/>
      <c r="L18" s="363"/>
      <c r="M18" s="364"/>
      <c r="N18" s="363"/>
      <c r="O18" s="363"/>
      <c r="P18" s="363"/>
      <c r="Q18" s="363"/>
      <c r="R18" s="363"/>
    </row>
    <row r="19" spans="2:18">
      <c r="B19" s="276">
        <v>7</v>
      </c>
      <c r="C19" s="363"/>
      <c r="D19" s="363"/>
      <c r="E19" s="363"/>
      <c r="F19" s="363"/>
      <c r="G19" s="363"/>
      <c r="H19" s="363"/>
      <c r="I19" s="364"/>
      <c r="J19" s="364"/>
      <c r="K19" s="364"/>
      <c r="L19" s="363"/>
      <c r="M19" s="364"/>
      <c r="N19" s="363"/>
      <c r="O19" s="363"/>
      <c r="P19" s="363"/>
      <c r="Q19" s="363"/>
      <c r="R19" s="363"/>
    </row>
    <row r="20" spans="2:18">
      <c r="B20" s="276">
        <v>8</v>
      </c>
      <c r="C20" s="363"/>
      <c r="D20" s="363"/>
      <c r="E20" s="363"/>
      <c r="F20" s="363"/>
      <c r="G20" s="363"/>
      <c r="H20" s="363"/>
      <c r="I20" s="364"/>
      <c r="J20" s="364"/>
      <c r="K20" s="364"/>
      <c r="L20" s="363"/>
      <c r="M20" s="364"/>
      <c r="N20" s="363"/>
      <c r="O20" s="363"/>
      <c r="P20" s="363"/>
      <c r="Q20" s="363"/>
      <c r="R20" s="363"/>
    </row>
    <row r="21" spans="2:18">
      <c r="B21" s="276">
        <v>9</v>
      </c>
      <c r="C21" s="363"/>
      <c r="D21" s="363"/>
      <c r="E21" s="363"/>
      <c r="F21" s="363"/>
      <c r="G21" s="363"/>
      <c r="H21" s="363"/>
      <c r="I21" s="364"/>
      <c r="J21" s="364"/>
      <c r="K21" s="364"/>
      <c r="L21" s="363"/>
      <c r="M21" s="364"/>
      <c r="N21" s="363"/>
      <c r="O21" s="363"/>
      <c r="P21" s="363"/>
      <c r="Q21" s="363"/>
      <c r="R21" s="363"/>
    </row>
    <row r="22" spans="2:18">
      <c r="B22" s="276">
        <v>10</v>
      </c>
      <c r="C22" s="363"/>
      <c r="D22" s="363"/>
      <c r="E22" s="363"/>
      <c r="F22" s="363"/>
      <c r="G22" s="363"/>
      <c r="H22" s="363"/>
      <c r="I22" s="364"/>
      <c r="J22" s="364"/>
      <c r="K22" s="364"/>
      <c r="L22" s="363"/>
      <c r="M22" s="364"/>
      <c r="N22" s="363"/>
      <c r="O22" s="363"/>
      <c r="P22" s="363"/>
      <c r="Q22" s="363"/>
      <c r="R22" s="363"/>
    </row>
    <row r="23" spans="2:18">
      <c r="B23" s="276">
        <v>11</v>
      </c>
      <c r="C23" s="363"/>
      <c r="D23" s="363"/>
      <c r="E23" s="363"/>
      <c r="F23" s="363"/>
      <c r="G23" s="363"/>
      <c r="H23" s="363"/>
      <c r="I23" s="364"/>
      <c r="J23" s="364"/>
      <c r="K23" s="364"/>
      <c r="L23" s="363"/>
      <c r="M23" s="364"/>
      <c r="N23" s="363"/>
      <c r="O23" s="363"/>
      <c r="P23" s="363"/>
      <c r="Q23" s="363"/>
      <c r="R23" s="363"/>
    </row>
    <row r="24" spans="2:18">
      <c r="B24" s="276">
        <v>12</v>
      </c>
      <c r="C24" s="363"/>
      <c r="D24" s="363"/>
      <c r="E24" s="363"/>
      <c r="F24" s="363"/>
      <c r="G24" s="363"/>
      <c r="H24" s="363"/>
      <c r="I24" s="364"/>
      <c r="J24" s="364"/>
      <c r="K24" s="364"/>
      <c r="L24" s="363"/>
      <c r="M24" s="364"/>
      <c r="N24" s="363"/>
      <c r="O24" s="363"/>
      <c r="P24" s="363"/>
      <c r="Q24" s="363"/>
      <c r="R24" s="363"/>
    </row>
    <row r="25" spans="2:18">
      <c r="B25" s="276">
        <v>13</v>
      </c>
      <c r="C25" s="363"/>
      <c r="D25" s="363"/>
      <c r="E25" s="363"/>
      <c r="F25" s="363"/>
      <c r="G25" s="363"/>
      <c r="H25" s="363"/>
      <c r="I25" s="364"/>
      <c r="J25" s="364"/>
      <c r="K25" s="364"/>
      <c r="L25" s="363"/>
      <c r="M25" s="364"/>
      <c r="N25" s="363"/>
      <c r="O25" s="363"/>
      <c r="P25" s="363"/>
      <c r="Q25" s="363"/>
      <c r="R25" s="363"/>
    </row>
    <row r="26" spans="2:18">
      <c r="B26" s="276">
        <v>14</v>
      </c>
      <c r="C26" s="363"/>
      <c r="D26" s="363"/>
      <c r="E26" s="363"/>
      <c r="F26" s="363"/>
      <c r="G26" s="363"/>
      <c r="H26" s="363"/>
      <c r="I26" s="364"/>
      <c r="J26" s="364"/>
      <c r="K26" s="364"/>
      <c r="L26" s="363"/>
      <c r="M26" s="364"/>
      <c r="N26" s="363"/>
      <c r="O26" s="363"/>
      <c r="P26" s="363"/>
      <c r="Q26" s="363"/>
      <c r="R26" s="363"/>
    </row>
    <row r="27" spans="2:18">
      <c r="B27" s="276">
        <v>15</v>
      </c>
      <c r="C27" s="363"/>
      <c r="D27" s="363"/>
      <c r="E27" s="363"/>
      <c r="F27" s="363"/>
      <c r="G27" s="363"/>
      <c r="H27" s="363"/>
      <c r="I27" s="364"/>
      <c r="J27" s="364"/>
      <c r="K27" s="364"/>
      <c r="L27" s="363"/>
      <c r="M27" s="364"/>
      <c r="N27" s="363"/>
      <c r="O27" s="363"/>
      <c r="P27" s="363"/>
      <c r="Q27" s="363"/>
      <c r="R27" s="363"/>
    </row>
    <row r="28" spans="2:18">
      <c r="B28" s="276">
        <v>16</v>
      </c>
      <c r="C28" s="363"/>
      <c r="D28" s="363"/>
      <c r="E28" s="363"/>
      <c r="F28" s="363"/>
      <c r="G28" s="363"/>
      <c r="H28" s="363"/>
      <c r="I28" s="364"/>
      <c r="J28" s="364"/>
      <c r="K28" s="364"/>
      <c r="L28" s="363"/>
      <c r="M28" s="364"/>
      <c r="N28" s="363"/>
      <c r="O28" s="363"/>
      <c r="P28" s="363"/>
      <c r="Q28" s="363"/>
      <c r="R28" s="363"/>
    </row>
    <row r="29" spans="2:18">
      <c r="B29" s="276">
        <v>17</v>
      </c>
      <c r="C29" s="363"/>
      <c r="D29" s="363"/>
      <c r="E29" s="363"/>
      <c r="F29" s="363"/>
      <c r="G29" s="363"/>
      <c r="H29" s="363"/>
      <c r="I29" s="364"/>
      <c r="J29" s="364"/>
      <c r="K29" s="364"/>
      <c r="L29" s="363"/>
      <c r="M29" s="364"/>
      <c r="N29" s="363"/>
      <c r="O29" s="363"/>
      <c r="P29" s="363"/>
      <c r="Q29" s="363"/>
      <c r="R29" s="363"/>
    </row>
    <row r="30" spans="2:18">
      <c r="B30" s="276">
        <v>18</v>
      </c>
      <c r="C30" s="363"/>
      <c r="D30" s="363"/>
      <c r="E30" s="363"/>
      <c r="F30" s="363"/>
      <c r="G30" s="363"/>
      <c r="H30" s="363"/>
      <c r="I30" s="364"/>
      <c r="J30" s="364"/>
      <c r="K30" s="364"/>
      <c r="L30" s="363"/>
      <c r="M30" s="364"/>
      <c r="N30" s="363"/>
      <c r="O30" s="363"/>
      <c r="P30" s="363"/>
      <c r="Q30" s="363"/>
      <c r="R30" s="363"/>
    </row>
    <row r="31" spans="2:18">
      <c r="B31" s="276">
        <v>19</v>
      </c>
      <c r="C31" s="363"/>
      <c r="D31" s="363"/>
      <c r="E31" s="363"/>
      <c r="F31" s="363"/>
      <c r="G31" s="363"/>
      <c r="H31" s="363"/>
      <c r="I31" s="364"/>
      <c r="J31" s="364"/>
      <c r="K31" s="364"/>
      <c r="L31" s="363"/>
      <c r="M31" s="364"/>
      <c r="N31" s="363"/>
      <c r="O31" s="363"/>
      <c r="P31" s="363"/>
      <c r="Q31" s="363"/>
      <c r="R31" s="363"/>
    </row>
    <row r="32" spans="2:18">
      <c r="B32" s="276">
        <v>20</v>
      </c>
      <c r="C32" s="363"/>
      <c r="D32" s="363"/>
      <c r="E32" s="363"/>
      <c r="F32" s="363"/>
      <c r="G32" s="363"/>
      <c r="H32" s="363"/>
      <c r="I32" s="364"/>
      <c r="J32" s="364"/>
      <c r="K32" s="364"/>
      <c r="L32" s="363"/>
      <c r="M32" s="364"/>
      <c r="N32" s="363"/>
      <c r="O32" s="363"/>
      <c r="P32" s="363"/>
      <c r="Q32" s="363"/>
      <c r="R32" s="363"/>
    </row>
    <row r="33" spans="2:18">
      <c r="B33" s="276">
        <v>21</v>
      </c>
      <c r="C33" s="363"/>
      <c r="D33" s="363"/>
      <c r="E33" s="363"/>
      <c r="F33" s="363"/>
      <c r="G33" s="363"/>
      <c r="H33" s="363"/>
      <c r="I33" s="364"/>
      <c r="J33" s="364"/>
      <c r="K33" s="364"/>
      <c r="L33" s="363"/>
      <c r="M33" s="364"/>
      <c r="N33" s="363"/>
      <c r="O33" s="363"/>
      <c r="P33" s="363"/>
      <c r="Q33" s="363"/>
      <c r="R33" s="363"/>
    </row>
    <row r="34" spans="2:18">
      <c r="B34" s="276">
        <v>22</v>
      </c>
      <c r="C34" s="363"/>
      <c r="D34" s="363"/>
      <c r="E34" s="363"/>
      <c r="F34" s="363"/>
      <c r="G34" s="363"/>
      <c r="H34" s="363"/>
      <c r="I34" s="364"/>
      <c r="J34" s="364"/>
      <c r="K34" s="364"/>
      <c r="L34" s="363"/>
      <c r="M34" s="364"/>
      <c r="N34" s="363"/>
      <c r="O34" s="363"/>
      <c r="P34" s="363"/>
      <c r="Q34" s="363"/>
      <c r="R34" s="363"/>
    </row>
    <row r="35" spans="2:18">
      <c r="B35" s="276">
        <v>23</v>
      </c>
      <c r="C35" s="363"/>
      <c r="D35" s="363"/>
      <c r="E35" s="363"/>
      <c r="F35" s="363"/>
      <c r="G35" s="363"/>
      <c r="H35" s="363"/>
      <c r="I35" s="364"/>
      <c r="J35" s="364"/>
      <c r="K35" s="364"/>
      <c r="L35" s="363"/>
      <c r="M35" s="364"/>
      <c r="N35" s="363"/>
      <c r="O35" s="363"/>
      <c r="P35" s="363"/>
      <c r="Q35" s="363"/>
      <c r="R35" s="363"/>
    </row>
    <row r="36" spans="2:18">
      <c r="B36" s="276">
        <v>24</v>
      </c>
      <c r="C36" s="363"/>
      <c r="D36" s="363"/>
      <c r="E36" s="363"/>
      <c r="F36" s="363"/>
      <c r="G36" s="363"/>
      <c r="H36" s="363"/>
      <c r="I36" s="364"/>
      <c r="J36" s="364"/>
      <c r="K36" s="364"/>
      <c r="L36" s="363"/>
      <c r="M36" s="364"/>
      <c r="N36" s="363"/>
      <c r="O36" s="363"/>
      <c r="P36" s="363"/>
      <c r="Q36" s="363"/>
      <c r="R36" s="363"/>
    </row>
    <row r="37" spans="2:18">
      <c r="B37" s="276">
        <v>25</v>
      </c>
      <c r="C37" s="363"/>
      <c r="D37" s="363"/>
      <c r="E37" s="363"/>
      <c r="F37" s="363"/>
      <c r="G37" s="363"/>
      <c r="H37" s="363"/>
      <c r="I37" s="364"/>
      <c r="J37" s="364"/>
      <c r="K37" s="364"/>
      <c r="L37" s="363"/>
      <c r="M37" s="364"/>
      <c r="N37" s="363"/>
      <c r="O37" s="363"/>
      <c r="P37" s="363"/>
      <c r="Q37" s="363"/>
      <c r="R37" s="363"/>
    </row>
    <row r="38" spans="2:18">
      <c r="B38" s="276">
        <v>26</v>
      </c>
      <c r="C38" s="363"/>
      <c r="D38" s="363"/>
      <c r="E38" s="363"/>
      <c r="F38" s="363"/>
      <c r="G38" s="363"/>
      <c r="H38" s="363"/>
      <c r="I38" s="364"/>
      <c r="J38" s="364"/>
      <c r="K38" s="364"/>
      <c r="L38" s="363"/>
      <c r="M38" s="364"/>
      <c r="N38" s="363"/>
      <c r="O38" s="363"/>
      <c r="P38" s="363"/>
      <c r="Q38" s="363"/>
      <c r="R38" s="363"/>
    </row>
    <row r="39" spans="2:18">
      <c r="B39" s="276">
        <v>27</v>
      </c>
      <c r="C39" s="363"/>
      <c r="D39" s="363"/>
      <c r="E39" s="363"/>
      <c r="F39" s="363"/>
      <c r="G39" s="363"/>
      <c r="H39" s="363"/>
      <c r="I39" s="364"/>
      <c r="J39" s="364"/>
      <c r="K39" s="364"/>
      <c r="L39" s="363"/>
      <c r="M39" s="364"/>
      <c r="N39" s="363"/>
      <c r="O39" s="363"/>
      <c r="P39" s="363"/>
      <c r="Q39" s="363"/>
      <c r="R39" s="363"/>
    </row>
    <row r="40" spans="2:18">
      <c r="B40" s="276">
        <v>28</v>
      </c>
      <c r="C40" s="363"/>
      <c r="D40" s="363"/>
      <c r="E40" s="363"/>
      <c r="F40" s="363"/>
      <c r="G40" s="363"/>
      <c r="H40" s="363"/>
      <c r="I40" s="364"/>
      <c r="J40" s="364"/>
      <c r="K40" s="364"/>
      <c r="L40" s="363"/>
      <c r="M40" s="364"/>
      <c r="N40" s="363"/>
      <c r="O40" s="363"/>
      <c r="P40" s="363"/>
      <c r="Q40" s="363"/>
      <c r="R40" s="363"/>
    </row>
    <row r="41" spans="2:18">
      <c r="B41" s="276">
        <v>29</v>
      </c>
      <c r="C41" s="363"/>
      <c r="D41" s="363"/>
      <c r="E41" s="363"/>
      <c r="F41" s="363"/>
      <c r="G41" s="363"/>
      <c r="H41" s="363"/>
      <c r="I41" s="364"/>
      <c r="J41" s="364"/>
      <c r="K41" s="364"/>
      <c r="L41" s="363"/>
      <c r="M41" s="364"/>
      <c r="N41" s="363"/>
      <c r="O41" s="363"/>
      <c r="P41" s="363"/>
      <c r="Q41" s="363"/>
      <c r="R41" s="363"/>
    </row>
    <row r="42" spans="2:18">
      <c r="B42" s="276">
        <v>30</v>
      </c>
      <c r="C42" s="363"/>
      <c r="D42" s="363"/>
      <c r="E42" s="363"/>
      <c r="F42" s="363"/>
      <c r="G42" s="363"/>
      <c r="H42" s="363"/>
      <c r="I42" s="364"/>
      <c r="J42" s="364"/>
      <c r="K42" s="364"/>
      <c r="L42" s="363"/>
      <c r="M42" s="364"/>
      <c r="N42" s="363"/>
      <c r="O42" s="363"/>
      <c r="P42" s="363"/>
      <c r="Q42" s="363"/>
      <c r="R42" s="363"/>
    </row>
    <row r="43" spans="2:18">
      <c r="B43" s="276">
        <v>31</v>
      </c>
      <c r="C43" s="363"/>
      <c r="D43" s="363"/>
      <c r="E43" s="363"/>
      <c r="F43" s="363"/>
      <c r="G43" s="363"/>
      <c r="H43" s="363"/>
      <c r="I43" s="364"/>
      <c r="J43" s="364"/>
      <c r="K43" s="364"/>
      <c r="L43" s="363"/>
      <c r="M43" s="364"/>
      <c r="N43" s="363"/>
      <c r="O43" s="363"/>
      <c r="P43" s="363"/>
      <c r="Q43" s="363"/>
      <c r="R43" s="363"/>
    </row>
    <row r="44" spans="2:18">
      <c r="B44" s="276">
        <v>32</v>
      </c>
      <c r="C44" s="363"/>
      <c r="D44" s="363"/>
      <c r="E44" s="363"/>
      <c r="F44" s="363"/>
      <c r="G44" s="363"/>
      <c r="H44" s="363"/>
      <c r="I44" s="364"/>
      <c r="J44" s="364"/>
      <c r="K44" s="364"/>
      <c r="L44" s="363"/>
      <c r="M44" s="364"/>
      <c r="N44" s="363"/>
      <c r="O44" s="363"/>
      <c r="P44" s="363"/>
      <c r="Q44" s="363"/>
      <c r="R44" s="363"/>
    </row>
    <row r="45" spans="2:18">
      <c r="B45" s="276">
        <v>33</v>
      </c>
      <c r="C45" s="363"/>
      <c r="D45" s="363"/>
      <c r="E45" s="363"/>
      <c r="F45" s="363"/>
      <c r="G45" s="363"/>
      <c r="H45" s="363"/>
      <c r="I45" s="364"/>
      <c r="J45" s="364"/>
      <c r="K45" s="364"/>
      <c r="L45" s="363"/>
      <c r="M45" s="364"/>
      <c r="N45" s="363"/>
      <c r="O45" s="363"/>
      <c r="P45" s="363"/>
      <c r="Q45" s="363"/>
      <c r="R45" s="363"/>
    </row>
    <row r="46" spans="2:18">
      <c r="B46" s="276">
        <v>34</v>
      </c>
      <c r="C46" s="363"/>
      <c r="D46" s="363"/>
      <c r="E46" s="363"/>
      <c r="F46" s="363"/>
      <c r="G46" s="363"/>
      <c r="H46" s="363"/>
      <c r="I46" s="364"/>
      <c r="J46" s="364"/>
      <c r="K46" s="364"/>
      <c r="L46" s="363"/>
      <c r="M46" s="364"/>
      <c r="N46" s="363"/>
      <c r="O46" s="363"/>
      <c r="P46" s="363"/>
      <c r="Q46" s="363"/>
      <c r="R46" s="363"/>
    </row>
    <row r="47" spans="2:18">
      <c r="B47" s="276">
        <v>35</v>
      </c>
      <c r="C47" s="363"/>
      <c r="D47" s="363"/>
      <c r="E47" s="363"/>
      <c r="F47" s="363"/>
      <c r="G47" s="363"/>
      <c r="H47" s="363"/>
      <c r="I47" s="364"/>
      <c r="J47" s="364"/>
      <c r="K47" s="364"/>
      <c r="L47" s="363"/>
      <c r="M47" s="364"/>
      <c r="N47" s="363"/>
      <c r="O47" s="363"/>
      <c r="P47" s="363"/>
      <c r="Q47" s="363"/>
      <c r="R47" s="363"/>
    </row>
    <row r="48" spans="2:18">
      <c r="B48" s="276">
        <v>36</v>
      </c>
      <c r="C48" s="363"/>
      <c r="D48" s="363"/>
      <c r="E48" s="363"/>
      <c r="F48" s="363"/>
      <c r="G48" s="363"/>
      <c r="H48" s="363"/>
      <c r="I48" s="364"/>
      <c r="J48" s="364"/>
      <c r="K48" s="364"/>
      <c r="L48" s="363"/>
      <c r="M48" s="364"/>
      <c r="N48" s="363"/>
      <c r="O48" s="363"/>
      <c r="P48" s="363"/>
      <c r="Q48" s="363"/>
      <c r="R48" s="363"/>
    </row>
    <row r="49" spans="2:18">
      <c r="B49" s="276">
        <v>37</v>
      </c>
      <c r="C49" s="363"/>
      <c r="D49" s="363"/>
      <c r="E49" s="363"/>
      <c r="F49" s="363"/>
      <c r="G49" s="363"/>
      <c r="H49" s="363"/>
      <c r="I49" s="364"/>
      <c r="J49" s="364"/>
      <c r="K49" s="364"/>
      <c r="L49" s="363"/>
      <c r="M49" s="364"/>
      <c r="N49" s="363"/>
      <c r="O49" s="363"/>
      <c r="P49" s="363"/>
      <c r="Q49" s="363"/>
      <c r="R49" s="363"/>
    </row>
    <row r="50" spans="2:18">
      <c r="B50" s="276">
        <v>38</v>
      </c>
      <c r="C50" s="363"/>
      <c r="D50" s="363"/>
      <c r="E50" s="363"/>
      <c r="F50" s="363"/>
      <c r="G50" s="363"/>
      <c r="H50" s="363"/>
      <c r="I50" s="364"/>
      <c r="J50" s="364"/>
      <c r="K50" s="364"/>
      <c r="L50" s="363"/>
      <c r="M50" s="364"/>
      <c r="N50" s="363"/>
      <c r="O50" s="363"/>
      <c r="P50" s="363"/>
      <c r="Q50" s="363"/>
      <c r="R50" s="363"/>
    </row>
    <row r="51" spans="2:18">
      <c r="B51" s="276">
        <v>39</v>
      </c>
      <c r="C51" s="363"/>
      <c r="D51" s="363"/>
      <c r="E51" s="363"/>
      <c r="F51" s="363"/>
      <c r="G51" s="363"/>
      <c r="H51" s="363"/>
      <c r="I51" s="364"/>
      <c r="J51" s="364"/>
      <c r="K51" s="364"/>
      <c r="L51" s="363"/>
      <c r="M51" s="364"/>
      <c r="N51" s="363"/>
      <c r="O51" s="363"/>
      <c r="P51" s="363"/>
      <c r="Q51" s="363"/>
      <c r="R51" s="363"/>
    </row>
    <row r="52" spans="2:18">
      <c r="B52" s="276">
        <v>40</v>
      </c>
      <c r="C52" s="363"/>
      <c r="D52" s="363"/>
      <c r="E52" s="363"/>
      <c r="F52" s="363"/>
      <c r="G52" s="363"/>
      <c r="H52" s="363"/>
      <c r="I52" s="364"/>
      <c r="J52" s="364"/>
      <c r="K52" s="364"/>
      <c r="L52" s="363"/>
      <c r="M52" s="364"/>
      <c r="N52" s="363"/>
      <c r="O52" s="363"/>
      <c r="P52" s="363"/>
      <c r="Q52" s="363"/>
      <c r="R52" s="363"/>
    </row>
    <row r="53" spans="2:18">
      <c r="B53" s="276">
        <v>41</v>
      </c>
      <c r="C53" s="363"/>
      <c r="D53" s="363"/>
      <c r="E53" s="363"/>
      <c r="F53" s="363"/>
      <c r="G53" s="363"/>
      <c r="H53" s="363"/>
      <c r="I53" s="364"/>
      <c r="J53" s="364"/>
      <c r="K53" s="364"/>
      <c r="L53" s="363"/>
      <c r="M53" s="364"/>
      <c r="N53" s="363"/>
      <c r="O53" s="363"/>
      <c r="P53" s="363"/>
      <c r="Q53" s="363"/>
      <c r="R53" s="363"/>
    </row>
    <row r="54" spans="2:18">
      <c r="B54" s="276">
        <v>42</v>
      </c>
      <c r="C54" s="363"/>
      <c r="D54" s="363"/>
      <c r="E54" s="363"/>
      <c r="F54" s="363"/>
      <c r="G54" s="363"/>
      <c r="H54" s="363"/>
      <c r="I54" s="364"/>
      <c r="J54" s="364"/>
      <c r="K54" s="364"/>
      <c r="L54" s="363"/>
      <c r="M54" s="364"/>
      <c r="N54" s="363"/>
      <c r="O54" s="363"/>
      <c r="P54" s="363"/>
      <c r="Q54" s="363"/>
      <c r="R54" s="363"/>
    </row>
    <row r="55" spans="2:18">
      <c r="B55" s="276">
        <v>43</v>
      </c>
      <c r="C55" s="363"/>
      <c r="D55" s="363"/>
      <c r="E55" s="363"/>
      <c r="F55" s="363"/>
      <c r="G55" s="363"/>
      <c r="H55" s="363"/>
      <c r="I55" s="364"/>
      <c r="J55" s="364"/>
      <c r="K55" s="364"/>
      <c r="L55" s="363"/>
      <c r="M55" s="364"/>
      <c r="N55" s="363"/>
      <c r="O55" s="363"/>
      <c r="P55" s="363"/>
      <c r="Q55" s="363"/>
      <c r="R55" s="363"/>
    </row>
    <row r="56" spans="2:18">
      <c r="B56" s="276">
        <v>44</v>
      </c>
      <c r="C56" s="363"/>
      <c r="D56" s="363"/>
      <c r="E56" s="363"/>
      <c r="F56" s="363"/>
      <c r="G56" s="363"/>
      <c r="H56" s="363"/>
      <c r="I56" s="364"/>
      <c r="J56" s="364"/>
      <c r="K56" s="364"/>
      <c r="L56" s="363"/>
      <c r="M56" s="364"/>
      <c r="N56" s="363"/>
      <c r="O56" s="363"/>
      <c r="P56" s="363"/>
      <c r="Q56" s="363"/>
      <c r="R56" s="363"/>
    </row>
    <row r="57" spans="2:18">
      <c r="B57" s="276">
        <v>45</v>
      </c>
      <c r="C57" s="363"/>
      <c r="D57" s="363"/>
      <c r="E57" s="363"/>
      <c r="F57" s="363"/>
      <c r="G57" s="363"/>
      <c r="H57" s="363"/>
      <c r="I57" s="364"/>
      <c r="J57" s="364"/>
      <c r="K57" s="364"/>
      <c r="L57" s="363"/>
      <c r="M57" s="364"/>
      <c r="N57" s="363"/>
      <c r="O57" s="363"/>
      <c r="P57" s="363"/>
      <c r="Q57" s="363"/>
      <c r="R57" s="363"/>
    </row>
    <row r="58" spans="2:18">
      <c r="B58" s="276">
        <v>46</v>
      </c>
      <c r="C58" s="363"/>
      <c r="D58" s="363"/>
      <c r="E58" s="363"/>
      <c r="F58" s="363"/>
      <c r="G58" s="363"/>
      <c r="H58" s="363"/>
      <c r="I58" s="364"/>
      <c r="J58" s="364"/>
      <c r="K58" s="364"/>
      <c r="L58" s="363"/>
      <c r="M58" s="364"/>
      <c r="N58" s="363"/>
      <c r="O58" s="363"/>
      <c r="P58" s="363"/>
      <c r="Q58" s="363"/>
      <c r="R58" s="363"/>
    </row>
    <row r="59" spans="2:18">
      <c r="B59" s="276">
        <v>47</v>
      </c>
      <c r="C59" s="363"/>
      <c r="D59" s="363"/>
      <c r="E59" s="363"/>
      <c r="F59" s="363"/>
      <c r="G59" s="363"/>
      <c r="H59" s="363"/>
      <c r="I59" s="364"/>
      <c r="J59" s="364"/>
      <c r="K59" s="364"/>
      <c r="L59" s="363"/>
      <c r="M59" s="364"/>
      <c r="N59" s="363"/>
      <c r="O59" s="363"/>
      <c r="P59" s="363"/>
      <c r="Q59" s="363"/>
      <c r="R59" s="363"/>
    </row>
    <row r="60" spans="2:18">
      <c r="B60" s="276">
        <v>48</v>
      </c>
      <c r="C60" s="363"/>
      <c r="D60" s="363"/>
      <c r="E60" s="363"/>
      <c r="F60" s="363"/>
      <c r="G60" s="363"/>
      <c r="H60" s="363"/>
      <c r="I60" s="364"/>
      <c r="J60" s="364"/>
      <c r="K60" s="364"/>
      <c r="L60" s="363"/>
      <c r="M60" s="364"/>
      <c r="N60" s="363"/>
      <c r="O60" s="363"/>
      <c r="P60" s="363"/>
      <c r="Q60" s="363"/>
      <c r="R60" s="363"/>
    </row>
    <row r="61" spans="2:18">
      <c r="B61" s="276">
        <v>49</v>
      </c>
      <c r="C61" s="363"/>
      <c r="D61" s="363"/>
      <c r="E61" s="363"/>
      <c r="F61" s="363"/>
      <c r="G61" s="363"/>
      <c r="H61" s="363"/>
      <c r="I61" s="364"/>
      <c r="J61" s="364"/>
      <c r="K61" s="364"/>
      <c r="L61" s="363"/>
      <c r="M61" s="364"/>
      <c r="N61" s="363"/>
      <c r="O61" s="363"/>
      <c r="P61" s="363"/>
      <c r="Q61" s="363"/>
      <c r="R61" s="363"/>
    </row>
    <row r="62" spans="2:18">
      <c r="B62" s="270">
        <v>50</v>
      </c>
      <c r="C62" s="359"/>
      <c r="D62" s="359"/>
      <c r="E62" s="359"/>
      <c r="F62" s="359"/>
      <c r="G62" s="359"/>
      <c r="H62" s="359"/>
      <c r="I62" s="362"/>
      <c r="J62" s="362"/>
      <c r="K62" s="362"/>
      <c r="L62" s="359"/>
      <c r="M62" s="362"/>
      <c r="N62" s="359"/>
      <c r="O62" s="359"/>
      <c r="P62" s="359"/>
      <c r="Q62" s="359"/>
      <c r="R62" s="359"/>
    </row>
  </sheetData>
  <sheetProtection password="DD26" sheet="1" objects="1" scenarios="1"/>
  <phoneticPr fontId="13"/>
  <conditionalFormatting sqref="C7:H7 N7:O7 Q7 N13:O62 Q13:Q62 C13:H62">
    <cfRule type="expression" dxfId="31" priority="5">
      <formula>C7=""</formula>
    </cfRule>
  </conditionalFormatting>
  <conditionalFormatting sqref="P6:P7 P12:P62">
    <cfRule type="expression" dxfId="30" priority="2">
      <formula>AND(OR(RIGHT(N6,3)="審査中",RIGHT(N6,3)="未申請"),P6="")</formula>
    </cfRule>
  </conditionalFormatting>
  <conditionalFormatting sqref="R6:R7 R12:R62">
    <cfRule type="expression" dxfId="29" priority="1">
      <formula>AND(OR(RIGHT(Q6,3)="審査中",RIGHT(Q6,3)="未申請"),R6="")</formula>
    </cfRule>
  </conditionalFormatting>
  <dataValidations count="3">
    <dataValidation type="list" allowBlank="1" showInputMessage="1" showErrorMessage="1" sqref="M6">
      <formula1>"●"</formula1>
    </dataValidation>
    <dataValidation imeMode="hiragana" allowBlank="1" showInputMessage="1" showErrorMessage="1" sqref="O12:O62 O6:O7 C1:H1048576"/>
    <dataValidation imeMode="off" allowBlank="1" showInputMessage="1" showErrorMessage="1" sqref="P6:P7 R6:R7 P12:P62 R12:R62"/>
  </dataValidations>
  <hyperlinks>
    <hyperlink ref="A1" location="Index!B1" display="Indexに戻る"/>
  </hyperlinks>
  <pageMargins left="0.70866141732283472" right="0.70866141732283472" top="0.74803149606299213" bottom="0.74803149606299213" header="0.31496062992125984" footer="0.31496062992125984"/>
  <pageSetup paperSize="8" scale="5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プルダウンリスト!$A$3:$A$4</xm:f>
          </x14:formula1>
          <xm:sqref>M7</xm:sqref>
        </x14:dataValidation>
        <x14:dataValidation type="list" imeMode="hiragana" allowBlank="1" showInputMessage="1" showErrorMessage="1">
          <x14:formula1>
            <xm:f>プルダウンリスト!$A$3:$A$4</xm:f>
          </x14:formula1>
          <xm:sqref>I7:K7 I12:K62 M12:M62</xm:sqref>
        </x14:dataValidation>
        <x14:dataValidation type="list" allowBlank="1" showInputMessage="1" showErrorMessage="1">
          <x14:formula1>
            <xm:f>プルダウンリスト!$B$3:$B$8</xm:f>
          </x14:formula1>
          <xm:sqref>N6:N7 N12:N62</xm:sqref>
        </x14:dataValidation>
        <x14:dataValidation type="list" allowBlank="1" showInputMessage="1" showErrorMessage="1">
          <x14:formula1>
            <xm:f>プルダウンリスト!$C$3:$C$8</xm:f>
          </x14:formula1>
          <xm:sqref>Q12:Q62</xm:sqref>
        </x14:dataValidation>
        <x14:dataValidation type="list" allowBlank="1" showInputMessage="1" showErrorMessage="1">
          <x14:formula1>
            <xm:f>プルダウンリスト!$C$3:$C$8</xm:f>
          </x14:formula1>
          <xm:sqref>Q6 Q7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workbookViewId="0">
      <pane ySplit="1" topLeftCell="A2" activePane="bottomLeft" state="frozen"/>
      <selection activeCell="E4" sqref="E4"/>
      <selection pane="bottomLeft" activeCell="A2" sqref="A2"/>
    </sheetView>
  </sheetViews>
  <sheetFormatPr defaultColWidth="9.125" defaultRowHeight="12"/>
  <cols>
    <col min="1" max="1" width="4" style="251" bestFit="1" customWidth="1"/>
    <col min="2" max="2" width="7.5" style="251" bestFit="1" customWidth="1"/>
    <col min="3" max="3" width="8.625" style="251" bestFit="1" customWidth="1"/>
    <col min="4" max="4" width="8.5" style="251" bestFit="1" customWidth="1"/>
    <col min="5" max="10" width="9.125" style="251" customWidth="1"/>
    <col min="11" max="11" width="10.625" style="251" bestFit="1" customWidth="1"/>
    <col min="12" max="13" width="9.125" style="251" customWidth="1"/>
    <col min="14" max="14" width="20.75" style="251" bestFit="1" customWidth="1"/>
    <col min="15" max="15" width="9.125" style="251" customWidth="1"/>
    <col min="16" max="16" width="13.875" style="252" bestFit="1" customWidth="1"/>
    <col min="17" max="17" width="19.125" style="251" bestFit="1" customWidth="1"/>
    <col min="18" max="18" width="13.625" style="252" bestFit="1" customWidth="1"/>
    <col min="19" max="16384" width="9.125" style="251"/>
  </cols>
  <sheetData>
    <row r="1" spans="1:27" ht="36">
      <c r="A1" s="251" t="s">
        <v>454</v>
      </c>
      <c r="B1" s="255" t="s">
        <v>456</v>
      </c>
      <c r="C1" s="255" t="s">
        <v>455</v>
      </c>
      <c r="D1" s="255" t="s">
        <v>457</v>
      </c>
      <c r="E1" s="251" t="s">
        <v>248</v>
      </c>
      <c r="F1" s="251" t="s">
        <v>255</v>
      </c>
      <c r="G1" s="251" t="s">
        <v>249</v>
      </c>
      <c r="H1" s="251" t="s">
        <v>251</v>
      </c>
      <c r="I1" s="256" t="s">
        <v>337</v>
      </c>
      <c r="J1" s="256" t="s">
        <v>338</v>
      </c>
      <c r="K1" s="256" t="s">
        <v>339</v>
      </c>
      <c r="L1" s="256" t="s">
        <v>340</v>
      </c>
      <c r="M1" s="256" t="s">
        <v>341</v>
      </c>
      <c r="N1" s="256" t="s">
        <v>343</v>
      </c>
      <c r="O1" s="256" t="s">
        <v>356</v>
      </c>
      <c r="P1" s="257" t="s">
        <v>450</v>
      </c>
      <c r="Q1" s="251" t="s">
        <v>256</v>
      </c>
      <c r="R1" s="257" t="s">
        <v>342</v>
      </c>
      <c r="T1" s="255" t="s">
        <v>456</v>
      </c>
      <c r="U1" s="255" t="s">
        <v>458</v>
      </c>
      <c r="V1" s="255" t="s">
        <v>455</v>
      </c>
      <c r="W1" s="255" t="s">
        <v>338</v>
      </c>
      <c r="X1" s="255" t="s">
        <v>457</v>
      </c>
      <c r="Y1" s="255" t="s">
        <v>339</v>
      </c>
    </row>
    <row r="2" spans="1:27">
      <c r="A2" s="250">
        <f>IF(①事業者概要一覧!B7="","",①事業者概要一覧!B7)</f>
        <v>1</v>
      </c>
      <c r="B2" s="254" t="str">
        <f>IF(I2&lt;&gt;"",1,"")</f>
        <v/>
      </c>
      <c r="C2" s="254" t="str">
        <f>IF(J2&lt;&gt;"",1,"")</f>
        <v/>
      </c>
      <c r="D2" s="254" t="str">
        <f>IF(K2&lt;&gt;"",1,"")</f>
        <v/>
      </c>
      <c r="E2" s="250" t="str">
        <f>IF(①事業者概要一覧!C7="","",①事業者概要一覧!C7)</f>
        <v/>
      </c>
      <c r="F2" s="250" t="str">
        <f>IF(①事業者概要一覧!F7="","",①事業者概要一覧!F7)</f>
        <v/>
      </c>
      <c r="G2" s="250" t="str">
        <f>IF(①事業者概要一覧!G7="","",①事業者概要一覧!G7)</f>
        <v/>
      </c>
      <c r="H2" s="250" t="str">
        <f>IF(①事業者概要一覧!H7="","",①事業者概要一覧!H7)</f>
        <v/>
      </c>
      <c r="I2" s="250" t="str">
        <f>IF(①事業者概要一覧!I7="","",①事業者概要一覧!I7)</f>
        <v/>
      </c>
      <c r="J2" s="250" t="str">
        <f>IF(①事業者概要一覧!J7="","",①事業者概要一覧!J7)</f>
        <v/>
      </c>
      <c r="K2" s="250" t="str">
        <f>IF(①事業者概要一覧!K7="","",①事業者概要一覧!K7)</f>
        <v/>
      </c>
      <c r="L2" s="250" t="str">
        <f>IF(①事業者概要一覧!L7="","",①事業者概要一覧!L7)</f>
        <v/>
      </c>
      <c r="M2" s="250" t="str">
        <f>IF(①事業者概要一覧!M7="","",①事業者概要一覧!M7)</f>
        <v/>
      </c>
      <c r="N2" s="250" t="str">
        <f>IF(①事業者概要一覧!N7="","",①事業者概要一覧!N7)</f>
        <v/>
      </c>
      <c r="O2" s="250" t="str">
        <f>IF(①事業者概要一覧!O7="","",①事業者概要一覧!O7)</f>
        <v/>
      </c>
      <c r="P2" s="253" t="str">
        <f>IF(①事業者概要一覧!P7="","",①事業者概要一覧!P7)</f>
        <v/>
      </c>
      <c r="Q2" s="250" t="str">
        <f>IF(①事業者概要一覧!Q7="","",①事業者概要一覧!Q7)</f>
        <v/>
      </c>
      <c r="R2" s="253" t="str">
        <f>IF(①事業者概要一覧!R7="","",①事業者概要一覧!R7)</f>
        <v/>
      </c>
    </row>
    <row r="3" spans="1:27">
      <c r="A3" s="250">
        <f>IF(①事業者概要一覧!B13="","",①事業者概要一覧!B13)</f>
        <v>1</v>
      </c>
      <c r="B3" s="254" t="str">
        <f>IF(I3&lt;&gt;"",MAX(B$2:B2)+1,"")</f>
        <v/>
      </c>
      <c r="C3" s="254" t="str">
        <f>IF(J3&lt;&gt;"",MAX(C$2:C2)+1,"")</f>
        <v/>
      </c>
      <c r="D3" s="254" t="str">
        <f>IF(K3&lt;&gt;"",MAX(D$2:D2)+1,"")</f>
        <v/>
      </c>
      <c r="E3" s="250" t="str">
        <f>IF(①事業者概要一覧!C13="","",①事業者概要一覧!C13)</f>
        <v/>
      </c>
      <c r="F3" s="250" t="str">
        <f>IF(①事業者概要一覧!F13="","",①事業者概要一覧!F13)</f>
        <v/>
      </c>
      <c r="G3" s="250" t="str">
        <f>IF(①事業者概要一覧!G13="","",①事業者概要一覧!G13)</f>
        <v/>
      </c>
      <c r="H3" s="250" t="str">
        <f>IF(①事業者概要一覧!H13="","",①事業者概要一覧!H13)</f>
        <v/>
      </c>
      <c r="I3" s="250" t="str">
        <f>IF(①事業者概要一覧!I13="","",①事業者概要一覧!I13)</f>
        <v/>
      </c>
      <c r="J3" s="250" t="str">
        <f>IF(①事業者概要一覧!J13="","",①事業者概要一覧!J13)</f>
        <v/>
      </c>
      <c r="K3" s="250" t="str">
        <f>IF(①事業者概要一覧!K13="","",①事業者概要一覧!K13)</f>
        <v/>
      </c>
      <c r="L3" s="250" t="str">
        <f>IF(①事業者概要一覧!L13="","",①事業者概要一覧!L13)</f>
        <v/>
      </c>
      <c r="M3" s="250" t="str">
        <f>IF(①事業者概要一覧!M13="","",①事業者概要一覧!M13)</f>
        <v/>
      </c>
      <c r="N3" s="250" t="str">
        <f>IF(①事業者概要一覧!N13="","",①事業者概要一覧!N13)</f>
        <v/>
      </c>
      <c r="O3" s="250" t="str">
        <f>IF(①事業者概要一覧!O13="","",①事業者概要一覧!O13)</f>
        <v/>
      </c>
      <c r="P3" s="253" t="str">
        <f>IF(①事業者概要一覧!P13="","",①事業者概要一覧!P13)</f>
        <v/>
      </c>
      <c r="Q3" s="250" t="str">
        <f>IF(①事業者概要一覧!Q13="","",①事業者概要一覧!Q13)</f>
        <v/>
      </c>
      <c r="R3" s="253" t="str">
        <f>IF(①事業者概要一覧!R13="","",①事業者概要一覧!R13)</f>
        <v/>
      </c>
      <c r="T3" s="251">
        <v>1</v>
      </c>
      <c r="U3" s="251" t="str">
        <f t="shared" ref="U3:U34" si="0">IFERROR(VLOOKUP(T3,B:E,4,FALSE),"")</f>
        <v/>
      </c>
      <c r="V3" s="251">
        <v>1</v>
      </c>
      <c r="W3" s="251" t="str">
        <f t="shared" ref="W3:W34" si="1">IFERROR(VLOOKUP(T3,C:E,3,FALSE),"")</f>
        <v/>
      </c>
      <c r="X3" s="251">
        <v>1</v>
      </c>
      <c r="Y3" s="251" t="str">
        <f t="shared" ref="Y3:Y34" si="2">IFERROR(VLOOKUP(T3,D:E,2,FALSE),"")</f>
        <v/>
      </c>
    </row>
    <row r="4" spans="1:27">
      <c r="A4" s="250">
        <f>IF(①事業者概要一覧!B14="","",①事業者概要一覧!B14)</f>
        <v>2</v>
      </c>
      <c r="B4" s="254" t="str">
        <f>IF(I4&lt;&gt;"",MAX(B$2:B3)+1,"")</f>
        <v/>
      </c>
      <c r="C4" s="254" t="str">
        <f>IF(J4&lt;&gt;"",MAX(C$2:C3)+1,"")</f>
        <v/>
      </c>
      <c r="D4" s="254" t="str">
        <f>IF(K4&lt;&gt;"",MAX(D$2:D3)+1,"")</f>
        <v/>
      </c>
      <c r="E4" s="250" t="str">
        <f>IF(①事業者概要一覧!C14="","",①事業者概要一覧!C14)</f>
        <v/>
      </c>
      <c r="F4" s="250" t="str">
        <f>IF(①事業者概要一覧!F14="","",①事業者概要一覧!F14)</f>
        <v/>
      </c>
      <c r="G4" s="250" t="str">
        <f>IF(①事業者概要一覧!G14="","",①事業者概要一覧!G14)</f>
        <v/>
      </c>
      <c r="H4" s="250" t="str">
        <f>IF(①事業者概要一覧!H14="","",①事業者概要一覧!H14)</f>
        <v/>
      </c>
      <c r="I4" s="250" t="str">
        <f>IF(①事業者概要一覧!I14="","",①事業者概要一覧!I14)</f>
        <v/>
      </c>
      <c r="J4" s="250" t="str">
        <f>IF(①事業者概要一覧!J14="","",①事業者概要一覧!J14)</f>
        <v/>
      </c>
      <c r="K4" s="250" t="str">
        <f>IF(①事業者概要一覧!K14="","",①事業者概要一覧!K14)</f>
        <v/>
      </c>
      <c r="L4" s="250" t="str">
        <f>IF(①事業者概要一覧!L14="","",①事業者概要一覧!L14)</f>
        <v/>
      </c>
      <c r="M4" s="250" t="str">
        <f>IF(①事業者概要一覧!M14="","",①事業者概要一覧!M14)</f>
        <v/>
      </c>
      <c r="N4" s="250" t="str">
        <f>IF(①事業者概要一覧!N14="","",①事業者概要一覧!N14)</f>
        <v/>
      </c>
      <c r="O4" s="250" t="str">
        <f>IF(①事業者概要一覧!O14="","",①事業者概要一覧!O14)</f>
        <v/>
      </c>
      <c r="P4" s="253" t="str">
        <f>IF(①事業者概要一覧!P14="","",①事業者概要一覧!P14)</f>
        <v/>
      </c>
      <c r="Q4" s="250" t="str">
        <f>IF(①事業者概要一覧!Q14="","",①事業者概要一覧!Q14)</f>
        <v/>
      </c>
      <c r="R4" s="253" t="str">
        <f>IF(①事業者概要一覧!R14="","",①事業者概要一覧!R14)</f>
        <v/>
      </c>
      <c r="T4" s="251">
        <v>2</v>
      </c>
      <c r="U4" s="251" t="str">
        <f t="shared" si="0"/>
        <v/>
      </c>
      <c r="V4" s="251">
        <v>2</v>
      </c>
      <c r="W4" s="251" t="str">
        <f t="shared" si="1"/>
        <v/>
      </c>
      <c r="X4" s="251">
        <v>2</v>
      </c>
      <c r="Y4" s="251" t="str">
        <f t="shared" si="2"/>
        <v/>
      </c>
    </row>
    <row r="5" spans="1:27">
      <c r="A5" s="250">
        <f>IF(①事業者概要一覧!B15="","",①事業者概要一覧!B15)</f>
        <v>3</v>
      </c>
      <c r="B5" s="254" t="str">
        <f>IF(I5&lt;&gt;"",MAX(B$2:B4)+1,"")</f>
        <v/>
      </c>
      <c r="C5" s="254" t="str">
        <f>IF(J5&lt;&gt;"",MAX(C$2:C4)+1,"")</f>
        <v/>
      </c>
      <c r="D5" s="254" t="str">
        <f>IF(K5&lt;&gt;"",MAX(D$2:D4)+1,"")</f>
        <v/>
      </c>
      <c r="E5" s="250" t="str">
        <f>IF(①事業者概要一覧!C15="","",①事業者概要一覧!C15)</f>
        <v/>
      </c>
      <c r="F5" s="250" t="str">
        <f>IF(①事業者概要一覧!F15="","",①事業者概要一覧!F15)</f>
        <v/>
      </c>
      <c r="G5" s="250" t="str">
        <f>IF(①事業者概要一覧!G15="","",①事業者概要一覧!G15)</f>
        <v/>
      </c>
      <c r="H5" s="250" t="str">
        <f>IF(①事業者概要一覧!H15="","",①事業者概要一覧!H15)</f>
        <v/>
      </c>
      <c r="I5" s="250" t="str">
        <f>IF(①事業者概要一覧!I15="","",①事業者概要一覧!I15)</f>
        <v/>
      </c>
      <c r="J5" s="250" t="str">
        <f>IF(①事業者概要一覧!J15="","",①事業者概要一覧!J15)</f>
        <v/>
      </c>
      <c r="K5" s="250" t="str">
        <f>IF(①事業者概要一覧!K15="","",①事業者概要一覧!K15)</f>
        <v/>
      </c>
      <c r="L5" s="250" t="str">
        <f>IF(①事業者概要一覧!L15="","",①事業者概要一覧!L15)</f>
        <v/>
      </c>
      <c r="M5" s="250" t="str">
        <f>IF(①事業者概要一覧!M15="","",①事業者概要一覧!M15)</f>
        <v/>
      </c>
      <c r="N5" s="250" t="str">
        <f>IF(①事業者概要一覧!N15="","",①事業者概要一覧!N15)</f>
        <v/>
      </c>
      <c r="O5" s="250" t="str">
        <f>IF(①事業者概要一覧!O15="","",①事業者概要一覧!O15)</f>
        <v/>
      </c>
      <c r="P5" s="253" t="str">
        <f>IF(①事業者概要一覧!P15="","",①事業者概要一覧!P15)</f>
        <v/>
      </c>
      <c r="Q5" s="250" t="str">
        <f>IF(①事業者概要一覧!Q15="","",①事業者概要一覧!Q15)</f>
        <v/>
      </c>
      <c r="R5" s="253" t="str">
        <f>IF(①事業者概要一覧!R15="","",①事業者概要一覧!R15)</f>
        <v/>
      </c>
      <c r="T5" s="251">
        <v>3</v>
      </c>
      <c r="U5" s="251" t="str">
        <f t="shared" si="0"/>
        <v/>
      </c>
      <c r="V5" s="251">
        <v>3</v>
      </c>
      <c r="W5" s="251" t="str">
        <f t="shared" si="1"/>
        <v/>
      </c>
      <c r="X5" s="251">
        <v>3</v>
      </c>
      <c r="Y5" s="251" t="str">
        <f t="shared" si="2"/>
        <v/>
      </c>
    </row>
    <row r="6" spans="1:27">
      <c r="A6" s="250">
        <f>IF(①事業者概要一覧!B16="","",①事業者概要一覧!B16)</f>
        <v>4</v>
      </c>
      <c r="B6" s="254" t="str">
        <f>IF(I6&lt;&gt;"",MAX(B$2:B5)+1,"")</f>
        <v/>
      </c>
      <c r="C6" s="254" t="str">
        <f>IF(J6&lt;&gt;"",MAX(C$2:C5)+1,"")</f>
        <v/>
      </c>
      <c r="D6" s="254" t="str">
        <f>IF(K6&lt;&gt;"",MAX(D$2:D5)+1,"")</f>
        <v/>
      </c>
      <c r="E6" s="250" t="str">
        <f>IF(①事業者概要一覧!C16="","",①事業者概要一覧!C16)</f>
        <v/>
      </c>
      <c r="F6" s="250" t="str">
        <f>IF(①事業者概要一覧!F16="","",①事業者概要一覧!F16)</f>
        <v/>
      </c>
      <c r="G6" s="250" t="str">
        <f>IF(①事業者概要一覧!G16="","",①事業者概要一覧!G16)</f>
        <v/>
      </c>
      <c r="H6" s="250" t="str">
        <f>IF(①事業者概要一覧!H16="","",①事業者概要一覧!H16)</f>
        <v/>
      </c>
      <c r="I6" s="250" t="str">
        <f>IF(①事業者概要一覧!I16="","",①事業者概要一覧!I16)</f>
        <v/>
      </c>
      <c r="J6" s="250" t="str">
        <f>IF(①事業者概要一覧!J16="","",①事業者概要一覧!J16)</f>
        <v/>
      </c>
      <c r="K6" s="250" t="str">
        <f>IF(①事業者概要一覧!K16="","",①事業者概要一覧!K16)</f>
        <v/>
      </c>
      <c r="L6" s="250" t="str">
        <f>IF(①事業者概要一覧!L16="","",①事業者概要一覧!L16)</f>
        <v/>
      </c>
      <c r="M6" s="250" t="str">
        <f>IF(①事業者概要一覧!M16="","",①事業者概要一覧!M16)</f>
        <v/>
      </c>
      <c r="N6" s="250" t="str">
        <f>IF(①事業者概要一覧!N16="","",①事業者概要一覧!N16)</f>
        <v/>
      </c>
      <c r="O6" s="250" t="str">
        <f>IF(①事業者概要一覧!O16="","",①事業者概要一覧!O16)</f>
        <v/>
      </c>
      <c r="P6" s="253" t="str">
        <f>IF(①事業者概要一覧!P16="","",①事業者概要一覧!P16)</f>
        <v/>
      </c>
      <c r="Q6" s="250" t="str">
        <f>IF(①事業者概要一覧!Q16="","",①事業者概要一覧!Q16)</f>
        <v/>
      </c>
      <c r="R6" s="253" t="str">
        <f>IF(①事業者概要一覧!R16="","",①事業者概要一覧!R16)</f>
        <v/>
      </c>
      <c r="T6" s="251">
        <v>4</v>
      </c>
      <c r="U6" s="251" t="str">
        <f t="shared" si="0"/>
        <v/>
      </c>
      <c r="V6" s="251">
        <v>4</v>
      </c>
      <c r="W6" s="251" t="str">
        <f t="shared" si="1"/>
        <v/>
      </c>
      <c r="X6" s="251">
        <v>4</v>
      </c>
      <c r="Y6" s="251" t="str">
        <f t="shared" si="2"/>
        <v/>
      </c>
      <c r="AA6" s="251">
        <f>50-COUNTIF(W3:W52,"")</f>
        <v>0</v>
      </c>
    </row>
    <row r="7" spans="1:27">
      <c r="A7" s="250">
        <f>IF(①事業者概要一覧!B17="","",①事業者概要一覧!B17)</f>
        <v>5</v>
      </c>
      <c r="B7" s="254" t="str">
        <f>IF(I7&lt;&gt;"",MAX(B$2:B6)+1,"")</f>
        <v/>
      </c>
      <c r="C7" s="254" t="str">
        <f>IF(J7&lt;&gt;"",MAX(C$2:C6)+1,"")</f>
        <v/>
      </c>
      <c r="D7" s="254" t="str">
        <f>IF(K7&lt;&gt;"",MAX(D$2:D6)+1,"")</f>
        <v/>
      </c>
      <c r="E7" s="250" t="str">
        <f>IF(①事業者概要一覧!C17="","",①事業者概要一覧!C17)</f>
        <v/>
      </c>
      <c r="F7" s="250" t="str">
        <f>IF(①事業者概要一覧!F17="","",①事業者概要一覧!F17)</f>
        <v/>
      </c>
      <c r="G7" s="250" t="str">
        <f>IF(①事業者概要一覧!G17="","",①事業者概要一覧!G17)</f>
        <v/>
      </c>
      <c r="H7" s="250" t="str">
        <f>IF(①事業者概要一覧!H17="","",①事業者概要一覧!H17)</f>
        <v/>
      </c>
      <c r="I7" s="250" t="str">
        <f>IF(①事業者概要一覧!I17="","",①事業者概要一覧!I17)</f>
        <v/>
      </c>
      <c r="J7" s="250" t="str">
        <f>IF(①事業者概要一覧!J17="","",①事業者概要一覧!J17)</f>
        <v/>
      </c>
      <c r="K7" s="250" t="str">
        <f>IF(①事業者概要一覧!K17="","",①事業者概要一覧!K17)</f>
        <v/>
      </c>
      <c r="L7" s="250" t="str">
        <f>IF(①事業者概要一覧!L17="","",①事業者概要一覧!L17)</f>
        <v/>
      </c>
      <c r="M7" s="250" t="str">
        <f>IF(①事業者概要一覧!M17="","",①事業者概要一覧!M17)</f>
        <v/>
      </c>
      <c r="N7" s="250" t="str">
        <f>IF(①事業者概要一覧!N17="","",①事業者概要一覧!N17)</f>
        <v/>
      </c>
      <c r="O7" s="250" t="str">
        <f>IF(①事業者概要一覧!O17="","",①事業者概要一覧!O17)</f>
        <v/>
      </c>
      <c r="P7" s="253" t="str">
        <f>IF(①事業者概要一覧!P17="","",①事業者概要一覧!P17)</f>
        <v/>
      </c>
      <c r="Q7" s="250" t="str">
        <f>IF(①事業者概要一覧!Q17="","",①事業者概要一覧!Q17)</f>
        <v/>
      </c>
      <c r="R7" s="253" t="str">
        <f>IF(①事業者概要一覧!R17="","",①事業者概要一覧!R17)</f>
        <v/>
      </c>
      <c r="T7" s="251">
        <v>5</v>
      </c>
      <c r="U7" s="251" t="str">
        <f t="shared" si="0"/>
        <v/>
      </c>
      <c r="V7" s="251">
        <v>5</v>
      </c>
      <c r="W7" s="251" t="str">
        <f t="shared" si="1"/>
        <v/>
      </c>
      <c r="X7" s="251">
        <v>5</v>
      </c>
      <c r="Y7" s="251" t="str">
        <f t="shared" si="2"/>
        <v/>
      </c>
    </row>
    <row r="8" spans="1:27">
      <c r="A8" s="250">
        <f>IF(①事業者概要一覧!B18="","",①事業者概要一覧!B18)</f>
        <v>6</v>
      </c>
      <c r="B8" s="254" t="str">
        <f>IF(I8&lt;&gt;"",MAX(B$2:B7)+1,"")</f>
        <v/>
      </c>
      <c r="C8" s="254" t="str">
        <f>IF(J8&lt;&gt;"",MAX(C$2:C7)+1,"")</f>
        <v/>
      </c>
      <c r="D8" s="254" t="str">
        <f>IF(K8&lt;&gt;"",MAX(D$2:D7)+1,"")</f>
        <v/>
      </c>
      <c r="E8" s="250" t="str">
        <f>IF(①事業者概要一覧!C18="","",①事業者概要一覧!C18)</f>
        <v/>
      </c>
      <c r="F8" s="250" t="str">
        <f>IF(①事業者概要一覧!F18="","",①事業者概要一覧!F18)</f>
        <v/>
      </c>
      <c r="G8" s="250" t="str">
        <f>IF(①事業者概要一覧!G18="","",①事業者概要一覧!G18)</f>
        <v/>
      </c>
      <c r="H8" s="250" t="str">
        <f>IF(①事業者概要一覧!H18="","",①事業者概要一覧!H18)</f>
        <v/>
      </c>
      <c r="I8" s="250" t="str">
        <f>IF(①事業者概要一覧!I18="","",①事業者概要一覧!I18)</f>
        <v/>
      </c>
      <c r="J8" s="250" t="str">
        <f>IF(①事業者概要一覧!J18="","",①事業者概要一覧!J18)</f>
        <v/>
      </c>
      <c r="K8" s="250" t="str">
        <f>IF(①事業者概要一覧!K18="","",①事業者概要一覧!K18)</f>
        <v/>
      </c>
      <c r="L8" s="250" t="str">
        <f>IF(①事業者概要一覧!L18="","",①事業者概要一覧!L18)</f>
        <v/>
      </c>
      <c r="M8" s="250" t="str">
        <f>IF(①事業者概要一覧!M18="","",①事業者概要一覧!M18)</f>
        <v/>
      </c>
      <c r="N8" s="250" t="str">
        <f>IF(①事業者概要一覧!N18="","",①事業者概要一覧!N18)</f>
        <v/>
      </c>
      <c r="O8" s="250" t="str">
        <f>IF(①事業者概要一覧!O18="","",①事業者概要一覧!O18)</f>
        <v/>
      </c>
      <c r="P8" s="253" t="str">
        <f>IF(①事業者概要一覧!P18="","",①事業者概要一覧!P18)</f>
        <v/>
      </c>
      <c r="Q8" s="250" t="str">
        <f>IF(①事業者概要一覧!Q18="","",①事業者概要一覧!Q18)</f>
        <v/>
      </c>
      <c r="R8" s="253" t="str">
        <f>IF(①事業者概要一覧!R18="","",①事業者概要一覧!R18)</f>
        <v/>
      </c>
      <c r="T8" s="251">
        <v>6</v>
      </c>
      <c r="U8" s="251" t="str">
        <f t="shared" si="0"/>
        <v/>
      </c>
      <c r="V8" s="251">
        <v>6</v>
      </c>
      <c r="W8" s="251" t="str">
        <f t="shared" si="1"/>
        <v/>
      </c>
      <c r="X8" s="251">
        <v>6</v>
      </c>
      <c r="Y8" s="251" t="str">
        <f t="shared" si="2"/>
        <v/>
      </c>
    </row>
    <row r="9" spans="1:27">
      <c r="A9" s="250">
        <f>IF(①事業者概要一覧!B19="","",①事業者概要一覧!B19)</f>
        <v>7</v>
      </c>
      <c r="B9" s="254" t="str">
        <f>IF(I9&lt;&gt;"",MAX(B$2:B8)+1,"")</f>
        <v/>
      </c>
      <c r="C9" s="254" t="str">
        <f>IF(J9&lt;&gt;"",MAX(C$2:C8)+1,"")</f>
        <v/>
      </c>
      <c r="D9" s="254" t="str">
        <f>IF(K9&lt;&gt;"",MAX(D$2:D8)+1,"")</f>
        <v/>
      </c>
      <c r="E9" s="250" t="str">
        <f>IF(①事業者概要一覧!C19="","",①事業者概要一覧!C19)</f>
        <v/>
      </c>
      <c r="F9" s="250" t="str">
        <f>IF(①事業者概要一覧!F19="","",①事業者概要一覧!F19)</f>
        <v/>
      </c>
      <c r="G9" s="250" t="str">
        <f>IF(①事業者概要一覧!G19="","",①事業者概要一覧!G19)</f>
        <v/>
      </c>
      <c r="H9" s="250" t="str">
        <f>IF(①事業者概要一覧!H19="","",①事業者概要一覧!H19)</f>
        <v/>
      </c>
      <c r="I9" s="250" t="str">
        <f>IF(①事業者概要一覧!I19="","",①事業者概要一覧!I19)</f>
        <v/>
      </c>
      <c r="J9" s="250" t="str">
        <f>IF(①事業者概要一覧!J19="","",①事業者概要一覧!J19)</f>
        <v/>
      </c>
      <c r="K9" s="250" t="str">
        <f>IF(①事業者概要一覧!K19="","",①事業者概要一覧!K19)</f>
        <v/>
      </c>
      <c r="L9" s="250" t="str">
        <f>IF(①事業者概要一覧!L19="","",①事業者概要一覧!L19)</f>
        <v/>
      </c>
      <c r="M9" s="250" t="str">
        <f>IF(①事業者概要一覧!M19="","",①事業者概要一覧!M19)</f>
        <v/>
      </c>
      <c r="N9" s="250" t="str">
        <f>IF(①事業者概要一覧!N19="","",①事業者概要一覧!N19)</f>
        <v/>
      </c>
      <c r="O9" s="250" t="str">
        <f>IF(①事業者概要一覧!O19="","",①事業者概要一覧!O19)</f>
        <v/>
      </c>
      <c r="P9" s="253" t="str">
        <f>IF(①事業者概要一覧!P19="","",①事業者概要一覧!P19)</f>
        <v/>
      </c>
      <c r="Q9" s="250" t="str">
        <f>IF(①事業者概要一覧!Q19="","",①事業者概要一覧!Q19)</f>
        <v/>
      </c>
      <c r="R9" s="253" t="str">
        <f>IF(①事業者概要一覧!R19="","",①事業者概要一覧!R19)</f>
        <v/>
      </c>
      <c r="T9" s="251">
        <v>7</v>
      </c>
      <c r="U9" s="251" t="str">
        <f t="shared" si="0"/>
        <v/>
      </c>
      <c r="V9" s="251">
        <v>7</v>
      </c>
      <c r="W9" s="251" t="str">
        <f t="shared" si="1"/>
        <v/>
      </c>
      <c r="X9" s="251">
        <v>7</v>
      </c>
      <c r="Y9" s="251" t="str">
        <f t="shared" si="2"/>
        <v/>
      </c>
    </row>
    <row r="10" spans="1:27">
      <c r="A10" s="250">
        <f>IF(①事業者概要一覧!B20="","",①事業者概要一覧!B20)</f>
        <v>8</v>
      </c>
      <c r="B10" s="254" t="str">
        <f>IF(I10&lt;&gt;"",MAX(B$2:B9)+1,"")</f>
        <v/>
      </c>
      <c r="C10" s="254" t="str">
        <f>IF(J10&lt;&gt;"",MAX(C$2:C9)+1,"")</f>
        <v/>
      </c>
      <c r="D10" s="254" t="str">
        <f>IF(K10&lt;&gt;"",MAX(D$2:D9)+1,"")</f>
        <v/>
      </c>
      <c r="E10" s="250" t="str">
        <f>IF(①事業者概要一覧!C20="","",①事業者概要一覧!C20)</f>
        <v/>
      </c>
      <c r="F10" s="250" t="str">
        <f>IF(①事業者概要一覧!F20="","",①事業者概要一覧!F20)</f>
        <v/>
      </c>
      <c r="G10" s="250" t="str">
        <f>IF(①事業者概要一覧!G20="","",①事業者概要一覧!G20)</f>
        <v/>
      </c>
      <c r="H10" s="250" t="str">
        <f>IF(①事業者概要一覧!H20="","",①事業者概要一覧!H20)</f>
        <v/>
      </c>
      <c r="I10" s="250" t="str">
        <f>IF(①事業者概要一覧!I20="","",①事業者概要一覧!I20)</f>
        <v/>
      </c>
      <c r="J10" s="250" t="str">
        <f>IF(①事業者概要一覧!J20="","",①事業者概要一覧!J20)</f>
        <v/>
      </c>
      <c r="K10" s="250" t="str">
        <f>IF(①事業者概要一覧!K20="","",①事業者概要一覧!K20)</f>
        <v/>
      </c>
      <c r="L10" s="250" t="str">
        <f>IF(①事業者概要一覧!L20="","",①事業者概要一覧!L20)</f>
        <v/>
      </c>
      <c r="M10" s="250" t="str">
        <f>IF(①事業者概要一覧!M20="","",①事業者概要一覧!M20)</f>
        <v/>
      </c>
      <c r="N10" s="250" t="str">
        <f>IF(①事業者概要一覧!N20="","",①事業者概要一覧!N20)</f>
        <v/>
      </c>
      <c r="O10" s="250" t="str">
        <f>IF(①事業者概要一覧!O20="","",①事業者概要一覧!O20)</f>
        <v/>
      </c>
      <c r="P10" s="253" t="str">
        <f>IF(①事業者概要一覧!P20="","",①事業者概要一覧!P20)</f>
        <v/>
      </c>
      <c r="Q10" s="250" t="str">
        <f>IF(①事業者概要一覧!Q20="","",①事業者概要一覧!Q20)</f>
        <v/>
      </c>
      <c r="R10" s="253" t="str">
        <f>IF(①事業者概要一覧!R20="","",①事業者概要一覧!R20)</f>
        <v/>
      </c>
      <c r="T10" s="251">
        <v>8</v>
      </c>
      <c r="U10" s="251" t="str">
        <f t="shared" si="0"/>
        <v/>
      </c>
      <c r="V10" s="251">
        <v>8</v>
      </c>
      <c r="W10" s="251" t="str">
        <f t="shared" si="1"/>
        <v/>
      </c>
      <c r="X10" s="251">
        <v>8</v>
      </c>
      <c r="Y10" s="251" t="str">
        <f t="shared" si="2"/>
        <v/>
      </c>
    </row>
    <row r="11" spans="1:27">
      <c r="A11" s="250">
        <f>IF(①事業者概要一覧!B21="","",①事業者概要一覧!B21)</f>
        <v>9</v>
      </c>
      <c r="B11" s="254" t="str">
        <f>IF(I11&lt;&gt;"",MAX(B$2:B10)+1,"")</f>
        <v/>
      </c>
      <c r="C11" s="254" t="str">
        <f>IF(J11&lt;&gt;"",MAX(C$2:C10)+1,"")</f>
        <v/>
      </c>
      <c r="D11" s="254" t="str">
        <f>IF(K11&lt;&gt;"",MAX(D$2:D10)+1,"")</f>
        <v/>
      </c>
      <c r="E11" s="250" t="str">
        <f>IF(①事業者概要一覧!C21="","",①事業者概要一覧!C21)</f>
        <v/>
      </c>
      <c r="F11" s="250" t="str">
        <f>IF(①事業者概要一覧!F21="","",①事業者概要一覧!F21)</f>
        <v/>
      </c>
      <c r="G11" s="250" t="str">
        <f>IF(①事業者概要一覧!G21="","",①事業者概要一覧!G21)</f>
        <v/>
      </c>
      <c r="H11" s="250" t="str">
        <f>IF(①事業者概要一覧!H21="","",①事業者概要一覧!H21)</f>
        <v/>
      </c>
      <c r="I11" s="250" t="str">
        <f>IF(①事業者概要一覧!I21="","",①事業者概要一覧!I21)</f>
        <v/>
      </c>
      <c r="J11" s="250" t="str">
        <f>IF(①事業者概要一覧!J21="","",①事業者概要一覧!J21)</f>
        <v/>
      </c>
      <c r="K11" s="250" t="str">
        <f>IF(①事業者概要一覧!K21="","",①事業者概要一覧!K21)</f>
        <v/>
      </c>
      <c r="L11" s="250" t="str">
        <f>IF(①事業者概要一覧!L21="","",①事業者概要一覧!L21)</f>
        <v/>
      </c>
      <c r="M11" s="250" t="str">
        <f>IF(①事業者概要一覧!M21="","",①事業者概要一覧!M21)</f>
        <v/>
      </c>
      <c r="N11" s="250" t="str">
        <f>IF(①事業者概要一覧!N21="","",①事業者概要一覧!N21)</f>
        <v/>
      </c>
      <c r="O11" s="250" t="str">
        <f>IF(①事業者概要一覧!O21="","",①事業者概要一覧!O21)</f>
        <v/>
      </c>
      <c r="P11" s="253" t="str">
        <f>IF(①事業者概要一覧!P21="","",①事業者概要一覧!P21)</f>
        <v/>
      </c>
      <c r="Q11" s="250" t="str">
        <f>IF(①事業者概要一覧!Q21="","",①事業者概要一覧!Q21)</f>
        <v/>
      </c>
      <c r="R11" s="253" t="str">
        <f>IF(①事業者概要一覧!R21="","",①事業者概要一覧!R21)</f>
        <v/>
      </c>
      <c r="T11" s="251">
        <v>9</v>
      </c>
      <c r="U11" s="251" t="str">
        <f t="shared" si="0"/>
        <v/>
      </c>
      <c r="V11" s="251">
        <v>9</v>
      </c>
      <c r="W11" s="251" t="str">
        <f t="shared" si="1"/>
        <v/>
      </c>
      <c r="X11" s="251">
        <v>9</v>
      </c>
      <c r="Y11" s="251" t="str">
        <f t="shared" si="2"/>
        <v/>
      </c>
    </row>
    <row r="12" spans="1:27">
      <c r="A12" s="250">
        <f>IF(①事業者概要一覧!B22="","",①事業者概要一覧!B22)</f>
        <v>10</v>
      </c>
      <c r="B12" s="254" t="str">
        <f>IF(I12&lt;&gt;"",MAX(B$2:B11)+1,"")</f>
        <v/>
      </c>
      <c r="C12" s="254" t="str">
        <f>IF(J12&lt;&gt;"",MAX(C$2:C11)+1,"")</f>
        <v/>
      </c>
      <c r="D12" s="254" t="str">
        <f>IF(K12&lt;&gt;"",MAX(D$2:D11)+1,"")</f>
        <v/>
      </c>
      <c r="E12" s="250" t="str">
        <f>IF(①事業者概要一覧!C22="","",①事業者概要一覧!C22)</f>
        <v/>
      </c>
      <c r="F12" s="250" t="str">
        <f>IF(①事業者概要一覧!F22="","",①事業者概要一覧!F22)</f>
        <v/>
      </c>
      <c r="G12" s="250" t="str">
        <f>IF(①事業者概要一覧!G22="","",①事業者概要一覧!G22)</f>
        <v/>
      </c>
      <c r="H12" s="250" t="str">
        <f>IF(①事業者概要一覧!H22="","",①事業者概要一覧!H22)</f>
        <v/>
      </c>
      <c r="I12" s="250" t="str">
        <f>IF(①事業者概要一覧!I22="","",①事業者概要一覧!I22)</f>
        <v/>
      </c>
      <c r="J12" s="250" t="str">
        <f>IF(①事業者概要一覧!J22="","",①事業者概要一覧!J22)</f>
        <v/>
      </c>
      <c r="K12" s="250" t="str">
        <f>IF(①事業者概要一覧!K22="","",①事業者概要一覧!K22)</f>
        <v/>
      </c>
      <c r="L12" s="250" t="str">
        <f>IF(①事業者概要一覧!L22="","",①事業者概要一覧!L22)</f>
        <v/>
      </c>
      <c r="M12" s="250" t="str">
        <f>IF(①事業者概要一覧!M22="","",①事業者概要一覧!M22)</f>
        <v/>
      </c>
      <c r="N12" s="250" t="str">
        <f>IF(①事業者概要一覧!N22="","",①事業者概要一覧!N22)</f>
        <v/>
      </c>
      <c r="O12" s="250" t="str">
        <f>IF(①事業者概要一覧!O22="","",①事業者概要一覧!O22)</f>
        <v/>
      </c>
      <c r="P12" s="253" t="str">
        <f>IF(①事業者概要一覧!P22="","",①事業者概要一覧!P22)</f>
        <v/>
      </c>
      <c r="Q12" s="250" t="str">
        <f>IF(①事業者概要一覧!Q22="","",①事業者概要一覧!Q22)</f>
        <v/>
      </c>
      <c r="R12" s="253" t="str">
        <f>IF(①事業者概要一覧!R22="","",①事業者概要一覧!R22)</f>
        <v/>
      </c>
      <c r="T12" s="251">
        <v>10</v>
      </c>
      <c r="U12" s="251" t="str">
        <f t="shared" si="0"/>
        <v/>
      </c>
      <c r="V12" s="251">
        <v>10</v>
      </c>
      <c r="W12" s="251" t="str">
        <f t="shared" si="1"/>
        <v/>
      </c>
      <c r="X12" s="251">
        <v>10</v>
      </c>
      <c r="Y12" s="251" t="str">
        <f t="shared" si="2"/>
        <v/>
      </c>
    </row>
    <row r="13" spans="1:27">
      <c r="A13" s="250">
        <f>IF(①事業者概要一覧!B23="","",①事業者概要一覧!B23)</f>
        <v>11</v>
      </c>
      <c r="B13" s="254" t="str">
        <f>IF(I13&lt;&gt;"",MAX(B$2:B12)+1,"")</f>
        <v/>
      </c>
      <c r="C13" s="254" t="str">
        <f>IF(J13&lt;&gt;"",MAX(C$2:C12)+1,"")</f>
        <v/>
      </c>
      <c r="D13" s="254" t="str">
        <f>IF(K13&lt;&gt;"",MAX(D$2:D12)+1,"")</f>
        <v/>
      </c>
      <c r="E13" s="250" t="str">
        <f>IF(①事業者概要一覧!C23="","",①事業者概要一覧!C23)</f>
        <v/>
      </c>
      <c r="F13" s="250" t="str">
        <f>IF(①事業者概要一覧!F23="","",①事業者概要一覧!F23)</f>
        <v/>
      </c>
      <c r="G13" s="250" t="str">
        <f>IF(①事業者概要一覧!G23="","",①事業者概要一覧!G23)</f>
        <v/>
      </c>
      <c r="H13" s="250" t="str">
        <f>IF(①事業者概要一覧!H23="","",①事業者概要一覧!H23)</f>
        <v/>
      </c>
      <c r="I13" s="250" t="str">
        <f>IF(①事業者概要一覧!I23="","",①事業者概要一覧!I23)</f>
        <v/>
      </c>
      <c r="J13" s="250" t="str">
        <f>IF(①事業者概要一覧!J23="","",①事業者概要一覧!J23)</f>
        <v/>
      </c>
      <c r="K13" s="250" t="str">
        <f>IF(①事業者概要一覧!K23="","",①事業者概要一覧!K23)</f>
        <v/>
      </c>
      <c r="L13" s="250" t="str">
        <f>IF(①事業者概要一覧!L23="","",①事業者概要一覧!L23)</f>
        <v/>
      </c>
      <c r="M13" s="250" t="str">
        <f>IF(①事業者概要一覧!M23="","",①事業者概要一覧!M23)</f>
        <v/>
      </c>
      <c r="N13" s="250" t="str">
        <f>IF(①事業者概要一覧!N23="","",①事業者概要一覧!N23)</f>
        <v/>
      </c>
      <c r="O13" s="250" t="str">
        <f>IF(①事業者概要一覧!O23="","",①事業者概要一覧!O23)</f>
        <v/>
      </c>
      <c r="P13" s="253" t="str">
        <f>IF(①事業者概要一覧!P23="","",①事業者概要一覧!P23)</f>
        <v/>
      </c>
      <c r="Q13" s="250" t="str">
        <f>IF(①事業者概要一覧!Q23="","",①事業者概要一覧!Q23)</f>
        <v/>
      </c>
      <c r="R13" s="253" t="str">
        <f>IF(①事業者概要一覧!R23="","",①事業者概要一覧!R23)</f>
        <v/>
      </c>
      <c r="T13" s="251">
        <v>11</v>
      </c>
      <c r="U13" s="251" t="str">
        <f t="shared" si="0"/>
        <v/>
      </c>
      <c r="V13" s="251">
        <v>11</v>
      </c>
      <c r="W13" s="251" t="str">
        <f t="shared" si="1"/>
        <v/>
      </c>
      <c r="X13" s="251">
        <v>11</v>
      </c>
      <c r="Y13" s="251" t="str">
        <f t="shared" si="2"/>
        <v/>
      </c>
    </row>
    <row r="14" spans="1:27">
      <c r="A14" s="250">
        <f>IF(①事業者概要一覧!B24="","",①事業者概要一覧!B24)</f>
        <v>12</v>
      </c>
      <c r="B14" s="254" t="str">
        <f>IF(I14&lt;&gt;"",MAX(B$2:B13)+1,"")</f>
        <v/>
      </c>
      <c r="C14" s="254" t="str">
        <f>IF(J14&lt;&gt;"",MAX(C$2:C13)+1,"")</f>
        <v/>
      </c>
      <c r="D14" s="254" t="str">
        <f>IF(K14&lt;&gt;"",MAX(D$2:D13)+1,"")</f>
        <v/>
      </c>
      <c r="E14" s="250" t="str">
        <f>IF(①事業者概要一覧!C24="","",①事業者概要一覧!C24)</f>
        <v/>
      </c>
      <c r="F14" s="250" t="str">
        <f>IF(①事業者概要一覧!F24="","",①事業者概要一覧!F24)</f>
        <v/>
      </c>
      <c r="G14" s="250" t="str">
        <f>IF(①事業者概要一覧!G24="","",①事業者概要一覧!G24)</f>
        <v/>
      </c>
      <c r="H14" s="250" t="str">
        <f>IF(①事業者概要一覧!H24="","",①事業者概要一覧!H24)</f>
        <v/>
      </c>
      <c r="I14" s="250" t="str">
        <f>IF(①事業者概要一覧!I24="","",①事業者概要一覧!I24)</f>
        <v/>
      </c>
      <c r="J14" s="250" t="str">
        <f>IF(①事業者概要一覧!J24="","",①事業者概要一覧!J24)</f>
        <v/>
      </c>
      <c r="K14" s="250" t="str">
        <f>IF(①事業者概要一覧!K24="","",①事業者概要一覧!K24)</f>
        <v/>
      </c>
      <c r="L14" s="250" t="str">
        <f>IF(①事業者概要一覧!L24="","",①事業者概要一覧!L24)</f>
        <v/>
      </c>
      <c r="M14" s="250" t="str">
        <f>IF(①事業者概要一覧!M24="","",①事業者概要一覧!M24)</f>
        <v/>
      </c>
      <c r="N14" s="250" t="str">
        <f>IF(①事業者概要一覧!N24="","",①事業者概要一覧!N24)</f>
        <v/>
      </c>
      <c r="O14" s="250" t="str">
        <f>IF(①事業者概要一覧!O24="","",①事業者概要一覧!O24)</f>
        <v/>
      </c>
      <c r="P14" s="253" t="str">
        <f>IF(①事業者概要一覧!P24="","",①事業者概要一覧!P24)</f>
        <v/>
      </c>
      <c r="Q14" s="250" t="str">
        <f>IF(①事業者概要一覧!Q24="","",①事業者概要一覧!Q24)</f>
        <v/>
      </c>
      <c r="R14" s="253" t="str">
        <f>IF(①事業者概要一覧!R24="","",①事業者概要一覧!R24)</f>
        <v/>
      </c>
      <c r="T14" s="251">
        <v>12</v>
      </c>
      <c r="U14" s="251" t="str">
        <f t="shared" si="0"/>
        <v/>
      </c>
      <c r="V14" s="251">
        <v>12</v>
      </c>
      <c r="W14" s="251" t="str">
        <f t="shared" si="1"/>
        <v/>
      </c>
      <c r="X14" s="251">
        <v>12</v>
      </c>
      <c r="Y14" s="251" t="str">
        <f t="shared" si="2"/>
        <v/>
      </c>
    </row>
    <row r="15" spans="1:27">
      <c r="A15" s="250">
        <f>IF(①事業者概要一覧!B25="","",①事業者概要一覧!B25)</f>
        <v>13</v>
      </c>
      <c r="B15" s="254" t="str">
        <f>IF(I15&lt;&gt;"",MAX(B$2:B14)+1,"")</f>
        <v/>
      </c>
      <c r="C15" s="254" t="str">
        <f>IF(J15&lt;&gt;"",MAX(C$2:C14)+1,"")</f>
        <v/>
      </c>
      <c r="D15" s="254" t="str">
        <f>IF(K15&lt;&gt;"",MAX(D$2:D14)+1,"")</f>
        <v/>
      </c>
      <c r="E15" s="250" t="str">
        <f>IF(①事業者概要一覧!C25="","",①事業者概要一覧!C25)</f>
        <v/>
      </c>
      <c r="F15" s="250" t="str">
        <f>IF(①事業者概要一覧!F25="","",①事業者概要一覧!F25)</f>
        <v/>
      </c>
      <c r="G15" s="250" t="str">
        <f>IF(①事業者概要一覧!G25="","",①事業者概要一覧!G25)</f>
        <v/>
      </c>
      <c r="H15" s="250" t="str">
        <f>IF(①事業者概要一覧!H25="","",①事業者概要一覧!H25)</f>
        <v/>
      </c>
      <c r="I15" s="250" t="str">
        <f>IF(①事業者概要一覧!I25="","",①事業者概要一覧!I25)</f>
        <v/>
      </c>
      <c r="J15" s="250" t="str">
        <f>IF(①事業者概要一覧!J25="","",①事業者概要一覧!J25)</f>
        <v/>
      </c>
      <c r="K15" s="250" t="str">
        <f>IF(①事業者概要一覧!K25="","",①事業者概要一覧!K25)</f>
        <v/>
      </c>
      <c r="L15" s="250" t="str">
        <f>IF(①事業者概要一覧!L25="","",①事業者概要一覧!L25)</f>
        <v/>
      </c>
      <c r="M15" s="250" t="str">
        <f>IF(①事業者概要一覧!M25="","",①事業者概要一覧!M25)</f>
        <v/>
      </c>
      <c r="N15" s="250" t="str">
        <f>IF(①事業者概要一覧!N25="","",①事業者概要一覧!N25)</f>
        <v/>
      </c>
      <c r="O15" s="250" t="str">
        <f>IF(①事業者概要一覧!O25="","",①事業者概要一覧!O25)</f>
        <v/>
      </c>
      <c r="P15" s="253" t="str">
        <f>IF(①事業者概要一覧!P25="","",①事業者概要一覧!P25)</f>
        <v/>
      </c>
      <c r="Q15" s="250" t="str">
        <f>IF(①事業者概要一覧!Q25="","",①事業者概要一覧!Q25)</f>
        <v/>
      </c>
      <c r="R15" s="253" t="str">
        <f>IF(①事業者概要一覧!R25="","",①事業者概要一覧!R25)</f>
        <v/>
      </c>
      <c r="T15" s="251">
        <v>13</v>
      </c>
      <c r="U15" s="251" t="str">
        <f t="shared" si="0"/>
        <v/>
      </c>
      <c r="V15" s="251">
        <v>13</v>
      </c>
      <c r="W15" s="251" t="str">
        <f t="shared" si="1"/>
        <v/>
      </c>
      <c r="X15" s="251">
        <v>13</v>
      </c>
      <c r="Y15" s="251" t="str">
        <f t="shared" si="2"/>
        <v/>
      </c>
    </row>
    <row r="16" spans="1:27">
      <c r="A16" s="250">
        <f>IF(①事業者概要一覧!B26="","",①事業者概要一覧!B26)</f>
        <v>14</v>
      </c>
      <c r="B16" s="254" t="str">
        <f>IF(I16&lt;&gt;"",MAX(B$2:B15)+1,"")</f>
        <v/>
      </c>
      <c r="C16" s="254" t="str">
        <f>IF(J16&lt;&gt;"",MAX(C$2:C15)+1,"")</f>
        <v/>
      </c>
      <c r="D16" s="254" t="str">
        <f>IF(K16&lt;&gt;"",MAX(D$2:D15)+1,"")</f>
        <v/>
      </c>
      <c r="E16" s="250" t="str">
        <f>IF(①事業者概要一覧!C26="","",①事業者概要一覧!C26)</f>
        <v/>
      </c>
      <c r="F16" s="250" t="str">
        <f>IF(①事業者概要一覧!F26="","",①事業者概要一覧!F26)</f>
        <v/>
      </c>
      <c r="G16" s="250" t="str">
        <f>IF(①事業者概要一覧!G26="","",①事業者概要一覧!G26)</f>
        <v/>
      </c>
      <c r="H16" s="250" t="str">
        <f>IF(①事業者概要一覧!H26="","",①事業者概要一覧!H26)</f>
        <v/>
      </c>
      <c r="I16" s="250" t="str">
        <f>IF(①事業者概要一覧!I26="","",①事業者概要一覧!I26)</f>
        <v/>
      </c>
      <c r="J16" s="250" t="str">
        <f>IF(①事業者概要一覧!J26="","",①事業者概要一覧!J26)</f>
        <v/>
      </c>
      <c r="K16" s="250" t="str">
        <f>IF(①事業者概要一覧!K26="","",①事業者概要一覧!K26)</f>
        <v/>
      </c>
      <c r="L16" s="250" t="str">
        <f>IF(①事業者概要一覧!L26="","",①事業者概要一覧!L26)</f>
        <v/>
      </c>
      <c r="M16" s="250" t="str">
        <f>IF(①事業者概要一覧!M26="","",①事業者概要一覧!M26)</f>
        <v/>
      </c>
      <c r="N16" s="250" t="str">
        <f>IF(①事業者概要一覧!N26="","",①事業者概要一覧!N26)</f>
        <v/>
      </c>
      <c r="O16" s="250" t="str">
        <f>IF(①事業者概要一覧!O26="","",①事業者概要一覧!O26)</f>
        <v/>
      </c>
      <c r="P16" s="253" t="str">
        <f>IF(①事業者概要一覧!P26="","",①事業者概要一覧!P26)</f>
        <v/>
      </c>
      <c r="Q16" s="250" t="str">
        <f>IF(①事業者概要一覧!Q26="","",①事業者概要一覧!Q26)</f>
        <v/>
      </c>
      <c r="R16" s="253" t="str">
        <f>IF(①事業者概要一覧!R26="","",①事業者概要一覧!R26)</f>
        <v/>
      </c>
      <c r="T16" s="251">
        <v>14</v>
      </c>
      <c r="U16" s="251" t="str">
        <f t="shared" si="0"/>
        <v/>
      </c>
      <c r="V16" s="251">
        <v>14</v>
      </c>
      <c r="W16" s="251" t="str">
        <f t="shared" si="1"/>
        <v/>
      </c>
      <c r="X16" s="251">
        <v>14</v>
      </c>
      <c r="Y16" s="251" t="str">
        <f t="shared" si="2"/>
        <v/>
      </c>
    </row>
    <row r="17" spans="1:25">
      <c r="A17" s="250">
        <f>IF(①事業者概要一覧!B27="","",①事業者概要一覧!B27)</f>
        <v>15</v>
      </c>
      <c r="B17" s="254" t="str">
        <f>IF(I17&lt;&gt;"",MAX(B$2:B16)+1,"")</f>
        <v/>
      </c>
      <c r="C17" s="254" t="str">
        <f>IF(J17&lt;&gt;"",MAX(C$2:C16)+1,"")</f>
        <v/>
      </c>
      <c r="D17" s="254" t="str">
        <f>IF(K17&lt;&gt;"",MAX(D$2:D16)+1,"")</f>
        <v/>
      </c>
      <c r="E17" s="250" t="str">
        <f>IF(①事業者概要一覧!C27="","",①事業者概要一覧!C27)</f>
        <v/>
      </c>
      <c r="F17" s="250" t="str">
        <f>IF(①事業者概要一覧!F27="","",①事業者概要一覧!F27)</f>
        <v/>
      </c>
      <c r="G17" s="250" t="str">
        <f>IF(①事業者概要一覧!G27="","",①事業者概要一覧!G27)</f>
        <v/>
      </c>
      <c r="H17" s="250" t="str">
        <f>IF(①事業者概要一覧!H27="","",①事業者概要一覧!H27)</f>
        <v/>
      </c>
      <c r="I17" s="250" t="str">
        <f>IF(①事業者概要一覧!I27="","",①事業者概要一覧!I27)</f>
        <v/>
      </c>
      <c r="J17" s="250" t="str">
        <f>IF(①事業者概要一覧!J27="","",①事業者概要一覧!J27)</f>
        <v/>
      </c>
      <c r="K17" s="250" t="str">
        <f>IF(①事業者概要一覧!K27="","",①事業者概要一覧!K27)</f>
        <v/>
      </c>
      <c r="L17" s="250" t="str">
        <f>IF(①事業者概要一覧!L27="","",①事業者概要一覧!L27)</f>
        <v/>
      </c>
      <c r="M17" s="250" t="str">
        <f>IF(①事業者概要一覧!M27="","",①事業者概要一覧!M27)</f>
        <v/>
      </c>
      <c r="N17" s="250" t="str">
        <f>IF(①事業者概要一覧!N27="","",①事業者概要一覧!N27)</f>
        <v/>
      </c>
      <c r="O17" s="250" t="str">
        <f>IF(①事業者概要一覧!O27="","",①事業者概要一覧!O27)</f>
        <v/>
      </c>
      <c r="P17" s="253" t="str">
        <f>IF(①事業者概要一覧!P27="","",①事業者概要一覧!P27)</f>
        <v/>
      </c>
      <c r="Q17" s="250" t="str">
        <f>IF(①事業者概要一覧!Q27="","",①事業者概要一覧!Q27)</f>
        <v/>
      </c>
      <c r="R17" s="253" t="str">
        <f>IF(①事業者概要一覧!R27="","",①事業者概要一覧!R27)</f>
        <v/>
      </c>
      <c r="T17" s="251">
        <v>15</v>
      </c>
      <c r="U17" s="251" t="str">
        <f t="shared" si="0"/>
        <v/>
      </c>
      <c r="V17" s="251">
        <v>15</v>
      </c>
      <c r="W17" s="251" t="str">
        <f t="shared" si="1"/>
        <v/>
      </c>
      <c r="X17" s="251">
        <v>15</v>
      </c>
      <c r="Y17" s="251" t="str">
        <f t="shared" si="2"/>
        <v/>
      </c>
    </row>
    <row r="18" spans="1:25">
      <c r="A18" s="250">
        <f>IF(①事業者概要一覧!B28="","",①事業者概要一覧!B28)</f>
        <v>16</v>
      </c>
      <c r="B18" s="254" t="str">
        <f>IF(I18&lt;&gt;"",MAX(B$2:B17)+1,"")</f>
        <v/>
      </c>
      <c r="C18" s="254" t="str">
        <f>IF(J18&lt;&gt;"",MAX(C$2:C17)+1,"")</f>
        <v/>
      </c>
      <c r="D18" s="254" t="str">
        <f>IF(K18&lt;&gt;"",MAX(D$2:D17)+1,"")</f>
        <v/>
      </c>
      <c r="E18" s="250" t="str">
        <f>IF(①事業者概要一覧!C28="","",①事業者概要一覧!C28)</f>
        <v/>
      </c>
      <c r="F18" s="250" t="str">
        <f>IF(①事業者概要一覧!F28="","",①事業者概要一覧!F28)</f>
        <v/>
      </c>
      <c r="G18" s="250" t="str">
        <f>IF(①事業者概要一覧!G28="","",①事業者概要一覧!G28)</f>
        <v/>
      </c>
      <c r="H18" s="250" t="str">
        <f>IF(①事業者概要一覧!H28="","",①事業者概要一覧!H28)</f>
        <v/>
      </c>
      <c r="I18" s="250" t="str">
        <f>IF(①事業者概要一覧!I28="","",①事業者概要一覧!I28)</f>
        <v/>
      </c>
      <c r="J18" s="250" t="str">
        <f>IF(①事業者概要一覧!J28="","",①事業者概要一覧!J28)</f>
        <v/>
      </c>
      <c r="K18" s="250" t="str">
        <f>IF(①事業者概要一覧!K28="","",①事業者概要一覧!K28)</f>
        <v/>
      </c>
      <c r="L18" s="250" t="str">
        <f>IF(①事業者概要一覧!L28="","",①事業者概要一覧!L28)</f>
        <v/>
      </c>
      <c r="M18" s="250" t="str">
        <f>IF(①事業者概要一覧!M28="","",①事業者概要一覧!M28)</f>
        <v/>
      </c>
      <c r="N18" s="250" t="str">
        <f>IF(①事業者概要一覧!N28="","",①事業者概要一覧!N28)</f>
        <v/>
      </c>
      <c r="O18" s="250" t="str">
        <f>IF(①事業者概要一覧!O28="","",①事業者概要一覧!O28)</f>
        <v/>
      </c>
      <c r="P18" s="253" t="str">
        <f>IF(①事業者概要一覧!P28="","",①事業者概要一覧!P28)</f>
        <v/>
      </c>
      <c r="Q18" s="250" t="str">
        <f>IF(①事業者概要一覧!Q28="","",①事業者概要一覧!Q28)</f>
        <v/>
      </c>
      <c r="R18" s="253" t="str">
        <f>IF(①事業者概要一覧!R28="","",①事業者概要一覧!R28)</f>
        <v/>
      </c>
      <c r="T18" s="251">
        <v>16</v>
      </c>
      <c r="U18" s="251" t="str">
        <f t="shared" si="0"/>
        <v/>
      </c>
      <c r="V18" s="251">
        <v>16</v>
      </c>
      <c r="W18" s="251" t="str">
        <f t="shared" si="1"/>
        <v/>
      </c>
      <c r="X18" s="251">
        <v>16</v>
      </c>
      <c r="Y18" s="251" t="str">
        <f t="shared" si="2"/>
        <v/>
      </c>
    </row>
    <row r="19" spans="1:25">
      <c r="A19" s="250">
        <f>IF(①事業者概要一覧!B29="","",①事業者概要一覧!B29)</f>
        <v>17</v>
      </c>
      <c r="B19" s="254" t="str">
        <f>IF(I19&lt;&gt;"",MAX(B$2:B18)+1,"")</f>
        <v/>
      </c>
      <c r="C19" s="254" t="str">
        <f>IF(J19&lt;&gt;"",MAX(C$2:C18)+1,"")</f>
        <v/>
      </c>
      <c r="D19" s="254" t="str">
        <f>IF(K19&lt;&gt;"",MAX(D$2:D18)+1,"")</f>
        <v/>
      </c>
      <c r="E19" s="250" t="str">
        <f>IF(①事業者概要一覧!C29="","",①事業者概要一覧!C29)</f>
        <v/>
      </c>
      <c r="F19" s="250" t="str">
        <f>IF(①事業者概要一覧!F29="","",①事業者概要一覧!F29)</f>
        <v/>
      </c>
      <c r="G19" s="250" t="str">
        <f>IF(①事業者概要一覧!G29="","",①事業者概要一覧!G29)</f>
        <v/>
      </c>
      <c r="H19" s="250" t="str">
        <f>IF(①事業者概要一覧!H29="","",①事業者概要一覧!H29)</f>
        <v/>
      </c>
      <c r="I19" s="250" t="str">
        <f>IF(①事業者概要一覧!I29="","",①事業者概要一覧!I29)</f>
        <v/>
      </c>
      <c r="J19" s="250" t="str">
        <f>IF(①事業者概要一覧!J29="","",①事業者概要一覧!J29)</f>
        <v/>
      </c>
      <c r="K19" s="250" t="str">
        <f>IF(①事業者概要一覧!K29="","",①事業者概要一覧!K29)</f>
        <v/>
      </c>
      <c r="L19" s="250" t="str">
        <f>IF(①事業者概要一覧!L29="","",①事業者概要一覧!L29)</f>
        <v/>
      </c>
      <c r="M19" s="250" t="str">
        <f>IF(①事業者概要一覧!M29="","",①事業者概要一覧!M29)</f>
        <v/>
      </c>
      <c r="N19" s="250" t="str">
        <f>IF(①事業者概要一覧!N29="","",①事業者概要一覧!N29)</f>
        <v/>
      </c>
      <c r="O19" s="250" t="str">
        <f>IF(①事業者概要一覧!O29="","",①事業者概要一覧!O29)</f>
        <v/>
      </c>
      <c r="P19" s="253" t="str">
        <f>IF(①事業者概要一覧!P29="","",①事業者概要一覧!P29)</f>
        <v/>
      </c>
      <c r="Q19" s="250" t="str">
        <f>IF(①事業者概要一覧!Q29="","",①事業者概要一覧!Q29)</f>
        <v/>
      </c>
      <c r="R19" s="253" t="str">
        <f>IF(①事業者概要一覧!R29="","",①事業者概要一覧!R29)</f>
        <v/>
      </c>
      <c r="T19" s="251">
        <v>17</v>
      </c>
      <c r="U19" s="251" t="str">
        <f t="shared" si="0"/>
        <v/>
      </c>
      <c r="V19" s="251">
        <v>17</v>
      </c>
      <c r="W19" s="251" t="str">
        <f t="shared" si="1"/>
        <v/>
      </c>
      <c r="X19" s="251">
        <v>17</v>
      </c>
      <c r="Y19" s="251" t="str">
        <f t="shared" si="2"/>
        <v/>
      </c>
    </row>
    <row r="20" spans="1:25">
      <c r="A20" s="250">
        <f>IF(①事業者概要一覧!B30="","",①事業者概要一覧!B30)</f>
        <v>18</v>
      </c>
      <c r="B20" s="254" t="str">
        <f>IF(I20&lt;&gt;"",MAX(B$2:B19)+1,"")</f>
        <v/>
      </c>
      <c r="C20" s="254" t="str">
        <f>IF(J20&lt;&gt;"",MAX(C$2:C19)+1,"")</f>
        <v/>
      </c>
      <c r="D20" s="254" t="str">
        <f>IF(K20&lt;&gt;"",MAX(D$2:D19)+1,"")</f>
        <v/>
      </c>
      <c r="E20" s="250" t="str">
        <f>IF(①事業者概要一覧!C30="","",①事業者概要一覧!C30)</f>
        <v/>
      </c>
      <c r="F20" s="250" t="str">
        <f>IF(①事業者概要一覧!F30="","",①事業者概要一覧!F30)</f>
        <v/>
      </c>
      <c r="G20" s="250" t="str">
        <f>IF(①事業者概要一覧!G30="","",①事業者概要一覧!G30)</f>
        <v/>
      </c>
      <c r="H20" s="250" t="str">
        <f>IF(①事業者概要一覧!H30="","",①事業者概要一覧!H30)</f>
        <v/>
      </c>
      <c r="I20" s="250" t="str">
        <f>IF(①事業者概要一覧!I30="","",①事業者概要一覧!I30)</f>
        <v/>
      </c>
      <c r="J20" s="250" t="str">
        <f>IF(①事業者概要一覧!J30="","",①事業者概要一覧!J30)</f>
        <v/>
      </c>
      <c r="K20" s="250" t="str">
        <f>IF(①事業者概要一覧!K30="","",①事業者概要一覧!K30)</f>
        <v/>
      </c>
      <c r="L20" s="250" t="str">
        <f>IF(①事業者概要一覧!L30="","",①事業者概要一覧!L30)</f>
        <v/>
      </c>
      <c r="M20" s="250" t="str">
        <f>IF(①事業者概要一覧!M30="","",①事業者概要一覧!M30)</f>
        <v/>
      </c>
      <c r="N20" s="250" t="str">
        <f>IF(①事業者概要一覧!N30="","",①事業者概要一覧!N30)</f>
        <v/>
      </c>
      <c r="O20" s="250" t="str">
        <f>IF(①事業者概要一覧!O30="","",①事業者概要一覧!O30)</f>
        <v/>
      </c>
      <c r="P20" s="253" t="str">
        <f>IF(①事業者概要一覧!P30="","",①事業者概要一覧!P30)</f>
        <v/>
      </c>
      <c r="Q20" s="250" t="str">
        <f>IF(①事業者概要一覧!Q30="","",①事業者概要一覧!Q30)</f>
        <v/>
      </c>
      <c r="R20" s="253" t="str">
        <f>IF(①事業者概要一覧!R30="","",①事業者概要一覧!R30)</f>
        <v/>
      </c>
      <c r="T20" s="251">
        <v>18</v>
      </c>
      <c r="U20" s="251" t="str">
        <f t="shared" si="0"/>
        <v/>
      </c>
      <c r="V20" s="251">
        <v>18</v>
      </c>
      <c r="W20" s="251" t="str">
        <f t="shared" si="1"/>
        <v/>
      </c>
      <c r="X20" s="251">
        <v>18</v>
      </c>
      <c r="Y20" s="251" t="str">
        <f t="shared" si="2"/>
        <v/>
      </c>
    </row>
    <row r="21" spans="1:25">
      <c r="A21" s="250">
        <f>IF(①事業者概要一覧!B31="","",①事業者概要一覧!B31)</f>
        <v>19</v>
      </c>
      <c r="B21" s="254" t="str">
        <f>IF(I21&lt;&gt;"",MAX(B$2:B20)+1,"")</f>
        <v/>
      </c>
      <c r="C21" s="254" t="str">
        <f>IF(J21&lt;&gt;"",MAX(C$2:C20)+1,"")</f>
        <v/>
      </c>
      <c r="D21" s="254" t="str">
        <f>IF(K21&lt;&gt;"",MAX(D$2:D20)+1,"")</f>
        <v/>
      </c>
      <c r="E21" s="250" t="str">
        <f>IF(①事業者概要一覧!C31="","",①事業者概要一覧!C31)</f>
        <v/>
      </c>
      <c r="F21" s="250" t="str">
        <f>IF(①事業者概要一覧!F31="","",①事業者概要一覧!F31)</f>
        <v/>
      </c>
      <c r="G21" s="250" t="str">
        <f>IF(①事業者概要一覧!G31="","",①事業者概要一覧!G31)</f>
        <v/>
      </c>
      <c r="H21" s="250" t="str">
        <f>IF(①事業者概要一覧!H31="","",①事業者概要一覧!H31)</f>
        <v/>
      </c>
      <c r="I21" s="250" t="str">
        <f>IF(①事業者概要一覧!I31="","",①事業者概要一覧!I31)</f>
        <v/>
      </c>
      <c r="J21" s="250" t="str">
        <f>IF(①事業者概要一覧!J31="","",①事業者概要一覧!J31)</f>
        <v/>
      </c>
      <c r="K21" s="250" t="str">
        <f>IF(①事業者概要一覧!K31="","",①事業者概要一覧!K31)</f>
        <v/>
      </c>
      <c r="L21" s="250" t="str">
        <f>IF(①事業者概要一覧!L31="","",①事業者概要一覧!L31)</f>
        <v/>
      </c>
      <c r="M21" s="250" t="str">
        <f>IF(①事業者概要一覧!M31="","",①事業者概要一覧!M31)</f>
        <v/>
      </c>
      <c r="N21" s="250" t="str">
        <f>IF(①事業者概要一覧!N31="","",①事業者概要一覧!N31)</f>
        <v/>
      </c>
      <c r="O21" s="250" t="str">
        <f>IF(①事業者概要一覧!O31="","",①事業者概要一覧!O31)</f>
        <v/>
      </c>
      <c r="P21" s="253" t="str">
        <f>IF(①事業者概要一覧!P31="","",①事業者概要一覧!P31)</f>
        <v/>
      </c>
      <c r="Q21" s="250" t="str">
        <f>IF(①事業者概要一覧!Q31="","",①事業者概要一覧!Q31)</f>
        <v/>
      </c>
      <c r="R21" s="253" t="str">
        <f>IF(①事業者概要一覧!R31="","",①事業者概要一覧!R31)</f>
        <v/>
      </c>
      <c r="T21" s="251">
        <v>19</v>
      </c>
      <c r="U21" s="251" t="str">
        <f t="shared" si="0"/>
        <v/>
      </c>
      <c r="V21" s="251">
        <v>19</v>
      </c>
      <c r="W21" s="251" t="str">
        <f t="shared" si="1"/>
        <v/>
      </c>
      <c r="X21" s="251">
        <v>19</v>
      </c>
      <c r="Y21" s="251" t="str">
        <f t="shared" si="2"/>
        <v/>
      </c>
    </row>
    <row r="22" spans="1:25">
      <c r="A22" s="250">
        <f>IF(①事業者概要一覧!B32="","",①事業者概要一覧!B32)</f>
        <v>20</v>
      </c>
      <c r="B22" s="254" t="str">
        <f>IF(I22&lt;&gt;"",MAX(B$2:B21)+1,"")</f>
        <v/>
      </c>
      <c r="C22" s="254" t="str">
        <f>IF(J22&lt;&gt;"",MAX(C$2:C21)+1,"")</f>
        <v/>
      </c>
      <c r="D22" s="254" t="str">
        <f>IF(K22&lt;&gt;"",MAX(D$2:D21)+1,"")</f>
        <v/>
      </c>
      <c r="E22" s="250" t="str">
        <f>IF(①事業者概要一覧!C32="","",①事業者概要一覧!C32)</f>
        <v/>
      </c>
      <c r="F22" s="250" t="str">
        <f>IF(①事業者概要一覧!F32="","",①事業者概要一覧!F32)</f>
        <v/>
      </c>
      <c r="G22" s="250" t="str">
        <f>IF(①事業者概要一覧!G32="","",①事業者概要一覧!G32)</f>
        <v/>
      </c>
      <c r="H22" s="250" t="str">
        <f>IF(①事業者概要一覧!H32="","",①事業者概要一覧!H32)</f>
        <v/>
      </c>
      <c r="I22" s="250" t="str">
        <f>IF(①事業者概要一覧!I32="","",①事業者概要一覧!I32)</f>
        <v/>
      </c>
      <c r="J22" s="250" t="str">
        <f>IF(①事業者概要一覧!J32="","",①事業者概要一覧!J32)</f>
        <v/>
      </c>
      <c r="K22" s="250" t="str">
        <f>IF(①事業者概要一覧!K32="","",①事業者概要一覧!K32)</f>
        <v/>
      </c>
      <c r="L22" s="250" t="str">
        <f>IF(①事業者概要一覧!L32="","",①事業者概要一覧!L32)</f>
        <v/>
      </c>
      <c r="M22" s="250" t="str">
        <f>IF(①事業者概要一覧!M32="","",①事業者概要一覧!M32)</f>
        <v/>
      </c>
      <c r="N22" s="250" t="str">
        <f>IF(①事業者概要一覧!N32="","",①事業者概要一覧!N32)</f>
        <v/>
      </c>
      <c r="O22" s="250" t="str">
        <f>IF(①事業者概要一覧!O32="","",①事業者概要一覧!O32)</f>
        <v/>
      </c>
      <c r="P22" s="253" t="str">
        <f>IF(①事業者概要一覧!P32="","",①事業者概要一覧!P32)</f>
        <v/>
      </c>
      <c r="Q22" s="250" t="str">
        <f>IF(①事業者概要一覧!Q32="","",①事業者概要一覧!Q32)</f>
        <v/>
      </c>
      <c r="R22" s="253" t="str">
        <f>IF(①事業者概要一覧!R32="","",①事業者概要一覧!R32)</f>
        <v/>
      </c>
      <c r="T22" s="251">
        <v>20</v>
      </c>
      <c r="U22" s="251" t="str">
        <f t="shared" si="0"/>
        <v/>
      </c>
      <c r="V22" s="251">
        <v>20</v>
      </c>
      <c r="W22" s="251" t="str">
        <f t="shared" si="1"/>
        <v/>
      </c>
      <c r="X22" s="251">
        <v>20</v>
      </c>
      <c r="Y22" s="251" t="str">
        <f t="shared" si="2"/>
        <v/>
      </c>
    </row>
    <row r="23" spans="1:25">
      <c r="A23" s="250">
        <f>IF(①事業者概要一覧!B33="","",①事業者概要一覧!B33)</f>
        <v>21</v>
      </c>
      <c r="B23" s="254" t="str">
        <f>IF(I23&lt;&gt;"",MAX(B$2:B22)+1,"")</f>
        <v/>
      </c>
      <c r="C23" s="254" t="str">
        <f>IF(J23&lt;&gt;"",MAX(C$2:C22)+1,"")</f>
        <v/>
      </c>
      <c r="D23" s="254" t="str">
        <f>IF(K23&lt;&gt;"",MAX(D$2:D22)+1,"")</f>
        <v/>
      </c>
      <c r="E23" s="250" t="str">
        <f>IF(①事業者概要一覧!C33="","",①事業者概要一覧!C33)</f>
        <v/>
      </c>
      <c r="F23" s="250" t="str">
        <f>IF(①事業者概要一覧!F33="","",①事業者概要一覧!F33)</f>
        <v/>
      </c>
      <c r="G23" s="250" t="str">
        <f>IF(①事業者概要一覧!G33="","",①事業者概要一覧!G33)</f>
        <v/>
      </c>
      <c r="H23" s="250" t="str">
        <f>IF(①事業者概要一覧!H33="","",①事業者概要一覧!H33)</f>
        <v/>
      </c>
      <c r="I23" s="250" t="str">
        <f>IF(①事業者概要一覧!I33="","",①事業者概要一覧!I33)</f>
        <v/>
      </c>
      <c r="J23" s="250" t="str">
        <f>IF(①事業者概要一覧!J33="","",①事業者概要一覧!J33)</f>
        <v/>
      </c>
      <c r="K23" s="250" t="str">
        <f>IF(①事業者概要一覧!K33="","",①事業者概要一覧!K33)</f>
        <v/>
      </c>
      <c r="L23" s="250" t="str">
        <f>IF(①事業者概要一覧!L33="","",①事業者概要一覧!L33)</f>
        <v/>
      </c>
      <c r="M23" s="250" t="str">
        <f>IF(①事業者概要一覧!M33="","",①事業者概要一覧!M33)</f>
        <v/>
      </c>
      <c r="N23" s="250" t="str">
        <f>IF(①事業者概要一覧!N33="","",①事業者概要一覧!N33)</f>
        <v/>
      </c>
      <c r="O23" s="250" t="str">
        <f>IF(①事業者概要一覧!O33="","",①事業者概要一覧!O33)</f>
        <v/>
      </c>
      <c r="P23" s="253" t="str">
        <f>IF(①事業者概要一覧!P33="","",①事業者概要一覧!P33)</f>
        <v/>
      </c>
      <c r="Q23" s="250" t="str">
        <f>IF(①事業者概要一覧!Q33="","",①事業者概要一覧!Q33)</f>
        <v/>
      </c>
      <c r="R23" s="253" t="str">
        <f>IF(①事業者概要一覧!R33="","",①事業者概要一覧!R33)</f>
        <v/>
      </c>
      <c r="T23" s="251">
        <v>21</v>
      </c>
      <c r="U23" s="251" t="str">
        <f t="shared" si="0"/>
        <v/>
      </c>
      <c r="V23" s="251">
        <v>21</v>
      </c>
      <c r="W23" s="251" t="str">
        <f t="shared" si="1"/>
        <v/>
      </c>
      <c r="X23" s="251">
        <v>21</v>
      </c>
      <c r="Y23" s="251" t="str">
        <f t="shared" si="2"/>
        <v/>
      </c>
    </row>
    <row r="24" spans="1:25">
      <c r="A24" s="250">
        <f>IF(①事業者概要一覧!B34="","",①事業者概要一覧!B34)</f>
        <v>22</v>
      </c>
      <c r="B24" s="254" t="str">
        <f>IF(I24&lt;&gt;"",MAX(B$2:B23)+1,"")</f>
        <v/>
      </c>
      <c r="C24" s="254" t="str">
        <f>IF(J24&lt;&gt;"",MAX(C$2:C23)+1,"")</f>
        <v/>
      </c>
      <c r="D24" s="254" t="str">
        <f>IF(K24&lt;&gt;"",MAX(D$2:D23)+1,"")</f>
        <v/>
      </c>
      <c r="E24" s="250" t="str">
        <f>IF(①事業者概要一覧!C34="","",①事業者概要一覧!C34)</f>
        <v/>
      </c>
      <c r="F24" s="250" t="str">
        <f>IF(①事業者概要一覧!F34="","",①事業者概要一覧!F34)</f>
        <v/>
      </c>
      <c r="G24" s="250" t="str">
        <f>IF(①事業者概要一覧!G34="","",①事業者概要一覧!G34)</f>
        <v/>
      </c>
      <c r="H24" s="250" t="str">
        <f>IF(①事業者概要一覧!H34="","",①事業者概要一覧!H34)</f>
        <v/>
      </c>
      <c r="I24" s="250" t="str">
        <f>IF(①事業者概要一覧!I34="","",①事業者概要一覧!I34)</f>
        <v/>
      </c>
      <c r="J24" s="250" t="str">
        <f>IF(①事業者概要一覧!J34="","",①事業者概要一覧!J34)</f>
        <v/>
      </c>
      <c r="K24" s="250" t="str">
        <f>IF(①事業者概要一覧!K34="","",①事業者概要一覧!K34)</f>
        <v/>
      </c>
      <c r="L24" s="250" t="str">
        <f>IF(①事業者概要一覧!L34="","",①事業者概要一覧!L34)</f>
        <v/>
      </c>
      <c r="M24" s="250" t="str">
        <f>IF(①事業者概要一覧!M34="","",①事業者概要一覧!M34)</f>
        <v/>
      </c>
      <c r="N24" s="250" t="str">
        <f>IF(①事業者概要一覧!N34="","",①事業者概要一覧!N34)</f>
        <v/>
      </c>
      <c r="O24" s="250" t="str">
        <f>IF(①事業者概要一覧!O34="","",①事業者概要一覧!O34)</f>
        <v/>
      </c>
      <c r="P24" s="253" t="str">
        <f>IF(①事業者概要一覧!P34="","",①事業者概要一覧!P34)</f>
        <v/>
      </c>
      <c r="Q24" s="250" t="str">
        <f>IF(①事業者概要一覧!Q34="","",①事業者概要一覧!Q34)</f>
        <v/>
      </c>
      <c r="R24" s="253" t="str">
        <f>IF(①事業者概要一覧!R34="","",①事業者概要一覧!R34)</f>
        <v/>
      </c>
      <c r="T24" s="251">
        <v>22</v>
      </c>
      <c r="U24" s="251" t="str">
        <f t="shared" si="0"/>
        <v/>
      </c>
      <c r="V24" s="251">
        <v>22</v>
      </c>
      <c r="W24" s="251" t="str">
        <f t="shared" si="1"/>
        <v/>
      </c>
      <c r="X24" s="251">
        <v>22</v>
      </c>
      <c r="Y24" s="251" t="str">
        <f t="shared" si="2"/>
        <v/>
      </c>
    </row>
    <row r="25" spans="1:25">
      <c r="A25" s="250">
        <f>IF(①事業者概要一覧!B35="","",①事業者概要一覧!B35)</f>
        <v>23</v>
      </c>
      <c r="B25" s="254" t="str">
        <f>IF(I25&lt;&gt;"",MAX(B$2:B24)+1,"")</f>
        <v/>
      </c>
      <c r="C25" s="254" t="str">
        <f>IF(J25&lt;&gt;"",MAX(C$2:C24)+1,"")</f>
        <v/>
      </c>
      <c r="D25" s="254" t="str">
        <f>IF(K25&lt;&gt;"",MAX(D$2:D24)+1,"")</f>
        <v/>
      </c>
      <c r="E25" s="250" t="str">
        <f>IF(①事業者概要一覧!C35="","",①事業者概要一覧!C35)</f>
        <v/>
      </c>
      <c r="F25" s="250" t="str">
        <f>IF(①事業者概要一覧!F35="","",①事業者概要一覧!F35)</f>
        <v/>
      </c>
      <c r="G25" s="250" t="str">
        <f>IF(①事業者概要一覧!G35="","",①事業者概要一覧!G35)</f>
        <v/>
      </c>
      <c r="H25" s="250" t="str">
        <f>IF(①事業者概要一覧!H35="","",①事業者概要一覧!H35)</f>
        <v/>
      </c>
      <c r="I25" s="250" t="str">
        <f>IF(①事業者概要一覧!I35="","",①事業者概要一覧!I35)</f>
        <v/>
      </c>
      <c r="J25" s="250" t="str">
        <f>IF(①事業者概要一覧!J35="","",①事業者概要一覧!J35)</f>
        <v/>
      </c>
      <c r="K25" s="250" t="str">
        <f>IF(①事業者概要一覧!K35="","",①事業者概要一覧!K35)</f>
        <v/>
      </c>
      <c r="L25" s="250" t="str">
        <f>IF(①事業者概要一覧!L35="","",①事業者概要一覧!L35)</f>
        <v/>
      </c>
      <c r="M25" s="250" t="str">
        <f>IF(①事業者概要一覧!M35="","",①事業者概要一覧!M35)</f>
        <v/>
      </c>
      <c r="N25" s="250" t="str">
        <f>IF(①事業者概要一覧!N35="","",①事業者概要一覧!N35)</f>
        <v/>
      </c>
      <c r="O25" s="250" t="str">
        <f>IF(①事業者概要一覧!O35="","",①事業者概要一覧!O35)</f>
        <v/>
      </c>
      <c r="P25" s="253" t="str">
        <f>IF(①事業者概要一覧!P35="","",①事業者概要一覧!P35)</f>
        <v/>
      </c>
      <c r="Q25" s="250" t="str">
        <f>IF(①事業者概要一覧!Q35="","",①事業者概要一覧!Q35)</f>
        <v/>
      </c>
      <c r="R25" s="253" t="str">
        <f>IF(①事業者概要一覧!R35="","",①事業者概要一覧!R35)</f>
        <v/>
      </c>
      <c r="T25" s="251">
        <v>23</v>
      </c>
      <c r="U25" s="251" t="str">
        <f t="shared" si="0"/>
        <v/>
      </c>
      <c r="V25" s="251">
        <v>23</v>
      </c>
      <c r="W25" s="251" t="str">
        <f t="shared" si="1"/>
        <v/>
      </c>
      <c r="X25" s="251">
        <v>23</v>
      </c>
      <c r="Y25" s="251" t="str">
        <f t="shared" si="2"/>
        <v/>
      </c>
    </row>
    <row r="26" spans="1:25">
      <c r="A26" s="250">
        <f>IF(①事業者概要一覧!B36="","",①事業者概要一覧!B36)</f>
        <v>24</v>
      </c>
      <c r="B26" s="254" t="str">
        <f>IF(I26&lt;&gt;"",MAX(B$2:B25)+1,"")</f>
        <v/>
      </c>
      <c r="C26" s="254" t="str">
        <f>IF(J26&lt;&gt;"",MAX(C$2:C25)+1,"")</f>
        <v/>
      </c>
      <c r="D26" s="254" t="str">
        <f>IF(K26&lt;&gt;"",MAX(D$2:D25)+1,"")</f>
        <v/>
      </c>
      <c r="E26" s="250" t="str">
        <f>IF(①事業者概要一覧!C36="","",①事業者概要一覧!C36)</f>
        <v/>
      </c>
      <c r="F26" s="250" t="str">
        <f>IF(①事業者概要一覧!F36="","",①事業者概要一覧!F36)</f>
        <v/>
      </c>
      <c r="G26" s="250" t="str">
        <f>IF(①事業者概要一覧!G36="","",①事業者概要一覧!G36)</f>
        <v/>
      </c>
      <c r="H26" s="250" t="str">
        <f>IF(①事業者概要一覧!H36="","",①事業者概要一覧!H36)</f>
        <v/>
      </c>
      <c r="I26" s="250" t="str">
        <f>IF(①事業者概要一覧!I36="","",①事業者概要一覧!I36)</f>
        <v/>
      </c>
      <c r="J26" s="250" t="str">
        <f>IF(①事業者概要一覧!J36="","",①事業者概要一覧!J36)</f>
        <v/>
      </c>
      <c r="K26" s="250" t="str">
        <f>IF(①事業者概要一覧!K36="","",①事業者概要一覧!K36)</f>
        <v/>
      </c>
      <c r="L26" s="250" t="str">
        <f>IF(①事業者概要一覧!L36="","",①事業者概要一覧!L36)</f>
        <v/>
      </c>
      <c r="M26" s="250" t="str">
        <f>IF(①事業者概要一覧!M36="","",①事業者概要一覧!M36)</f>
        <v/>
      </c>
      <c r="N26" s="250" t="str">
        <f>IF(①事業者概要一覧!N36="","",①事業者概要一覧!N36)</f>
        <v/>
      </c>
      <c r="O26" s="250" t="str">
        <f>IF(①事業者概要一覧!O36="","",①事業者概要一覧!O36)</f>
        <v/>
      </c>
      <c r="P26" s="253" t="str">
        <f>IF(①事業者概要一覧!P36="","",①事業者概要一覧!P36)</f>
        <v/>
      </c>
      <c r="Q26" s="250" t="str">
        <f>IF(①事業者概要一覧!Q36="","",①事業者概要一覧!Q36)</f>
        <v/>
      </c>
      <c r="R26" s="253" t="str">
        <f>IF(①事業者概要一覧!R36="","",①事業者概要一覧!R36)</f>
        <v/>
      </c>
      <c r="T26" s="251">
        <v>24</v>
      </c>
      <c r="U26" s="251" t="str">
        <f t="shared" si="0"/>
        <v/>
      </c>
      <c r="V26" s="251">
        <v>24</v>
      </c>
      <c r="W26" s="251" t="str">
        <f t="shared" si="1"/>
        <v/>
      </c>
      <c r="X26" s="251">
        <v>24</v>
      </c>
      <c r="Y26" s="251" t="str">
        <f t="shared" si="2"/>
        <v/>
      </c>
    </row>
    <row r="27" spans="1:25">
      <c r="A27" s="250">
        <f>IF(①事業者概要一覧!B37="","",①事業者概要一覧!B37)</f>
        <v>25</v>
      </c>
      <c r="B27" s="254" t="str">
        <f>IF(I27&lt;&gt;"",MAX(B$2:B26)+1,"")</f>
        <v/>
      </c>
      <c r="C27" s="254" t="str">
        <f>IF(J27&lt;&gt;"",MAX(C$2:C26)+1,"")</f>
        <v/>
      </c>
      <c r="D27" s="254" t="str">
        <f>IF(K27&lt;&gt;"",MAX(D$2:D26)+1,"")</f>
        <v/>
      </c>
      <c r="E27" s="250" t="str">
        <f>IF(①事業者概要一覧!C37="","",①事業者概要一覧!C37)</f>
        <v/>
      </c>
      <c r="F27" s="250" t="str">
        <f>IF(①事業者概要一覧!F37="","",①事業者概要一覧!F37)</f>
        <v/>
      </c>
      <c r="G27" s="250" t="str">
        <f>IF(①事業者概要一覧!G37="","",①事業者概要一覧!G37)</f>
        <v/>
      </c>
      <c r="H27" s="250" t="str">
        <f>IF(①事業者概要一覧!H37="","",①事業者概要一覧!H37)</f>
        <v/>
      </c>
      <c r="I27" s="250" t="str">
        <f>IF(①事業者概要一覧!I37="","",①事業者概要一覧!I37)</f>
        <v/>
      </c>
      <c r="J27" s="250" t="str">
        <f>IF(①事業者概要一覧!J37="","",①事業者概要一覧!J37)</f>
        <v/>
      </c>
      <c r="K27" s="250" t="str">
        <f>IF(①事業者概要一覧!K37="","",①事業者概要一覧!K37)</f>
        <v/>
      </c>
      <c r="L27" s="250" t="str">
        <f>IF(①事業者概要一覧!L37="","",①事業者概要一覧!L37)</f>
        <v/>
      </c>
      <c r="M27" s="250" t="str">
        <f>IF(①事業者概要一覧!M37="","",①事業者概要一覧!M37)</f>
        <v/>
      </c>
      <c r="N27" s="250" t="str">
        <f>IF(①事業者概要一覧!N37="","",①事業者概要一覧!N37)</f>
        <v/>
      </c>
      <c r="O27" s="250" t="str">
        <f>IF(①事業者概要一覧!O37="","",①事業者概要一覧!O37)</f>
        <v/>
      </c>
      <c r="P27" s="253" t="str">
        <f>IF(①事業者概要一覧!P37="","",①事業者概要一覧!P37)</f>
        <v/>
      </c>
      <c r="Q27" s="250" t="str">
        <f>IF(①事業者概要一覧!Q37="","",①事業者概要一覧!Q37)</f>
        <v/>
      </c>
      <c r="R27" s="253" t="str">
        <f>IF(①事業者概要一覧!R37="","",①事業者概要一覧!R37)</f>
        <v/>
      </c>
      <c r="T27" s="251">
        <v>25</v>
      </c>
      <c r="U27" s="251" t="str">
        <f t="shared" si="0"/>
        <v/>
      </c>
      <c r="V27" s="251">
        <v>25</v>
      </c>
      <c r="W27" s="251" t="str">
        <f t="shared" si="1"/>
        <v/>
      </c>
      <c r="X27" s="251">
        <v>25</v>
      </c>
      <c r="Y27" s="251" t="str">
        <f t="shared" si="2"/>
        <v/>
      </c>
    </row>
    <row r="28" spans="1:25">
      <c r="A28" s="250">
        <f>IF(①事業者概要一覧!B38="","",①事業者概要一覧!B38)</f>
        <v>26</v>
      </c>
      <c r="B28" s="254" t="str">
        <f>IF(I28&lt;&gt;"",MAX(B$2:B27)+1,"")</f>
        <v/>
      </c>
      <c r="C28" s="254" t="str">
        <f>IF(J28&lt;&gt;"",MAX(C$2:C27)+1,"")</f>
        <v/>
      </c>
      <c r="D28" s="254" t="str">
        <f>IF(K28&lt;&gt;"",MAX(D$2:D27)+1,"")</f>
        <v/>
      </c>
      <c r="E28" s="250" t="str">
        <f>IF(①事業者概要一覧!C38="","",①事業者概要一覧!C38)</f>
        <v/>
      </c>
      <c r="F28" s="250" t="str">
        <f>IF(①事業者概要一覧!F38="","",①事業者概要一覧!F38)</f>
        <v/>
      </c>
      <c r="G28" s="250" t="str">
        <f>IF(①事業者概要一覧!G38="","",①事業者概要一覧!G38)</f>
        <v/>
      </c>
      <c r="H28" s="250" t="str">
        <f>IF(①事業者概要一覧!H38="","",①事業者概要一覧!H38)</f>
        <v/>
      </c>
      <c r="I28" s="250" t="str">
        <f>IF(①事業者概要一覧!I38="","",①事業者概要一覧!I38)</f>
        <v/>
      </c>
      <c r="J28" s="250" t="str">
        <f>IF(①事業者概要一覧!J38="","",①事業者概要一覧!J38)</f>
        <v/>
      </c>
      <c r="K28" s="250" t="str">
        <f>IF(①事業者概要一覧!K38="","",①事業者概要一覧!K38)</f>
        <v/>
      </c>
      <c r="L28" s="250" t="str">
        <f>IF(①事業者概要一覧!L38="","",①事業者概要一覧!L38)</f>
        <v/>
      </c>
      <c r="M28" s="250" t="str">
        <f>IF(①事業者概要一覧!M38="","",①事業者概要一覧!M38)</f>
        <v/>
      </c>
      <c r="N28" s="250" t="str">
        <f>IF(①事業者概要一覧!N38="","",①事業者概要一覧!N38)</f>
        <v/>
      </c>
      <c r="O28" s="250" t="str">
        <f>IF(①事業者概要一覧!O38="","",①事業者概要一覧!O38)</f>
        <v/>
      </c>
      <c r="P28" s="253" t="str">
        <f>IF(①事業者概要一覧!P38="","",①事業者概要一覧!P38)</f>
        <v/>
      </c>
      <c r="Q28" s="250" t="str">
        <f>IF(①事業者概要一覧!Q38="","",①事業者概要一覧!Q38)</f>
        <v/>
      </c>
      <c r="R28" s="253" t="str">
        <f>IF(①事業者概要一覧!R38="","",①事業者概要一覧!R38)</f>
        <v/>
      </c>
      <c r="T28" s="251">
        <v>26</v>
      </c>
      <c r="U28" s="251" t="str">
        <f t="shared" si="0"/>
        <v/>
      </c>
      <c r="V28" s="251">
        <v>26</v>
      </c>
      <c r="W28" s="251" t="str">
        <f t="shared" si="1"/>
        <v/>
      </c>
      <c r="X28" s="251">
        <v>26</v>
      </c>
      <c r="Y28" s="251" t="str">
        <f t="shared" si="2"/>
        <v/>
      </c>
    </row>
    <row r="29" spans="1:25">
      <c r="A29" s="250">
        <f>IF(①事業者概要一覧!B39="","",①事業者概要一覧!B39)</f>
        <v>27</v>
      </c>
      <c r="B29" s="254" t="str">
        <f>IF(I29&lt;&gt;"",MAX(B$2:B28)+1,"")</f>
        <v/>
      </c>
      <c r="C29" s="254" t="str">
        <f>IF(J29&lt;&gt;"",MAX(C$2:C28)+1,"")</f>
        <v/>
      </c>
      <c r="D29" s="254" t="str">
        <f>IF(K29&lt;&gt;"",MAX(D$2:D28)+1,"")</f>
        <v/>
      </c>
      <c r="E29" s="250" t="str">
        <f>IF(①事業者概要一覧!C39="","",①事業者概要一覧!C39)</f>
        <v/>
      </c>
      <c r="F29" s="250" t="str">
        <f>IF(①事業者概要一覧!F39="","",①事業者概要一覧!F39)</f>
        <v/>
      </c>
      <c r="G29" s="250" t="str">
        <f>IF(①事業者概要一覧!G39="","",①事業者概要一覧!G39)</f>
        <v/>
      </c>
      <c r="H29" s="250" t="str">
        <f>IF(①事業者概要一覧!H39="","",①事業者概要一覧!H39)</f>
        <v/>
      </c>
      <c r="I29" s="250" t="str">
        <f>IF(①事業者概要一覧!I39="","",①事業者概要一覧!I39)</f>
        <v/>
      </c>
      <c r="J29" s="250" t="str">
        <f>IF(①事業者概要一覧!J39="","",①事業者概要一覧!J39)</f>
        <v/>
      </c>
      <c r="K29" s="250" t="str">
        <f>IF(①事業者概要一覧!K39="","",①事業者概要一覧!K39)</f>
        <v/>
      </c>
      <c r="L29" s="250" t="str">
        <f>IF(①事業者概要一覧!L39="","",①事業者概要一覧!L39)</f>
        <v/>
      </c>
      <c r="M29" s="250" t="str">
        <f>IF(①事業者概要一覧!M39="","",①事業者概要一覧!M39)</f>
        <v/>
      </c>
      <c r="N29" s="250" t="str">
        <f>IF(①事業者概要一覧!N39="","",①事業者概要一覧!N39)</f>
        <v/>
      </c>
      <c r="O29" s="250" t="str">
        <f>IF(①事業者概要一覧!O39="","",①事業者概要一覧!O39)</f>
        <v/>
      </c>
      <c r="P29" s="253" t="str">
        <f>IF(①事業者概要一覧!P39="","",①事業者概要一覧!P39)</f>
        <v/>
      </c>
      <c r="Q29" s="250" t="str">
        <f>IF(①事業者概要一覧!Q39="","",①事業者概要一覧!Q39)</f>
        <v/>
      </c>
      <c r="R29" s="253" t="str">
        <f>IF(①事業者概要一覧!R39="","",①事業者概要一覧!R39)</f>
        <v/>
      </c>
      <c r="T29" s="251">
        <v>27</v>
      </c>
      <c r="U29" s="251" t="str">
        <f t="shared" si="0"/>
        <v/>
      </c>
      <c r="V29" s="251">
        <v>27</v>
      </c>
      <c r="W29" s="251" t="str">
        <f t="shared" si="1"/>
        <v/>
      </c>
      <c r="X29" s="251">
        <v>27</v>
      </c>
      <c r="Y29" s="251" t="str">
        <f t="shared" si="2"/>
        <v/>
      </c>
    </row>
    <row r="30" spans="1:25">
      <c r="A30" s="250">
        <f>IF(①事業者概要一覧!B40="","",①事業者概要一覧!B40)</f>
        <v>28</v>
      </c>
      <c r="B30" s="254" t="str">
        <f>IF(I30&lt;&gt;"",MAX(B$2:B29)+1,"")</f>
        <v/>
      </c>
      <c r="C30" s="254" t="str">
        <f>IF(J30&lt;&gt;"",MAX(C$2:C29)+1,"")</f>
        <v/>
      </c>
      <c r="D30" s="254" t="str">
        <f>IF(K30&lt;&gt;"",MAX(D$2:D29)+1,"")</f>
        <v/>
      </c>
      <c r="E30" s="250" t="str">
        <f>IF(①事業者概要一覧!C40="","",①事業者概要一覧!C40)</f>
        <v/>
      </c>
      <c r="F30" s="250" t="str">
        <f>IF(①事業者概要一覧!F40="","",①事業者概要一覧!F40)</f>
        <v/>
      </c>
      <c r="G30" s="250" t="str">
        <f>IF(①事業者概要一覧!G40="","",①事業者概要一覧!G40)</f>
        <v/>
      </c>
      <c r="H30" s="250" t="str">
        <f>IF(①事業者概要一覧!H40="","",①事業者概要一覧!H40)</f>
        <v/>
      </c>
      <c r="I30" s="250" t="str">
        <f>IF(①事業者概要一覧!I40="","",①事業者概要一覧!I40)</f>
        <v/>
      </c>
      <c r="J30" s="250" t="str">
        <f>IF(①事業者概要一覧!J40="","",①事業者概要一覧!J40)</f>
        <v/>
      </c>
      <c r="K30" s="250" t="str">
        <f>IF(①事業者概要一覧!K40="","",①事業者概要一覧!K40)</f>
        <v/>
      </c>
      <c r="L30" s="250" t="str">
        <f>IF(①事業者概要一覧!L40="","",①事業者概要一覧!L40)</f>
        <v/>
      </c>
      <c r="M30" s="250" t="str">
        <f>IF(①事業者概要一覧!M40="","",①事業者概要一覧!M40)</f>
        <v/>
      </c>
      <c r="N30" s="250" t="str">
        <f>IF(①事業者概要一覧!N40="","",①事業者概要一覧!N40)</f>
        <v/>
      </c>
      <c r="O30" s="250" t="str">
        <f>IF(①事業者概要一覧!O40="","",①事業者概要一覧!O40)</f>
        <v/>
      </c>
      <c r="P30" s="253" t="str">
        <f>IF(①事業者概要一覧!P40="","",①事業者概要一覧!P40)</f>
        <v/>
      </c>
      <c r="Q30" s="250" t="str">
        <f>IF(①事業者概要一覧!Q40="","",①事業者概要一覧!Q40)</f>
        <v/>
      </c>
      <c r="R30" s="253" t="str">
        <f>IF(①事業者概要一覧!R40="","",①事業者概要一覧!R40)</f>
        <v/>
      </c>
      <c r="T30" s="251">
        <v>28</v>
      </c>
      <c r="U30" s="251" t="str">
        <f t="shared" si="0"/>
        <v/>
      </c>
      <c r="V30" s="251">
        <v>28</v>
      </c>
      <c r="W30" s="251" t="str">
        <f t="shared" si="1"/>
        <v/>
      </c>
      <c r="X30" s="251">
        <v>28</v>
      </c>
      <c r="Y30" s="251" t="str">
        <f t="shared" si="2"/>
        <v/>
      </c>
    </row>
    <row r="31" spans="1:25">
      <c r="A31" s="250">
        <f>IF(①事業者概要一覧!B41="","",①事業者概要一覧!B41)</f>
        <v>29</v>
      </c>
      <c r="B31" s="254" t="str">
        <f>IF(I31&lt;&gt;"",MAX(B$2:B30)+1,"")</f>
        <v/>
      </c>
      <c r="C31" s="254" t="str">
        <f>IF(J31&lt;&gt;"",MAX(C$2:C30)+1,"")</f>
        <v/>
      </c>
      <c r="D31" s="254" t="str">
        <f>IF(K31&lt;&gt;"",MAX(D$2:D30)+1,"")</f>
        <v/>
      </c>
      <c r="E31" s="250" t="str">
        <f>IF(①事業者概要一覧!C41="","",①事業者概要一覧!C41)</f>
        <v/>
      </c>
      <c r="F31" s="250" t="str">
        <f>IF(①事業者概要一覧!F41="","",①事業者概要一覧!F41)</f>
        <v/>
      </c>
      <c r="G31" s="250" t="str">
        <f>IF(①事業者概要一覧!G41="","",①事業者概要一覧!G41)</f>
        <v/>
      </c>
      <c r="H31" s="250" t="str">
        <f>IF(①事業者概要一覧!H41="","",①事業者概要一覧!H41)</f>
        <v/>
      </c>
      <c r="I31" s="250" t="str">
        <f>IF(①事業者概要一覧!I41="","",①事業者概要一覧!I41)</f>
        <v/>
      </c>
      <c r="J31" s="250" t="str">
        <f>IF(①事業者概要一覧!J41="","",①事業者概要一覧!J41)</f>
        <v/>
      </c>
      <c r="K31" s="250" t="str">
        <f>IF(①事業者概要一覧!K41="","",①事業者概要一覧!K41)</f>
        <v/>
      </c>
      <c r="L31" s="250" t="str">
        <f>IF(①事業者概要一覧!L41="","",①事業者概要一覧!L41)</f>
        <v/>
      </c>
      <c r="M31" s="250" t="str">
        <f>IF(①事業者概要一覧!M41="","",①事業者概要一覧!M41)</f>
        <v/>
      </c>
      <c r="N31" s="250" t="str">
        <f>IF(①事業者概要一覧!N41="","",①事業者概要一覧!N41)</f>
        <v/>
      </c>
      <c r="O31" s="250" t="str">
        <f>IF(①事業者概要一覧!O41="","",①事業者概要一覧!O41)</f>
        <v/>
      </c>
      <c r="P31" s="253" t="str">
        <f>IF(①事業者概要一覧!P41="","",①事業者概要一覧!P41)</f>
        <v/>
      </c>
      <c r="Q31" s="250" t="str">
        <f>IF(①事業者概要一覧!Q41="","",①事業者概要一覧!Q41)</f>
        <v/>
      </c>
      <c r="R31" s="253" t="str">
        <f>IF(①事業者概要一覧!R41="","",①事業者概要一覧!R41)</f>
        <v/>
      </c>
      <c r="T31" s="251">
        <v>29</v>
      </c>
      <c r="U31" s="251" t="str">
        <f t="shared" si="0"/>
        <v/>
      </c>
      <c r="V31" s="251">
        <v>29</v>
      </c>
      <c r="W31" s="251" t="str">
        <f t="shared" si="1"/>
        <v/>
      </c>
      <c r="X31" s="251">
        <v>29</v>
      </c>
      <c r="Y31" s="251" t="str">
        <f t="shared" si="2"/>
        <v/>
      </c>
    </row>
    <row r="32" spans="1:25">
      <c r="A32" s="250">
        <f>IF(①事業者概要一覧!B42="","",①事業者概要一覧!B42)</f>
        <v>30</v>
      </c>
      <c r="B32" s="254" t="str">
        <f>IF(I32&lt;&gt;"",MAX(B$2:B31)+1,"")</f>
        <v/>
      </c>
      <c r="C32" s="254" t="str">
        <f>IF(J32&lt;&gt;"",MAX(C$2:C31)+1,"")</f>
        <v/>
      </c>
      <c r="D32" s="254" t="str">
        <f>IF(K32&lt;&gt;"",MAX(D$2:D31)+1,"")</f>
        <v/>
      </c>
      <c r="E32" s="250" t="str">
        <f>IF(①事業者概要一覧!C42="","",①事業者概要一覧!C42)</f>
        <v/>
      </c>
      <c r="F32" s="250" t="str">
        <f>IF(①事業者概要一覧!F42="","",①事業者概要一覧!F42)</f>
        <v/>
      </c>
      <c r="G32" s="250" t="str">
        <f>IF(①事業者概要一覧!G42="","",①事業者概要一覧!G42)</f>
        <v/>
      </c>
      <c r="H32" s="250" t="str">
        <f>IF(①事業者概要一覧!H42="","",①事業者概要一覧!H42)</f>
        <v/>
      </c>
      <c r="I32" s="250" t="str">
        <f>IF(①事業者概要一覧!I42="","",①事業者概要一覧!I42)</f>
        <v/>
      </c>
      <c r="J32" s="250" t="str">
        <f>IF(①事業者概要一覧!J42="","",①事業者概要一覧!J42)</f>
        <v/>
      </c>
      <c r="K32" s="250" t="str">
        <f>IF(①事業者概要一覧!K42="","",①事業者概要一覧!K42)</f>
        <v/>
      </c>
      <c r="L32" s="250" t="str">
        <f>IF(①事業者概要一覧!L42="","",①事業者概要一覧!L42)</f>
        <v/>
      </c>
      <c r="M32" s="250" t="str">
        <f>IF(①事業者概要一覧!M42="","",①事業者概要一覧!M42)</f>
        <v/>
      </c>
      <c r="N32" s="250" t="str">
        <f>IF(①事業者概要一覧!N42="","",①事業者概要一覧!N42)</f>
        <v/>
      </c>
      <c r="O32" s="250" t="str">
        <f>IF(①事業者概要一覧!O42="","",①事業者概要一覧!O42)</f>
        <v/>
      </c>
      <c r="P32" s="253" t="str">
        <f>IF(①事業者概要一覧!P42="","",①事業者概要一覧!P42)</f>
        <v/>
      </c>
      <c r="Q32" s="250" t="str">
        <f>IF(①事業者概要一覧!Q42="","",①事業者概要一覧!Q42)</f>
        <v/>
      </c>
      <c r="R32" s="253" t="str">
        <f>IF(①事業者概要一覧!R42="","",①事業者概要一覧!R42)</f>
        <v/>
      </c>
      <c r="T32" s="251">
        <v>30</v>
      </c>
      <c r="U32" s="251" t="str">
        <f t="shared" si="0"/>
        <v/>
      </c>
      <c r="V32" s="251">
        <v>30</v>
      </c>
      <c r="W32" s="251" t="str">
        <f t="shared" si="1"/>
        <v/>
      </c>
      <c r="X32" s="251">
        <v>30</v>
      </c>
      <c r="Y32" s="251" t="str">
        <f t="shared" si="2"/>
        <v/>
      </c>
    </row>
    <row r="33" spans="1:25">
      <c r="A33" s="250">
        <f>IF(①事業者概要一覧!B43="","",①事業者概要一覧!B43)</f>
        <v>31</v>
      </c>
      <c r="B33" s="254" t="str">
        <f>IF(I33&lt;&gt;"",MAX(B$2:B32)+1,"")</f>
        <v/>
      </c>
      <c r="C33" s="254" t="str">
        <f>IF(J33&lt;&gt;"",MAX(C$2:C32)+1,"")</f>
        <v/>
      </c>
      <c r="D33" s="254" t="str">
        <f>IF(K33&lt;&gt;"",MAX(D$2:D32)+1,"")</f>
        <v/>
      </c>
      <c r="E33" s="250" t="str">
        <f>IF(①事業者概要一覧!C43="","",①事業者概要一覧!C43)</f>
        <v/>
      </c>
      <c r="F33" s="250" t="str">
        <f>IF(①事業者概要一覧!F43="","",①事業者概要一覧!F43)</f>
        <v/>
      </c>
      <c r="G33" s="250" t="str">
        <f>IF(①事業者概要一覧!G43="","",①事業者概要一覧!G43)</f>
        <v/>
      </c>
      <c r="H33" s="250" t="str">
        <f>IF(①事業者概要一覧!H43="","",①事業者概要一覧!H43)</f>
        <v/>
      </c>
      <c r="I33" s="250" t="str">
        <f>IF(①事業者概要一覧!I43="","",①事業者概要一覧!I43)</f>
        <v/>
      </c>
      <c r="J33" s="250" t="str">
        <f>IF(①事業者概要一覧!J43="","",①事業者概要一覧!J43)</f>
        <v/>
      </c>
      <c r="K33" s="250" t="str">
        <f>IF(①事業者概要一覧!K43="","",①事業者概要一覧!K43)</f>
        <v/>
      </c>
      <c r="L33" s="250" t="str">
        <f>IF(①事業者概要一覧!L43="","",①事業者概要一覧!L43)</f>
        <v/>
      </c>
      <c r="M33" s="250" t="str">
        <f>IF(①事業者概要一覧!M43="","",①事業者概要一覧!M43)</f>
        <v/>
      </c>
      <c r="N33" s="250" t="str">
        <f>IF(①事業者概要一覧!N43="","",①事業者概要一覧!N43)</f>
        <v/>
      </c>
      <c r="O33" s="250" t="str">
        <f>IF(①事業者概要一覧!O43="","",①事業者概要一覧!O43)</f>
        <v/>
      </c>
      <c r="P33" s="253" t="str">
        <f>IF(①事業者概要一覧!P43="","",①事業者概要一覧!P43)</f>
        <v/>
      </c>
      <c r="Q33" s="250" t="str">
        <f>IF(①事業者概要一覧!Q43="","",①事業者概要一覧!Q43)</f>
        <v/>
      </c>
      <c r="R33" s="253" t="str">
        <f>IF(①事業者概要一覧!R43="","",①事業者概要一覧!R43)</f>
        <v/>
      </c>
      <c r="T33" s="251">
        <v>31</v>
      </c>
      <c r="U33" s="251" t="str">
        <f t="shared" si="0"/>
        <v/>
      </c>
      <c r="V33" s="251">
        <v>31</v>
      </c>
      <c r="W33" s="251" t="str">
        <f t="shared" si="1"/>
        <v/>
      </c>
      <c r="X33" s="251">
        <v>31</v>
      </c>
      <c r="Y33" s="251" t="str">
        <f t="shared" si="2"/>
        <v/>
      </c>
    </row>
    <row r="34" spans="1:25">
      <c r="A34" s="250">
        <f>IF(①事業者概要一覧!B44="","",①事業者概要一覧!B44)</f>
        <v>32</v>
      </c>
      <c r="B34" s="254" t="str">
        <f>IF(I34&lt;&gt;"",MAX(B$2:B33)+1,"")</f>
        <v/>
      </c>
      <c r="C34" s="254" t="str">
        <f>IF(J34&lt;&gt;"",MAX(C$2:C33)+1,"")</f>
        <v/>
      </c>
      <c r="D34" s="254" t="str">
        <f>IF(K34&lt;&gt;"",MAX(D$2:D33)+1,"")</f>
        <v/>
      </c>
      <c r="E34" s="250" t="str">
        <f>IF(①事業者概要一覧!C44="","",①事業者概要一覧!C44)</f>
        <v/>
      </c>
      <c r="F34" s="250" t="str">
        <f>IF(①事業者概要一覧!F44="","",①事業者概要一覧!F44)</f>
        <v/>
      </c>
      <c r="G34" s="250" t="str">
        <f>IF(①事業者概要一覧!G44="","",①事業者概要一覧!G44)</f>
        <v/>
      </c>
      <c r="H34" s="250" t="str">
        <f>IF(①事業者概要一覧!H44="","",①事業者概要一覧!H44)</f>
        <v/>
      </c>
      <c r="I34" s="250" t="str">
        <f>IF(①事業者概要一覧!I44="","",①事業者概要一覧!I44)</f>
        <v/>
      </c>
      <c r="J34" s="250" t="str">
        <f>IF(①事業者概要一覧!J44="","",①事業者概要一覧!J44)</f>
        <v/>
      </c>
      <c r="K34" s="250" t="str">
        <f>IF(①事業者概要一覧!K44="","",①事業者概要一覧!K44)</f>
        <v/>
      </c>
      <c r="L34" s="250" t="str">
        <f>IF(①事業者概要一覧!L44="","",①事業者概要一覧!L44)</f>
        <v/>
      </c>
      <c r="M34" s="250" t="str">
        <f>IF(①事業者概要一覧!M44="","",①事業者概要一覧!M44)</f>
        <v/>
      </c>
      <c r="N34" s="250" t="str">
        <f>IF(①事業者概要一覧!N44="","",①事業者概要一覧!N44)</f>
        <v/>
      </c>
      <c r="O34" s="250" t="str">
        <f>IF(①事業者概要一覧!O44="","",①事業者概要一覧!O44)</f>
        <v/>
      </c>
      <c r="P34" s="253" t="str">
        <f>IF(①事業者概要一覧!P44="","",①事業者概要一覧!P44)</f>
        <v/>
      </c>
      <c r="Q34" s="250" t="str">
        <f>IF(①事業者概要一覧!Q44="","",①事業者概要一覧!Q44)</f>
        <v/>
      </c>
      <c r="R34" s="253" t="str">
        <f>IF(①事業者概要一覧!R44="","",①事業者概要一覧!R44)</f>
        <v/>
      </c>
      <c r="T34" s="251">
        <v>32</v>
      </c>
      <c r="U34" s="251" t="str">
        <f t="shared" si="0"/>
        <v/>
      </c>
      <c r="V34" s="251">
        <v>32</v>
      </c>
      <c r="W34" s="251" t="str">
        <f t="shared" si="1"/>
        <v/>
      </c>
      <c r="X34" s="251">
        <v>32</v>
      </c>
      <c r="Y34" s="251" t="str">
        <f t="shared" si="2"/>
        <v/>
      </c>
    </row>
    <row r="35" spans="1:25">
      <c r="A35" s="250">
        <f>IF(①事業者概要一覧!B45="","",①事業者概要一覧!B45)</f>
        <v>33</v>
      </c>
      <c r="B35" s="254" t="str">
        <f>IF(I35&lt;&gt;"",MAX(B$2:B34)+1,"")</f>
        <v/>
      </c>
      <c r="C35" s="254" t="str">
        <f>IF(J35&lt;&gt;"",MAX(C$2:C34)+1,"")</f>
        <v/>
      </c>
      <c r="D35" s="254" t="str">
        <f>IF(K35&lt;&gt;"",MAX(D$2:D34)+1,"")</f>
        <v/>
      </c>
      <c r="E35" s="250" t="str">
        <f>IF(①事業者概要一覧!C45="","",①事業者概要一覧!C45)</f>
        <v/>
      </c>
      <c r="F35" s="250" t="str">
        <f>IF(①事業者概要一覧!F45="","",①事業者概要一覧!F45)</f>
        <v/>
      </c>
      <c r="G35" s="250" t="str">
        <f>IF(①事業者概要一覧!G45="","",①事業者概要一覧!G45)</f>
        <v/>
      </c>
      <c r="H35" s="250" t="str">
        <f>IF(①事業者概要一覧!H45="","",①事業者概要一覧!H45)</f>
        <v/>
      </c>
      <c r="I35" s="250" t="str">
        <f>IF(①事業者概要一覧!I45="","",①事業者概要一覧!I45)</f>
        <v/>
      </c>
      <c r="J35" s="250" t="str">
        <f>IF(①事業者概要一覧!J45="","",①事業者概要一覧!J45)</f>
        <v/>
      </c>
      <c r="K35" s="250" t="str">
        <f>IF(①事業者概要一覧!K45="","",①事業者概要一覧!K45)</f>
        <v/>
      </c>
      <c r="L35" s="250" t="str">
        <f>IF(①事業者概要一覧!L45="","",①事業者概要一覧!L45)</f>
        <v/>
      </c>
      <c r="M35" s="250" t="str">
        <f>IF(①事業者概要一覧!M45="","",①事業者概要一覧!M45)</f>
        <v/>
      </c>
      <c r="N35" s="250" t="str">
        <f>IF(①事業者概要一覧!N45="","",①事業者概要一覧!N45)</f>
        <v/>
      </c>
      <c r="O35" s="250" t="str">
        <f>IF(①事業者概要一覧!O45="","",①事業者概要一覧!O45)</f>
        <v/>
      </c>
      <c r="P35" s="253" t="str">
        <f>IF(①事業者概要一覧!P45="","",①事業者概要一覧!P45)</f>
        <v/>
      </c>
      <c r="Q35" s="250" t="str">
        <f>IF(①事業者概要一覧!Q45="","",①事業者概要一覧!Q45)</f>
        <v/>
      </c>
      <c r="R35" s="253" t="str">
        <f>IF(①事業者概要一覧!R45="","",①事業者概要一覧!R45)</f>
        <v/>
      </c>
      <c r="T35" s="251">
        <v>33</v>
      </c>
      <c r="U35" s="251" t="str">
        <f t="shared" ref="U35:U52" si="3">IFERROR(VLOOKUP(T35,B:E,4,FALSE),"")</f>
        <v/>
      </c>
      <c r="V35" s="251">
        <v>33</v>
      </c>
      <c r="W35" s="251" t="str">
        <f t="shared" ref="W35:W52" si="4">IFERROR(VLOOKUP(T35,C:E,3,FALSE),"")</f>
        <v/>
      </c>
      <c r="X35" s="251">
        <v>33</v>
      </c>
      <c r="Y35" s="251" t="str">
        <f t="shared" ref="Y35:Y52" si="5">IFERROR(VLOOKUP(T35,D:E,2,FALSE),"")</f>
        <v/>
      </c>
    </row>
    <row r="36" spans="1:25">
      <c r="A36" s="250">
        <f>IF(①事業者概要一覧!B46="","",①事業者概要一覧!B46)</f>
        <v>34</v>
      </c>
      <c r="B36" s="254" t="str">
        <f>IF(I36&lt;&gt;"",MAX(B$2:B35)+1,"")</f>
        <v/>
      </c>
      <c r="C36" s="254" t="str">
        <f>IF(J36&lt;&gt;"",MAX(C$2:C35)+1,"")</f>
        <v/>
      </c>
      <c r="D36" s="254" t="str">
        <f>IF(K36&lt;&gt;"",MAX(D$2:D35)+1,"")</f>
        <v/>
      </c>
      <c r="E36" s="250" t="str">
        <f>IF(①事業者概要一覧!C46="","",①事業者概要一覧!C46)</f>
        <v/>
      </c>
      <c r="F36" s="250" t="str">
        <f>IF(①事業者概要一覧!F46="","",①事業者概要一覧!F46)</f>
        <v/>
      </c>
      <c r="G36" s="250" t="str">
        <f>IF(①事業者概要一覧!G46="","",①事業者概要一覧!G46)</f>
        <v/>
      </c>
      <c r="H36" s="250" t="str">
        <f>IF(①事業者概要一覧!H46="","",①事業者概要一覧!H46)</f>
        <v/>
      </c>
      <c r="I36" s="250" t="str">
        <f>IF(①事業者概要一覧!I46="","",①事業者概要一覧!I46)</f>
        <v/>
      </c>
      <c r="J36" s="250" t="str">
        <f>IF(①事業者概要一覧!J46="","",①事業者概要一覧!J46)</f>
        <v/>
      </c>
      <c r="K36" s="250" t="str">
        <f>IF(①事業者概要一覧!K46="","",①事業者概要一覧!K46)</f>
        <v/>
      </c>
      <c r="L36" s="250" t="str">
        <f>IF(①事業者概要一覧!L46="","",①事業者概要一覧!L46)</f>
        <v/>
      </c>
      <c r="M36" s="250" t="str">
        <f>IF(①事業者概要一覧!M46="","",①事業者概要一覧!M46)</f>
        <v/>
      </c>
      <c r="N36" s="250" t="str">
        <f>IF(①事業者概要一覧!N46="","",①事業者概要一覧!N46)</f>
        <v/>
      </c>
      <c r="O36" s="250" t="str">
        <f>IF(①事業者概要一覧!O46="","",①事業者概要一覧!O46)</f>
        <v/>
      </c>
      <c r="P36" s="253" t="str">
        <f>IF(①事業者概要一覧!P46="","",①事業者概要一覧!P46)</f>
        <v/>
      </c>
      <c r="Q36" s="250" t="str">
        <f>IF(①事業者概要一覧!Q46="","",①事業者概要一覧!Q46)</f>
        <v/>
      </c>
      <c r="R36" s="253" t="str">
        <f>IF(①事業者概要一覧!R46="","",①事業者概要一覧!R46)</f>
        <v/>
      </c>
      <c r="T36" s="251">
        <v>34</v>
      </c>
      <c r="U36" s="251" t="str">
        <f t="shared" si="3"/>
        <v/>
      </c>
      <c r="V36" s="251">
        <v>34</v>
      </c>
      <c r="W36" s="251" t="str">
        <f t="shared" si="4"/>
        <v/>
      </c>
      <c r="X36" s="251">
        <v>34</v>
      </c>
      <c r="Y36" s="251" t="str">
        <f t="shared" si="5"/>
        <v/>
      </c>
    </row>
    <row r="37" spans="1:25">
      <c r="A37" s="250">
        <f>IF(①事業者概要一覧!B47="","",①事業者概要一覧!B47)</f>
        <v>35</v>
      </c>
      <c r="B37" s="254" t="str">
        <f>IF(I37&lt;&gt;"",MAX(B$2:B36)+1,"")</f>
        <v/>
      </c>
      <c r="C37" s="254" t="str">
        <f>IF(J37&lt;&gt;"",MAX(C$2:C36)+1,"")</f>
        <v/>
      </c>
      <c r="D37" s="254" t="str">
        <f>IF(K37&lt;&gt;"",MAX(D$2:D36)+1,"")</f>
        <v/>
      </c>
      <c r="E37" s="250" t="str">
        <f>IF(①事業者概要一覧!C47="","",①事業者概要一覧!C47)</f>
        <v/>
      </c>
      <c r="F37" s="250" t="str">
        <f>IF(①事業者概要一覧!F47="","",①事業者概要一覧!F47)</f>
        <v/>
      </c>
      <c r="G37" s="250" t="str">
        <f>IF(①事業者概要一覧!G47="","",①事業者概要一覧!G47)</f>
        <v/>
      </c>
      <c r="H37" s="250" t="str">
        <f>IF(①事業者概要一覧!H47="","",①事業者概要一覧!H47)</f>
        <v/>
      </c>
      <c r="I37" s="250" t="str">
        <f>IF(①事業者概要一覧!I47="","",①事業者概要一覧!I47)</f>
        <v/>
      </c>
      <c r="J37" s="250" t="str">
        <f>IF(①事業者概要一覧!J47="","",①事業者概要一覧!J47)</f>
        <v/>
      </c>
      <c r="K37" s="250" t="str">
        <f>IF(①事業者概要一覧!K47="","",①事業者概要一覧!K47)</f>
        <v/>
      </c>
      <c r="L37" s="250" t="str">
        <f>IF(①事業者概要一覧!L47="","",①事業者概要一覧!L47)</f>
        <v/>
      </c>
      <c r="M37" s="250" t="str">
        <f>IF(①事業者概要一覧!M47="","",①事業者概要一覧!M47)</f>
        <v/>
      </c>
      <c r="N37" s="250" t="str">
        <f>IF(①事業者概要一覧!N47="","",①事業者概要一覧!N47)</f>
        <v/>
      </c>
      <c r="O37" s="250" t="str">
        <f>IF(①事業者概要一覧!O47="","",①事業者概要一覧!O47)</f>
        <v/>
      </c>
      <c r="P37" s="253" t="str">
        <f>IF(①事業者概要一覧!P47="","",①事業者概要一覧!P47)</f>
        <v/>
      </c>
      <c r="Q37" s="250" t="str">
        <f>IF(①事業者概要一覧!Q47="","",①事業者概要一覧!Q47)</f>
        <v/>
      </c>
      <c r="R37" s="253" t="str">
        <f>IF(①事業者概要一覧!R47="","",①事業者概要一覧!R47)</f>
        <v/>
      </c>
      <c r="T37" s="251">
        <v>35</v>
      </c>
      <c r="U37" s="251" t="str">
        <f t="shared" si="3"/>
        <v/>
      </c>
      <c r="V37" s="251">
        <v>35</v>
      </c>
      <c r="W37" s="251" t="str">
        <f t="shared" si="4"/>
        <v/>
      </c>
      <c r="X37" s="251">
        <v>35</v>
      </c>
      <c r="Y37" s="251" t="str">
        <f t="shared" si="5"/>
        <v/>
      </c>
    </row>
    <row r="38" spans="1:25">
      <c r="A38" s="250">
        <f>IF(①事業者概要一覧!B48="","",①事業者概要一覧!B48)</f>
        <v>36</v>
      </c>
      <c r="B38" s="254" t="str">
        <f>IF(I38&lt;&gt;"",MAX(B$2:B37)+1,"")</f>
        <v/>
      </c>
      <c r="C38" s="254" t="str">
        <f>IF(J38&lt;&gt;"",MAX(C$2:C37)+1,"")</f>
        <v/>
      </c>
      <c r="D38" s="254" t="str">
        <f>IF(K38&lt;&gt;"",MAX(D$2:D37)+1,"")</f>
        <v/>
      </c>
      <c r="E38" s="250" t="str">
        <f>IF(①事業者概要一覧!C48="","",①事業者概要一覧!C48)</f>
        <v/>
      </c>
      <c r="F38" s="250" t="str">
        <f>IF(①事業者概要一覧!F48="","",①事業者概要一覧!F48)</f>
        <v/>
      </c>
      <c r="G38" s="250" t="str">
        <f>IF(①事業者概要一覧!G48="","",①事業者概要一覧!G48)</f>
        <v/>
      </c>
      <c r="H38" s="250" t="str">
        <f>IF(①事業者概要一覧!H48="","",①事業者概要一覧!H48)</f>
        <v/>
      </c>
      <c r="I38" s="250" t="str">
        <f>IF(①事業者概要一覧!I48="","",①事業者概要一覧!I48)</f>
        <v/>
      </c>
      <c r="J38" s="250" t="str">
        <f>IF(①事業者概要一覧!J48="","",①事業者概要一覧!J48)</f>
        <v/>
      </c>
      <c r="K38" s="250" t="str">
        <f>IF(①事業者概要一覧!K48="","",①事業者概要一覧!K48)</f>
        <v/>
      </c>
      <c r="L38" s="250" t="str">
        <f>IF(①事業者概要一覧!L48="","",①事業者概要一覧!L48)</f>
        <v/>
      </c>
      <c r="M38" s="250" t="str">
        <f>IF(①事業者概要一覧!M48="","",①事業者概要一覧!M48)</f>
        <v/>
      </c>
      <c r="N38" s="250" t="str">
        <f>IF(①事業者概要一覧!N48="","",①事業者概要一覧!N48)</f>
        <v/>
      </c>
      <c r="O38" s="250" t="str">
        <f>IF(①事業者概要一覧!O48="","",①事業者概要一覧!O48)</f>
        <v/>
      </c>
      <c r="P38" s="253" t="str">
        <f>IF(①事業者概要一覧!P48="","",①事業者概要一覧!P48)</f>
        <v/>
      </c>
      <c r="Q38" s="250" t="str">
        <f>IF(①事業者概要一覧!Q48="","",①事業者概要一覧!Q48)</f>
        <v/>
      </c>
      <c r="R38" s="253" t="str">
        <f>IF(①事業者概要一覧!R48="","",①事業者概要一覧!R48)</f>
        <v/>
      </c>
      <c r="T38" s="251">
        <v>36</v>
      </c>
      <c r="U38" s="251" t="str">
        <f t="shared" si="3"/>
        <v/>
      </c>
      <c r="V38" s="251">
        <v>36</v>
      </c>
      <c r="W38" s="251" t="str">
        <f t="shared" si="4"/>
        <v/>
      </c>
      <c r="X38" s="251">
        <v>36</v>
      </c>
      <c r="Y38" s="251" t="str">
        <f t="shared" si="5"/>
        <v/>
      </c>
    </row>
    <row r="39" spans="1:25">
      <c r="A39" s="250">
        <f>IF(①事業者概要一覧!B49="","",①事業者概要一覧!B49)</f>
        <v>37</v>
      </c>
      <c r="B39" s="254" t="str">
        <f>IF(I39&lt;&gt;"",MAX(B$2:B38)+1,"")</f>
        <v/>
      </c>
      <c r="C39" s="254" t="str">
        <f>IF(J39&lt;&gt;"",MAX(C$2:C38)+1,"")</f>
        <v/>
      </c>
      <c r="D39" s="254" t="str">
        <f>IF(K39&lt;&gt;"",MAX(D$2:D38)+1,"")</f>
        <v/>
      </c>
      <c r="E39" s="250" t="str">
        <f>IF(①事業者概要一覧!C49="","",①事業者概要一覧!C49)</f>
        <v/>
      </c>
      <c r="F39" s="250" t="str">
        <f>IF(①事業者概要一覧!F49="","",①事業者概要一覧!F49)</f>
        <v/>
      </c>
      <c r="G39" s="250" t="str">
        <f>IF(①事業者概要一覧!G49="","",①事業者概要一覧!G49)</f>
        <v/>
      </c>
      <c r="H39" s="250" t="str">
        <f>IF(①事業者概要一覧!H49="","",①事業者概要一覧!H49)</f>
        <v/>
      </c>
      <c r="I39" s="250" t="str">
        <f>IF(①事業者概要一覧!I49="","",①事業者概要一覧!I49)</f>
        <v/>
      </c>
      <c r="J39" s="250" t="str">
        <f>IF(①事業者概要一覧!J49="","",①事業者概要一覧!J49)</f>
        <v/>
      </c>
      <c r="K39" s="250" t="str">
        <f>IF(①事業者概要一覧!K49="","",①事業者概要一覧!K49)</f>
        <v/>
      </c>
      <c r="L39" s="250" t="str">
        <f>IF(①事業者概要一覧!L49="","",①事業者概要一覧!L49)</f>
        <v/>
      </c>
      <c r="M39" s="250" t="str">
        <f>IF(①事業者概要一覧!M49="","",①事業者概要一覧!M49)</f>
        <v/>
      </c>
      <c r="N39" s="250" t="str">
        <f>IF(①事業者概要一覧!N49="","",①事業者概要一覧!N49)</f>
        <v/>
      </c>
      <c r="O39" s="250" t="str">
        <f>IF(①事業者概要一覧!O49="","",①事業者概要一覧!O49)</f>
        <v/>
      </c>
      <c r="P39" s="253" t="str">
        <f>IF(①事業者概要一覧!P49="","",①事業者概要一覧!P49)</f>
        <v/>
      </c>
      <c r="Q39" s="250" t="str">
        <f>IF(①事業者概要一覧!Q49="","",①事業者概要一覧!Q49)</f>
        <v/>
      </c>
      <c r="R39" s="253" t="str">
        <f>IF(①事業者概要一覧!R49="","",①事業者概要一覧!R49)</f>
        <v/>
      </c>
      <c r="T39" s="251">
        <v>37</v>
      </c>
      <c r="U39" s="251" t="str">
        <f t="shared" si="3"/>
        <v/>
      </c>
      <c r="V39" s="251">
        <v>37</v>
      </c>
      <c r="W39" s="251" t="str">
        <f t="shared" si="4"/>
        <v/>
      </c>
      <c r="X39" s="251">
        <v>37</v>
      </c>
      <c r="Y39" s="251" t="str">
        <f t="shared" si="5"/>
        <v/>
      </c>
    </row>
    <row r="40" spans="1:25">
      <c r="A40" s="250">
        <f>IF(①事業者概要一覧!B50="","",①事業者概要一覧!B50)</f>
        <v>38</v>
      </c>
      <c r="B40" s="254" t="str">
        <f>IF(I40&lt;&gt;"",MAX(B$2:B39)+1,"")</f>
        <v/>
      </c>
      <c r="C40" s="254" t="str">
        <f>IF(J40&lt;&gt;"",MAX(C$2:C39)+1,"")</f>
        <v/>
      </c>
      <c r="D40" s="254" t="str">
        <f>IF(K40&lt;&gt;"",MAX(D$2:D39)+1,"")</f>
        <v/>
      </c>
      <c r="E40" s="250" t="str">
        <f>IF(①事業者概要一覧!C50="","",①事業者概要一覧!C50)</f>
        <v/>
      </c>
      <c r="F40" s="250" t="str">
        <f>IF(①事業者概要一覧!F50="","",①事業者概要一覧!F50)</f>
        <v/>
      </c>
      <c r="G40" s="250" t="str">
        <f>IF(①事業者概要一覧!G50="","",①事業者概要一覧!G50)</f>
        <v/>
      </c>
      <c r="H40" s="250" t="str">
        <f>IF(①事業者概要一覧!H50="","",①事業者概要一覧!H50)</f>
        <v/>
      </c>
      <c r="I40" s="250" t="str">
        <f>IF(①事業者概要一覧!I50="","",①事業者概要一覧!I50)</f>
        <v/>
      </c>
      <c r="J40" s="250" t="str">
        <f>IF(①事業者概要一覧!J50="","",①事業者概要一覧!J50)</f>
        <v/>
      </c>
      <c r="K40" s="250" t="str">
        <f>IF(①事業者概要一覧!K50="","",①事業者概要一覧!K50)</f>
        <v/>
      </c>
      <c r="L40" s="250" t="str">
        <f>IF(①事業者概要一覧!L50="","",①事業者概要一覧!L50)</f>
        <v/>
      </c>
      <c r="M40" s="250" t="str">
        <f>IF(①事業者概要一覧!M50="","",①事業者概要一覧!M50)</f>
        <v/>
      </c>
      <c r="N40" s="250" t="str">
        <f>IF(①事業者概要一覧!N50="","",①事業者概要一覧!N50)</f>
        <v/>
      </c>
      <c r="O40" s="250" t="str">
        <f>IF(①事業者概要一覧!O50="","",①事業者概要一覧!O50)</f>
        <v/>
      </c>
      <c r="P40" s="253" t="str">
        <f>IF(①事業者概要一覧!P50="","",①事業者概要一覧!P50)</f>
        <v/>
      </c>
      <c r="Q40" s="250" t="str">
        <f>IF(①事業者概要一覧!Q50="","",①事業者概要一覧!Q50)</f>
        <v/>
      </c>
      <c r="R40" s="253" t="str">
        <f>IF(①事業者概要一覧!R50="","",①事業者概要一覧!R50)</f>
        <v/>
      </c>
      <c r="T40" s="251">
        <v>38</v>
      </c>
      <c r="U40" s="251" t="str">
        <f t="shared" si="3"/>
        <v/>
      </c>
      <c r="V40" s="251">
        <v>38</v>
      </c>
      <c r="W40" s="251" t="str">
        <f t="shared" si="4"/>
        <v/>
      </c>
      <c r="X40" s="251">
        <v>38</v>
      </c>
      <c r="Y40" s="251" t="str">
        <f t="shared" si="5"/>
        <v/>
      </c>
    </row>
    <row r="41" spans="1:25">
      <c r="A41" s="250">
        <f>IF(①事業者概要一覧!B51="","",①事業者概要一覧!B51)</f>
        <v>39</v>
      </c>
      <c r="B41" s="254" t="str">
        <f>IF(I41&lt;&gt;"",MAX(B$2:B40)+1,"")</f>
        <v/>
      </c>
      <c r="C41" s="254" t="str">
        <f>IF(J41&lt;&gt;"",MAX(C$2:C40)+1,"")</f>
        <v/>
      </c>
      <c r="D41" s="254" t="str">
        <f>IF(K41&lt;&gt;"",MAX(D$2:D40)+1,"")</f>
        <v/>
      </c>
      <c r="E41" s="250" t="str">
        <f>IF(①事業者概要一覧!C51="","",①事業者概要一覧!C51)</f>
        <v/>
      </c>
      <c r="F41" s="250" t="str">
        <f>IF(①事業者概要一覧!F51="","",①事業者概要一覧!F51)</f>
        <v/>
      </c>
      <c r="G41" s="250" t="str">
        <f>IF(①事業者概要一覧!G51="","",①事業者概要一覧!G51)</f>
        <v/>
      </c>
      <c r="H41" s="250" t="str">
        <f>IF(①事業者概要一覧!H51="","",①事業者概要一覧!H51)</f>
        <v/>
      </c>
      <c r="I41" s="250" t="str">
        <f>IF(①事業者概要一覧!I51="","",①事業者概要一覧!I51)</f>
        <v/>
      </c>
      <c r="J41" s="250" t="str">
        <f>IF(①事業者概要一覧!J51="","",①事業者概要一覧!J51)</f>
        <v/>
      </c>
      <c r="K41" s="250" t="str">
        <f>IF(①事業者概要一覧!K51="","",①事業者概要一覧!K51)</f>
        <v/>
      </c>
      <c r="L41" s="250" t="str">
        <f>IF(①事業者概要一覧!L51="","",①事業者概要一覧!L51)</f>
        <v/>
      </c>
      <c r="M41" s="250" t="str">
        <f>IF(①事業者概要一覧!M51="","",①事業者概要一覧!M51)</f>
        <v/>
      </c>
      <c r="N41" s="250" t="str">
        <f>IF(①事業者概要一覧!N51="","",①事業者概要一覧!N51)</f>
        <v/>
      </c>
      <c r="O41" s="250" t="str">
        <f>IF(①事業者概要一覧!O51="","",①事業者概要一覧!O51)</f>
        <v/>
      </c>
      <c r="P41" s="253" t="str">
        <f>IF(①事業者概要一覧!P51="","",①事業者概要一覧!P51)</f>
        <v/>
      </c>
      <c r="Q41" s="250" t="str">
        <f>IF(①事業者概要一覧!Q51="","",①事業者概要一覧!Q51)</f>
        <v/>
      </c>
      <c r="R41" s="253" t="str">
        <f>IF(①事業者概要一覧!R51="","",①事業者概要一覧!R51)</f>
        <v/>
      </c>
      <c r="T41" s="251">
        <v>39</v>
      </c>
      <c r="U41" s="251" t="str">
        <f t="shared" si="3"/>
        <v/>
      </c>
      <c r="V41" s="251">
        <v>39</v>
      </c>
      <c r="W41" s="251" t="str">
        <f t="shared" si="4"/>
        <v/>
      </c>
      <c r="X41" s="251">
        <v>39</v>
      </c>
      <c r="Y41" s="251" t="str">
        <f t="shared" si="5"/>
        <v/>
      </c>
    </row>
    <row r="42" spans="1:25">
      <c r="A42" s="250">
        <f>IF(①事業者概要一覧!B52="","",①事業者概要一覧!B52)</f>
        <v>40</v>
      </c>
      <c r="B42" s="254" t="str">
        <f>IF(I42&lt;&gt;"",MAX(B$2:B41)+1,"")</f>
        <v/>
      </c>
      <c r="C42" s="254" t="str">
        <f>IF(J42&lt;&gt;"",MAX(C$2:C41)+1,"")</f>
        <v/>
      </c>
      <c r="D42" s="254" t="str">
        <f>IF(K42&lt;&gt;"",MAX(D$2:D41)+1,"")</f>
        <v/>
      </c>
      <c r="E42" s="250" t="str">
        <f>IF(①事業者概要一覧!C52="","",①事業者概要一覧!C52)</f>
        <v/>
      </c>
      <c r="F42" s="250" t="str">
        <f>IF(①事業者概要一覧!F52="","",①事業者概要一覧!F52)</f>
        <v/>
      </c>
      <c r="G42" s="250" t="str">
        <f>IF(①事業者概要一覧!G52="","",①事業者概要一覧!G52)</f>
        <v/>
      </c>
      <c r="H42" s="250" t="str">
        <f>IF(①事業者概要一覧!H52="","",①事業者概要一覧!H52)</f>
        <v/>
      </c>
      <c r="I42" s="250" t="str">
        <f>IF(①事業者概要一覧!I52="","",①事業者概要一覧!I52)</f>
        <v/>
      </c>
      <c r="J42" s="250" t="str">
        <f>IF(①事業者概要一覧!J52="","",①事業者概要一覧!J52)</f>
        <v/>
      </c>
      <c r="K42" s="250" t="str">
        <f>IF(①事業者概要一覧!K52="","",①事業者概要一覧!K52)</f>
        <v/>
      </c>
      <c r="L42" s="250" t="str">
        <f>IF(①事業者概要一覧!L52="","",①事業者概要一覧!L52)</f>
        <v/>
      </c>
      <c r="M42" s="250" t="str">
        <f>IF(①事業者概要一覧!M52="","",①事業者概要一覧!M52)</f>
        <v/>
      </c>
      <c r="N42" s="250" t="str">
        <f>IF(①事業者概要一覧!N52="","",①事業者概要一覧!N52)</f>
        <v/>
      </c>
      <c r="O42" s="250" t="str">
        <f>IF(①事業者概要一覧!O52="","",①事業者概要一覧!O52)</f>
        <v/>
      </c>
      <c r="P42" s="253" t="str">
        <f>IF(①事業者概要一覧!P52="","",①事業者概要一覧!P52)</f>
        <v/>
      </c>
      <c r="Q42" s="250" t="str">
        <f>IF(①事業者概要一覧!Q52="","",①事業者概要一覧!Q52)</f>
        <v/>
      </c>
      <c r="R42" s="253" t="str">
        <f>IF(①事業者概要一覧!R52="","",①事業者概要一覧!R52)</f>
        <v/>
      </c>
      <c r="T42" s="251">
        <v>40</v>
      </c>
      <c r="U42" s="251" t="str">
        <f t="shared" si="3"/>
        <v/>
      </c>
      <c r="V42" s="251">
        <v>40</v>
      </c>
      <c r="W42" s="251" t="str">
        <f t="shared" si="4"/>
        <v/>
      </c>
      <c r="X42" s="251">
        <v>40</v>
      </c>
      <c r="Y42" s="251" t="str">
        <f t="shared" si="5"/>
        <v/>
      </c>
    </row>
    <row r="43" spans="1:25">
      <c r="A43" s="250">
        <f>IF(①事業者概要一覧!B53="","",①事業者概要一覧!B53)</f>
        <v>41</v>
      </c>
      <c r="B43" s="254" t="str">
        <f>IF(I43&lt;&gt;"",MAX(B$2:B42)+1,"")</f>
        <v/>
      </c>
      <c r="C43" s="254" t="str">
        <f>IF(J43&lt;&gt;"",MAX(C$2:C42)+1,"")</f>
        <v/>
      </c>
      <c r="D43" s="254" t="str">
        <f>IF(K43&lt;&gt;"",MAX(D$2:D42)+1,"")</f>
        <v/>
      </c>
      <c r="E43" s="250" t="str">
        <f>IF(①事業者概要一覧!C53="","",①事業者概要一覧!C53)</f>
        <v/>
      </c>
      <c r="F43" s="250" t="str">
        <f>IF(①事業者概要一覧!F53="","",①事業者概要一覧!F53)</f>
        <v/>
      </c>
      <c r="G43" s="250" t="str">
        <f>IF(①事業者概要一覧!G53="","",①事業者概要一覧!G53)</f>
        <v/>
      </c>
      <c r="H43" s="250" t="str">
        <f>IF(①事業者概要一覧!H53="","",①事業者概要一覧!H53)</f>
        <v/>
      </c>
      <c r="I43" s="250" t="str">
        <f>IF(①事業者概要一覧!I53="","",①事業者概要一覧!I53)</f>
        <v/>
      </c>
      <c r="J43" s="250" t="str">
        <f>IF(①事業者概要一覧!J53="","",①事業者概要一覧!J53)</f>
        <v/>
      </c>
      <c r="K43" s="250" t="str">
        <f>IF(①事業者概要一覧!K53="","",①事業者概要一覧!K53)</f>
        <v/>
      </c>
      <c r="L43" s="250" t="str">
        <f>IF(①事業者概要一覧!L53="","",①事業者概要一覧!L53)</f>
        <v/>
      </c>
      <c r="M43" s="250" t="str">
        <f>IF(①事業者概要一覧!M53="","",①事業者概要一覧!M53)</f>
        <v/>
      </c>
      <c r="N43" s="250" t="str">
        <f>IF(①事業者概要一覧!N53="","",①事業者概要一覧!N53)</f>
        <v/>
      </c>
      <c r="O43" s="250" t="str">
        <f>IF(①事業者概要一覧!O53="","",①事業者概要一覧!O53)</f>
        <v/>
      </c>
      <c r="P43" s="253" t="str">
        <f>IF(①事業者概要一覧!P53="","",①事業者概要一覧!P53)</f>
        <v/>
      </c>
      <c r="Q43" s="250" t="str">
        <f>IF(①事業者概要一覧!Q53="","",①事業者概要一覧!Q53)</f>
        <v/>
      </c>
      <c r="R43" s="253" t="str">
        <f>IF(①事業者概要一覧!R53="","",①事業者概要一覧!R53)</f>
        <v/>
      </c>
      <c r="T43" s="251">
        <v>41</v>
      </c>
      <c r="U43" s="251" t="str">
        <f t="shared" si="3"/>
        <v/>
      </c>
      <c r="V43" s="251">
        <v>41</v>
      </c>
      <c r="W43" s="251" t="str">
        <f t="shared" si="4"/>
        <v/>
      </c>
      <c r="X43" s="251">
        <v>41</v>
      </c>
      <c r="Y43" s="251" t="str">
        <f t="shared" si="5"/>
        <v/>
      </c>
    </row>
    <row r="44" spans="1:25">
      <c r="A44" s="250">
        <f>IF(①事業者概要一覧!B54="","",①事業者概要一覧!B54)</f>
        <v>42</v>
      </c>
      <c r="B44" s="254" t="str">
        <f>IF(I44&lt;&gt;"",MAX(B$2:B43)+1,"")</f>
        <v/>
      </c>
      <c r="C44" s="254" t="str">
        <f>IF(J44&lt;&gt;"",MAX(C$2:C43)+1,"")</f>
        <v/>
      </c>
      <c r="D44" s="254" t="str">
        <f>IF(K44&lt;&gt;"",MAX(D$2:D43)+1,"")</f>
        <v/>
      </c>
      <c r="E44" s="250" t="str">
        <f>IF(①事業者概要一覧!C54="","",①事業者概要一覧!C54)</f>
        <v/>
      </c>
      <c r="F44" s="250" t="str">
        <f>IF(①事業者概要一覧!F54="","",①事業者概要一覧!F54)</f>
        <v/>
      </c>
      <c r="G44" s="250" t="str">
        <f>IF(①事業者概要一覧!G54="","",①事業者概要一覧!G54)</f>
        <v/>
      </c>
      <c r="H44" s="250" t="str">
        <f>IF(①事業者概要一覧!H54="","",①事業者概要一覧!H54)</f>
        <v/>
      </c>
      <c r="I44" s="250" t="str">
        <f>IF(①事業者概要一覧!I54="","",①事業者概要一覧!I54)</f>
        <v/>
      </c>
      <c r="J44" s="250" t="str">
        <f>IF(①事業者概要一覧!J54="","",①事業者概要一覧!J54)</f>
        <v/>
      </c>
      <c r="K44" s="250" t="str">
        <f>IF(①事業者概要一覧!K54="","",①事業者概要一覧!K54)</f>
        <v/>
      </c>
      <c r="L44" s="250" t="str">
        <f>IF(①事業者概要一覧!L54="","",①事業者概要一覧!L54)</f>
        <v/>
      </c>
      <c r="M44" s="250" t="str">
        <f>IF(①事業者概要一覧!M54="","",①事業者概要一覧!M54)</f>
        <v/>
      </c>
      <c r="N44" s="250" t="str">
        <f>IF(①事業者概要一覧!N54="","",①事業者概要一覧!N54)</f>
        <v/>
      </c>
      <c r="O44" s="250" t="str">
        <f>IF(①事業者概要一覧!O54="","",①事業者概要一覧!O54)</f>
        <v/>
      </c>
      <c r="P44" s="253" t="str">
        <f>IF(①事業者概要一覧!P54="","",①事業者概要一覧!P54)</f>
        <v/>
      </c>
      <c r="Q44" s="250" t="str">
        <f>IF(①事業者概要一覧!Q54="","",①事業者概要一覧!Q54)</f>
        <v/>
      </c>
      <c r="R44" s="253" t="str">
        <f>IF(①事業者概要一覧!R54="","",①事業者概要一覧!R54)</f>
        <v/>
      </c>
      <c r="T44" s="251">
        <v>42</v>
      </c>
      <c r="U44" s="251" t="str">
        <f t="shared" si="3"/>
        <v/>
      </c>
      <c r="V44" s="251">
        <v>42</v>
      </c>
      <c r="W44" s="251" t="str">
        <f t="shared" si="4"/>
        <v/>
      </c>
      <c r="X44" s="251">
        <v>42</v>
      </c>
      <c r="Y44" s="251" t="str">
        <f t="shared" si="5"/>
        <v/>
      </c>
    </row>
    <row r="45" spans="1:25">
      <c r="A45" s="250">
        <f>IF(①事業者概要一覧!B55="","",①事業者概要一覧!B55)</f>
        <v>43</v>
      </c>
      <c r="B45" s="254" t="str">
        <f>IF(I45&lt;&gt;"",MAX(B$2:B44)+1,"")</f>
        <v/>
      </c>
      <c r="C45" s="254" t="str">
        <f>IF(J45&lt;&gt;"",MAX(C$2:C44)+1,"")</f>
        <v/>
      </c>
      <c r="D45" s="254" t="str">
        <f>IF(K45&lt;&gt;"",MAX(D$2:D44)+1,"")</f>
        <v/>
      </c>
      <c r="E45" s="250" t="str">
        <f>IF(①事業者概要一覧!C55="","",①事業者概要一覧!C55)</f>
        <v/>
      </c>
      <c r="F45" s="250" t="str">
        <f>IF(①事業者概要一覧!F55="","",①事業者概要一覧!F55)</f>
        <v/>
      </c>
      <c r="G45" s="250" t="str">
        <f>IF(①事業者概要一覧!G55="","",①事業者概要一覧!G55)</f>
        <v/>
      </c>
      <c r="H45" s="250" t="str">
        <f>IF(①事業者概要一覧!H55="","",①事業者概要一覧!H55)</f>
        <v/>
      </c>
      <c r="I45" s="250" t="str">
        <f>IF(①事業者概要一覧!I55="","",①事業者概要一覧!I55)</f>
        <v/>
      </c>
      <c r="J45" s="250" t="str">
        <f>IF(①事業者概要一覧!J55="","",①事業者概要一覧!J55)</f>
        <v/>
      </c>
      <c r="K45" s="250" t="str">
        <f>IF(①事業者概要一覧!K55="","",①事業者概要一覧!K55)</f>
        <v/>
      </c>
      <c r="L45" s="250" t="str">
        <f>IF(①事業者概要一覧!L55="","",①事業者概要一覧!L55)</f>
        <v/>
      </c>
      <c r="M45" s="250" t="str">
        <f>IF(①事業者概要一覧!M55="","",①事業者概要一覧!M55)</f>
        <v/>
      </c>
      <c r="N45" s="250" t="str">
        <f>IF(①事業者概要一覧!N55="","",①事業者概要一覧!N55)</f>
        <v/>
      </c>
      <c r="O45" s="250" t="str">
        <f>IF(①事業者概要一覧!O55="","",①事業者概要一覧!O55)</f>
        <v/>
      </c>
      <c r="P45" s="253" t="str">
        <f>IF(①事業者概要一覧!P55="","",①事業者概要一覧!P55)</f>
        <v/>
      </c>
      <c r="Q45" s="250" t="str">
        <f>IF(①事業者概要一覧!Q55="","",①事業者概要一覧!Q55)</f>
        <v/>
      </c>
      <c r="R45" s="253" t="str">
        <f>IF(①事業者概要一覧!R55="","",①事業者概要一覧!R55)</f>
        <v/>
      </c>
      <c r="T45" s="251">
        <v>43</v>
      </c>
      <c r="U45" s="251" t="str">
        <f t="shared" si="3"/>
        <v/>
      </c>
      <c r="V45" s="251">
        <v>43</v>
      </c>
      <c r="W45" s="251" t="str">
        <f t="shared" si="4"/>
        <v/>
      </c>
      <c r="X45" s="251">
        <v>43</v>
      </c>
      <c r="Y45" s="251" t="str">
        <f t="shared" si="5"/>
        <v/>
      </c>
    </row>
    <row r="46" spans="1:25">
      <c r="A46" s="250">
        <f>IF(①事業者概要一覧!B56="","",①事業者概要一覧!B56)</f>
        <v>44</v>
      </c>
      <c r="B46" s="254" t="str">
        <f>IF(I46&lt;&gt;"",MAX(B$2:B45)+1,"")</f>
        <v/>
      </c>
      <c r="C46" s="254" t="str">
        <f>IF(J46&lt;&gt;"",MAX(C$2:C45)+1,"")</f>
        <v/>
      </c>
      <c r="D46" s="254" t="str">
        <f>IF(K46&lt;&gt;"",MAX(D$2:D45)+1,"")</f>
        <v/>
      </c>
      <c r="E46" s="250" t="str">
        <f>IF(①事業者概要一覧!C56="","",①事業者概要一覧!C56)</f>
        <v/>
      </c>
      <c r="F46" s="250" t="str">
        <f>IF(①事業者概要一覧!F56="","",①事業者概要一覧!F56)</f>
        <v/>
      </c>
      <c r="G46" s="250" t="str">
        <f>IF(①事業者概要一覧!G56="","",①事業者概要一覧!G56)</f>
        <v/>
      </c>
      <c r="H46" s="250" t="str">
        <f>IF(①事業者概要一覧!H56="","",①事業者概要一覧!H56)</f>
        <v/>
      </c>
      <c r="I46" s="250" t="str">
        <f>IF(①事業者概要一覧!I56="","",①事業者概要一覧!I56)</f>
        <v/>
      </c>
      <c r="J46" s="250" t="str">
        <f>IF(①事業者概要一覧!J56="","",①事業者概要一覧!J56)</f>
        <v/>
      </c>
      <c r="K46" s="250" t="str">
        <f>IF(①事業者概要一覧!K56="","",①事業者概要一覧!K56)</f>
        <v/>
      </c>
      <c r="L46" s="250" t="str">
        <f>IF(①事業者概要一覧!L56="","",①事業者概要一覧!L56)</f>
        <v/>
      </c>
      <c r="M46" s="250" t="str">
        <f>IF(①事業者概要一覧!M56="","",①事業者概要一覧!M56)</f>
        <v/>
      </c>
      <c r="N46" s="250" t="str">
        <f>IF(①事業者概要一覧!N56="","",①事業者概要一覧!N56)</f>
        <v/>
      </c>
      <c r="O46" s="250" t="str">
        <f>IF(①事業者概要一覧!O56="","",①事業者概要一覧!O56)</f>
        <v/>
      </c>
      <c r="P46" s="253" t="str">
        <f>IF(①事業者概要一覧!P56="","",①事業者概要一覧!P56)</f>
        <v/>
      </c>
      <c r="Q46" s="250" t="str">
        <f>IF(①事業者概要一覧!Q56="","",①事業者概要一覧!Q56)</f>
        <v/>
      </c>
      <c r="R46" s="253" t="str">
        <f>IF(①事業者概要一覧!R56="","",①事業者概要一覧!R56)</f>
        <v/>
      </c>
      <c r="T46" s="251">
        <v>44</v>
      </c>
      <c r="U46" s="251" t="str">
        <f t="shared" si="3"/>
        <v/>
      </c>
      <c r="V46" s="251">
        <v>44</v>
      </c>
      <c r="W46" s="251" t="str">
        <f t="shared" si="4"/>
        <v/>
      </c>
      <c r="X46" s="251">
        <v>44</v>
      </c>
      <c r="Y46" s="251" t="str">
        <f t="shared" si="5"/>
        <v/>
      </c>
    </row>
    <row r="47" spans="1:25">
      <c r="A47" s="250">
        <f>IF(①事業者概要一覧!B57="","",①事業者概要一覧!B57)</f>
        <v>45</v>
      </c>
      <c r="B47" s="254" t="str">
        <f>IF(I47&lt;&gt;"",MAX(B$2:B46)+1,"")</f>
        <v/>
      </c>
      <c r="C47" s="254" t="str">
        <f>IF(J47&lt;&gt;"",MAX(C$2:C46)+1,"")</f>
        <v/>
      </c>
      <c r="D47" s="254" t="str">
        <f>IF(K47&lt;&gt;"",MAX(D$2:D46)+1,"")</f>
        <v/>
      </c>
      <c r="E47" s="250" t="str">
        <f>IF(①事業者概要一覧!C57="","",①事業者概要一覧!C57)</f>
        <v/>
      </c>
      <c r="F47" s="250" t="str">
        <f>IF(①事業者概要一覧!F57="","",①事業者概要一覧!F57)</f>
        <v/>
      </c>
      <c r="G47" s="250" t="str">
        <f>IF(①事業者概要一覧!G57="","",①事業者概要一覧!G57)</f>
        <v/>
      </c>
      <c r="H47" s="250" t="str">
        <f>IF(①事業者概要一覧!H57="","",①事業者概要一覧!H57)</f>
        <v/>
      </c>
      <c r="I47" s="250" t="str">
        <f>IF(①事業者概要一覧!I57="","",①事業者概要一覧!I57)</f>
        <v/>
      </c>
      <c r="J47" s="250" t="str">
        <f>IF(①事業者概要一覧!J57="","",①事業者概要一覧!J57)</f>
        <v/>
      </c>
      <c r="K47" s="250" t="str">
        <f>IF(①事業者概要一覧!K57="","",①事業者概要一覧!K57)</f>
        <v/>
      </c>
      <c r="L47" s="250" t="str">
        <f>IF(①事業者概要一覧!L57="","",①事業者概要一覧!L57)</f>
        <v/>
      </c>
      <c r="M47" s="250" t="str">
        <f>IF(①事業者概要一覧!M57="","",①事業者概要一覧!M57)</f>
        <v/>
      </c>
      <c r="N47" s="250" t="str">
        <f>IF(①事業者概要一覧!N57="","",①事業者概要一覧!N57)</f>
        <v/>
      </c>
      <c r="O47" s="250" t="str">
        <f>IF(①事業者概要一覧!O57="","",①事業者概要一覧!O57)</f>
        <v/>
      </c>
      <c r="P47" s="253" t="str">
        <f>IF(①事業者概要一覧!P57="","",①事業者概要一覧!P57)</f>
        <v/>
      </c>
      <c r="Q47" s="250" t="str">
        <f>IF(①事業者概要一覧!Q57="","",①事業者概要一覧!Q57)</f>
        <v/>
      </c>
      <c r="R47" s="253" t="str">
        <f>IF(①事業者概要一覧!R57="","",①事業者概要一覧!R57)</f>
        <v/>
      </c>
      <c r="T47" s="251">
        <v>45</v>
      </c>
      <c r="U47" s="251" t="str">
        <f t="shared" si="3"/>
        <v/>
      </c>
      <c r="V47" s="251">
        <v>45</v>
      </c>
      <c r="W47" s="251" t="str">
        <f t="shared" si="4"/>
        <v/>
      </c>
      <c r="X47" s="251">
        <v>45</v>
      </c>
      <c r="Y47" s="251" t="str">
        <f t="shared" si="5"/>
        <v/>
      </c>
    </row>
    <row r="48" spans="1:25">
      <c r="A48" s="250">
        <f>IF(①事業者概要一覧!B58="","",①事業者概要一覧!B58)</f>
        <v>46</v>
      </c>
      <c r="B48" s="254" t="str">
        <f>IF(I48&lt;&gt;"",MAX(B$2:B47)+1,"")</f>
        <v/>
      </c>
      <c r="C48" s="254" t="str">
        <f>IF(J48&lt;&gt;"",MAX(C$2:C47)+1,"")</f>
        <v/>
      </c>
      <c r="D48" s="254" t="str">
        <f>IF(K48&lt;&gt;"",MAX(D$2:D47)+1,"")</f>
        <v/>
      </c>
      <c r="E48" s="250" t="str">
        <f>IF(①事業者概要一覧!C58="","",①事業者概要一覧!C58)</f>
        <v/>
      </c>
      <c r="F48" s="250" t="str">
        <f>IF(①事業者概要一覧!F58="","",①事業者概要一覧!F58)</f>
        <v/>
      </c>
      <c r="G48" s="250" t="str">
        <f>IF(①事業者概要一覧!G58="","",①事業者概要一覧!G58)</f>
        <v/>
      </c>
      <c r="H48" s="250" t="str">
        <f>IF(①事業者概要一覧!H58="","",①事業者概要一覧!H58)</f>
        <v/>
      </c>
      <c r="I48" s="250" t="str">
        <f>IF(①事業者概要一覧!I58="","",①事業者概要一覧!I58)</f>
        <v/>
      </c>
      <c r="J48" s="250" t="str">
        <f>IF(①事業者概要一覧!J58="","",①事業者概要一覧!J58)</f>
        <v/>
      </c>
      <c r="K48" s="250" t="str">
        <f>IF(①事業者概要一覧!K58="","",①事業者概要一覧!K58)</f>
        <v/>
      </c>
      <c r="L48" s="250" t="str">
        <f>IF(①事業者概要一覧!L58="","",①事業者概要一覧!L58)</f>
        <v/>
      </c>
      <c r="M48" s="250" t="str">
        <f>IF(①事業者概要一覧!M58="","",①事業者概要一覧!M58)</f>
        <v/>
      </c>
      <c r="N48" s="250" t="str">
        <f>IF(①事業者概要一覧!N58="","",①事業者概要一覧!N58)</f>
        <v/>
      </c>
      <c r="O48" s="250" t="str">
        <f>IF(①事業者概要一覧!O58="","",①事業者概要一覧!O58)</f>
        <v/>
      </c>
      <c r="P48" s="253" t="str">
        <f>IF(①事業者概要一覧!P58="","",①事業者概要一覧!P58)</f>
        <v/>
      </c>
      <c r="Q48" s="250" t="str">
        <f>IF(①事業者概要一覧!Q58="","",①事業者概要一覧!Q58)</f>
        <v/>
      </c>
      <c r="R48" s="253" t="str">
        <f>IF(①事業者概要一覧!R58="","",①事業者概要一覧!R58)</f>
        <v/>
      </c>
      <c r="T48" s="251">
        <v>46</v>
      </c>
      <c r="U48" s="251" t="str">
        <f t="shared" si="3"/>
        <v/>
      </c>
      <c r="V48" s="251">
        <v>46</v>
      </c>
      <c r="W48" s="251" t="str">
        <f t="shared" si="4"/>
        <v/>
      </c>
      <c r="X48" s="251">
        <v>46</v>
      </c>
      <c r="Y48" s="251" t="str">
        <f t="shared" si="5"/>
        <v/>
      </c>
    </row>
    <row r="49" spans="1:25">
      <c r="A49" s="250">
        <f>IF(①事業者概要一覧!B59="","",①事業者概要一覧!B59)</f>
        <v>47</v>
      </c>
      <c r="B49" s="254" t="str">
        <f>IF(I49&lt;&gt;"",MAX(B$2:B48)+1,"")</f>
        <v/>
      </c>
      <c r="C49" s="254" t="str">
        <f>IF(J49&lt;&gt;"",MAX(C$2:C48)+1,"")</f>
        <v/>
      </c>
      <c r="D49" s="254" t="str">
        <f>IF(K49&lt;&gt;"",MAX(D$2:D48)+1,"")</f>
        <v/>
      </c>
      <c r="E49" s="250" t="str">
        <f>IF(①事業者概要一覧!C59="","",①事業者概要一覧!C59)</f>
        <v/>
      </c>
      <c r="F49" s="250" t="str">
        <f>IF(①事業者概要一覧!F59="","",①事業者概要一覧!F59)</f>
        <v/>
      </c>
      <c r="G49" s="250" t="str">
        <f>IF(①事業者概要一覧!G59="","",①事業者概要一覧!G59)</f>
        <v/>
      </c>
      <c r="H49" s="250" t="str">
        <f>IF(①事業者概要一覧!H59="","",①事業者概要一覧!H59)</f>
        <v/>
      </c>
      <c r="I49" s="250" t="str">
        <f>IF(①事業者概要一覧!I59="","",①事業者概要一覧!I59)</f>
        <v/>
      </c>
      <c r="J49" s="250" t="str">
        <f>IF(①事業者概要一覧!J59="","",①事業者概要一覧!J59)</f>
        <v/>
      </c>
      <c r="K49" s="250" t="str">
        <f>IF(①事業者概要一覧!K59="","",①事業者概要一覧!K59)</f>
        <v/>
      </c>
      <c r="L49" s="250" t="str">
        <f>IF(①事業者概要一覧!L59="","",①事業者概要一覧!L59)</f>
        <v/>
      </c>
      <c r="M49" s="250" t="str">
        <f>IF(①事業者概要一覧!M59="","",①事業者概要一覧!M59)</f>
        <v/>
      </c>
      <c r="N49" s="250" t="str">
        <f>IF(①事業者概要一覧!N59="","",①事業者概要一覧!N59)</f>
        <v/>
      </c>
      <c r="O49" s="250" t="str">
        <f>IF(①事業者概要一覧!O59="","",①事業者概要一覧!O59)</f>
        <v/>
      </c>
      <c r="P49" s="253" t="str">
        <f>IF(①事業者概要一覧!P59="","",①事業者概要一覧!P59)</f>
        <v/>
      </c>
      <c r="Q49" s="250" t="str">
        <f>IF(①事業者概要一覧!Q59="","",①事業者概要一覧!Q59)</f>
        <v/>
      </c>
      <c r="R49" s="253" t="str">
        <f>IF(①事業者概要一覧!R59="","",①事業者概要一覧!R59)</f>
        <v/>
      </c>
      <c r="T49" s="251">
        <v>47</v>
      </c>
      <c r="U49" s="251" t="str">
        <f t="shared" si="3"/>
        <v/>
      </c>
      <c r="V49" s="251">
        <v>47</v>
      </c>
      <c r="W49" s="251" t="str">
        <f t="shared" si="4"/>
        <v/>
      </c>
      <c r="X49" s="251">
        <v>47</v>
      </c>
      <c r="Y49" s="251" t="str">
        <f t="shared" si="5"/>
        <v/>
      </c>
    </row>
    <row r="50" spans="1:25">
      <c r="A50" s="250">
        <f>IF(①事業者概要一覧!B60="","",①事業者概要一覧!B60)</f>
        <v>48</v>
      </c>
      <c r="B50" s="254" t="str">
        <f>IF(I50&lt;&gt;"",MAX(B$2:B49)+1,"")</f>
        <v/>
      </c>
      <c r="C50" s="254" t="str">
        <f>IF(J50&lt;&gt;"",MAX(C$2:C49)+1,"")</f>
        <v/>
      </c>
      <c r="D50" s="254" t="str">
        <f>IF(K50&lt;&gt;"",MAX(D$2:D49)+1,"")</f>
        <v/>
      </c>
      <c r="E50" s="250" t="str">
        <f>IF(①事業者概要一覧!C60="","",①事業者概要一覧!C60)</f>
        <v/>
      </c>
      <c r="F50" s="250" t="str">
        <f>IF(①事業者概要一覧!F60="","",①事業者概要一覧!F60)</f>
        <v/>
      </c>
      <c r="G50" s="250" t="str">
        <f>IF(①事業者概要一覧!G60="","",①事業者概要一覧!G60)</f>
        <v/>
      </c>
      <c r="H50" s="250" t="str">
        <f>IF(①事業者概要一覧!H60="","",①事業者概要一覧!H60)</f>
        <v/>
      </c>
      <c r="I50" s="250" t="str">
        <f>IF(①事業者概要一覧!I60="","",①事業者概要一覧!I60)</f>
        <v/>
      </c>
      <c r="J50" s="250" t="str">
        <f>IF(①事業者概要一覧!J60="","",①事業者概要一覧!J60)</f>
        <v/>
      </c>
      <c r="K50" s="250" t="str">
        <f>IF(①事業者概要一覧!K60="","",①事業者概要一覧!K60)</f>
        <v/>
      </c>
      <c r="L50" s="250" t="str">
        <f>IF(①事業者概要一覧!L60="","",①事業者概要一覧!L60)</f>
        <v/>
      </c>
      <c r="M50" s="250" t="str">
        <f>IF(①事業者概要一覧!M60="","",①事業者概要一覧!M60)</f>
        <v/>
      </c>
      <c r="N50" s="250" t="str">
        <f>IF(①事業者概要一覧!N60="","",①事業者概要一覧!N60)</f>
        <v/>
      </c>
      <c r="O50" s="250" t="str">
        <f>IF(①事業者概要一覧!O60="","",①事業者概要一覧!O60)</f>
        <v/>
      </c>
      <c r="P50" s="253" t="str">
        <f>IF(①事業者概要一覧!P60="","",①事業者概要一覧!P60)</f>
        <v/>
      </c>
      <c r="Q50" s="250" t="str">
        <f>IF(①事業者概要一覧!Q60="","",①事業者概要一覧!Q60)</f>
        <v/>
      </c>
      <c r="R50" s="253" t="str">
        <f>IF(①事業者概要一覧!R60="","",①事業者概要一覧!R60)</f>
        <v/>
      </c>
      <c r="T50" s="251">
        <v>48</v>
      </c>
      <c r="U50" s="251" t="str">
        <f t="shared" si="3"/>
        <v/>
      </c>
      <c r="V50" s="251">
        <v>48</v>
      </c>
      <c r="W50" s="251" t="str">
        <f t="shared" si="4"/>
        <v/>
      </c>
      <c r="X50" s="251">
        <v>48</v>
      </c>
      <c r="Y50" s="251" t="str">
        <f t="shared" si="5"/>
        <v/>
      </c>
    </row>
    <row r="51" spans="1:25">
      <c r="A51" s="250">
        <f>IF(①事業者概要一覧!B61="","",①事業者概要一覧!B61)</f>
        <v>49</v>
      </c>
      <c r="B51" s="254" t="str">
        <f>IF(I51&lt;&gt;"",MAX(B$2:B50)+1,"")</f>
        <v/>
      </c>
      <c r="C51" s="254" t="str">
        <f>IF(J51&lt;&gt;"",MAX(C$2:C50)+1,"")</f>
        <v/>
      </c>
      <c r="D51" s="254" t="str">
        <f>IF(K51&lt;&gt;"",MAX(D$2:D50)+1,"")</f>
        <v/>
      </c>
      <c r="E51" s="250" t="str">
        <f>IF(①事業者概要一覧!C61="","",①事業者概要一覧!C61)</f>
        <v/>
      </c>
      <c r="F51" s="250" t="str">
        <f>IF(①事業者概要一覧!F61="","",①事業者概要一覧!F61)</f>
        <v/>
      </c>
      <c r="G51" s="250" t="str">
        <f>IF(①事業者概要一覧!G61="","",①事業者概要一覧!G61)</f>
        <v/>
      </c>
      <c r="H51" s="250" t="str">
        <f>IF(①事業者概要一覧!H61="","",①事業者概要一覧!H61)</f>
        <v/>
      </c>
      <c r="I51" s="250" t="str">
        <f>IF(①事業者概要一覧!I61="","",①事業者概要一覧!I61)</f>
        <v/>
      </c>
      <c r="J51" s="250" t="str">
        <f>IF(①事業者概要一覧!J61="","",①事業者概要一覧!J61)</f>
        <v/>
      </c>
      <c r="K51" s="250" t="str">
        <f>IF(①事業者概要一覧!K61="","",①事業者概要一覧!K61)</f>
        <v/>
      </c>
      <c r="L51" s="250" t="str">
        <f>IF(①事業者概要一覧!L61="","",①事業者概要一覧!L61)</f>
        <v/>
      </c>
      <c r="M51" s="250" t="str">
        <f>IF(①事業者概要一覧!M61="","",①事業者概要一覧!M61)</f>
        <v/>
      </c>
      <c r="N51" s="250" t="str">
        <f>IF(①事業者概要一覧!N61="","",①事業者概要一覧!N61)</f>
        <v/>
      </c>
      <c r="O51" s="250" t="str">
        <f>IF(①事業者概要一覧!O61="","",①事業者概要一覧!O61)</f>
        <v/>
      </c>
      <c r="P51" s="253" t="str">
        <f>IF(①事業者概要一覧!P61="","",①事業者概要一覧!P61)</f>
        <v/>
      </c>
      <c r="Q51" s="250" t="str">
        <f>IF(①事業者概要一覧!Q61="","",①事業者概要一覧!Q61)</f>
        <v/>
      </c>
      <c r="R51" s="253" t="str">
        <f>IF(①事業者概要一覧!R61="","",①事業者概要一覧!R61)</f>
        <v/>
      </c>
      <c r="T51" s="251">
        <v>49</v>
      </c>
      <c r="U51" s="251" t="str">
        <f t="shared" si="3"/>
        <v/>
      </c>
      <c r="V51" s="251">
        <v>49</v>
      </c>
      <c r="W51" s="251" t="str">
        <f t="shared" si="4"/>
        <v/>
      </c>
      <c r="X51" s="251">
        <v>49</v>
      </c>
      <c r="Y51" s="251" t="str">
        <f t="shared" si="5"/>
        <v/>
      </c>
    </row>
    <row r="52" spans="1:25">
      <c r="A52" s="250">
        <f>IF(①事業者概要一覧!B62="","",①事業者概要一覧!B62)</f>
        <v>50</v>
      </c>
      <c r="B52" s="254" t="str">
        <f>IF(I52&lt;&gt;"",MAX(B$2:B51)+1,"")</f>
        <v/>
      </c>
      <c r="C52" s="254" t="str">
        <f>IF(J52&lt;&gt;"",MAX(C$2:C51)+1,"")</f>
        <v/>
      </c>
      <c r="D52" s="254" t="str">
        <f>IF(K52&lt;&gt;"",MAX(D$2:D51)+1,"")</f>
        <v/>
      </c>
      <c r="E52" s="250" t="str">
        <f>IF(①事業者概要一覧!C62="","",①事業者概要一覧!C62)</f>
        <v/>
      </c>
      <c r="F52" s="250" t="str">
        <f>IF(①事業者概要一覧!F62="","",①事業者概要一覧!F62)</f>
        <v/>
      </c>
      <c r="G52" s="250" t="str">
        <f>IF(①事業者概要一覧!G62="","",①事業者概要一覧!G62)</f>
        <v/>
      </c>
      <c r="H52" s="250" t="str">
        <f>IF(①事業者概要一覧!H62="","",①事業者概要一覧!H62)</f>
        <v/>
      </c>
      <c r="I52" s="250" t="str">
        <f>IF(①事業者概要一覧!I62="","",①事業者概要一覧!I62)</f>
        <v/>
      </c>
      <c r="J52" s="250" t="str">
        <f>IF(①事業者概要一覧!J62="","",①事業者概要一覧!J62)</f>
        <v/>
      </c>
      <c r="K52" s="250" t="str">
        <f>IF(①事業者概要一覧!K62="","",①事業者概要一覧!K62)</f>
        <v/>
      </c>
      <c r="L52" s="250" t="str">
        <f>IF(①事業者概要一覧!L62="","",①事業者概要一覧!L62)</f>
        <v/>
      </c>
      <c r="M52" s="250" t="str">
        <f>IF(①事業者概要一覧!M62="","",①事業者概要一覧!M62)</f>
        <v/>
      </c>
      <c r="N52" s="250" t="str">
        <f>IF(①事業者概要一覧!N62="","",①事業者概要一覧!N62)</f>
        <v/>
      </c>
      <c r="O52" s="250" t="str">
        <f>IF(①事業者概要一覧!O62="","",①事業者概要一覧!O62)</f>
        <v/>
      </c>
      <c r="P52" s="253" t="str">
        <f>IF(①事業者概要一覧!P62="","",①事業者概要一覧!P62)</f>
        <v/>
      </c>
      <c r="Q52" s="250" t="str">
        <f>IF(①事業者概要一覧!Q62="","",①事業者概要一覧!Q62)</f>
        <v/>
      </c>
      <c r="R52" s="253" t="str">
        <f>IF(①事業者概要一覧!R62="","",①事業者概要一覧!R62)</f>
        <v/>
      </c>
      <c r="T52" s="251">
        <v>50</v>
      </c>
      <c r="U52" s="251" t="str">
        <f t="shared" si="3"/>
        <v/>
      </c>
      <c r="V52" s="251">
        <v>50</v>
      </c>
      <c r="W52" s="251" t="str">
        <f t="shared" si="4"/>
        <v/>
      </c>
      <c r="X52" s="251">
        <v>50</v>
      </c>
      <c r="Y52" s="251" t="str">
        <f t="shared" si="5"/>
        <v/>
      </c>
    </row>
  </sheetData>
  <sheetProtection sheet="1" objects="1" scenarios="1"/>
  <phoneticPr fontId="7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workbookViewId="0">
      <pane ySplit="1" topLeftCell="A2" activePane="bottomLeft" state="frozen"/>
      <selection activeCell="E4" sqref="E4"/>
      <selection pane="bottomLeft" activeCell="A2" sqref="A2"/>
    </sheetView>
  </sheetViews>
  <sheetFormatPr defaultColWidth="9.125" defaultRowHeight="12"/>
  <cols>
    <col min="1" max="1" width="4" style="251" bestFit="1" customWidth="1"/>
    <col min="2" max="2" width="7.75" style="251" bestFit="1" customWidth="1"/>
    <col min="3" max="3" width="11.625" style="251" customWidth="1"/>
    <col min="4" max="4" width="12.5" style="251" customWidth="1"/>
    <col min="5" max="5" width="20.75" style="251" bestFit="1" customWidth="1"/>
    <col min="6" max="6" width="16.875" style="251" bestFit="1" customWidth="1"/>
    <col min="7" max="7" width="13.875" style="252" bestFit="1" customWidth="1"/>
    <col min="8" max="8" width="9.125" style="251"/>
    <col min="9" max="9" width="15.375" style="251" bestFit="1" customWidth="1"/>
    <col min="10" max="10" width="12.5" style="251" customWidth="1"/>
    <col min="11" max="11" width="16.25" style="251" bestFit="1" customWidth="1"/>
    <col min="12" max="12" width="16.875" style="251" bestFit="1" customWidth="1"/>
    <col min="13" max="13" width="13.875" style="252" bestFit="1" customWidth="1"/>
    <col min="14" max="16384" width="9.125" style="251"/>
  </cols>
  <sheetData>
    <row r="1" spans="1:13" ht="36">
      <c r="A1" s="250" t="s">
        <v>454</v>
      </c>
      <c r="B1" s="304" t="s">
        <v>494</v>
      </c>
      <c r="C1" s="304" t="s">
        <v>495</v>
      </c>
      <c r="D1" s="250" t="s">
        <v>407</v>
      </c>
      <c r="E1" s="305" t="s">
        <v>406</v>
      </c>
      <c r="F1" s="305" t="s">
        <v>493</v>
      </c>
      <c r="G1" s="306" t="s">
        <v>412</v>
      </c>
      <c r="I1" s="305" t="s">
        <v>496</v>
      </c>
      <c r="J1" s="250" t="s">
        <v>407</v>
      </c>
      <c r="K1" s="305" t="s">
        <v>406</v>
      </c>
      <c r="L1" s="305" t="s">
        <v>493</v>
      </c>
      <c r="M1" s="306" t="s">
        <v>412</v>
      </c>
    </row>
    <row r="2" spans="1:13">
      <c r="A2" s="250">
        <f>IF(①事業者概要一覧!B7="","",①事業者概要一覧!B7)</f>
        <v>1</v>
      </c>
      <c r="B2" s="254" t="str">
        <f>IF(OR(LEFT(E2,2)="10",LEFT(E2,2)="30",LEFT(E2,2)="99"),"●","")</f>
        <v/>
      </c>
      <c r="C2" s="254" t="str">
        <f>IF(B2&lt;&gt;"",1,"")</f>
        <v/>
      </c>
      <c r="D2" s="250" t="str">
        <f>IF(①事業者概要一覧!C7="","",①事業者概要一覧!C7)</f>
        <v/>
      </c>
      <c r="E2" s="250" t="str">
        <f>IF(①事業者概要一覧!N7="","",①事業者概要一覧!N7)</f>
        <v/>
      </c>
      <c r="F2" s="250" t="str">
        <f>IF(①事業者概要一覧!O7="","",①事業者概要一覧!O7)</f>
        <v/>
      </c>
      <c r="G2" s="253" t="str">
        <f>IF(①事業者概要一覧!P7="","",①事業者概要一覧!P7)</f>
        <v/>
      </c>
      <c r="I2" s="250">
        <v>1</v>
      </c>
      <c r="J2" s="250" t="str">
        <f>IFERROR(VLOOKUP(I2,C:G,2,FALSE),"")</f>
        <v/>
      </c>
      <c r="K2" s="250" t="str">
        <f>IFERROR(VLOOKUP(I2,C:G,3,FALSE),"")</f>
        <v/>
      </c>
      <c r="L2" s="250" t="str">
        <f>IFERROR(VLOOKUP(I2,C:G,4,FALSE),"")</f>
        <v/>
      </c>
      <c r="M2" s="253" t="str">
        <f>IFERROR(VLOOKUP(I2,C:G,5,FALSE),"")</f>
        <v/>
      </c>
    </row>
    <row r="3" spans="1:13">
      <c r="A3" s="250"/>
      <c r="B3" s="254" t="str">
        <f t="shared" ref="B3:B66" si="0">IF(OR(LEFT(E3,2)="10",LEFT(E3,2)="30",LEFT(E3,2)="99"),"●","")</f>
        <v/>
      </c>
      <c r="C3" s="254" t="str">
        <f>IF(B3&lt;&gt;"",MAX(C$2:C2)+1,"")</f>
        <v/>
      </c>
      <c r="D3" s="250" t="str">
        <f>D2</f>
        <v/>
      </c>
      <c r="E3" s="250" t="str">
        <f>IF(①事業者概要一覧!Q7="","",①事業者概要一覧!Q7)</f>
        <v/>
      </c>
      <c r="F3" s="250" t="s">
        <v>497</v>
      </c>
      <c r="G3" s="253" t="str">
        <f>IF(①事業者概要一覧!R7="","",①事業者概要一覧!R7)</f>
        <v/>
      </c>
      <c r="I3" s="250">
        <v>2</v>
      </c>
      <c r="J3" s="250" t="str">
        <f t="shared" ref="J3:J66" si="1">IFERROR(VLOOKUP(I3,C:G,2,FALSE),"")</f>
        <v/>
      </c>
      <c r="K3" s="250" t="str">
        <f t="shared" ref="K3:K66" si="2">IFERROR(VLOOKUP(I3,C:G,3,FALSE),"")</f>
        <v/>
      </c>
      <c r="L3" s="250" t="str">
        <f t="shared" ref="L3:L66" si="3">IFERROR(VLOOKUP(I3,C:G,4,FALSE),"")</f>
        <v/>
      </c>
      <c r="M3" s="253" t="str">
        <f t="shared" ref="M3:M66" si="4">IFERROR(VLOOKUP(I3,C:G,5,FALSE),"")</f>
        <v/>
      </c>
    </row>
    <row r="4" spans="1:13">
      <c r="A4" s="250">
        <f>IF(①事業者概要一覧!B13="","",①事業者概要一覧!B13)</f>
        <v>1</v>
      </c>
      <c r="B4" s="254" t="str">
        <f t="shared" si="0"/>
        <v/>
      </c>
      <c r="C4" s="254" t="str">
        <f>IF(B4&lt;&gt;"",MAX(C$2:C3)+1,"")</f>
        <v/>
      </c>
      <c r="D4" s="250" t="str">
        <f>IF(①事業者概要一覧!C13="","",①事業者概要一覧!C13)</f>
        <v/>
      </c>
      <c r="E4" s="250" t="str">
        <f>IF(①事業者概要一覧!N13="","",①事業者概要一覧!N13)</f>
        <v/>
      </c>
      <c r="F4" s="250" t="str">
        <f>IF(①事業者概要一覧!O13="","",①事業者概要一覧!O13)</f>
        <v/>
      </c>
      <c r="G4" s="253" t="str">
        <f>IF(①事業者概要一覧!P13="","",①事業者概要一覧!P13)</f>
        <v/>
      </c>
      <c r="I4" s="250">
        <v>3</v>
      </c>
      <c r="J4" s="250" t="str">
        <f t="shared" si="1"/>
        <v/>
      </c>
      <c r="K4" s="250" t="str">
        <f t="shared" si="2"/>
        <v/>
      </c>
      <c r="L4" s="250" t="str">
        <f t="shared" si="3"/>
        <v/>
      </c>
      <c r="M4" s="253" t="str">
        <f t="shared" si="4"/>
        <v/>
      </c>
    </row>
    <row r="5" spans="1:13">
      <c r="A5" s="250"/>
      <c r="B5" s="254" t="str">
        <f t="shared" si="0"/>
        <v/>
      </c>
      <c r="C5" s="254" t="str">
        <f>IF(B5&lt;&gt;"",MAX(C$2:C4)+1,"")</f>
        <v/>
      </c>
      <c r="D5" s="250" t="str">
        <f>D4</f>
        <v/>
      </c>
      <c r="E5" s="250" t="str">
        <f>IF(①事業者概要一覧!Q13="","",①事業者概要一覧!Q13)</f>
        <v/>
      </c>
      <c r="F5" s="250" t="s">
        <v>497</v>
      </c>
      <c r="G5" s="253" t="str">
        <f>IF(①事業者概要一覧!R13="","",①事業者概要一覧!R13)</f>
        <v/>
      </c>
      <c r="I5" s="250">
        <v>4</v>
      </c>
      <c r="J5" s="250" t="str">
        <f t="shared" si="1"/>
        <v/>
      </c>
      <c r="K5" s="250" t="str">
        <f t="shared" si="2"/>
        <v/>
      </c>
      <c r="L5" s="250" t="str">
        <f t="shared" si="3"/>
        <v/>
      </c>
      <c r="M5" s="253" t="str">
        <f t="shared" si="4"/>
        <v/>
      </c>
    </row>
    <row r="6" spans="1:13">
      <c r="A6" s="250">
        <f>IF(①事業者概要一覧!B14="","",①事業者概要一覧!B14)</f>
        <v>2</v>
      </c>
      <c r="B6" s="254" t="str">
        <f t="shared" si="0"/>
        <v/>
      </c>
      <c r="C6" s="254" t="str">
        <f>IF(B6&lt;&gt;"",MAX(C$2:C5)+1,"")</f>
        <v/>
      </c>
      <c r="D6" s="250" t="str">
        <f>IF(①事業者概要一覧!C14="","",①事業者概要一覧!C14)</f>
        <v/>
      </c>
      <c r="E6" s="250" t="str">
        <f>IF(①事業者概要一覧!N14="","",①事業者概要一覧!N14)</f>
        <v/>
      </c>
      <c r="F6" s="250" t="str">
        <f>IF(①事業者概要一覧!O14="","",①事業者概要一覧!O14)</f>
        <v/>
      </c>
      <c r="G6" s="253" t="str">
        <f>IF(①事業者概要一覧!P14="","",①事業者概要一覧!P14)</f>
        <v/>
      </c>
      <c r="I6" s="250">
        <v>5</v>
      </c>
      <c r="J6" s="250" t="str">
        <f t="shared" si="1"/>
        <v/>
      </c>
      <c r="K6" s="250" t="str">
        <f t="shared" si="2"/>
        <v/>
      </c>
      <c r="L6" s="250" t="str">
        <f t="shared" si="3"/>
        <v/>
      </c>
      <c r="M6" s="253" t="str">
        <f t="shared" si="4"/>
        <v/>
      </c>
    </row>
    <row r="7" spans="1:13">
      <c r="A7" s="250"/>
      <c r="B7" s="254" t="str">
        <f t="shared" si="0"/>
        <v/>
      </c>
      <c r="C7" s="254" t="str">
        <f>IF(B7&lt;&gt;"",MAX(C$2:C6)+1,"")</f>
        <v/>
      </c>
      <c r="D7" s="250" t="str">
        <f>D6</f>
        <v/>
      </c>
      <c r="E7" s="250" t="str">
        <f>IF(①事業者概要一覧!Q14="","",①事業者概要一覧!Q14)</f>
        <v/>
      </c>
      <c r="F7" s="250" t="s">
        <v>497</v>
      </c>
      <c r="G7" s="253" t="str">
        <f>IF(①事業者概要一覧!R14="","",①事業者概要一覧!R14)</f>
        <v/>
      </c>
      <c r="I7" s="250">
        <v>6</v>
      </c>
      <c r="J7" s="250" t="str">
        <f t="shared" si="1"/>
        <v/>
      </c>
      <c r="K7" s="250" t="str">
        <f t="shared" si="2"/>
        <v/>
      </c>
      <c r="L7" s="250" t="str">
        <f t="shared" si="3"/>
        <v/>
      </c>
      <c r="M7" s="253" t="str">
        <f t="shared" si="4"/>
        <v/>
      </c>
    </row>
    <row r="8" spans="1:13">
      <c r="A8" s="250">
        <f>IF(①事業者概要一覧!B15="","",①事業者概要一覧!B15)</f>
        <v>3</v>
      </c>
      <c r="B8" s="254" t="str">
        <f t="shared" si="0"/>
        <v/>
      </c>
      <c r="C8" s="254" t="str">
        <f>IF(B8&lt;&gt;"",MAX(C$2:C7)+1,"")</f>
        <v/>
      </c>
      <c r="D8" s="250" t="str">
        <f>IF(①事業者概要一覧!C15="","",①事業者概要一覧!C15)</f>
        <v/>
      </c>
      <c r="E8" s="250" t="str">
        <f>IF(①事業者概要一覧!N15="","",①事業者概要一覧!N15)</f>
        <v/>
      </c>
      <c r="F8" s="250" t="str">
        <f>IF(①事業者概要一覧!O15="","",①事業者概要一覧!O15)</f>
        <v/>
      </c>
      <c r="G8" s="253" t="str">
        <f>IF(①事業者概要一覧!P15="","",①事業者概要一覧!P15)</f>
        <v/>
      </c>
      <c r="I8" s="250">
        <v>7</v>
      </c>
      <c r="J8" s="250" t="str">
        <f t="shared" si="1"/>
        <v/>
      </c>
      <c r="K8" s="250" t="str">
        <f t="shared" si="2"/>
        <v/>
      </c>
      <c r="L8" s="250" t="str">
        <f t="shared" si="3"/>
        <v/>
      </c>
      <c r="M8" s="253" t="str">
        <f t="shared" si="4"/>
        <v/>
      </c>
    </row>
    <row r="9" spans="1:13">
      <c r="A9" s="250"/>
      <c r="B9" s="254" t="str">
        <f t="shared" si="0"/>
        <v/>
      </c>
      <c r="C9" s="254" t="str">
        <f>IF(B9&lt;&gt;"",MAX(C$2:C8)+1,"")</f>
        <v/>
      </c>
      <c r="D9" s="250" t="str">
        <f>D8</f>
        <v/>
      </c>
      <c r="E9" s="250" t="str">
        <f>IF(①事業者概要一覧!Q15="","",①事業者概要一覧!Q15)</f>
        <v/>
      </c>
      <c r="F9" s="250" t="s">
        <v>497</v>
      </c>
      <c r="G9" s="253" t="str">
        <f>IF(①事業者概要一覧!R15="","",①事業者概要一覧!R15)</f>
        <v/>
      </c>
      <c r="I9" s="250">
        <v>8</v>
      </c>
      <c r="J9" s="250" t="str">
        <f t="shared" si="1"/>
        <v/>
      </c>
      <c r="K9" s="250" t="str">
        <f t="shared" si="2"/>
        <v/>
      </c>
      <c r="L9" s="250" t="str">
        <f t="shared" si="3"/>
        <v/>
      </c>
      <c r="M9" s="253" t="str">
        <f t="shared" si="4"/>
        <v/>
      </c>
    </row>
    <row r="10" spans="1:13">
      <c r="A10" s="250">
        <f>IF(①事業者概要一覧!B16="","",①事業者概要一覧!B16)</f>
        <v>4</v>
      </c>
      <c r="B10" s="254" t="str">
        <f t="shared" si="0"/>
        <v/>
      </c>
      <c r="C10" s="254" t="str">
        <f>IF(B10&lt;&gt;"",MAX(C$2:C9)+1,"")</f>
        <v/>
      </c>
      <c r="D10" s="250" t="str">
        <f>IF(①事業者概要一覧!C16="","",①事業者概要一覧!C16)</f>
        <v/>
      </c>
      <c r="E10" s="250" t="str">
        <f>IF(①事業者概要一覧!N16="","",①事業者概要一覧!N16)</f>
        <v/>
      </c>
      <c r="F10" s="250" t="str">
        <f>IF(①事業者概要一覧!O16="","",①事業者概要一覧!O16)</f>
        <v/>
      </c>
      <c r="G10" s="253" t="str">
        <f>IF(①事業者概要一覧!P16="","",①事業者概要一覧!P16)</f>
        <v/>
      </c>
      <c r="I10" s="250">
        <v>9</v>
      </c>
      <c r="J10" s="250" t="str">
        <f t="shared" si="1"/>
        <v/>
      </c>
      <c r="K10" s="250" t="str">
        <f t="shared" si="2"/>
        <v/>
      </c>
      <c r="L10" s="250" t="str">
        <f t="shared" si="3"/>
        <v/>
      </c>
      <c r="M10" s="253" t="str">
        <f t="shared" si="4"/>
        <v/>
      </c>
    </row>
    <row r="11" spans="1:13">
      <c r="A11" s="250"/>
      <c r="B11" s="254" t="str">
        <f t="shared" si="0"/>
        <v/>
      </c>
      <c r="C11" s="254" t="str">
        <f>IF(B11&lt;&gt;"",MAX(C$2:C10)+1,"")</f>
        <v/>
      </c>
      <c r="D11" s="250" t="str">
        <f>D10</f>
        <v/>
      </c>
      <c r="E11" s="250" t="str">
        <f>IF(①事業者概要一覧!Q16="","",①事業者概要一覧!Q16)</f>
        <v/>
      </c>
      <c r="F11" s="250" t="s">
        <v>497</v>
      </c>
      <c r="G11" s="253" t="str">
        <f>IF(①事業者概要一覧!R16="","",①事業者概要一覧!R16)</f>
        <v/>
      </c>
      <c r="I11" s="250">
        <v>10</v>
      </c>
      <c r="J11" s="250" t="str">
        <f t="shared" si="1"/>
        <v/>
      </c>
      <c r="K11" s="250" t="str">
        <f t="shared" si="2"/>
        <v/>
      </c>
      <c r="L11" s="250" t="str">
        <f t="shared" si="3"/>
        <v/>
      </c>
      <c r="M11" s="253" t="str">
        <f t="shared" si="4"/>
        <v/>
      </c>
    </row>
    <row r="12" spans="1:13">
      <c r="A12" s="250">
        <f>IF(①事業者概要一覧!B17="","",①事業者概要一覧!B17)</f>
        <v>5</v>
      </c>
      <c r="B12" s="254" t="str">
        <f t="shared" si="0"/>
        <v/>
      </c>
      <c r="C12" s="254" t="str">
        <f>IF(B12&lt;&gt;"",MAX(C$2:C11)+1,"")</f>
        <v/>
      </c>
      <c r="D12" s="250" t="str">
        <f>IF(①事業者概要一覧!C17="","",①事業者概要一覧!C17)</f>
        <v/>
      </c>
      <c r="E12" s="250" t="str">
        <f>IF(①事業者概要一覧!N17="","",①事業者概要一覧!N17)</f>
        <v/>
      </c>
      <c r="F12" s="250" t="str">
        <f>IF(①事業者概要一覧!O17="","",①事業者概要一覧!O17)</f>
        <v/>
      </c>
      <c r="G12" s="253" t="str">
        <f>IF(①事業者概要一覧!P17="","",①事業者概要一覧!P17)</f>
        <v/>
      </c>
      <c r="I12" s="250">
        <v>11</v>
      </c>
      <c r="J12" s="250" t="str">
        <f t="shared" si="1"/>
        <v/>
      </c>
      <c r="K12" s="250" t="str">
        <f t="shared" si="2"/>
        <v/>
      </c>
      <c r="L12" s="250" t="str">
        <f t="shared" si="3"/>
        <v/>
      </c>
      <c r="M12" s="253" t="str">
        <f t="shared" si="4"/>
        <v/>
      </c>
    </row>
    <row r="13" spans="1:13">
      <c r="A13" s="250"/>
      <c r="B13" s="254" t="str">
        <f t="shared" si="0"/>
        <v/>
      </c>
      <c r="C13" s="254" t="str">
        <f>IF(B13&lt;&gt;"",MAX(C$2:C12)+1,"")</f>
        <v/>
      </c>
      <c r="D13" s="250" t="str">
        <f>D12</f>
        <v/>
      </c>
      <c r="E13" s="250" t="str">
        <f>IF(①事業者概要一覧!Q17="","",①事業者概要一覧!Q17)</f>
        <v/>
      </c>
      <c r="F13" s="250" t="s">
        <v>497</v>
      </c>
      <c r="G13" s="253" t="str">
        <f>IF(①事業者概要一覧!R17="","",①事業者概要一覧!R17)</f>
        <v/>
      </c>
      <c r="I13" s="250">
        <v>12</v>
      </c>
      <c r="J13" s="250" t="str">
        <f t="shared" si="1"/>
        <v/>
      </c>
      <c r="K13" s="250" t="str">
        <f t="shared" si="2"/>
        <v/>
      </c>
      <c r="L13" s="250" t="str">
        <f t="shared" si="3"/>
        <v/>
      </c>
      <c r="M13" s="253" t="str">
        <f t="shared" si="4"/>
        <v/>
      </c>
    </row>
    <row r="14" spans="1:13">
      <c r="A14" s="250">
        <f>IF(①事業者概要一覧!B18="","",①事業者概要一覧!B18)</f>
        <v>6</v>
      </c>
      <c r="B14" s="254" t="str">
        <f t="shared" si="0"/>
        <v/>
      </c>
      <c r="C14" s="254" t="str">
        <f>IF(B14&lt;&gt;"",MAX(C$2:C13)+1,"")</f>
        <v/>
      </c>
      <c r="D14" s="250" t="str">
        <f>IF(①事業者概要一覧!C18="","",①事業者概要一覧!C18)</f>
        <v/>
      </c>
      <c r="E14" s="250" t="str">
        <f>IF(①事業者概要一覧!N18="","",①事業者概要一覧!N18)</f>
        <v/>
      </c>
      <c r="F14" s="250" t="str">
        <f>IF(①事業者概要一覧!O18="","",①事業者概要一覧!O18)</f>
        <v/>
      </c>
      <c r="G14" s="253" t="str">
        <f>IF(①事業者概要一覧!P18="","",①事業者概要一覧!P18)</f>
        <v/>
      </c>
      <c r="I14" s="250">
        <v>13</v>
      </c>
      <c r="J14" s="250" t="str">
        <f t="shared" si="1"/>
        <v/>
      </c>
      <c r="K14" s="250" t="str">
        <f t="shared" si="2"/>
        <v/>
      </c>
      <c r="L14" s="250" t="str">
        <f t="shared" si="3"/>
        <v/>
      </c>
      <c r="M14" s="253" t="str">
        <f t="shared" si="4"/>
        <v/>
      </c>
    </row>
    <row r="15" spans="1:13">
      <c r="A15" s="250"/>
      <c r="B15" s="254" t="str">
        <f t="shared" si="0"/>
        <v/>
      </c>
      <c r="C15" s="254" t="str">
        <f>IF(B15&lt;&gt;"",MAX(C$2:C14)+1,"")</f>
        <v/>
      </c>
      <c r="D15" s="250" t="str">
        <f>D14</f>
        <v/>
      </c>
      <c r="E15" s="250" t="str">
        <f>IF(①事業者概要一覧!Q18="","",①事業者概要一覧!Q18)</f>
        <v/>
      </c>
      <c r="F15" s="250" t="s">
        <v>497</v>
      </c>
      <c r="G15" s="253" t="str">
        <f>IF(①事業者概要一覧!R18="","",①事業者概要一覧!R18)</f>
        <v/>
      </c>
      <c r="I15" s="250">
        <v>14</v>
      </c>
      <c r="J15" s="250" t="str">
        <f t="shared" si="1"/>
        <v/>
      </c>
      <c r="K15" s="250" t="str">
        <f t="shared" si="2"/>
        <v/>
      </c>
      <c r="L15" s="250" t="str">
        <f t="shared" si="3"/>
        <v/>
      </c>
      <c r="M15" s="253" t="str">
        <f t="shared" si="4"/>
        <v/>
      </c>
    </row>
    <row r="16" spans="1:13">
      <c r="A16" s="250">
        <f>IF(①事業者概要一覧!B19="","",①事業者概要一覧!B19)</f>
        <v>7</v>
      </c>
      <c r="B16" s="254" t="str">
        <f t="shared" si="0"/>
        <v/>
      </c>
      <c r="C16" s="254" t="str">
        <f>IF(B16&lt;&gt;"",MAX(C$2:C15)+1,"")</f>
        <v/>
      </c>
      <c r="D16" s="250" t="str">
        <f>IF(①事業者概要一覧!C19="","",①事業者概要一覧!C19)</f>
        <v/>
      </c>
      <c r="E16" s="250" t="str">
        <f>IF(①事業者概要一覧!N19="","",①事業者概要一覧!N19)</f>
        <v/>
      </c>
      <c r="F16" s="250" t="str">
        <f>IF(①事業者概要一覧!O19="","",①事業者概要一覧!O19)</f>
        <v/>
      </c>
      <c r="G16" s="253" t="str">
        <f>IF(①事業者概要一覧!P19="","",①事業者概要一覧!P19)</f>
        <v/>
      </c>
      <c r="I16" s="250">
        <v>15</v>
      </c>
      <c r="J16" s="250" t="str">
        <f t="shared" si="1"/>
        <v/>
      </c>
      <c r="K16" s="250" t="str">
        <f t="shared" si="2"/>
        <v/>
      </c>
      <c r="L16" s="250" t="str">
        <f t="shared" si="3"/>
        <v/>
      </c>
      <c r="M16" s="253" t="str">
        <f t="shared" si="4"/>
        <v/>
      </c>
    </row>
    <row r="17" spans="1:13">
      <c r="A17" s="250"/>
      <c r="B17" s="254" t="str">
        <f t="shared" si="0"/>
        <v/>
      </c>
      <c r="C17" s="254" t="str">
        <f>IF(B17&lt;&gt;"",MAX(C$2:C16)+1,"")</f>
        <v/>
      </c>
      <c r="D17" s="250" t="str">
        <f>D16</f>
        <v/>
      </c>
      <c r="E17" s="250" t="str">
        <f>IF(①事業者概要一覧!Q19="","",①事業者概要一覧!Q19)</f>
        <v/>
      </c>
      <c r="F17" s="250" t="s">
        <v>497</v>
      </c>
      <c r="G17" s="253" t="str">
        <f>IF(①事業者概要一覧!R19="","",①事業者概要一覧!R19)</f>
        <v/>
      </c>
      <c r="I17" s="250">
        <v>16</v>
      </c>
      <c r="J17" s="250" t="str">
        <f t="shared" si="1"/>
        <v/>
      </c>
      <c r="K17" s="250" t="str">
        <f t="shared" si="2"/>
        <v/>
      </c>
      <c r="L17" s="250" t="str">
        <f t="shared" si="3"/>
        <v/>
      </c>
      <c r="M17" s="253" t="str">
        <f t="shared" si="4"/>
        <v/>
      </c>
    </row>
    <row r="18" spans="1:13">
      <c r="A18" s="250">
        <f>IF(①事業者概要一覧!B20="","",①事業者概要一覧!B20)</f>
        <v>8</v>
      </c>
      <c r="B18" s="254" t="str">
        <f t="shared" si="0"/>
        <v/>
      </c>
      <c r="C18" s="254" t="str">
        <f>IF(B18&lt;&gt;"",MAX(C$2:C17)+1,"")</f>
        <v/>
      </c>
      <c r="D18" s="250" t="str">
        <f>IF(①事業者概要一覧!C20="","",①事業者概要一覧!C20)</f>
        <v/>
      </c>
      <c r="E18" s="250" t="str">
        <f>IF(①事業者概要一覧!N20="","",①事業者概要一覧!N20)</f>
        <v/>
      </c>
      <c r="F18" s="250" t="str">
        <f>IF(①事業者概要一覧!O20="","",①事業者概要一覧!O20)</f>
        <v/>
      </c>
      <c r="G18" s="253" t="str">
        <f>IF(①事業者概要一覧!P20="","",①事業者概要一覧!P20)</f>
        <v/>
      </c>
      <c r="I18" s="250">
        <v>17</v>
      </c>
      <c r="J18" s="250" t="str">
        <f t="shared" si="1"/>
        <v/>
      </c>
      <c r="K18" s="250" t="str">
        <f t="shared" si="2"/>
        <v/>
      </c>
      <c r="L18" s="250" t="str">
        <f t="shared" si="3"/>
        <v/>
      </c>
      <c r="M18" s="253" t="str">
        <f t="shared" si="4"/>
        <v/>
      </c>
    </row>
    <row r="19" spans="1:13">
      <c r="A19" s="250"/>
      <c r="B19" s="254" t="str">
        <f t="shared" si="0"/>
        <v/>
      </c>
      <c r="C19" s="254" t="str">
        <f>IF(B19&lt;&gt;"",MAX(C$2:C18)+1,"")</f>
        <v/>
      </c>
      <c r="D19" s="250" t="str">
        <f>D18</f>
        <v/>
      </c>
      <c r="E19" s="250" t="str">
        <f>IF(①事業者概要一覧!Q20="","",①事業者概要一覧!Q20)</f>
        <v/>
      </c>
      <c r="F19" s="250" t="s">
        <v>497</v>
      </c>
      <c r="G19" s="253" t="str">
        <f>IF(①事業者概要一覧!R20="","",①事業者概要一覧!R20)</f>
        <v/>
      </c>
      <c r="I19" s="250">
        <v>18</v>
      </c>
      <c r="J19" s="250" t="str">
        <f t="shared" si="1"/>
        <v/>
      </c>
      <c r="K19" s="250" t="str">
        <f t="shared" si="2"/>
        <v/>
      </c>
      <c r="L19" s="250" t="str">
        <f t="shared" si="3"/>
        <v/>
      </c>
      <c r="M19" s="253" t="str">
        <f t="shared" si="4"/>
        <v/>
      </c>
    </row>
    <row r="20" spans="1:13">
      <c r="A20" s="250">
        <f>IF(①事業者概要一覧!B21="","",①事業者概要一覧!B21)</f>
        <v>9</v>
      </c>
      <c r="B20" s="254" t="str">
        <f t="shared" si="0"/>
        <v/>
      </c>
      <c r="C20" s="254" t="str">
        <f>IF(B20&lt;&gt;"",MAX(C$2:C19)+1,"")</f>
        <v/>
      </c>
      <c r="D20" s="250" t="str">
        <f>IF(①事業者概要一覧!C21="","",①事業者概要一覧!C21)</f>
        <v/>
      </c>
      <c r="E20" s="250" t="str">
        <f>IF(①事業者概要一覧!N21="","",①事業者概要一覧!N21)</f>
        <v/>
      </c>
      <c r="F20" s="250" t="str">
        <f>IF(①事業者概要一覧!O21="","",①事業者概要一覧!O21)</f>
        <v/>
      </c>
      <c r="G20" s="253" t="str">
        <f>IF(①事業者概要一覧!P21="","",①事業者概要一覧!P21)</f>
        <v/>
      </c>
      <c r="I20" s="250">
        <v>19</v>
      </c>
      <c r="J20" s="250" t="str">
        <f t="shared" si="1"/>
        <v/>
      </c>
      <c r="K20" s="250" t="str">
        <f t="shared" si="2"/>
        <v/>
      </c>
      <c r="L20" s="250" t="str">
        <f t="shared" si="3"/>
        <v/>
      </c>
      <c r="M20" s="253" t="str">
        <f t="shared" si="4"/>
        <v/>
      </c>
    </row>
    <row r="21" spans="1:13">
      <c r="A21" s="250"/>
      <c r="B21" s="254" t="str">
        <f t="shared" si="0"/>
        <v/>
      </c>
      <c r="C21" s="254" t="str">
        <f>IF(B21&lt;&gt;"",MAX(C$2:C20)+1,"")</f>
        <v/>
      </c>
      <c r="D21" s="250" t="str">
        <f>D20</f>
        <v/>
      </c>
      <c r="E21" s="250" t="str">
        <f>IF(①事業者概要一覧!Q21="","",①事業者概要一覧!Q21)</f>
        <v/>
      </c>
      <c r="F21" s="250" t="s">
        <v>497</v>
      </c>
      <c r="G21" s="253" t="str">
        <f>IF(①事業者概要一覧!R21="","",①事業者概要一覧!R21)</f>
        <v/>
      </c>
      <c r="I21" s="250">
        <v>20</v>
      </c>
      <c r="J21" s="250" t="str">
        <f t="shared" si="1"/>
        <v/>
      </c>
      <c r="K21" s="250" t="str">
        <f t="shared" si="2"/>
        <v/>
      </c>
      <c r="L21" s="250" t="str">
        <f t="shared" si="3"/>
        <v/>
      </c>
      <c r="M21" s="253" t="str">
        <f t="shared" si="4"/>
        <v/>
      </c>
    </row>
    <row r="22" spans="1:13">
      <c r="A22" s="250">
        <f>IF(①事業者概要一覧!B22="","",①事業者概要一覧!B22)</f>
        <v>10</v>
      </c>
      <c r="B22" s="254" t="str">
        <f t="shared" si="0"/>
        <v/>
      </c>
      <c r="C22" s="254" t="str">
        <f>IF(B22&lt;&gt;"",MAX(C$2:C21)+1,"")</f>
        <v/>
      </c>
      <c r="D22" s="250" t="str">
        <f>IF(①事業者概要一覧!C22="","",①事業者概要一覧!C22)</f>
        <v/>
      </c>
      <c r="E22" s="250" t="str">
        <f>IF(①事業者概要一覧!N22="","",①事業者概要一覧!N22)</f>
        <v/>
      </c>
      <c r="F22" s="250" t="str">
        <f>IF(①事業者概要一覧!O22="","",①事業者概要一覧!O22)</f>
        <v/>
      </c>
      <c r="G22" s="253" t="str">
        <f>IF(①事業者概要一覧!P22="","",①事業者概要一覧!P22)</f>
        <v/>
      </c>
      <c r="I22" s="250">
        <v>21</v>
      </c>
      <c r="J22" s="250" t="str">
        <f t="shared" si="1"/>
        <v/>
      </c>
      <c r="K22" s="250" t="str">
        <f t="shared" si="2"/>
        <v/>
      </c>
      <c r="L22" s="250" t="str">
        <f t="shared" si="3"/>
        <v/>
      </c>
      <c r="M22" s="253" t="str">
        <f t="shared" si="4"/>
        <v/>
      </c>
    </row>
    <row r="23" spans="1:13">
      <c r="A23" s="250"/>
      <c r="B23" s="254" t="str">
        <f t="shared" si="0"/>
        <v/>
      </c>
      <c r="C23" s="254" t="str">
        <f>IF(B23&lt;&gt;"",MAX(C$2:C22)+1,"")</f>
        <v/>
      </c>
      <c r="D23" s="250" t="str">
        <f>D22</f>
        <v/>
      </c>
      <c r="E23" s="250" t="str">
        <f>IF(①事業者概要一覧!Q22="","",①事業者概要一覧!Q22)</f>
        <v/>
      </c>
      <c r="F23" s="250" t="s">
        <v>497</v>
      </c>
      <c r="G23" s="253" t="str">
        <f>IF(①事業者概要一覧!R22="","",①事業者概要一覧!R22)</f>
        <v/>
      </c>
      <c r="I23" s="250">
        <v>22</v>
      </c>
      <c r="J23" s="250" t="str">
        <f t="shared" si="1"/>
        <v/>
      </c>
      <c r="K23" s="250" t="str">
        <f t="shared" si="2"/>
        <v/>
      </c>
      <c r="L23" s="250" t="str">
        <f t="shared" si="3"/>
        <v/>
      </c>
      <c r="M23" s="253" t="str">
        <f t="shared" si="4"/>
        <v/>
      </c>
    </row>
    <row r="24" spans="1:13">
      <c r="A24" s="250">
        <f>IF(①事業者概要一覧!B23="","",①事業者概要一覧!B23)</f>
        <v>11</v>
      </c>
      <c r="B24" s="254" t="str">
        <f t="shared" si="0"/>
        <v/>
      </c>
      <c r="C24" s="254" t="str">
        <f>IF(B24&lt;&gt;"",MAX(C$2:C23)+1,"")</f>
        <v/>
      </c>
      <c r="D24" s="250" t="str">
        <f>IF(①事業者概要一覧!C23="","",①事業者概要一覧!C23)</f>
        <v/>
      </c>
      <c r="E24" s="250" t="str">
        <f>IF(①事業者概要一覧!N23="","",①事業者概要一覧!N23)</f>
        <v/>
      </c>
      <c r="F24" s="250" t="str">
        <f>IF(①事業者概要一覧!O23="","",①事業者概要一覧!O23)</f>
        <v/>
      </c>
      <c r="G24" s="253" t="str">
        <f>IF(①事業者概要一覧!P23="","",①事業者概要一覧!P23)</f>
        <v/>
      </c>
      <c r="I24" s="250">
        <v>23</v>
      </c>
      <c r="J24" s="250" t="str">
        <f t="shared" si="1"/>
        <v/>
      </c>
      <c r="K24" s="250" t="str">
        <f t="shared" si="2"/>
        <v/>
      </c>
      <c r="L24" s="250" t="str">
        <f t="shared" si="3"/>
        <v/>
      </c>
      <c r="M24" s="253" t="str">
        <f t="shared" si="4"/>
        <v/>
      </c>
    </row>
    <row r="25" spans="1:13">
      <c r="A25" s="250"/>
      <c r="B25" s="254" t="str">
        <f t="shared" si="0"/>
        <v/>
      </c>
      <c r="C25" s="254" t="str">
        <f>IF(B25&lt;&gt;"",MAX(C$2:C24)+1,"")</f>
        <v/>
      </c>
      <c r="D25" s="250" t="str">
        <f>D24</f>
        <v/>
      </c>
      <c r="E25" s="250" t="str">
        <f>IF(①事業者概要一覧!Q23="","",①事業者概要一覧!Q23)</f>
        <v/>
      </c>
      <c r="F25" s="250" t="s">
        <v>497</v>
      </c>
      <c r="G25" s="253" t="str">
        <f>IF(①事業者概要一覧!R23="","",①事業者概要一覧!R23)</f>
        <v/>
      </c>
      <c r="I25" s="250">
        <v>24</v>
      </c>
      <c r="J25" s="250" t="str">
        <f t="shared" si="1"/>
        <v/>
      </c>
      <c r="K25" s="250" t="str">
        <f t="shared" si="2"/>
        <v/>
      </c>
      <c r="L25" s="250" t="str">
        <f t="shared" si="3"/>
        <v/>
      </c>
      <c r="M25" s="253" t="str">
        <f t="shared" si="4"/>
        <v/>
      </c>
    </row>
    <row r="26" spans="1:13">
      <c r="A26" s="250">
        <f>IF(①事業者概要一覧!B24="","",①事業者概要一覧!B24)</f>
        <v>12</v>
      </c>
      <c r="B26" s="254" t="str">
        <f t="shared" si="0"/>
        <v/>
      </c>
      <c r="C26" s="254" t="str">
        <f>IF(B26&lt;&gt;"",MAX(C$2:C25)+1,"")</f>
        <v/>
      </c>
      <c r="D26" s="250" t="str">
        <f>IF(①事業者概要一覧!C24="","",①事業者概要一覧!C24)</f>
        <v/>
      </c>
      <c r="E26" s="250" t="str">
        <f>IF(①事業者概要一覧!N24="","",①事業者概要一覧!N24)</f>
        <v/>
      </c>
      <c r="F26" s="250" t="str">
        <f>IF(①事業者概要一覧!O24="","",①事業者概要一覧!O24)</f>
        <v/>
      </c>
      <c r="G26" s="253" t="str">
        <f>IF(①事業者概要一覧!P24="","",①事業者概要一覧!P24)</f>
        <v/>
      </c>
      <c r="I26" s="250">
        <v>25</v>
      </c>
      <c r="J26" s="250" t="str">
        <f t="shared" si="1"/>
        <v/>
      </c>
      <c r="K26" s="250" t="str">
        <f t="shared" si="2"/>
        <v/>
      </c>
      <c r="L26" s="250" t="str">
        <f t="shared" si="3"/>
        <v/>
      </c>
      <c r="M26" s="253" t="str">
        <f t="shared" si="4"/>
        <v/>
      </c>
    </row>
    <row r="27" spans="1:13">
      <c r="A27" s="250"/>
      <c r="B27" s="254" t="str">
        <f t="shared" si="0"/>
        <v/>
      </c>
      <c r="C27" s="254" t="str">
        <f>IF(B27&lt;&gt;"",MAX(C$2:C26)+1,"")</f>
        <v/>
      </c>
      <c r="D27" s="250" t="str">
        <f>D26</f>
        <v/>
      </c>
      <c r="E27" s="250" t="str">
        <f>IF(①事業者概要一覧!Q24="","",①事業者概要一覧!Q24)</f>
        <v/>
      </c>
      <c r="F27" s="250" t="s">
        <v>497</v>
      </c>
      <c r="G27" s="253" t="str">
        <f>IF(①事業者概要一覧!R24="","",①事業者概要一覧!R24)</f>
        <v/>
      </c>
      <c r="I27" s="250">
        <v>26</v>
      </c>
      <c r="J27" s="250" t="str">
        <f t="shared" si="1"/>
        <v/>
      </c>
      <c r="K27" s="250" t="str">
        <f t="shared" si="2"/>
        <v/>
      </c>
      <c r="L27" s="250" t="str">
        <f t="shared" si="3"/>
        <v/>
      </c>
      <c r="M27" s="253" t="str">
        <f t="shared" si="4"/>
        <v/>
      </c>
    </row>
    <row r="28" spans="1:13">
      <c r="A28" s="250">
        <f>IF(①事業者概要一覧!B25="","",①事業者概要一覧!B25)</f>
        <v>13</v>
      </c>
      <c r="B28" s="254" t="str">
        <f t="shared" si="0"/>
        <v/>
      </c>
      <c r="C28" s="254" t="str">
        <f>IF(B28&lt;&gt;"",MAX(C$2:C27)+1,"")</f>
        <v/>
      </c>
      <c r="D28" s="250" t="str">
        <f>IF(①事業者概要一覧!C25="","",①事業者概要一覧!C25)</f>
        <v/>
      </c>
      <c r="E28" s="250" t="str">
        <f>IF(①事業者概要一覧!N25="","",①事業者概要一覧!N25)</f>
        <v/>
      </c>
      <c r="F28" s="250" t="str">
        <f>IF(①事業者概要一覧!O25="","",①事業者概要一覧!O25)</f>
        <v/>
      </c>
      <c r="G28" s="253" t="str">
        <f>IF(①事業者概要一覧!P25="","",①事業者概要一覧!P25)</f>
        <v/>
      </c>
      <c r="I28" s="250">
        <v>27</v>
      </c>
      <c r="J28" s="250" t="str">
        <f t="shared" si="1"/>
        <v/>
      </c>
      <c r="K28" s="250" t="str">
        <f t="shared" si="2"/>
        <v/>
      </c>
      <c r="L28" s="250" t="str">
        <f t="shared" si="3"/>
        <v/>
      </c>
      <c r="M28" s="253" t="str">
        <f t="shared" si="4"/>
        <v/>
      </c>
    </row>
    <row r="29" spans="1:13">
      <c r="A29" s="250"/>
      <c r="B29" s="254" t="str">
        <f t="shared" si="0"/>
        <v/>
      </c>
      <c r="C29" s="254" t="str">
        <f>IF(B29&lt;&gt;"",MAX(C$2:C28)+1,"")</f>
        <v/>
      </c>
      <c r="D29" s="250" t="str">
        <f>D28</f>
        <v/>
      </c>
      <c r="E29" s="250" t="str">
        <f>IF(①事業者概要一覧!Q25="","",①事業者概要一覧!Q25)</f>
        <v/>
      </c>
      <c r="F29" s="250" t="s">
        <v>497</v>
      </c>
      <c r="G29" s="253" t="str">
        <f>IF(①事業者概要一覧!R25="","",①事業者概要一覧!R25)</f>
        <v/>
      </c>
      <c r="I29" s="250">
        <v>28</v>
      </c>
      <c r="J29" s="250" t="str">
        <f t="shared" si="1"/>
        <v/>
      </c>
      <c r="K29" s="250" t="str">
        <f t="shared" si="2"/>
        <v/>
      </c>
      <c r="L29" s="250" t="str">
        <f t="shared" si="3"/>
        <v/>
      </c>
      <c r="M29" s="253" t="str">
        <f t="shared" si="4"/>
        <v/>
      </c>
    </row>
    <row r="30" spans="1:13">
      <c r="A30" s="250">
        <f>IF(①事業者概要一覧!B26="","",①事業者概要一覧!B26)</f>
        <v>14</v>
      </c>
      <c r="B30" s="254" t="str">
        <f t="shared" si="0"/>
        <v/>
      </c>
      <c r="C30" s="254" t="str">
        <f>IF(B30&lt;&gt;"",MAX(C$2:C29)+1,"")</f>
        <v/>
      </c>
      <c r="D30" s="250" t="str">
        <f>IF(①事業者概要一覧!C26="","",①事業者概要一覧!C26)</f>
        <v/>
      </c>
      <c r="E30" s="250" t="str">
        <f>IF(①事業者概要一覧!N26="","",①事業者概要一覧!N26)</f>
        <v/>
      </c>
      <c r="F30" s="250" t="str">
        <f>IF(①事業者概要一覧!O26="","",①事業者概要一覧!O26)</f>
        <v/>
      </c>
      <c r="G30" s="253" t="str">
        <f>IF(①事業者概要一覧!P26="","",①事業者概要一覧!P26)</f>
        <v/>
      </c>
      <c r="I30" s="250">
        <v>29</v>
      </c>
      <c r="J30" s="250" t="str">
        <f t="shared" si="1"/>
        <v/>
      </c>
      <c r="K30" s="250" t="str">
        <f t="shared" si="2"/>
        <v/>
      </c>
      <c r="L30" s="250" t="str">
        <f t="shared" si="3"/>
        <v/>
      </c>
      <c r="M30" s="253" t="str">
        <f t="shared" si="4"/>
        <v/>
      </c>
    </row>
    <row r="31" spans="1:13">
      <c r="A31" s="250"/>
      <c r="B31" s="254" t="str">
        <f t="shared" si="0"/>
        <v/>
      </c>
      <c r="C31" s="254" t="str">
        <f>IF(B31&lt;&gt;"",MAX(C$2:C30)+1,"")</f>
        <v/>
      </c>
      <c r="D31" s="250" t="str">
        <f>D30</f>
        <v/>
      </c>
      <c r="E31" s="250" t="str">
        <f>IF(①事業者概要一覧!Q26="","",①事業者概要一覧!Q26)</f>
        <v/>
      </c>
      <c r="F31" s="250" t="s">
        <v>497</v>
      </c>
      <c r="G31" s="253" t="str">
        <f>IF(①事業者概要一覧!R26="","",①事業者概要一覧!R26)</f>
        <v/>
      </c>
      <c r="I31" s="250">
        <v>30</v>
      </c>
      <c r="J31" s="250" t="str">
        <f t="shared" si="1"/>
        <v/>
      </c>
      <c r="K31" s="250" t="str">
        <f t="shared" si="2"/>
        <v/>
      </c>
      <c r="L31" s="250" t="str">
        <f t="shared" si="3"/>
        <v/>
      </c>
      <c r="M31" s="253" t="str">
        <f t="shared" si="4"/>
        <v/>
      </c>
    </row>
    <row r="32" spans="1:13">
      <c r="A32" s="250">
        <f>IF(①事業者概要一覧!B27="","",①事業者概要一覧!B27)</f>
        <v>15</v>
      </c>
      <c r="B32" s="254" t="str">
        <f t="shared" si="0"/>
        <v/>
      </c>
      <c r="C32" s="254" t="str">
        <f>IF(B32&lt;&gt;"",MAX(C$2:C31)+1,"")</f>
        <v/>
      </c>
      <c r="D32" s="250" t="str">
        <f>IF(①事業者概要一覧!C27="","",①事業者概要一覧!C27)</f>
        <v/>
      </c>
      <c r="E32" s="250" t="str">
        <f>IF(①事業者概要一覧!N27="","",①事業者概要一覧!N27)</f>
        <v/>
      </c>
      <c r="F32" s="250" t="str">
        <f>IF(①事業者概要一覧!O27="","",①事業者概要一覧!O27)</f>
        <v/>
      </c>
      <c r="G32" s="253" t="str">
        <f>IF(①事業者概要一覧!P27="","",①事業者概要一覧!P27)</f>
        <v/>
      </c>
      <c r="I32" s="250">
        <v>31</v>
      </c>
      <c r="J32" s="250" t="str">
        <f t="shared" si="1"/>
        <v/>
      </c>
      <c r="K32" s="250" t="str">
        <f t="shared" si="2"/>
        <v/>
      </c>
      <c r="L32" s="250" t="str">
        <f t="shared" si="3"/>
        <v/>
      </c>
      <c r="M32" s="253" t="str">
        <f t="shared" si="4"/>
        <v/>
      </c>
    </row>
    <row r="33" spans="1:13">
      <c r="A33" s="250"/>
      <c r="B33" s="254" t="str">
        <f t="shared" si="0"/>
        <v/>
      </c>
      <c r="C33" s="254" t="str">
        <f>IF(B33&lt;&gt;"",MAX(C$2:C32)+1,"")</f>
        <v/>
      </c>
      <c r="D33" s="250" t="str">
        <f>D32</f>
        <v/>
      </c>
      <c r="E33" s="250" t="str">
        <f>IF(①事業者概要一覧!Q27="","",①事業者概要一覧!Q27)</f>
        <v/>
      </c>
      <c r="F33" s="250" t="s">
        <v>497</v>
      </c>
      <c r="G33" s="253" t="str">
        <f>IF(①事業者概要一覧!R27="","",①事業者概要一覧!R27)</f>
        <v/>
      </c>
      <c r="I33" s="250">
        <v>32</v>
      </c>
      <c r="J33" s="250" t="str">
        <f t="shared" si="1"/>
        <v/>
      </c>
      <c r="K33" s="250" t="str">
        <f t="shared" si="2"/>
        <v/>
      </c>
      <c r="L33" s="250" t="str">
        <f t="shared" si="3"/>
        <v/>
      </c>
      <c r="M33" s="253" t="str">
        <f t="shared" si="4"/>
        <v/>
      </c>
    </row>
    <row r="34" spans="1:13">
      <c r="A34" s="250">
        <f>IF(①事業者概要一覧!B28="","",①事業者概要一覧!B28)</f>
        <v>16</v>
      </c>
      <c r="B34" s="254" t="str">
        <f t="shared" si="0"/>
        <v/>
      </c>
      <c r="C34" s="254" t="str">
        <f>IF(B34&lt;&gt;"",MAX(C$2:C33)+1,"")</f>
        <v/>
      </c>
      <c r="D34" s="250" t="str">
        <f>IF(①事業者概要一覧!C28="","",①事業者概要一覧!C28)</f>
        <v/>
      </c>
      <c r="E34" s="250" t="str">
        <f>IF(①事業者概要一覧!N28="","",①事業者概要一覧!N28)</f>
        <v/>
      </c>
      <c r="F34" s="250" t="str">
        <f>IF(①事業者概要一覧!O28="","",①事業者概要一覧!O28)</f>
        <v/>
      </c>
      <c r="G34" s="253" t="str">
        <f>IF(①事業者概要一覧!P28="","",①事業者概要一覧!P28)</f>
        <v/>
      </c>
      <c r="I34" s="250">
        <v>33</v>
      </c>
      <c r="J34" s="250" t="str">
        <f t="shared" si="1"/>
        <v/>
      </c>
      <c r="K34" s="250" t="str">
        <f t="shared" si="2"/>
        <v/>
      </c>
      <c r="L34" s="250" t="str">
        <f t="shared" si="3"/>
        <v/>
      </c>
      <c r="M34" s="253" t="str">
        <f t="shared" si="4"/>
        <v/>
      </c>
    </row>
    <row r="35" spans="1:13">
      <c r="A35" s="250"/>
      <c r="B35" s="254" t="str">
        <f t="shared" si="0"/>
        <v/>
      </c>
      <c r="C35" s="254" t="str">
        <f>IF(B35&lt;&gt;"",MAX(C$2:C34)+1,"")</f>
        <v/>
      </c>
      <c r="D35" s="250" t="str">
        <f>D34</f>
        <v/>
      </c>
      <c r="E35" s="250" t="str">
        <f>IF(①事業者概要一覧!Q28="","",①事業者概要一覧!Q28)</f>
        <v/>
      </c>
      <c r="F35" s="250" t="s">
        <v>497</v>
      </c>
      <c r="G35" s="253" t="str">
        <f>IF(①事業者概要一覧!R28="","",①事業者概要一覧!R28)</f>
        <v/>
      </c>
      <c r="I35" s="250">
        <v>34</v>
      </c>
      <c r="J35" s="250" t="str">
        <f t="shared" si="1"/>
        <v/>
      </c>
      <c r="K35" s="250" t="str">
        <f t="shared" si="2"/>
        <v/>
      </c>
      <c r="L35" s="250" t="str">
        <f t="shared" si="3"/>
        <v/>
      </c>
      <c r="M35" s="253" t="str">
        <f t="shared" si="4"/>
        <v/>
      </c>
    </row>
    <row r="36" spans="1:13">
      <c r="A36" s="250">
        <f>IF(①事業者概要一覧!B29="","",①事業者概要一覧!B29)</f>
        <v>17</v>
      </c>
      <c r="B36" s="254" t="str">
        <f t="shared" si="0"/>
        <v/>
      </c>
      <c r="C36" s="254" t="str">
        <f>IF(B36&lt;&gt;"",MAX(C$2:C35)+1,"")</f>
        <v/>
      </c>
      <c r="D36" s="250" t="str">
        <f>IF(①事業者概要一覧!C29="","",①事業者概要一覧!C29)</f>
        <v/>
      </c>
      <c r="E36" s="250" t="str">
        <f>IF(①事業者概要一覧!N29="","",①事業者概要一覧!N29)</f>
        <v/>
      </c>
      <c r="F36" s="250" t="str">
        <f>IF(①事業者概要一覧!O29="","",①事業者概要一覧!O29)</f>
        <v/>
      </c>
      <c r="G36" s="253" t="str">
        <f>IF(①事業者概要一覧!P29="","",①事業者概要一覧!P29)</f>
        <v/>
      </c>
      <c r="I36" s="250">
        <v>35</v>
      </c>
      <c r="J36" s="250" t="str">
        <f t="shared" si="1"/>
        <v/>
      </c>
      <c r="K36" s="250" t="str">
        <f t="shared" si="2"/>
        <v/>
      </c>
      <c r="L36" s="250" t="str">
        <f t="shared" si="3"/>
        <v/>
      </c>
      <c r="M36" s="253" t="str">
        <f t="shared" si="4"/>
        <v/>
      </c>
    </row>
    <row r="37" spans="1:13">
      <c r="A37" s="250"/>
      <c r="B37" s="254" t="str">
        <f t="shared" si="0"/>
        <v/>
      </c>
      <c r="C37" s="254" t="str">
        <f>IF(B37&lt;&gt;"",MAX(C$2:C36)+1,"")</f>
        <v/>
      </c>
      <c r="D37" s="250" t="str">
        <f>D36</f>
        <v/>
      </c>
      <c r="E37" s="250" t="str">
        <f>IF(①事業者概要一覧!Q29="","",①事業者概要一覧!Q29)</f>
        <v/>
      </c>
      <c r="F37" s="250" t="s">
        <v>497</v>
      </c>
      <c r="G37" s="253" t="str">
        <f>IF(①事業者概要一覧!R29="","",①事業者概要一覧!R29)</f>
        <v/>
      </c>
      <c r="I37" s="250">
        <v>36</v>
      </c>
      <c r="J37" s="250" t="str">
        <f t="shared" si="1"/>
        <v/>
      </c>
      <c r="K37" s="250" t="str">
        <f t="shared" si="2"/>
        <v/>
      </c>
      <c r="L37" s="250" t="str">
        <f t="shared" si="3"/>
        <v/>
      </c>
      <c r="M37" s="253" t="str">
        <f t="shared" si="4"/>
        <v/>
      </c>
    </row>
    <row r="38" spans="1:13">
      <c r="A38" s="250">
        <f>IF(①事業者概要一覧!B30="","",①事業者概要一覧!B30)</f>
        <v>18</v>
      </c>
      <c r="B38" s="254" t="str">
        <f t="shared" si="0"/>
        <v/>
      </c>
      <c r="C38" s="254" t="str">
        <f>IF(B38&lt;&gt;"",MAX(C$2:C37)+1,"")</f>
        <v/>
      </c>
      <c r="D38" s="250" t="str">
        <f>IF(①事業者概要一覧!C30="","",①事業者概要一覧!C30)</f>
        <v/>
      </c>
      <c r="E38" s="250" t="str">
        <f>IF(①事業者概要一覧!N30="","",①事業者概要一覧!N30)</f>
        <v/>
      </c>
      <c r="F38" s="250" t="str">
        <f>IF(①事業者概要一覧!O30="","",①事業者概要一覧!O30)</f>
        <v/>
      </c>
      <c r="G38" s="253" t="str">
        <f>IF(①事業者概要一覧!P30="","",①事業者概要一覧!P30)</f>
        <v/>
      </c>
      <c r="I38" s="250">
        <v>37</v>
      </c>
      <c r="J38" s="250" t="str">
        <f t="shared" si="1"/>
        <v/>
      </c>
      <c r="K38" s="250" t="str">
        <f t="shared" si="2"/>
        <v/>
      </c>
      <c r="L38" s="250" t="str">
        <f t="shared" si="3"/>
        <v/>
      </c>
      <c r="M38" s="253" t="str">
        <f t="shared" si="4"/>
        <v/>
      </c>
    </row>
    <row r="39" spans="1:13">
      <c r="A39" s="250"/>
      <c r="B39" s="254" t="str">
        <f t="shared" si="0"/>
        <v/>
      </c>
      <c r="C39" s="254" t="str">
        <f>IF(B39&lt;&gt;"",MAX(C$2:C38)+1,"")</f>
        <v/>
      </c>
      <c r="D39" s="250" t="str">
        <f>D38</f>
        <v/>
      </c>
      <c r="E39" s="250" t="str">
        <f>IF(①事業者概要一覧!Q30="","",①事業者概要一覧!Q30)</f>
        <v/>
      </c>
      <c r="F39" s="250" t="s">
        <v>497</v>
      </c>
      <c r="G39" s="253" t="str">
        <f>IF(①事業者概要一覧!R30="","",①事業者概要一覧!R30)</f>
        <v/>
      </c>
      <c r="I39" s="250">
        <v>38</v>
      </c>
      <c r="J39" s="250" t="str">
        <f t="shared" si="1"/>
        <v/>
      </c>
      <c r="K39" s="250" t="str">
        <f t="shared" si="2"/>
        <v/>
      </c>
      <c r="L39" s="250" t="str">
        <f t="shared" si="3"/>
        <v/>
      </c>
      <c r="M39" s="253" t="str">
        <f t="shared" si="4"/>
        <v/>
      </c>
    </row>
    <row r="40" spans="1:13">
      <c r="A40" s="250">
        <f>IF(①事業者概要一覧!B31="","",①事業者概要一覧!B31)</f>
        <v>19</v>
      </c>
      <c r="B40" s="254" t="str">
        <f t="shared" si="0"/>
        <v/>
      </c>
      <c r="C40" s="254" t="str">
        <f>IF(B40&lt;&gt;"",MAX(C$2:C39)+1,"")</f>
        <v/>
      </c>
      <c r="D40" s="250" t="str">
        <f>IF(①事業者概要一覧!C31="","",①事業者概要一覧!C31)</f>
        <v/>
      </c>
      <c r="E40" s="250" t="str">
        <f>IF(①事業者概要一覧!N31="","",①事業者概要一覧!N31)</f>
        <v/>
      </c>
      <c r="F40" s="250" t="str">
        <f>IF(①事業者概要一覧!O31="","",①事業者概要一覧!O31)</f>
        <v/>
      </c>
      <c r="G40" s="253" t="str">
        <f>IF(①事業者概要一覧!P31="","",①事業者概要一覧!P31)</f>
        <v/>
      </c>
      <c r="I40" s="250">
        <v>39</v>
      </c>
      <c r="J40" s="250" t="str">
        <f t="shared" si="1"/>
        <v/>
      </c>
      <c r="K40" s="250" t="str">
        <f t="shared" si="2"/>
        <v/>
      </c>
      <c r="L40" s="250" t="str">
        <f t="shared" si="3"/>
        <v/>
      </c>
      <c r="M40" s="253" t="str">
        <f t="shared" si="4"/>
        <v/>
      </c>
    </row>
    <row r="41" spans="1:13">
      <c r="A41" s="250"/>
      <c r="B41" s="254" t="str">
        <f t="shared" si="0"/>
        <v/>
      </c>
      <c r="C41" s="254" t="str">
        <f>IF(B41&lt;&gt;"",MAX(C$2:C40)+1,"")</f>
        <v/>
      </c>
      <c r="D41" s="250" t="str">
        <f>D40</f>
        <v/>
      </c>
      <c r="E41" s="250" t="str">
        <f>IF(①事業者概要一覧!Q31="","",①事業者概要一覧!Q31)</f>
        <v/>
      </c>
      <c r="F41" s="250" t="s">
        <v>497</v>
      </c>
      <c r="G41" s="253" t="str">
        <f>IF(①事業者概要一覧!R31="","",①事業者概要一覧!R31)</f>
        <v/>
      </c>
      <c r="I41" s="250">
        <v>40</v>
      </c>
      <c r="J41" s="250" t="str">
        <f t="shared" si="1"/>
        <v/>
      </c>
      <c r="K41" s="250" t="str">
        <f t="shared" si="2"/>
        <v/>
      </c>
      <c r="L41" s="250" t="str">
        <f t="shared" si="3"/>
        <v/>
      </c>
      <c r="M41" s="253" t="str">
        <f t="shared" si="4"/>
        <v/>
      </c>
    </row>
    <row r="42" spans="1:13">
      <c r="A42" s="250">
        <f>IF(①事業者概要一覧!B32="","",①事業者概要一覧!B32)</f>
        <v>20</v>
      </c>
      <c r="B42" s="254" t="str">
        <f t="shared" si="0"/>
        <v/>
      </c>
      <c r="C42" s="254" t="str">
        <f>IF(B42&lt;&gt;"",MAX(C$2:C41)+1,"")</f>
        <v/>
      </c>
      <c r="D42" s="250" t="str">
        <f>IF(①事業者概要一覧!C32="","",①事業者概要一覧!C32)</f>
        <v/>
      </c>
      <c r="E42" s="250" t="str">
        <f>IF(①事業者概要一覧!N32="","",①事業者概要一覧!N32)</f>
        <v/>
      </c>
      <c r="F42" s="250" t="str">
        <f>IF(①事業者概要一覧!O32="","",①事業者概要一覧!O32)</f>
        <v/>
      </c>
      <c r="G42" s="253" t="str">
        <f>IF(①事業者概要一覧!P32="","",①事業者概要一覧!P32)</f>
        <v/>
      </c>
      <c r="I42" s="250">
        <v>41</v>
      </c>
      <c r="J42" s="250" t="str">
        <f t="shared" si="1"/>
        <v/>
      </c>
      <c r="K42" s="250" t="str">
        <f t="shared" si="2"/>
        <v/>
      </c>
      <c r="L42" s="250" t="str">
        <f t="shared" si="3"/>
        <v/>
      </c>
      <c r="M42" s="253" t="str">
        <f t="shared" si="4"/>
        <v/>
      </c>
    </row>
    <row r="43" spans="1:13">
      <c r="A43" s="250"/>
      <c r="B43" s="254" t="str">
        <f t="shared" si="0"/>
        <v/>
      </c>
      <c r="C43" s="254" t="str">
        <f>IF(B43&lt;&gt;"",MAX(C$2:C42)+1,"")</f>
        <v/>
      </c>
      <c r="D43" s="250" t="str">
        <f>D42</f>
        <v/>
      </c>
      <c r="E43" s="250" t="str">
        <f>IF(①事業者概要一覧!Q32="","",①事業者概要一覧!Q32)</f>
        <v/>
      </c>
      <c r="F43" s="250" t="s">
        <v>497</v>
      </c>
      <c r="G43" s="253" t="str">
        <f>IF(①事業者概要一覧!R32="","",①事業者概要一覧!R32)</f>
        <v/>
      </c>
      <c r="I43" s="250">
        <v>42</v>
      </c>
      <c r="J43" s="250" t="str">
        <f t="shared" si="1"/>
        <v/>
      </c>
      <c r="K43" s="250" t="str">
        <f t="shared" si="2"/>
        <v/>
      </c>
      <c r="L43" s="250" t="str">
        <f t="shared" si="3"/>
        <v/>
      </c>
      <c r="M43" s="253" t="str">
        <f t="shared" si="4"/>
        <v/>
      </c>
    </row>
    <row r="44" spans="1:13">
      <c r="A44" s="250">
        <f>IF(①事業者概要一覧!B33="","",①事業者概要一覧!B33)</f>
        <v>21</v>
      </c>
      <c r="B44" s="254" t="str">
        <f t="shared" si="0"/>
        <v/>
      </c>
      <c r="C44" s="254" t="str">
        <f>IF(B44&lt;&gt;"",MAX(C$2:C43)+1,"")</f>
        <v/>
      </c>
      <c r="D44" s="250" t="str">
        <f>IF(①事業者概要一覧!C33="","",①事業者概要一覧!C33)</f>
        <v/>
      </c>
      <c r="E44" s="250" t="str">
        <f>IF(①事業者概要一覧!N33="","",①事業者概要一覧!N33)</f>
        <v/>
      </c>
      <c r="F44" s="250" t="str">
        <f>IF(①事業者概要一覧!O33="","",①事業者概要一覧!O33)</f>
        <v/>
      </c>
      <c r="G44" s="253" t="str">
        <f>IF(①事業者概要一覧!P33="","",①事業者概要一覧!P33)</f>
        <v/>
      </c>
      <c r="I44" s="250">
        <v>43</v>
      </c>
      <c r="J44" s="250" t="str">
        <f t="shared" si="1"/>
        <v/>
      </c>
      <c r="K44" s="250" t="str">
        <f t="shared" si="2"/>
        <v/>
      </c>
      <c r="L44" s="250" t="str">
        <f t="shared" si="3"/>
        <v/>
      </c>
      <c r="M44" s="253" t="str">
        <f t="shared" si="4"/>
        <v/>
      </c>
    </row>
    <row r="45" spans="1:13">
      <c r="A45" s="250"/>
      <c r="B45" s="254" t="str">
        <f t="shared" si="0"/>
        <v/>
      </c>
      <c r="C45" s="254" t="str">
        <f>IF(B45&lt;&gt;"",MAX(C$2:C44)+1,"")</f>
        <v/>
      </c>
      <c r="D45" s="250" t="str">
        <f>D44</f>
        <v/>
      </c>
      <c r="E45" s="250" t="str">
        <f>IF(①事業者概要一覧!Q33="","",①事業者概要一覧!Q33)</f>
        <v/>
      </c>
      <c r="F45" s="250" t="s">
        <v>497</v>
      </c>
      <c r="G45" s="253" t="str">
        <f>IF(①事業者概要一覧!R33="","",①事業者概要一覧!R33)</f>
        <v/>
      </c>
      <c r="I45" s="250">
        <v>44</v>
      </c>
      <c r="J45" s="250" t="str">
        <f t="shared" si="1"/>
        <v/>
      </c>
      <c r="K45" s="250" t="str">
        <f t="shared" si="2"/>
        <v/>
      </c>
      <c r="L45" s="250" t="str">
        <f t="shared" si="3"/>
        <v/>
      </c>
      <c r="M45" s="253" t="str">
        <f t="shared" si="4"/>
        <v/>
      </c>
    </row>
    <row r="46" spans="1:13">
      <c r="A46" s="250">
        <f>IF(①事業者概要一覧!B34="","",①事業者概要一覧!B34)</f>
        <v>22</v>
      </c>
      <c r="B46" s="254" t="str">
        <f t="shared" si="0"/>
        <v/>
      </c>
      <c r="C46" s="254" t="str">
        <f>IF(B46&lt;&gt;"",MAX(C$2:C45)+1,"")</f>
        <v/>
      </c>
      <c r="D46" s="250" t="str">
        <f>IF(①事業者概要一覧!C34="","",①事業者概要一覧!C34)</f>
        <v/>
      </c>
      <c r="E46" s="250" t="str">
        <f>IF(①事業者概要一覧!N34="","",①事業者概要一覧!N34)</f>
        <v/>
      </c>
      <c r="F46" s="250" t="str">
        <f>IF(①事業者概要一覧!O34="","",①事業者概要一覧!O34)</f>
        <v/>
      </c>
      <c r="G46" s="253" t="str">
        <f>IF(①事業者概要一覧!P34="","",①事業者概要一覧!P34)</f>
        <v/>
      </c>
      <c r="I46" s="250">
        <v>45</v>
      </c>
      <c r="J46" s="250" t="str">
        <f t="shared" si="1"/>
        <v/>
      </c>
      <c r="K46" s="250" t="str">
        <f t="shared" si="2"/>
        <v/>
      </c>
      <c r="L46" s="250" t="str">
        <f t="shared" si="3"/>
        <v/>
      </c>
      <c r="M46" s="253" t="str">
        <f t="shared" si="4"/>
        <v/>
      </c>
    </row>
    <row r="47" spans="1:13">
      <c r="A47" s="250"/>
      <c r="B47" s="254" t="str">
        <f t="shared" si="0"/>
        <v/>
      </c>
      <c r="C47" s="254" t="str">
        <f>IF(B47&lt;&gt;"",MAX(C$2:C46)+1,"")</f>
        <v/>
      </c>
      <c r="D47" s="250" t="str">
        <f>D46</f>
        <v/>
      </c>
      <c r="E47" s="250" t="str">
        <f>IF(①事業者概要一覧!Q34="","",①事業者概要一覧!Q34)</f>
        <v/>
      </c>
      <c r="F47" s="250" t="s">
        <v>497</v>
      </c>
      <c r="G47" s="253" t="str">
        <f>IF(①事業者概要一覧!R34="","",①事業者概要一覧!R34)</f>
        <v/>
      </c>
      <c r="I47" s="250">
        <v>46</v>
      </c>
      <c r="J47" s="250" t="str">
        <f t="shared" si="1"/>
        <v/>
      </c>
      <c r="K47" s="250" t="str">
        <f t="shared" si="2"/>
        <v/>
      </c>
      <c r="L47" s="250" t="str">
        <f t="shared" si="3"/>
        <v/>
      </c>
      <c r="M47" s="253" t="str">
        <f t="shared" si="4"/>
        <v/>
      </c>
    </row>
    <row r="48" spans="1:13">
      <c r="A48" s="250">
        <f>IF(①事業者概要一覧!B35="","",①事業者概要一覧!B35)</f>
        <v>23</v>
      </c>
      <c r="B48" s="254" t="str">
        <f t="shared" si="0"/>
        <v/>
      </c>
      <c r="C48" s="254" t="str">
        <f>IF(B48&lt;&gt;"",MAX(C$2:C47)+1,"")</f>
        <v/>
      </c>
      <c r="D48" s="250" t="str">
        <f>IF(①事業者概要一覧!C35="","",①事業者概要一覧!C35)</f>
        <v/>
      </c>
      <c r="E48" s="250" t="str">
        <f>IF(①事業者概要一覧!N35="","",①事業者概要一覧!N35)</f>
        <v/>
      </c>
      <c r="F48" s="250" t="str">
        <f>IF(①事業者概要一覧!O35="","",①事業者概要一覧!O35)</f>
        <v/>
      </c>
      <c r="G48" s="253" t="str">
        <f>IF(①事業者概要一覧!P35="","",①事業者概要一覧!P35)</f>
        <v/>
      </c>
      <c r="I48" s="250">
        <v>47</v>
      </c>
      <c r="J48" s="250" t="str">
        <f t="shared" si="1"/>
        <v/>
      </c>
      <c r="K48" s="250" t="str">
        <f t="shared" si="2"/>
        <v/>
      </c>
      <c r="L48" s="250" t="str">
        <f t="shared" si="3"/>
        <v/>
      </c>
      <c r="M48" s="253" t="str">
        <f t="shared" si="4"/>
        <v/>
      </c>
    </row>
    <row r="49" spans="1:13">
      <c r="A49" s="250"/>
      <c r="B49" s="254" t="str">
        <f t="shared" si="0"/>
        <v/>
      </c>
      <c r="C49" s="254" t="str">
        <f>IF(B49&lt;&gt;"",MAX(C$2:C48)+1,"")</f>
        <v/>
      </c>
      <c r="D49" s="250" t="str">
        <f>D48</f>
        <v/>
      </c>
      <c r="E49" s="250" t="str">
        <f>IF(①事業者概要一覧!Q35="","",①事業者概要一覧!Q35)</f>
        <v/>
      </c>
      <c r="F49" s="250" t="s">
        <v>497</v>
      </c>
      <c r="G49" s="253" t="str">
        <f>IF(①事業者概要一覧!R35="","",①事業者概要一覧!R35)</f>
        <v/>
      </c>
      <c r="I49" s="250">
        <v>48</v>
      </c>
      <c r="J49" s="250" t="str">
        <f t="shared" si="1"/>
        <v/>
      </c>
      <c r="K49" s="250" t="str">
        <f t="shared" si="2"/>
        <v/>
      </c>
      <c r="L49" s="250" t="str">
        <f t="shared" si="3"/>
        <v/>
      </c>
      <c r="M49" s="253" t="str">
        <f t="shared" si="4"/>
        <v/>
      </c>
    </row>
    <row r="50" spans="1:13">
      <c r="A50" s="250">
        <f>IF(①事業者概要一覧!B36="","",①事業者概要一覧!B36)</f>
        <v>24</v>
      </c>
      <c r="B50" s="254" t="str">
        <f t="shared" si="0"/>
        <v/>
      </c>
      <c r="C50" s="254" t="str">
        <f>IF(B50&lt;&gt;"",MAX(C$2:C49)+1,"")</f>
        <v/>
      </c>
      <c r="D50" s="250" t="str">
        <f>IF(①事業者概要一覧!C36="","",①事業者概要一覧!C36)</f>
        <v/>
      </c>
      <c r="E50" s="250" t="str">
        <f>IF(①事業者概要一覧!N36="","",①事業者概要一覧!N36)</f>
        <v/>
      </c>
      <c r="F50" s="250" t="str">
        <f>IF(①事業者概要一覧!O36="","",①事業者概要一覧!O36)</f>
        <v/>
      </c>
      <c r="G50" s="253" t="str">
        <f>IF(①事業者概要一覧!P36="","",①事業者概要一覧!P36)</f>
        <v/>
      </c>
      <c r="I50" s="250">
        <v>49</v>
      </c>
      <c r="J50" s="250" t="str">
        <f t="shared" si="1"/>
        <v/>
      </c>
      <c r="K50" s="250" t="str">
        <f t="shared" si="2"/>
        <v/>
      </c>
      <c r="L50" s="250" t="str">
        <f t="shared" si="3"/>
        <v/>
      </c>
      <c r="M50" s="253" t="str">
        <f t="shared" si="4"/>
        <v/>
      </c>
    </row>
    <row r="51" spans="1:13">
      <c r="A51" s="250"/>
      <c r="B51" s="254" t="str">
        <f t="shared" si="0"/>
        <v/>
      </c>
      <c r="C51" s="254" t="str">
        <f>IF(B51&lt;&gt;"",MAX(C$2:C50)+1,"")</f>
        <v/>
      </c>
      <c r="D51" s="250" t="str">
        <f>D50</f>
        <v/>
      </c>
      <c r="E51" s="250" t="str">
        <f>IF(①事業者概要一覧!Q36="","",①事業者概要一覧!Q36)</f>
        <v/>
      </c>
      <c r="F51" s="250" t="s">
        <v>497</v>
      </c>
      <c r="G51" s="253" t="str">
        <f>IF(①事業者概要一覧!R36="","",①事業者概要一覧!R36)</f>
        <v/>
      </c>
      <c r="I51" s="250">
        <v>50</v>
      </c>
      <c r="J51" s="250" t="str">
        <f t="shared" si="1"/>
        <v/>
      </c>
      <c r="K51" s="250" t="str">
        <f t="shared" si="2"/>
        <v/>
      </c>
      <c r="L51" s="250" t="str">
        <f t="shared" si="3"/>
        <v/>
      </c>
      <c r="M51" s="253" t="str">
        <f t="shared" si="4"/>
        <v/>
      </c>
    </row>
    <row r="52" spans="1:13">
      <c r="A52" s="250">
        <f>IF(①事業者概要一覧!B37="","",①事業者概要一覧!B37)</f>
        <v>25</v>
      </c>
      <c r="B52" s="254" t="str">
        <f t="shared" si="0"/>
        <v/>
      </c>
      <c r="C52" s="254" t="str">
        <f>IF(B52&lt;&gt;"",MAX(C$2:C51)+1,"")</f>
        <v/>
      </c>
      <c r="D52" s="250" t="str">
        <f>IF(①事業者概要一覧!C37="","",①事業者概要一覧!C37)</f>
        <v/>
      </c>
      <c r="E52" s="250" t="str">
        <f>IF(①事業者概要一覧!N37="","",①事業者概要一覧!N37)</f>
        <v/>
      </c>
      <c r="F52" s="250" t="str">
        <f>IF(①事業者概要一覧!O37="","",①事業者概要一覧!O37)</f>
        <v/>
      </c>
      <c r="G52" s="253" t="str">
        <f>IF(①事業者概要一覧!P37="","",①事業者概要一覧!P37)</f>
        <v/>
      </c>
      <c r="I52" s="250">
        <v>51</v>
      </c>
      <c r="J52" s="250" t="str">
        <f t="shared" si="1"/>
        <v/>
      </c>
      <c r="K52" s="250" t="str">
        <f t="shared" si="2"/>
        <v/>
      </c>
      <c r="L52" s="250" t="str">
        <f t="shared" si="3"/>
        <v/>
      </c>
      <c r="M52" s="253" t="str">
        <f t="shared" si="4"/>
        <v/>
      </c>
    </row>
    <row r="53" spans="1:13">
      <c r="A53" s="250"/>
      <c r="B53" s="254" t="str">
        <f t="shared" si="0"/>
        <v/>
      </c>
      <c r="C53" s="254" t="str">
        <f>IF(B53&lt;&gt;"",MAX(C$2:C52)+1,"")</f>
        <v/>
      </c>
      <c r="D53" s="250" t="str">
        <f>D52</f>
        <v/>
      </c>
      <c r="E53" s="250" t="str">
        <f>IF(①事業者概要一覧!Q37="","",①事業者概要一覧!Q37)</f>
        <v/>
      </c>
      <c r="F53" s="250" t="s">
        <v>497</v>
      </c>
      <c r="G53" s="253" t="str">
        <f>IF(①事業者概要一覧!R37="","",①事業者概要一覧!R37)</f>
        <v/>
      </c>
      <c r="I53" s="250">
        <v>52</v>
      </c>
      <c r="J53" s="250" t="str">
        <f t="shared" si="1"/>
        <v/>
      </c>
      <c r="K53" s="250" t="str">
        <f t="shared" si="2"/>
        <v/>
      </c>
      <c r="L53" s="250" t="str">
        <f t="shared" si="3"/>
        <v/>
      </c>
      <c r="M53" s="253" t="str">
        <f t="shared" si="4"/>
        <v/>
      </c>
    </row>
    <row r="54" spans="1:13">
      <c r="A54" s="250">
        <f>IF(①事業者概要一覧!B38="","",①事業者概要一覧!B38)</f>
        <v>26</v>
      </c>
      <c r="B54" s="254" t="str">
        <f t="shared" si="0"/>
        <v/>
      </c>
      <c r="C54" s="254" t="str">
        <f>IF(B54&lt;&gt;"",MAX(C$2:C53)+1,"")</f>
        <v/>
      </c>
      <c r="D54" s="250" t="str">
        <f>IF(①事業者概要一覧!C38="","",①事業者概要一覧!C38)</f>
        <v/>
      </c>
      <c r="E54" s="250" t="str">
        <f>IF(①事業者概要一覧!N38="","",①事業者概要一覧!N38)</f>
        <v/>
      </c>
      <c r="F54" s="250" t="str">
        <f>IF(①事業者概要一覧!O38="","",①事業者概要一覧!O38)</f>
        <v/>
      </c>
      <c r="G54" s="253" t="str">
        <f>IF(①事業者概要一覧!P38="","",①事業者概要一覧!P38)</f>
        <v/>
      </c>
      <c r="I54" s="250">
        <v>53</v>
      </c>
      <c r="J54" s="250" t="str">
        <f t="shared" si="1"/>
        <v/>
      </c>
      <c r="K54" s="250" t="str">
        <f t="shared" si="2"/>
        <v/>
      </c>
      <c r="L54" s="250" t="str">
        <f t="shared" si="3"/>
        <v/>
      </c>
      <c r="M54" s="253" t="str">
        <f t="shared" si="4"/>
        <v/>
      </c>
    </row>
    <row r="55" spans="1:13">
      <c r="A55" s="250"/>
      <c r="B55" s="254" t="str">
        <f t="shared" si="0"/>
        <v/>
      </c>
      <c r="C55" s="254" t="str">
        <f>IF(B55&lt;&gt;"",MAX(C$2:C54)+1,"")</f>
        <v/>
      </c>
      <c r="D55" s="250" t="str">
        <f>D54</f>
        <v/>
      </c>
      <c r="E55" s="250" t="str">
        <f>IF(①事業者概要一覧!Q38="","",①事業者概要一覧!Q38)</f>
        <v/>
      </c>
      <c r="F55" s="250" t="s">
        <v>497</v>
      </c>
      <c r="G55" s="253" t="str">
        <f>IF(①事業者概要一覧!R38="","",①事業者概要一覧!R38)</f>
        <v/>
      </c>
      <c r="I55" s="250">
        <v>54</v>
      </c>
      <c r="J55" s="250" t="str">
        <f t="shared" si="1"/>
        <v/>
      </c>
      <c r="K55" s="250" t="str">
        <f t="shared" si="2"/>
        <v/>
      </c>
      <c r="L55" s="250" t="str">
        <f t="shared" si="3"/>
        <v/>
      </c>
      <c r="M55" s="253" t="str">
        <f t="shared" si="4"/>
        <v/>
      </c>
    </row>
    <row r="56" spans="1:13">
      <c r="A56" s="250">
        <f>IF(①事業者概要一覧!B39="","",①事業者概要一覧!B39)</f>
        <v>27</v>
      </c>
      <c r="B56" s="254" t="str">
        <f t="shared" si="0"/>
        <v/>
      </c>
      <c r="C56" s="254" t="str">
        <f>IF(B56&lt;&gt;"",MAX(C$2:C55)+1,"")</f>
        <v/>
      </c>
      <c r="D56" s="250" t="str">
        <f>IF(①事業者概要一覧!C39="","",①事業者概要一覧!C39)</f>
        <v/>
      </c>
      <c r="E56" s="250" t="str">
        <f>IF(①事業者概要一覧!N39="","",①事業者概要一覧!N39)</f>
        <v/>
      </c>
      <c r="F56" s="250" t="str">
        <f>IF(①事業者概要一覧!O39="","",①事業者概要一覧!O39)</f>
        <v/>
      </c>
      <c r="G56" s="253" t="str">
        <f>IF(①事業者概要一覧!P39="","",①事業者概要一覧!P39)</f>
        <v/>
      </c>
      <c r="I56" s="250">
        <v>55</v>
      </c>
      <c r="J56" s="250" t="str">
        <f t="shared" si="1"/>
        <v/>
      </c>
      <c r="K56" s="250" t="str">
        <f t="shared" si="2"/>
        <v/>
      </c>
      <c r="L56" s="250" t="str">
        <f t="shared" si="3"/>
        <v/>
      </c>
      <c r="M56" s="253" t="str">
        <f t="shared" si="4"/>
        <v/>
      </c>
    </row>
    <row r="57" spans="1:13">
      <c r="A57" s="250"/>
      <c r="B57" s="254" t="str">
        <f t="shared" si="0"/>
        <v/>
      </c>
      <c r="C57" s="254" t="str">
        <f>IF(B57&lt;&gt;"",MAX(C$2:C56)+1,"")</f>
        <v/>
      </c>
      <c r="D57" s="250" t="str">
        <f>D56</f>
        <v/>
      </c>
      <c r="E57" s="250" t="str">
        <f>IF(①事業者概要一覧!Q39="","",①事業者概要一覧!Q39)</f>
        <v/>
      </c>
      <c r="F57" s="250" t="s">
        <v>497</v>
      </c>
      <c r="G57" s="253" t="str">
        <f>IF(①事業者概要一覧!R39="","",①事業者概要一覧!R39)</f>
        <v/>
      </c>
      <c r="I57" s="250">
        <v>56</v>
      </c>
      <c r="J57" s="250" t="str">
        <f t="shared" si="1"/>
        <v/>
      </c>
      <c r="K57" s="250" t="str">
        <f t="shared" si="2"/>
        <v/>
      </c>
      <c r="L57" s="250" t="str">
        <f t="shared" si="3"/>
        <v/>
      </c>
      <c r="M57" s="253" t="str">
        <f t="shared" si="4"/>
        <v/>
      </c>
    </row>
    <row r="58" spans="1:13">
      <c r="A58" s="250">
        <f>IF(①事業者概要一覧!B40="","",①事業者概要一覧!B40)</f>
        <v>28</v>
      </c>
      <c r="B58" s="254" t="str">
        <f t="shared" si="0"/>
        <v/>
      </c>
      <c r="C58" s="254" t="str">
        <f>IF(B58&lt;&gt;"",MAX(C$2:C57)+1,"")</f>
        <v/>
      </c>
      <c r="D58" s="250" t="str">
        <f>IF(①事業者概要一覧!C40="","",①事業者概要一覧!C40)</f>
        <v/>
      </c>
      <c r="E58" s="250" t="str">
        <f>IF(①事業者概要一覧!N40="","",①事業者概要一覧!N40)</f>
        <v/>
      </c>
      <c r="F58" s="250" t="str">
        <f>IF(①事業者概要一覧!O40="","",①事業者概要一覧!O40)</f>
        <v/>
      </c>
      <c r="G58" s="253" t="str">
        <f>IF(①事業者概要一覧!P40="","",①事業者概要一覧!P40)</f>
        <v/>
      </c>
      <c r="I58" s="250">
        <v>57</v>
      </c>
      <c r="J58" s="250" t="str">
        <f t="shared" si="1"/>
        <v/>
      </c>
      <c r="K58" s="250" t="str">
        <f t="shared" si="2"/>
        <v/>
      </c>
      <c r="L58" s="250" t="str">
        <f t="shared" si="3"/>
        <v/>
      </c>
      <c r="M58" s="253" t="str">
        <f t="shared" si="4"/>
        <v/>
      </c>
    </row>
    <row r="59" spans="1:13">
      <c r="A59" s="250"/>
      <c r="B59" s="254" t="str">
        <f t="shared" si="0"/>
        <v/>
      </c>
      <c r="C59" s="254" t="str">
        <f>IF(B59&lt;&gt;"",MAX(C$2:C58)+1,"")</f>
        <v/>
      </c>
      <c r="D59" s="250" t="str">
        <f>D58</f>
        <v/>
      </c>
      <c r="E59" s="250" t="str">
        <f>IF(①事業者概要一覧!Q40="","",①事業者概要一覧!Q40)</f>
        <v/>
      </c>
      <c r="F59" s="250" t="s">
        <v>497</v>
      </c>
      <c r="G59" s="253" t="str">
        <f>IF(①事業者概要一覧!R40="","",①事業者概要一覧!R40)</f>
        <v/>
      </c>
      <c r="I59" s="250">
        <v>58</v>
      </c>
      <c r="J59" s="250" t="str">
        <f t="shared" si="1"/>
        <v/>
      </c>
      <c r="K59" s="250" t="str">
        <f t="shared" si="2"/>
        <v/>
      </c>
      <c r="L59" s="250" t="str">
        <f t="shared" si="3"/>
        <v/>
      </c>
      <c r="M59" s="253" t="str">
        <f t="shared" si="4"/>
        <v/>
      </c>
    </row>
    <row r="60" spans="1:13">
      <c r="A60" s="250">
        <f>IF(①事業者概要一覧!B41="","",①事業者概要一覧!B41)</f>
        <v>29</v>
      </c>
      <c r="B60" s="254" t="str">
        <f t="shared" si="0"/>
        <v/>
      </c>
      <c r="C60" s="254" t="str">
        <f>IF(B60&lt;&gt;"",MAX(C$2:C59)+1,"")</f>
        <v/>
      </c>
      <c r="D60" s="250" t="str">
        <f>IF(①事業者概要一覧!C41="","",①事業者概要一覧!C41)</f>
        <v/>
      </c>
      <c r="E60" s="250" t="str">
        <f>IF(①事業者概要一覧!N41="","",①事業者概要一覧!N41)</f>
        <v/>
      </c>
      <c r="F60" s="250" t="str">
        <f>IF(①事業者概要一覧!O41="","",①事業者概要一覧!O41)</f>
        <v/>
      </c>
      <c r="G60" s="253" t="str">
        <f>IF(①事業者概要一覧!P41="","",①事業者概要一覧!P41)</f>
        <v/>
      </c>
      <c r="I60" s="250">
        <v>59</v>
      </c>
      <c r="J60" s="250" t="str">
        <f t="shared" si="1"/>
        <v/>
      </c>
      <c r="K60" s="250" t="str">
        <f t="shared" si="2"/>
        <v/>
      </c>
      <c r="L60" s="250" t="str">
        <f t="shared" si="3"/>
        <v/>
      </c>
      <c r="M60" s="253" t="str">
        <f t="shared" si="4"/>
        <v/>
      </c>
    </row>
    <row r="61" spans="1:13">
      <c r="A61" s="250"/>
      <c r="B61" s="254" t="str">
        <f t="shared" si="0"/>
        <v/>
      </c>
      <c r="C61" s="254" t="str">
        <f>IF(B61&lt;&gt;"",MAX(C$2:C60)+1,"")</f>
        <v/>
      </c>
      <c r="D61" s="250" t="str">
        <f>D60</f>
        <v/>
      </c>
      <c r="E61" s="250" t="str">
        <f>IF(①事業者概要一覧!Q41="","",①事業者概要一覧!Q41)</f>
        <v/>
      </c>
      <c r="F61" s="250" t="s">
        <v>497</v>
      </c>
      <c r="G61" s="253" t="str">
        <f>IF(①事業者概要一覧!R41="","",①事業者概要一覧!R41)</f>
        <v/>
      </c>
      <c r="I61" s="250">
        <v>60</v>
      </c>
      <c r="J61" s="250" t="str">
        <f t="shared" si="1"/>
        <v/>
      </c>
      <c r="K61" s="250" t="str">
        <f t="shared" si="2"/>
        <v/>
      </c>
      <c r="L61" s="250" t="str">
        <f t="shared" si="3"/>
        <v/>
      </c>
      <c r="M61" s="253" t="str">
        <f t="shared" si="4"/>
        <v/>
      </c>
    </row>
    <row r="62" spans="1:13">
      <c r="A62" s="250">
        <f>IF(①事業者概要一覧!B42="","",①事業者概要一覧!B42)</f>
        <v>30</v>
      </c>
      <c r="B62" s="254" t="str">
        <f t="shared" si="0"/>
        <v/>
      </c>
      <c r="C62" s="254" t="str">
        <f>IF(B62&lt;&gt;"",MAX(C$2:C61)+1,"")</f>
        <v/>
      </c>
      <c r="D62" s="250" t="str">
        <f>IF(①事業者概要一覧!C42="","",①事業者概要一覧!C42)</f>
        <v/>
      </c>
      <c r="E62" s="250" t="str">
        <f>IF(①事業者概要一覧!N42="","",①事業者概要一覧!N42)</f>
        <v/>
      </c>
      <c r="F62" s="250" t="str">
        <f>IF(①事業者概要一覧!O42="","",①事業者概要一覧!O42)</f>
        <v/>
      </c>
      <c r="G62" s="253" t="str">
        <f>IF(①事業者概要一覧!P42="","",①事業者概要一覧!P42)</f>
        <v/>
      </c>
      <c r="I62" s="250">
        <v>61</v>
      </c>
      <c r="J62" s="250" t="str">
        <f t="shared" si="1"/>
        <v/>
      </c>
      <c r="K62" s="250" t="str">
        <f t="shared" si="2"/>
        <v/>
      </c>
      <c r="L62" s="250" t="str">
        <f t="shared" si="3"/>
        <v/>
      </c>
      <c r="M62" s="253" t="str">
        <f t="shared" si="4"/>
        <v/>
      </c>
    </row>
    <row r="63" spans="1:13">
      <c r="A63" s="250"/>
      <c r="B63" s="254" t="str">
        <f t="shared" si="0"/>
        <v/>
      </c>
      <c r="C63" s="254" t="str">
        <f>IF(B63&lt;&gt;"",MAX(C$2:C62)+1,"")</f>
        <v/>
      </c>
      <c r="D63" s="250" t="str">
        <f>D62</f>
        <v/>
      </c>
      <c r="E63" s="250" t="str">
        <f>IF(①事業者概要一覧!Q42="","",①事業者概要一覧!Q42)</f>
        <v/>
      </c>
      <c r="F63" s="250" t="s">
        <v>497</v>
      </c>
      <c r="G63" s="253" t="str">
        <f>IF(①事業者概要一覧!R42="","",①事業者概要一覧!R42)</f>
        <v/>
      </c>
      <c r="I63" s="250">
        <v>62</v>
      </c>
      <c r="J63" s="250" t="str">
        <f t="shared" si="1"/>
        <v/>
      </c>
      <c r="K63" s="250" t="str">
        <f t="shared" si="2"/>
        <v/>
      </c>
      <c r="L63" s="250" t="str">
        <f t="shared" si="3"/>
        <v/>
      </c>
      <c r="M63" s="253" t="str">
        <f t="shared" si="4"/>
        <v/>
      </c>
    </row>
    <row r="64" spans="1:13">
      <c r="A64" s="250">
        <f>IF(①事業者概要一覧!B43="","",①事業者概要一覧!B43)</f>
        <v>31</v>
      </c>
      <c r="B64" s="254" t="str">
        <f t="shared" si="0"/>
        <v/>
      </c>
      <c r="C64" s="254" t="str">
        <f>IF(B64&lt;&gt;"",MAX(C$2:C63)+1,"")</f>
        <v/>
      </c>
      <c r="D64" s="250" t="str">
        <f>IF(①事業者概要一覧!C43="","",①事業者概要一覧!C43)</f>
        <v/>
      </c>
      <c r="E64" s="250" t="str">
        <f>IF(①事業者概要一覧!N43="","",①事業者概要一覧!N43)</f>
        <v/>
      </c>
      <c r="F64" s="250" t="str">
        <f>IF(①事業者概要一覧!O43="","",①事業者概要一覧!O43)</f>
        <v/>
      </c>
      <c r="G64" s="253" t="str">
        <f>IF(①事業者概要一覧!P43="","",①事業者概要一覧!P43)</f>
        <v/>
      </c>
      <c r="I64" s="250">
        <v>63</v>
      </c>
      <c r="J64" s="250" t="str">
        <f t="shared" si="1"/>
        <v/>
      </c>
      <c r="K64" s="250" t="str">
        <f t="shared" si="2"/>
        <v/>
      </c>
      <c r="L64" s="250" t="str">
        <f t="shared" si="3"/>
        <v/>
      </c>
      <c r="M64" s="253" t="str">
        <f t="shared" si="4"/>
        <v/>
      </c>
    </row>
    <row r="65" spans="1:13">
      <c r="A65" s="250"/>
      <c r="B65" s="254" t="str">
        <f t="shared" si="0"/>
        <v/>
      </c>
      <c r="C65" s="254" t="str">
        <f>IF(B65&lt;&gt;"",MAX(C$2:C64)+1,"")</f>
        <v/>
      </c>
      <c r="D65" s="250" t="str">
        <f>D64</f>
        <v/>
      </c>
      <c r="E65" s="250" t="str">
        <f>IF(①事業者概要一覧!Q43="","",①事業者概要一覧!Q43)</f>
        <v/>
      </c>
      <c r="F65" s="250" t="s">
        <v>497</v>
      </c>
      <c r="G65" s="253" t="str">
        <f>IF(①事業者概要一覧!R43="","",①事業者概要一覧!R43)</f>
        <v/>
      </c>
      <c r="I65" s="250">
        <v>64</v>
      </c>
      <c r="J65" s="250" t="str">
        <f t="shared" si="1"/>
        <v/>
      </c>
      <c r="K65" s="250" t="str">
        <f t="shared" si="2"/>
        <v/>
      </c>
      <c r="L65" s="250" t="str">
        <f t="shared" si="3"/>
        <v/>
      </c>
      <c r="M65" s="253" t="str">
        <f t="shared" si="4"/>
        <v/>
      </c>
    </row>
    <row r="66" spans="1:13">
      <c r="A66" s="250">
        <f>IF(①事業者概要一覧!B44="","",①事業者概要一覧!B44)</f>
        <v>32</v>
      </c>
      <c r="B66" s="254" t="str">
        <f t="shared" si="0"/>
        <v/>
      </c>
      <c r="C66" s="254" t="str">
        <f>IF(B66&lt;&gt;"",MAX(C$2:C65)+1,"")</f>
        <v/>
      </c>
      <c r="D66" s="250" t="str">
        <f>IF(①事業者概要一覧!C44="","",①事業者概要一覧!C44)</f>
        <v/>
      </c>
      <c r="E66" s="250" t="str">
        <f>IF(①事業者概要一覧!N44="","",①事業者概要一覧!N44)</f>
        <v/>
      </c>
      <c r="F66" s="250" t="str">
        <f>IF(①事業者概要一覧!O44="","",①事業者概要一覧!O44)</f>
        <v/>
      </c>
      <c r="G66" s="253" t="str">
        <f>IF(①事業者概要一覧!P44="","",①事業者概要一覧!P44)</f>
        <v/>
      </c>
      <c r="I66" s="250">
        <v>65</v>
      </c>
      <c r="J66" s="250" t="str">
        <f t="shared" si="1"/>
        <v/>
      </c>
      <c r="K66" s="250" t="str">
        <f t="shared" si="2"/>
        <v/>
      </c>
      <c r="L66" s="250" t="str">
        <f t="shared" si="3"/>
        <v/>
      </c>
      <c r="M66" s="253" t="str">
        <f t="shared" si="4"/>
        <v/>
      </c>
    </row>
    <row r="67" spans="1:13">
      <c r="A67" s="250"/>
      <c r="B67" s="254" t="str">
        <f t="shared" ref="B67:B103" si="5">IF(OR(LEFT(E67,2)="10",LEFT(E67,2)="30",LEFT(E67,2)="99"),"●","")</f>
        <v/>
      </c>
      <c r="C67" s="254" t="str">
        <f>IF(B67&lt;&gt;"",MAX(C$2:C66)+1,"")</f>
        <v/>
      </c>
      <c r="D67" s="250" t="str">
        <f>D66</f>
        <v/>
      </c>
      <c r="E67" s="250" t="str">
        <f>IF(①事業者概要一覧!Q44="","",①事業者概要一覧!Q44)</f>
        <v/>
      </c>
      <c r="F67" s="250" t="s">
        <v>497</v>
      </c>
      <c r="G67" s="253" t="str">
        <f>IF(①事業者概要一覧!R44="","",①事業者概要一覧!R44)</f>
        <v/>
      </c>
      <c r="I67" s="250">
        <v>66</v>
      </c>
      <c r="J67" s="250" t="str">
        <f t="shared" ref="J67:J103" si="6">IFERROR(VLOOKUP(I67,C:G,2,FALSE),"")</f>
        <v/>
      </c>
      <c r="K67" s="250" t="str">
        <f t="shared" ref="K67:K103" si="7">IFERROR(VLOOKUP(I67,C:G,3,FALSE),"")</f>
        <v/>
      </c>
      <c r="L67" s="250" t="str">
        <f t="shared" ref="L67:L103" si="8">IFERROR(VLOOKUP(I67,C:G,4,FALSE),"")</f>
        <v/>
      </c>
      <c r="M67" s="253" t="str">
        <f t="shared" ref="M67:M103" si="9">IFERROR(VLOOKUP(I67,C:G,5,FALSE),"")</f>
        <v/>
      </c>
    </row>
    <row r="68" spans="1:13">
      <c r="A68" s="250">
        <f>IF(①事業者概要一覧!B45="","",①事業者概要一覧!B45)</f>
        <v>33</v>
      </c>
      <c r="B68" s="254" t="str">
        <f t="shared" si="5"/>
        <v/>
      </c>
      <c r="C68" s="254" t="str">
        <f>IF(B68&lt;&gt;"",MAX(C$2:C67)+1,"")</f>
        <v/>
      </c>
      <c r="D68" s="250" t="str">
        <f>IF(①事業者概要一覧!C45="","",①事業者概要一覧!C45)</f>
        <v/>
      </c>
      <c r="E68" s="250" t="str">
        <f>IF(①事業者概要一覧!N45="","",①事業者概要一覧!N45)</f>
        <v/>
      </c>
      <c r="F68" s="250" t="str">
        <f>IF(①事業者概要一覧!O45="","",①事業者概要一覧!O45)</f>
        <v/>
      </c>
      <c r="G68" s="253" t="str">
        <f>IF(①事業者概要一覧!P45="","",①事業者概要一覧!P45)</f>
        <v/>
      </c>
      <c r="I68" s="250">
        <v>67</v>
      </c>
      <c r="J68" s="250" t="str">
        <f t="shared" si="6"/>
        <v/>
      </c>
      <c r="K68" s="250" t="str">
        <f t="shared" si="7"/>
        <v/>
      </c>
      <c r="L68" s="250" t="str">
        <f t="shared" si="8"/>
        <v/>
      </c>
      <c r="M68" s="253" t="str">
        <f t="shared" si="9"/>
        <v/>
      </c>
    </row>
    <row r="69" spans="1:13">
      <c r="A69" s="250"/>
      <c r="B69" s="254" t="str">
        <f t="shared" si="5"/>
        <v/>
      </c>
      <c r="C69" s="254" t="str">
        <f>IF(B69&lt;&gt;"",MAX(C$2:C68)+1,"")</f>
        <v/>
      </c>
      <c r="D69" s="250" t="str">
        <f>D68</f>
        <v/>
      </c>
      <c r="E69" s="250" t="str">
        <f>IF(①事業者概要一覧!Q45="","",①事業者概要一覧!Q45)</f>
        <v/>
      </c>
      <c r="F69" s="250" t="s">
        <v>497</v>
      </c>
      <c r="G69" s="253" t="str">
        <f>IF(①事業者概要一覧!R45="","",①事業者概要一覧!R45)</f>
        <v/>
      </c>
      <c r="I69" s="250">
        <v>68</v>
      </c>
      <c r="J69" s="250" t="str">
        <f t="shared" si="6"/>
        <v/>
      </c>
      <c r="K69" s="250" t="str">
        <f t="shared" si="7"/>
        <v/>
      </c>
      <c r="L69" s="250" t="str">
        <f t="shared" si="8"/>
        <v/>
      </c>
      <c r="M69" s="253" t="str">
        <f t="shared" si="9"/>
        <v/>
      </c>
    </row>
    <row r="70" spans="1:13">
      <c r="A70" s="250">
        <f>IF(①事業者概要一覧!B46="","",①事業者概要一覧!B46)</f>
        <v>34</v>
      </c>
      <c r="B70" s="254" t="str">
        <f t="shared" si="5"/>
        <v/>
      </c>
      <c r="C70" s="254" t="str">
        <f>IF(B70&lt;&gt;"",MAX(C$2:C69)+1,"")</f>
        <v/>
      </c>
      <c r="D70" s="250" t="str">
        <f>IF(①事業者概要一覧!C46="","",①事業者概要一覧!C46)</f>
        <v/>
      </c>
      <c r="E70" s="250" t="str">
        <f>IF(①事業者概要一覧!N46="","",①事業者概要一覧!N46)</f>
        <v/>
      </c>
      <c r="F70" s="250" t="str">
        <f>IF(①事業者概要一覧!O46="","",①事業者概要一覧!O46)</f>
        <v/>
      </c>
      <c r="G70" s="253" t="str">
        <f>IF(①事業者概要一覧!P46="","",①事業者概要一覧!P46)</f>
        <v/>
      </c>
      <c r="I70" s="250">
        <v>69</v>
      </c>
      <c r="J70" s="250" t="str">
        <f t="shared" si="6"/>
        <v/>
      </c>
      <c r="K70" s="250" t="str">
        <f t="shared" si="7"/>
        <v/>
      </c>
      <c r="L70" s="250" t="str">
        <f t="shared" si="8"/>
        <v/>
      </c>
      <c r="M70" s="253" t="str">
        <f t="shared" si="9"/>
        <v/>
      </c>
    </row>
    <row r="71" spans="1:13">
      <c r="A71" s="250"/>
      <c r="B71" s="254" t="str">
        <f t="shared" si="5"/>
        <v/>
      </c>
      <c r="C71" s="254" t="str">
        <f>IF(B71&lt;&gt;"",MAX(C$2:C70)+1,"")</f>
        <v/>
      </c>
      <c r="D71" s="250" t="str">
        <f>D70</f>
        <v/>
      </c>
      <c r="E71" s="250" t="str">
        <f>IF(①事業者概要一覧!Q46="","",①事業者概要一覧!Q46)</f>
        <v/>
      </c>
      <c r="F71" s="250" t="s">
        <v>497</v>
      </c>
      <c r="G71" s="253" t="str">
        <f>IF(①事業者概要一覧!R46="","",①事業者概要一覧!R46)</f>
        <v/>
      </c>
      <c r="I71" s="250">
        <v>70</v>
      </c>
      <c r="J71" s="250" t="str">
        <f t="shared" si="6"/>
        <v/>
      </c>
      <c r="K71" s="250" t="str">
        <f t="shared" si="7"/>
        <v/>
      </c>
      <c r="L71" s="250" t="str">
        <f t="shared" si="8"/>
        <v/>
      </c>
      <c r="M71" s="253" t="str">
        <f t="shared" si="9"/>
        <v/>
      </c>
    </row>
    <row r="72" spans="1:13">
      <c r="A72" s="250">
        <f>IF(①事業者概要一覧!B47="","",①事業者概要一覧!B47)</f>
        <v>35</v>
      </c>
      <c r="B72" s="254" t="str">
        <f t="shared" si="5"/>
        <v/>
      </c>
      <c r="C72" s="254" t="str">
        <f>IF(B72&lt;&gt;"",MAX(C$2:C71)+1,"")</f>
        <v/>
      </c>
      <c r="D72" s="250" t="str">
        <f>IF(①事業者概要一覧!C47="","",①事業者概要一覧!C47)</f>
        <v/>
      </c>
      <c r="E72" s="250" t="str">
        <f>IF(①事業者概要一覧!N47="","",①事業者概要一覧!N47)</f>
        <v/>
      </c>
      <c r="F72" s="250" t="str">
        <f>IF(①事業者概要一覧!O47="","",①事業者概要一覧!O47)</f>
        <v/>
      </c>
      <c r="G72" s="253" t="str">
        <f>IF(①事業者概要一覧!P47="","",①事業者概要一覧!P47)</f>
        <v/>
      </c>
      <c r="I72" s="250">
        <v>71</v>
      </c>
      <c r="J72" s="250" t="str">
        <f t="shared" si="6"/>
        <v/>
      </c>
      <c r="K72" s="250" t="str">
        <f t="shared" si="7"/>
        <v/>
      </c>
      <c r="L72" s="250" t="str">
        <f t="shared" si="8"/>
        <v/>
      </c>
      <c r="M72" s="253" t="str">
        <f t="shared" si="9"/>
        <v/>
      </c>
    </row>
    <row r="73" spans="1:13">
      <c r="A73" s="250"/>
      <c r="B73" s="254" t="str">
        <f t="shared" si="5"/>
        <v/>
      </c>
      <c r="C73" s="254" t="str">
        <f>IF(B73&lt;&gt;"",MAX(C$2:C72)+1,"")</f>
        <v/>
      </c>
      <c r="D73" s="250" t="str">
        <f>D72</f>
        <v/>
      </c>
      <c r="E73" s="250" t="str">
        <f>IF(①事業者概要一覧!Q47="","",①事業者概要一覧!Q47)</f>
        <v/>
      </c>
      <c r="F73" s="250" t="s">
        <v>497</v>
      </c>
      <c r="G73" s="253" t="str">
        <f>IF(①事業者概要一覧!R47="","",①事業者概要一覧!R47)</f>
        <v/>
      </c>
      <c r="I73" s="250">
        <v>72</v>
      </c>
      <c r="J73" s="250" t="str">
        <f t="shared" si="6"/>
        <v/>
      </c>
      <c r="K73" s="250" t="str">
        <f t="shared" si="7"/>
        <v/>
      </c>
      <c r="L73" s="250" t="str">
        <f t="shared" si="8"/>
        <v/>
      </c>
      <c r="M73" s="253" t="str">
        <f t="shared" si="9"/>
        <v/>
      </c>
    </row>
    <row r="74" spans="1:13">
      <c r="A74" s="250">
        <f>IF(①事業者概要一覧!B48="","",①事業者概要一覧!B48)</f>
        <v>36</v>
      </c>
      <c r="B74" s="254" t="str">
        <f t="shared" si="5"/>
        <v/>
      </c>
      <c r="C74" s="254" t="str">
        <f>IF(B74&lt;&gt;"",MAX(C$2:C73)+1,"")</f>
        <v/>
      </c>
      <c r="D74" s="250" t="str">
        <f>IF(①事業者概要一覧!C48="","",①事業者概要一覧!C48)</f>
        <v/>
      </c>
      <c r="E74" s="250" t="str">
        <f>IF(①事業者概要一覧!N48="","",①事業者概要一覧!N48)</f>
        <v/>
      </c>
      <c r="F74" s="250" t="str">
        <f>IF(①事業者概要一覧!O48="","",①事業者概要一覧!O48)</f>
        <v/>
      </c>
      <c r="G74" s="253" t="str">
        <f>IF(①事業者概要一覧!P48="","",①事業者概要一覧!P48)</f>
        <v/>
      </c>
      <c r="I74" s="250">
        <v>73</v>
      </c>
      <c r="J74" s="250" t="str">
        <f t="shared" si="6"/>
        <v/>
      </c>
      <c r="K74" s="250" t="str">
        <f t="shared" si="7"/>
        <v/>
      </c>
      <c r="L74" s="250" t="str">
        <f t="shared" si="8"/>
        <v/>
      </c>
      <c r="M74" s="253" t="str">
        <f t="shared" si="9"/>
        <v/>
      </c>
    </row>
    <row r="75" spans="1:13">
      <c r="A75" s="250"/>
      <c r="B75" s="254" t="str">
        <f t="shared" si="5"/>
        <v/>
      </c>
      <c r="C75" s="254" t="str">
        <f>IF(B75&lt;&gt;"",MAX(C$2:C74)+1,"")</f>
        <v/>
      </c>
      <c r="D75" s="250" t="str">
        <f>D74</f>
        <v/>
      </c>
      <c r="E75" s="250" t="str">
        <f>IF(①事業者概要一覧!Q48="","",①事業者概要一覧!Q48)</f>
        <v/>
      </c>
      <c r="F75" s="250" t="s">
        <v>497</v>
      </c>
      <c r="G75" s="253" t="str">
        <f>IF(①事業者概要一覧!R48="","",①事業者概要一覧!R48)</f>
        <v/>
      </c>
      <c r="I75" s="250">
        <v>74</v>
      </c>
      <c r="J75" s="250" t="str">
        <f t="shared" si="6"/>
        <v/>
      </c>
      <c r="K75" s="250" t="str">
        <f t="shared" si="7"/>
        <v/>
      </c>
      <c r="L75" s="250" t="str">
        <f t="shared" si="8"/>
        <v/>
      </c>
      <c r="M75" s="253" t="str">
        <f t="shared" si="9"/>
        <v/>
      </c>
    </row>
    <row r="76" spans="1:13">
      <c r="A76" s="250">
        <f>IF(①事業者概要一覧!B49="","",①事業者概要一覧!B49)</f>
        <v>37</v>
      </c>
      <c r="B76" s="254" t="str">
        <f t="shared" si="5"/>
        <v/>
      </c>
      <c r="C76" s="254" t="str">
        <f>IF(B76&lt;&gt;"",MAX(C$2:C75)+1,"")</f>
        <v/>
      </c>
      <c r="D76" s="250" t="str">
        <f>IF(①事業者概要一覧!C49="","",①事業者概要一覧!C49)</f>
        <v/>
      </c>
      <c r="E76" s="250" t="str">
        <f>IF(①事業者概要一覧!N49="","",①事業者概要一覧!N49)</f>
        <v/>
      </c>
      <c r="F76" s="250" t="str">
        <f>IF(①事業者概要一覧!O49="","",①事業者概要一覧!O49)</f>
        <v/>
      </c>
      <c r="G76" s="253" t="str">
        <f>IF(①事業者概要一覧!P49="","",①事業者概要一覧!P49)</f>
        <v/>
      </c>
      <c r="I76" s="250">
        <v>75</v>
      </c>
      <c r="J76" s="250" t="str">
        <f t="shared" si="6"/>
        <v/>
      </c>
      <c r="K76" s="250" t="str">
        <f t="shared" si="7"/>
        <v/>
      </c>
      <c r="L76" s="250" t="str">
        <f t="shared" si="8"/>
        <v/>
      </c>
      <c r="M76" s="253" t="str">
        <f t="shared" si="9"/>
        <v/>
      </c>
    </row>
    <row r="77" spans="1:13">
      <c r="A77" s="250"/>
      <c r="B77" s="254" t="str">
        <f t="shared" si="5"/>
        <v/>
      </c>
      <c r="C77" s="254" t="str">
        <f>IF(B77&lt;&gt;"",MAX(C$2:C76)+1,"")</f>
        <v/>
      </c>
      <c r="D77" s="250" t="str">
        <f>D76</f>
        <v/>
      </c>
      <c r="E77" s="250" t="str">
        <f>IF(①事業者概要一覧!Q49="","",①事業者概要一覧!Q49)</f>
        <v/>
      </c>
      <c r="F77" s="250" t="s">
        <v>497</v>
      </c>
      <c r="G77" s="253" t="str">
        <f>IF(①事業者概要一覧!R49="","",①事業者概要一覧!R49)</f>
        <v/>
      </c>
      <c r="I77" s="250">
        <v>76</v>
      </c>
      <c r="J77" s="250" t="str">
        <f t="shared" si="6"/>
        <v/>
      </c>
      <c r="K77" s="250" t="str">
        <f t="shared" si="7"/>
        <v/>
      </c>
      <c r="L77" s="250" t="str">
        <f t="shared" si="8"/>
        <v/>
      </c>
      <c r="M77" s="253" t="str">
        <f t="shared" si="9"/>
        <v/>
      </c>
    </row>
    <row r="78" spans="1:13">
      <c r="A78" s="250">
        <f>IF(①事業者概要一覧!B50="","",①事業者概要一覧!B50)</f>
        <v>38</v>
      </c>
      <c r="B78" s="254" t="str">
        <f t="shared" si="5"/>
        <v/>
      </c>
      <c r="C78" s="254" t="str">
        <f>IF(B78&lt;&gt;"",MAX(C$2:C77)+1,"")</f>
        <v/>
      </c>
      <c r="D78" s="250" t="str">
        <f>IF(①事業者概要一覧!C50="","",①事業者概要一覧!C50)</f>
        <v/>
      </c>
      <c r="E78" s="250" t="str">
        <f>IF(①事業者概要一覧!N50="","",①事業者概要一覧!N50)</f>
        <v/>
      </c>
      <c r="F78" s="250" t="str">
        <f>IF(①事業者概要一覧!O50="","",①事業者概要一覧!O50)</f>
        <v/>
      </c>
      <c r="G78" s="253" t="str">
        <f>IF(①事業者概要一覧!P50="","",①事業者概要一覧!P50)</f>
        <v/>
      </c>
      <c r="I78" s="250">
        <v>77</v>
      </c>
      <c r="J78" s="250" t="str">
        <f t="shared" si="6"/>
        <v/>
      </c>
      <c r="K78" s="250" t="str">
        <f t="shared" si="7"/>
        <v/>
      </c>
      <c r="L78" s="250" t="str">
        <f t="shared" si="8"/>
        <v/>
      </c>
      <c r="M78" s="253" t="str">
        <f t="shared" si="9"/>
        <v/>
      </c>
    </row>
    <row r="79" spans="1:13">
      <c r="A79" s="250"/>
      <c r="B79" s="254" t="str">
        <f t="shared" si="5"/>
        <v/>
      </c>
      <c r="C79" s="254" t="str">
        <f>IF(B79&lt;&gt;"",MAX(C$2:C78)+1,"")</f>
        <v/>
      </c>
      <c r="D79" s="250" t="str">
        <f>D78</f>
        <v/>
      </c>
      <c r="E79" s="250" t="str">
        <f>IF(①事業者概要一覧!Q50="","",①事業者概要一覧!Q50)</f>
        <v/>
      </c>
      <c r="F79" s="250" t="s">
        <v>497</v>
      </c>
      <c r="G79" s="253" t="str">
        <f>IF(①事業者概要一覧!R50="","",①事業者概要一覧!R50)</f>
        <v/>
      </c>
      <c r="I79" s="250">
        <v>78</v>
      </c>
      <c r="J79" s="250" t="str">
        <f t="shared" si="6"/>
        <v/>
      </c>
      <c r="K79" s="250" t="str">
        <f t="shared" si="7"/>
        <v/>
      </c>
      <c r="L79" s="250" t="str">
        <f t="shared" si="8"/>
        <v/>
      </c>
      <c r="M79" s="253" t="str">
        <f t="shared" si="9"/>
        <v/>
      </c>
    </row>
    <row r="80" spans="1:13">
      <c r="A80" s="250">
        <f>IF(①事業者概要一覧!B51="","",①事業者概要一覧!B51)</f>
        <v>39</v>
      </c>
      <c r="B80" s="254" t="str">
        <f t="shared" si="5"/>
        <v/>
      </c>
      <c r="C80" s="254" t="str">
        <f>IF(B80&lt;&gt;"",MAX(C$2:C79)+1,"")</f>
        <v/>
      </c>
      <c r="D80" s="250" t="str">
        <f>IF(①事業者概要一覧!C51="","",①事業者概要一覧!C51)</f>
        <v/>
      </c>
      <c r="E80" s="250" t="str">
        <f>IF(①事業者概要一覧!N51="","",①事業者概要一覧!N51)</f>
        <v/>
      </c>
      <c r="F80" s="250" t="str">
        <f>IF(①事業者概要一覧!O51="","",①事業者概要一覧!O51)</f>
        <v/>
      </c>
      <c r="G80" s="253" t="str">
        <f>IF(①事業者概要一覧!P51="","",①事業者概要一覧!P51)</f>
        <v/>
      </c>
      <c r="I80" s="250">
        <v>79</v>
      </c>
      <c r="J80" s="250" t="str">
        <f t="shared" si="6"/>
        <v/>
      </c>
      <c r="K80" s="250" t="str">
        <f t="shared" si="7"/>
        <v/>
      </c>
      <c r="L80" s="250" t="str">
        <f t="shared" si="8"/>
        <v/>
      </c>
      <c r="M80" s="253" t="str">
        <f t="shared" si="9"/>
        <v/>
      </c>
    </row>
    <row r="81" spans="1:13">
      <c r="A81" s="250"/>
      <c r="B81" s="254" t="str">
        <f t="shared" si="5"/>
        <v/>
      </c>
      <c r="C81" s="254" t="str">
        <f>IF(B81&lt;&gt;"",MAX(C$2:C80)+1,"")</f>
        <v/>
      </c>
      <c r="D81" s="250" t="str">
        <f>D80</f>
        <v/>
      </c>
      <c r="E81" s="250" t="str">
        <f>IF(①事業者概要一覧!Q51="","",①事業者概要一覧!Q51)</f>
        <v/>
      </c>
      <c r="F81" s="250" t="s">
        <v>497</v>
      </c>
      <c r="G81" s="253" t="str">
        <f>IF(①事業者概要一覧!R51="","",①事業者概要一覧!R51)</f>
        <v/>
      </c>
      <c r="I81" s="250">
        <v>80</v>
      </c>
      <c r="J81" s="250" t="str">
        <f t="shared" si="6"/>
        <v/>
      </c>
      <c r="K81" s="250" t="str">
        <f t="shared" si="7"/>
        <v/>
      </c>
      <c r="L81" s="250" t="str">
        <f t="shared" si="8"/>
        <v/>
      </c>
      <c r="M81" s="253" t="str">
        <f t="shared" si="9"/>
        <v/>
      </c>
    </row>
    <row r="82" spans="1:13">
      <c r="A82" s="250">
        <f>IF(①事業者概要一覧!B52="","",①事業者概要一覧!B52)</f>
        <v>40</v>
      </c>
      <c r="B82" s="254" t="str">
        <f t="shared" si="5"/>
        <v/>
      </c>
      <c r="C82" s="254" t="str">
        <f>IF(B82&lt;&gt;"",MAX(C$2:C81)+1,"")</f>
        <v/>
      </c>
      <c r="D82" s="250" t="str">
        <f>IF(①事業者概要一覧!C52="","",①事業者概要一覧!C52)</f>
        <v/>
      </c>
      <c r="E82" s="250" t="str">
        <f>IF(①事業者概要一覧!N52="","",①事業者概要一覧!N52)</f>
        <v/>
      </c>
      <c r="F82" s="250" t="str">
        <f>IF(①事業者概要一覧!O52="","",①事業者概要一覧!O52)</f>
        <v/>
      </c>
      <c r="G82" s="253" t="str">
        <f>IF(①事業者概要一覧!P52="","",①事業者概要一覧!P52)</f>
        <v/>
      </c>
      <c r="I82" s="250">
        <v>81</v>
      </c>
      <c r="J82" s="250" t="str">
        <f t="shared" si="6"/>
        <v/>
      </c>
      <c r="K82" s="250" t="str">
        <f t="shared" si="7"/>
        <v/>
      </c>
      <c r="L82" s="250" t="str">
        <f t="shared" si="8"/>
        <v/>
      </c>
      <c r="M82" s="253" t="str">
        <f t="shared" si="9"/>
        <v/>
      </c>
    </row>
    <row r="83" spans="1:13">
      <c r="A83" s="250"/>
      <c r="B83" s="254" t="str">
        <f t="shared" si="5"/>
        <v/>
      </c>
      <c r="C83" s="254" t="str">
        <f>IF(B83&lt;&gt;"",MAX(C$2:C82)+1,"")</f>
        <v/>
      </c>
      <c r="D83" s="250" t="str">
        <f>D82</f>
        <v/>
      </c>
      <c r="E83" s="250" t="str">
        <f>IF(①事業者概要一覧!Q52="","",①事業者概要一覧!Q52)</f>
        <v/>
      </c>
      <c r="F83" s="250" t="s">
        <v>497</v>
      </c>
      <c r="G83" s="253" t="str">
        <f>IF(①事業者概要一覧!R52="","",①事業者概要一覧!R52)</f>
        <v/>
      </c>
      <c r="I83" s="250">
        <v>82</v>
      </c>
      <c r="J83" s="250" t="str">
        <f t="shared" si="6"/>
        <v/>
      </c>
      <c r="K83" s="250" t="str">
        <f t="shared" si="7"/>
        <v/>
      </c>
      <c r="L83" s="250" t="str">
        <f t="shared" si="8"/>
        <v/>
      </c>
      <c r="M83" s="253" t="str">
        <f t="shared" si="9"/>
        <v/>
      </c>
    </row>
    <row r="84" spans="1:13">
      <c r="A84" s="250">
        <f>IF(①事業者概要一覧!B53="","",①事業者概要一覧!B53)</f>
        <v>41</v>
      </c>
      <c r="B84" s="254" t="str">
        <f t="shared" si="5"/>
        <v/>
      </c>
      <c r="C84" s="254" t="str">
        <f>IF(B84&lt;&gt;"",MAX(C$2:C83)+1,"")</f>
        <v/>
      </c>
      <c r="D84" s="250" t="str">
        <f>IF(①事業者概要一覧!C53="","",①事業者概要一覧!C53)</f>
        <v/>
      </c>
      <c r="E84" s="250" t="str">
        <f>IF(①事業者概要一覧!N53="","",①事業者概要一覧!N53)</f>
        <v/>
      </c>
      <c r="F84" s="250" t="str">
        <f>IF(①事業者概要一覧!O53="","",①事業者概要一覧!O53)</f>
        <v/>
      </c>
      <c r="G84" s="253" t="str">
        <f>IF(①事業者概要一覧!P53="","",①事業者概要一覧!P53)</f>
        <v/>
      </c>
      <c r="I84" s="250">
        <v>83</v>
      </c>
      <c r="J84" s="250" t="str">
        <f t="shared" si="6"/>
        <v/>
      </c>
      <c r="K84" s="250" t="str">
        <f t="shared" si="7"/>
        <v/>
      </c>
      <c r="L84" s="250" t="str">
        <f t="shared" si="8"/>
        <v/>
      </c>
      <c r="M84" s="253" t="str">
        <f t="shared" si="9"/>
        <v/>
      </c>
    </row>
    <row r="85" spans="1:13">
      <c r="A85" s="250"/>
      <c r="B85" s="254" t="str">
        <f t="shared" si="5"/>
        <v/>
      </c>
      <c r="C85" s="254" t="str">
        <f>IF(B85&lt;&gt;"",MAX(C$2:C84)+1,"")</f>
        <v/>
      </c>
      <c r="D85" s="250" t="str">
        <f>D84</f>
        <v/>
      </c>
      <c r="E85" s="250" t="str">
        <f>IF(①事業者概要一覧!Q53="","",①事業者概要一覧!Q53)</f>
        <v/>
      </c>
      <c r="F85" s="250" t="s">
        <v>497</v>
      </c>
      <c r="G85" s="253" t="str">
        <f>IF(①事業者概要一覧!R53="","",①事業者概要一覧!R53)</f>
        <v/>
      </c>
      <c r="I85" s="250">
        <v>84</v>
      </c>
      <c r="J85" s="250" t="str">
        <f t="shared" si="6"/>
        <v/>
      </c>
      <c r="K85" s="250" t="str">
        <f t="shared" si="7"/>
        <v/>
      </c>
      <c r="L85" s="250" t="str">
        <f t="shared" si="8"/>
        <v/>
      </c>
      <c r="M85" s="253" t="str">
        <f t="shared" si="9"/>
        <v/>
      </c>
    </row>
    <row r="86" spans="1:13">
      <c r="A86" s="250">
        <f>IF(①事業者概要一覧!B54="","",①事業者概要一覧!B54)</f>
        <v>42</v>
      </c>
      <c r="B86" s="254" t="str">
        <f t="shared" si="5"/>
        <v/>
      </c>
      <c r="C86" s="254" t="str">
        <f>IF(B86&lt;&gt;"",MAX(C$2:C85)+1,"")</f>
        <v/>
      </c>
      <c r="D86" s="250" t="str">
        <f>IF(①事業者概要一覧!C54="","",①事業者概要一覧!C54)</f>
        <v/>
      </c>
      <c r="E86" s="250" t="str">
        <f>IF(①事業者概要一覧!N54="","",①事業者概要一覧!N54)</f>
        <v/>
      </c>
      <c r="F86" s="250" t="str">
        <f>IF(①事業者概要一覧!O54="","",①事業者概要一覧!O54)</f>
        <v/>
      </c>
      <c r="G86" s="253" t="str">
        <f>IF(①事業者概要一覧!P54="","",①事業者概要一覧!P54)</f>
        <v/>
      </c>
      <c r="I86" s="250">
        <v>85</v>
      </c>
      <c r="J86" s="250" t="str">
        <f t="shared" si="6"/>
        <v/>
      </c>
      <c r="K86" s="250" t="str">
        <f t="shared" si="7"/>
        <v/>
      </c>
      <c r="L86" s="250" t="str">
        <f t="shared" si="8"/>
        <v/>
      </c>
      <c r="M86" s="253" t="str">
        <f t="shared" si="9"/>
        <v/>
      </c>
    </row>
    <row r="87" spans="1:13">
      <c r="A87" s="250"/>
      <c r="B87" s="254" t="str">
        <f t="shared" si="5"/>
        <v/>
      </c>
      <c r="C87" s="254" t="str">
        <f>IF(B87&lt;&gt;"",MAX(C$2:C86)+1,"")</f>
        <v/>
      </c>
      <c r="D87" s="250" t="str">
        <f>D86</f>
        <v/>
      </c>
      <c r="E87" s="250" t="str">
        <f>IF(①事業者概要一覧!Q54="","",①事業者概要一覧!Q54)</f>
        <v/>
      </c>
      <c r="F87" s="250" t="s">
        <v>497</v>
      </c>
      <c r="G87" s="253" t="str">
        <f>IF(①事業者概要一覧!R54="","",①事業者概要一覧!R54)</f>
        <v/>
      </c>
      <c r="I87" s="250">
        <v>86</v>
      </c>
      <c r="J87" s="250" t="str">
        <f t="shared" si="6"/>
        <v/>
      </c>
      <c r="K87" s="250" t="str">
        <f t="shared" si="7"/>
        <v/>
      </c>
      <c r="L87" s="250" t="str">
        <f t="shared" si="8"/>
        <v/>
      </c>
      <c r="M87" s="253" t="str">
        <f t="shared" si="9"/>
        <v/>
      </c>
    </row>
    <row r="88" spans="1:13">
      <c r="A88" s="250">
        <f>IF(①事業者概要一覧!B55="","",①事業者概要一覧!B55)</f>
        <v>43</v>
      </c>
      <c r="B88" s="254" t="str">
        <f t="shared" si="5"/>
        <v/>
      </c>
      <c r="C88" s="254" t="str">
        <f>IF(B88&lt;&gt;"",MAX(C$2:C87)+1,"")</f>
        <v/>
      </c>
      <c r="D88" s="250" t="str">
        <f>IF(①事業者概要一覧!C55="","",①事業者概要一覧!C55)</f>
        <v/>
      </c>
      <c r="E88" s="250" t="str">
        <f>IF(①事業者概要一覧!N55="","",①事業者概要一覧!N55)</f>
        <v/>
      </c>
      <c r="F88" s="250" t="str">
        <f>IF(①事業者概要一覧!O55="","",①事業者概要一覧!O55)</f>
        <v/>
      </c>
      <c r="G88" s="253" t="str">
        <f>IF(①事業者概要一覧!P55="","",①事業者概要一覧!P55)</f>
        <v/>
      </c>
      <c r="I88" s="250">
        <v>87</v>
      </c>
      <c r="J88" s="250" t="str">
        <f t="shared" si="6"/>
        <v/>
      </c>
      <c r="K88" s="250" t="str">
        <f t="shared" si="7"/>
        <v/>
      </c>
      <c r="L88" s="250" t="str">
        <f t="shared" si="8"/>
        <v/>
      </c>
      <c r="M88" s="253" t="str">
        <f t="shared" si="9"/>
        <v/>
      </c>
    </row>
    <row r="89" spans="1:13">
      <c r="A89" s="250"/>
      <c r="B89" s="254" t="str">
        <f t="shared" si="5"/>
        <v/>
      </c>
      <c r="C89" s="254" t="str">
        <f>IF(B89&lt;&gt;"",MAX(C$2:C88)+1,"")</f>
        <v/>
      </c>
      <c r="D89" s="250" t="str">
        <f>D88</f>
        <v/>
      </c>
      <c r="E89" s="250" t="str">
        <f>IF(①事業者概要一覧!Q55="","",①事業者概要一覧!Q55)</f>
        <v/>
      </c>
      <c r="F89" s="250" t="s">
        <v>497</v>
      </c>
      <c r="G89" s="253" t="str">
        <f>IF(①事業者概要一覧!R55="","",①事業者概要一覧!R55)</f>
        <v/>
      </c>
      <c r="I89" s="250">
        <v>88</v>
      </c>
      <c r="J89" s="250" t="str">
        <f t="shared" si="6"/>
        <v/>
      </c>
      <c r="K89" s="250" t="str">
        <f t="shared" si="7"/>
        <v/>
      </c>
      <c r="L89" s="250" t="str">
        <f t="shared" si="8"/>
        <v/>
      </c>
      <c r="M89" s="253" t="str">
        <f t="shared" si="9"/>
        <v/>
      </c>
    </row>
    <row r="90" spans="1:13">
      <c r="A90" s="250">
        <f>IF(①事業者概要一覧!B56="","",①事業者概要一覧!B56)</f>
        <v>44</v>
      </c>
      <c r="B90" s="254" t="str">
        <f t="shared" si="5"/>
        <v/>
      </c>
      <c r="C90" s="254" t="str">
        <f>IF(B90&lt;&gt;"",MAX(C$2:C89)+1,"")</f>
        <v/>
      </c>
      <c r="D90" s="250" t="str">
        <f>IF(①事業者概要一覧!C56="","",①事業者概要一覧!C56)</f>
        <v/>
      </c>
      <c r="E90" s="250" t="str">
        <f>IF(①事業者概要一覧!N56="","",①事業者概要一覧!N56)</f>
        <v/>
      </c>
      <c r="F90" s="250" t="str">
        <f>IF(①事業者概要一覧!O56="","",①事業者概要一覧!O56)</f>
        <v/>
      </c>
      <c r="G90" s="253" t="str">
        <f>IF(①事業者概要一覧!P56="","",①事業者概要一覧!P56)</f>
        <v/>
      </c>
      <c r="I90" s="250">
        <v>89</v>
      </c>
      <c r="J90" s="250" t="str">
        <f t="shared" si="6"/>
        <v/>
      </c>
      <c r="K90" s="250" t="str">
        <f t="shared" si="7"/>
        <v/>
      </c>
      <c r="L90" s="250" t="str">
        <f t="shared" si="8"/>
        <v/>
      </c>
      <c r="M90" s="253" t="str">
        <f t="shared" si="9"/>
        <v/>
      </c>
    </row>
    <row r="91" spans="1:13">
      <c r="A91" s="250"/>
      <c r="B91" s="254" t="str">
        <f t="shared" si="5"/>
        <v/>
      </c>
      <c r="C91" s="254" t="str">
        <f>IF(B91&lt;&gt;"",MAX(C$2:C90)+1,"")</f>
        <v/>
      </c>
      <c r="D91" s="250" t="str">
        <f>D90</f>
        <v/>
      </c>
      <c r="E91" s="250" t="str">
        <f>IF(①事業者概要一覧!Q56="","",①事業者概要一覧!Q56)</f>
        <v/>
      </c>
      <c r="F91" s="250" t="s">
        <v>497</v>
      </c>
      <c r="G91" s="253" t="str">
        <f>IF(①事業者概要一覧!R56="","",①事業者概要一覧!R56)</f>
        <v/>
      </c>
      <c r="I91" s="250">
        <v>90</v>
      </c>
      <c r="J91" s="250" t="str">
        <f t="shared" si="6"/>
        <v/>
      </c>
      <c r="K91" s="250" t="str">
        <f t="shared" si="7"/>
        <v/>
      </c>
      <c r="L91" s="250" t="str">
        <f t="shared" si="8"/>
        <v/>
      </c>
      <c r="M91" s="253" t="str">
        <f t="shared" si="9"/>
        <v/>
      </c>
    </row>
    <row r="92" spans="1:13">
      <c r="A92" s="250">
        <f>IF(①事業者概要一覧!B57="","",①事業者概要一覧!B57)</f>
        <v>45</v>
      </c>
      <c r="B92" s="254" t="str">
        <f t="shared" si="5"/>
        <v/>
      </c>
      <c r="C92" s="254" t="str">
        <f>IF(B92&lt;&gt;"",MAX(C$2:C91)+1,"")</f>
        <v/>
      </c>
      <c r="D92" s="250" t="str">
        <f>IF(①事業者概要一覧!C57="","",①事業者概要一覧!C57)</f>
        <v/>
      </c>
      <c r="E92" s="250" t="str">
        <f>IF(①事業者概要一覧!N57="","",①事業者概要一覧!N57)</f>
        <v/>
      </c>
      <c r="F92" s="250" t="str">
        <f>IF(①事業者概要一覧!O57="","",①事業者概要一覧!O57)</f>
        <v/>
      </c>
      <c r="G92" s="253" t="str">
        <f>IF(①事業者概要一覧!P57="","",①事業者概要一覧!P57)</f>
        <v/>
      </c>
      <c r="I92" s="250">
        <v>91</v>
      </c>
      <c r="J92" s="250" t="str">
        <f t="shared" si="6"/>
        <v/>
      </c>
      <c r="K92" s="250" t="str">
        <f t="shared" si="7"/>
        <v/>
      </c>
      <c r="L92" s="250" t="str">
        <f t="shared" si="8"/>
        <v/>
      </c>
      <c r="M92" s="253" t="str">
        <f t="shared" si="9"/>
        <v/>
      </c>
    </row>
    <row r="93" spans="1:13">
      <c r="A93" s="250"/>
      <c r="B93" s="254" t="str">
        <f t="shared" si="5"/>
        <v/>
      </c>
      <c r="C93" s="254" t="str">
        <f>IF(B93&lt;&gt;"",MAX(C$2:C92)+1,"")</f>
        <v/>
      </c>
      <c r="D93" s="250" t="str">
        <f>D92</f>
        <v/>
      </c>
      <c r="E93" s="250" t="str">
        <f>IF(①事業者概要一覧!Q57="","",①事業者概要一覧!Q57)</f>
        <v/>
      </c>
      <c r="F93" s="250" t="s">
        <v>497</v>
      </c>
      <c r="G93" s="253" t="str">
        <f>IF(①事業者概要一覧!R57="","",①事業者概要一覧!R57)</f>
        <v/>
      </c>
      <c r="I93" s="250">
        <v>92</v>
      </c>
      <c r="J93" s="250" t="str">
        <f t="shared" si="6"/>
        <v/>
      </c>
      <c r="K93" s="250" t="str">
        <f t="shared" si="7"/>
        <v/>
      </c>
      <c r="L93" s="250" t="str">
        <f t="shared" si="8"/>
        <v/>
      </c>
      <c r="M93" s="253" t="str">
        <f t="shared" si="9"/>
        <v/>
      </c>
    </row>
    <row r="94" spans="1:13">
      <c r="A94" s="250">
        <f>IF(①事業者概要一覧!B58="","",①事業者概要一覧!B58)</f>
        <v>46</v>
      </c>
      <c r="B94" s="254" t="str">
        <f t="shared" si="5"/>
        <v/>
      </c>
      <c r="C94" s="254" t="str">
        <f>IF(B94&lt;&gt;"",MAX(C$2:C93)+1,"")</f>
        <v/>
      </c>
      <c r="D94" s="250" t="str">
        <f>IF(①事業者概要一覧!C58="","",①事業者概要一覧!C58)</f>
        <v/>
      </c>
      <c r="E94" s="250" t="str">
        <f>IF(①事業者概要一覧!N58="","",①事業者概要一覧!N58)</f>
        <v/>
      </c>
      <c r="F94" s="250" t="str">
        <f>IF(①事業者概要一覧!O58="","",①事業者概要一覧!O58)</f>
        <v/>
      </c>
      <c r="G94" s="253" t="str">
        <f>IF(①事業者概要一覧!P58="","",①事業者概要一覧!P58)</f>
        <v/>
      </c>
      <c r="I94" s="250">
        <v>93</v>
      </c>
      <c r="J94" s="250" t="str">
        <f t="shared" si="6"/>
        <v/>
      </c>
      <c r="K94" s="250" t="str">
        <f t="shared" si="7"/>
        <v/>
      </c>
      <c r="L94" s="250" t="str">
        <f t="shared" si="8"/>
        <v/>
      </c>
      <c r="M94" s="253" t="str">
        <f t="shared" si="9"/>
        <v/>
      </c>
    </row>
    <row r="95" spans="1:13">
      <c r="A95" s="250"/>
      <c r="B95" s="254" t="str">
        <f t="shared" si="5"/>
        <v/>
      </c>
      <c r="C95" s="254" t="str">
        <f>IF(B95&lt;&gt;"",MAX(C$2:C94)+1,"")</f>
        <v/>
      </c>
      <c r="D95" s="250" t="str">
        <f>D94</f>
        <v/>
      </c>
      <c r="E95" s="250" t="str">
        <f>IF(①事業者概要一覧!Q58="","",①事業者概要一覧!Q58)</f>
        <v/>
      </c>
      <c r="F95" s="250" t="s">
        <v>497</v>
      </c>
      <c r="G95" s="253" t="str">
        <f>IF(①事業者概要一覧!R58="","",①事業者概要一覧!R58)</f>
        <v/>
      </c>
      <c r="I95" s="250">
        <v>94</v>
      </c>
      <c r="J95" s="250" t="str">
        <f t="shared" si="6"/>
        <v/>
      </c>
      <c r="K95" s="250" t="str">
        <f t="shared" si="7"/>
        <v/>
      </c>
      <c r="L95" s="250" t="str">
        <f t="shared" si="8"/>
        <v/>
      </c>
      <c r="M95" s="253" t="str">
        <f t="shared" si="9"/>
        <v/>
      </c>
    </row>
    <row r="96" spans="1:13">
      <c r="A96" s="250">
        <f>IF(①事業者概要一覧!B59="","",①事業者概要一覧!B59)</f>
        <v>47</v>
      </c>
      <c r="B96" s="254" t="str">
        <f t="shared" si="5"/>
        <v/>
      </c>
      <c r="C96" s="254" t="str">
        <f>IF(B96&lt;&gt;"",MAX(C$2:C95)+1,"")</f>
        <v/>
      </c>
      <c r="D96" s="250" t="str">
        <f>IF(①事業者概要一覧!C59="","",①事業者概要一覧!C59)</f>
        <v/>
      </c>
      <c r="E96" s="250" t="str">
        <f>IF(①事業者概要一覧!N59="","",①事業者概要一覧!N59)</f>
        <v/>
      </c>
      <c r="F96" s="250" t="str">
        <f>IF(①事業者概要一覧!O59="","",①事業者概要一覧!O59)</f>
        <v/>
      </c>
      <c r="G96" s="253" t="str">
        <f>IF(①事業者概要一覧!P59="","",①事業者概要一覧!P59)</f>
        <v/>
      </c>
      <c r="I96" s="250">
        <v>95</v>
      </c>
      <c r="J96" s="250" t="str">
        <f t="shared" si="6"/>
        <v/>
      </c>
      <c r="K96" s="250" t="str">
        <f t="shared" si="7"/>
        <v/>
      </c>
      <c r="L96" s="250" t="str">
        <f t="shared" si="8"/>
        <v/>
      </c>
      <c r="M96" s="253" t="str">
        <f t="shared" si="9"/>
        <v/>
      </c>
    </row>
    <row r="97" spans="1:13">
      <c r="A97" s="250"/>
      <c r="B97" s="254" t="str">
        <f t="shared" si="5"/>
        <v/>
      </c>
      <c r="C97" s="254" t="str">
        <f>IF(B97&lt;&gt;"",MAX(C$2:C96)+1,"")</f>
        <v/>
      </c>
      <c r="D97" s="250" t="str">
        <f>D96</f>
        <v/>
      </c>
      <c r="E97" s="250" t="str">
        <f>IF(①事業者概要一覧!Q59="","",①事業者概要一覧!Q59)</f>
        <v/>
      </c>
      <c r="F97" s="250" t="s">
        <v>497</v>
      </c>
      <c r="G97" s="253" t="str">
        <f>IF(①事業者概要一覧!R59="","",①事業者概要一覧!R59)</f>
        <v/>
      </c>
      <c r="I97" s="250">
        <v>96</v>
      </c>
      <c r="J97" s="250" t="str">
        <f t="shared" si="6"/>
        <v/>
      </c>
      <c r="K97" s="250" t="str">
        <f t="shared" si="7"/>
        <v/>
      </c>
      <c r="L97" s="250" t="str">
        <f t="shared" si="8"/>
        <v/>
      </c>
      <c r="M97" s="253" t="str">
        <f t="shared" si="9"/>
        <v/>
      </c>
    </row>
    <row r="98" spans="1:13">
      <c r="A98" s="250">
        <f>IF(①事業者概要一覧!B60="","",①事業者概要一覧!B60)</f>
        <v>48</v>
      </c>
      <c r="B98" s="254" t="str">
        <f t="shared" si="5"/>
        <v/>
      </c>
      <c r="C98" s="254" t="str">
        <f>IF(B98&lt;&gt;"",MAX(C$2:C97)+1,"")</f>
        <v/>
      </c>
      <c r="D98" s="250" t="str">
        <f>IF(①事業者概要一覧!C60="","",①事業者概要一覧!C60)</f>
        <v/>
      </c>
      <c r="E98" s="250" t="str">
        <f>IF(①事業者概要一覧!N60="","",①事業者概要一覧!N60)</f>
        <v/>
      </c>
      <c r="F98" s="250" t="str">
        <f>IF(①事業者概要一覧!O60="","",①事業者概要一覧!O60)</f>
        <v/>
      </c>
      <c r="G98" s="253" t="str">
        <f>IF(①事業者概要一覧!P60="","",①事業者概要一覧!P60)</f>
        <v/>
      </c>
      <c r="I98" s="250">
        <v>97</v>
      </c>
      <c r="J98" s="250" t="str">
        <f t="shared" si="6"/>
        <v/>
      </c>
      <c r="K98" s="250" t="str">
        <f t="shared" si="7"/>
        <v/>
      </c>
      <c r="L98" s="250" t="str">
        <f t="shared" si="8"/>
        <v/>
      </c>
      <c r="M98" s="253" t="str">
        <f t="shared" si="9"/>
        <v/>
      </c>
    </row>
    <row r="99" spans="1:13">
      <c r="A99" s="250"/>
      <c r="B99" s="254" t="str">
        <f t="shared" si="5"/>
        <v/>
      </c>
      <c r="C99" s="254" t="str">
        <f>IF(B99&lt;&gt;"",MAX(C$2:C98)+1,"")</f>
        <v/>
      </c>
      <c r="D99" s="250" t="str">
        <f>D98</f>
        <v/>
      </c>
      <c r="E99" s="250" t="str">
        <f>IF(①事業者概要一覧!Q60="","",①事業者概要一覧!Q60)</f>
        <v/>
      </c>
      <c r="F99" s="250" t="s">
        <v>497</v>
      </c>
      <c r="G99" s="253" t="str">
        <f>IF(①事業者概要一覧!R60="","",①事業者概要一覧!R60)</f>
        <v/>
      </c>
      <c r="I99" s="250">
        <v>98</v>
      </c>
      <c r="J99" s="250" t="str">
        <f t="shared" si="6"/>
        <v/>
      </c>
      <c r="K99" s="250" t="str">
        <f t="shared" si="7"/>
        <v/>
      </c>
      <c r="L99" s="250" t="str">
        <f t="shared" si="8"/>
        <v/>
      </c>
      <c r="M99" s="253" t="str">
        <f t="shared" si="9"/>
        <v/>
      </c>
    </row>
    <row r="100" spans="1:13">
      <c r="A100" s="250">
        <f>IF(①事業者概要一覧!B61="","",①事業者概要一覧!B61)</f>
        <v>49</v>
      </c>
      <c r="B100" s="254" t="str">
        <f t="shared" si="5"/>
        <v/>
      </c>
      <c r="C100" s="254" t="str">
        <f>IF(B100&lt;&gt;"",MAX(C$2:C99)+1,"")</f>
        <v/>
      </c>
      <c r="D100" s="250" t="str">
        <f>IF(①事業者概要一覧!C61="","",①事業者概要一覧!C61)</f>
        <v/>
      </c>
      <c r="E100" s="250" t="str">
        <f>IF(①事業者概要一覧!N61="","",①事業者概要一覧!N61)</f>
        <v/>
      </c>
      <c r="F100" s="250" t="str">
        <f>IF(①事業者概要一覧!O61="","",①事業者概要一覧!O61)</f>
        <v/>
      </c>
      <c r="G100" s="253" t="str">
        <f>IF(①事業者概要一覧!P61="","",①事業者概要一覧!P61)</f>
        <v/>
      </c>
      <c r="I100" s="250">
        <v>99</v>
      </c>
      <c r="J100" s="250" t="str">
        <f t="shared" si="6"/>
        <v/>
      </c>
      <c r="K100" s="250" t="str">
        <f t="shared" si="7"/>
        <v/>
      </c>
      <c r="L100" s="250" t="str">
        <f t="shared" si="8"/>
        <v/>
      </c>
      <c r="M100" s="253" t="str">
        <f t="shared" si="9"/>
        <v/>
      </c>
    </row>
    <row r="101" spans="1:13">
      <c r="A101" s="250"/>
      <c r="B101" s="254" t="str">
        <f t="shared" si="5"/>
        <v/>
      </c>
      <c r="C101" s="254" t="str">
        <f>IF(B101&lt;&gt;"",MAX(C$2:C100)+1,"")</f>
        <v/>
      </c>
      <c r="D101" s="250" t="str">
        <f>D100</f>
        <v/>
      </c>
      <c r="E101" s="250" t="str">
        <f>IF(①事業者概要一覧!Q61="","",①事業者概要一覧!Q61)</f>
        <v/>
      </c>
      <c r="F101" s="250" t="s">
        <v>497</v>
      </c>
      <c r="G101" s="253" t="str">
        <f>IF(①事業者概要一覧!R61="","",①事業者概要一覧!R61)</f>
        <v/>
      </c>
      <c r="I101" s="250">
        <v>100</v>
      </c>
      <c r="J101" s="250" t="str">
        <f t="shared" si="6"/>
        <v/>
      </c>
      <c r="K101" s="250" t="str">
        <f t="shared" si="7"/>
        <v/>
      </c>
      <c r="L101" s="250" t="str">
        <f t="shared" si="8"/>
        <v/>
      </c>
      <c r="M101" s="253" t="str">
        <f t="shared" si="9"/>
        <v/>
      </c>
    </row>
    <row r="102" spans="1:13">
      <c r="A102" s="250">
        <f>IF(①事業者概要一覧!B62="","",①事業者概要一覧!B62)</f>
        <v>50</v>
      </c>
      <c r="B102" s="254" t="str">
        <f t="shared" si="5"/>
        <v/>
      </c>
      <c r="C102" s="254" t="str">
        <f>IF(B102&lt;&gt;"",MAX(C$2:C101)+1,"")</f>
        <v/>
      </c>
      <c r="D102" s="250" t="str">
        <f>IF(①事業者概要一覧!C62="","",①事業者概要一覧!C62)</f>
        <v/>
      </c>
      <c r="E102" s="250" t="str">
        <f>IF(①事業者概要一覧!N62="","",①事業者概要一覧!N62)</f>
        <v/>
      </c>
      <c r="F102" s="250" t="str">
        <f>IF(①事業者概要一覧!O62="","",①事業者概要一覧!O62)</f>
        <v/>
      </c>
      <c r="G102" s="253" t="str">
        <f>IF(①事業者概要一覧!P62="","",①事業者概要一覧!P62)</f>
        <v/>
      </c>
      <c r="I102" s="250">
        <v>101</v>
      </c>
      <c r="J102" s="250" t="str">
        <f t="shared" si="6"/>
        <v/>
      </c>
      <c r="K102" s="250" t="str">
        <f t="shared" si="7"/>
        <v/>
      </c>
      <c r="L102" s="250" t="str">
        <f t="shared" si="8"/>
        <v/>
      </c>
      <c r="M102" s="253" t="str">
        <f t="shared" si="9"/>
        <v/>
      </c>
    </row>
    <row r="103" spans="1:13">
      <c r="A103" s="250"/>
      <c r="B103" s="254" t="str">
        <f t="shared" si="5"/>
        <v/>
      </c>
      <c r="C103" s="254" t="str">
        <f>IF(B103&lt;&gt;"",MAX(C$2:C102)+1,"")</f>
        <v/>
      </c>
      <c r="D103" s="250" t="str">
        <f>D102</f>
        <v/>
      </c>
      <c r="E103" s="250" t="str">
        <f>IF(①事業者概要一覧!Q62="","",①事業者概要一覧!Q62)</f>
        <v/>
      </c>
      <c r="F103" s="250" t="s">
        <v>497</v>
      </c>
      <c r="G103" s="253" t="str">
        <f>IF(①事業者概要一覧!R62="","",①事業者概要一覧!R62)</f>
        <v/>
      </c>
      <c r="I103" s="250">
        <v>102</v>
      </c>
      <c r="J103" s="250" t="str">
        <f t="shared" si="6"/>
        <v/>
      </c>
      <c r="K103" s="250" t="str">
        <f t="shared" si="7"/>
        <v/>
      </c>
      <c r="L103" s="250" t="str">
        <f t="shared" si="8"/>
        <v/>
      </c>
      <c r="M103" s="253" t="str">
        <f t="shared" si="9"/>
        <v/>
      </c>
    </row>
  </sheetData>
  <sheetProtection sheet="1" objects="1" scenarios="1"/>
  <phoneticPr fontId="7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AI63"/>
  <sheetViews>
    <sheetView view="pageBreakPreview" zoomScale="85" zoomScaleNormal="70" zoomScaleSheetLayoutView="85" workbookViewId="0">
      <pane xSplit="2" ySplit="5" topLeftCell="C6" activePane="bottomRight" state="frozen"/>
      <selection activeCell="E4" sqref="E4"/>
      <selection pane="topRight" activeCell="E4" sqref="E4"/>
      <selection pane="bottomLeft" activeCell="E4" sqref="E4"/>
      <selection pane="bottomRight"/>
    </sheetView>
  </sheetViews>
  <sheetFormatPr defaultRowHeight="12"/>
  <cols>
    <col min="1" max="1" width="16.375" style="10" customWidth="1"/>
    <col min="2" max="2" width="9" style="10"/>
    <col min="3" max="3" width="26.5" style="10" customWidth="1"/>
    <col min="4" max="5" width="37.625" style="10" customWidth="1"/>
    <col min="6" max="35" width="20.625" style="10" customWidth="1"/>
    <col min="36" max="16384" width="9" style="10"/>
  </cols>
  <sheetData>
    <row r="1" spans="1:35" ht="18.75">
      <c r="A1" s="325" t="s">
        <v>524</v>
      </c>
      <c r="B1" s="242" t="s">
        <v>286</v>
      </c>
    </row>
    <row r="3" spans="1:35">
      <c r="B3" s="10" t="s">
        <v>534</v>
      </c>
    </row>
    <row r="4" spans="1:35">
      <c r="B4" s="285" t="s">
        <v>254</v>
      </c>
      <c r="C4" s="285" t="s">
        <v>248</v>
      </c>
      <c r="D4" s="277" t="s">
        <v>250</v>
      </c>
      <c r="E4" s="279"/>
      <c r="F4" s="277" t="s">
        <v>485</v>
      </c>
      <c r="G4" s="278"/>
      <c r="H4" s="278"/>
      <c r="I4" s="278"/>
      <c r="J4" s="279"/>
      <c r="K4" s="277" t="s">
        <v>292</v>
      </c>
      <c r="L4" s="278"/>
      <c r="M4" s="278"/>
      <c r="N4" s="278"/>
      <c r="O4" s="279"/>
      <c r="P4" s="277" t="s">
        <v>294</v>
      </c>
      <c r="Q4" s="278"/>
      <c r="R4" s="278"/>
      <c r="S4" s="278"/>
      <c r="T4" s="279"/>
      <c r="U4" s="277" t="s">
        <v>293</v>
      </c>
      <c r="V4" s="278"/>
      <c r="W4" s="278"/>
      <c r="X4" s="278"/>
      <c r="Y4" s="279"/>
      <c r="Z4" s="277" t="s">
        <v>416</v>
      </c>
      <c r="AA4" s="278"/>
      <c r="AB4" s="278"/>
      <c r="AC4" s="278"/>
      <c r="AD4" s="279"/>
      <c r="AE4" s="277" t="s">
        <v>417</v>
      </c>
      <c r="AF4" s="278"/>
      <c r="AG4" s="278"/>
      <c r="AH4" s="278"/>
      <c r="AI4" s="279"/>
    </row>
    <row r="5" spans="1:35">
      <c r="B5" s="263"/>
      <c r="C5" s="263"/>
      <c r="D5" s="264" t="s">
        <v>295</v>
      </c>
      <c r="E5" s="264" t="s">
        <v>296</v>
      </c>
      <c r="F5" s="264" t="s">
        <v>287</v>
      </c>
      <c r="G5" s="264" t="s">
        <v>288</v>
      </c>
      <c r="H5" s="264" t="s">
        <v>289</v>
      </c>
      <c r="I5" s="264" t="s">
        <v>290</v>
      </c>
      <c r="J5" s="264" t="s">
        <v>291</v>
      </c>
      <c r="K5" s="264" t="s">
        <v>287</v>
      </c>
      <c r="L5" s="264" t="s">
        <v>288</v>
      </c>
      <c r="M5" s="264" t="s">
        <v>289</v>
      </c>
      <c r="N5" s="264" t="s">
        <v>290</v>
      </c>
      <c r="O5" s="264" t="s">
        <v>291</v>
      </c>
      <c r="P5" s="264" t="s">
        <v>287</v>
      </c>
      <c r="Q5" s="264" t="s">
        <v>288</v>
      </c>
      <c r="R5" s="264" t="s">
        <v>289</v>
      </c>
      <c r="S5" s="264" t="s">
        <v>290</v>
      </c>
      <c r="T5" s="264" t="s">
        <v>291</v>
      </c>
      <c r="U5" s="264" t="s">
        <v>287</v>
      </c>
      <c r="V5" s="264" t="s">
        <v>288</v>
      </c>
      <c r="W5" s="264" t="s">
        <v>289</v>
      </c>
      <c r="X5" s="264" t="s">
        <v>290</v>
      </c>
      <c r="Y5" s="264" t="s">
        <v>291</v>
      </c>
      <c r="Z5" s="264" t="s">
        <v>287</v>
      </c>
      <c r="AA5" s="264" t="s">
        <v>288</v>
      </c>
      <c r="AB5" s="264" t="s">
        <v>289</v>
      </c>
      <c r="AC5" s="264" t="s">
        <v>290</v>
      </c>
      <c r="AD5" s="264" t="s">
        <v>291</v>
      </c>
      <c r="AE5" s="264" t="s">
        <v>287</v>
      </c>
      <c r="AF5" s="264" t="s">
        <v>288</v>
      </c>
      <c r="AG5" s="264" t="s">
        <v>289</v>
      </c>
      <c r="AH5" s="264" t="s">
        <v>290</v>
      </c>
      <c r="AI5" s="264" t="s">
        <v>291</v>
      </c>
    </row>
    <row r="6" spans="1:35" ht="24">
      <c r="B6" s="269" t="s">
        <v>357</v>
      </c>
      <c r="C6" s="367" t="s">
        <v>435</v>
      </c>
      <c r="D6" s="367" t="s">
        <v>442</v>
      </c>
      <c r="E6" s="360" t="s">
        <v>442</v>
      </c>
      <c r="F6" s="360" t="s">
        <v>443</v>
      </c>
      <c r="G6" s="360" t="s">
        <v>441</v>
      </c>
      <c r="H6" s="360" t="s">
        <v>439</v>
      </c>
      <c r="I6" s="368"/>
      <c r="J6" s="369"/>
      <c r="K6" s="360" t="s">
        <v>444</v>
      </c>
      <c r="L6" s="360" t="s">
        <v>445</v>
      </c>
      <c r="M6" s="360" t="s">
        <v>440</v>
      </c>
      <c r="N6" s="368"/>
      <c r="O6" s="369"/>
      <c r="P6" s="360" t="s">
        <v>444</v>
      </c>
      <c r="Q6" s="360" t="s">
        <v>446</v>
      </c>
      <c r="R6" s="360" t="s">
        <v>447</v>
      </c>
      <c r="S6" s="368"/>
      <c r="T6" s="369"/>
      <c r="U6" s="370"/>
      <c r="V6" s="370"/>
      <c r="W6" s="370"/>
      <c r="X6" s="371"/>
      <c r="Y6" s="371"/>
      <c r="Z6" s="370"/>
      <c r="AA6" s="370"/>
      <c r="AB6" s="370"/>
      <c r="AC6" s="371"/>
      <c r="AD6" s="371"/>
      <c r="AE6" s="370"/>
      <c r="AF6" s="370"/>
      <c r="AG6" s="370"/>
      <c r="AH6" s="371"/>
      <c r="AI6" s="371"/>
    </row>
    <row r="7" spans="1:35">
      <c r="B7" s="342">
        <v>1</v>
      </c>
      <c r="C7" s="377">
        <f>①事業者概要一覧!C7</f>
        <v>0</v>
      </c>
      <c r="D7" s="377">
        <f>①事業者概要一覧!F7</f>
        <v>0</v>
      </c>
      <c r="E7" s="372"/>
      <c r="F7" s="372"/>
      <c r="G7" s="372"/>
      <c r="H7" s="372"/>
      <c r="I7" s="372"/>
      <c r="J7" s="372"/>
      <c r="K7" s="372"/>
      <c r="L7" s="372"/>
      <c r="M7" s="372"/>
      <c r="N7" s="372"/>
      <c r="O7" s="372"/>
      <c r="P7" s="372"/>
      <c r="Q7" s="372"/>
      <c r="R7" s="372"/>
      <c r="S7" s="372"/>
      <c r="T7" s="372"/>
      <c r="U7" s="373"/>
      <c r="V7" s="373"/>
      <c r="W7" s="373"/>
      <c r="X7" s="373"/>
      <c r="Y7" s="373"/>
      <c r="Z7" s="373"/>
      <c r="AA7" s="373"/>
      <c r="AB7" s="373"/>
      <c r="AC7" s="373"/>
      <c r="AD7" s="373"/>
      <c r="AE7" s="373"/>
      <c r="AF7" s="373"/>
      <c r="AG7" s="373"/>
      <c r="AH7" s="373"/>
      <c r="AI7" s="373"/>
    </row>
    <row r="8" spans="1:35">
      <c r="B8" s="294"/>
      <c r="C8" s="294"/>
      <c r="D8" s="294"/>
      <c r="E8" s="294"/>
      <c r="F8" s="294"/>
      <c r="G8" s="294"/>
      <c r="H8" s="294"/>
      <c r="I8" s="294"/>
      <c r="J8" s="294"/>
      <c r="K8" s="294"/>
      <c r="L8" s="294"/>
      <c r="M8" s="294"/>
      <c r="N8" s="294"/>
      <c r="O8" s="294"/>
      <c r="P8" s="294"/>
      <c r="Q8" s="294"/>
      <c r="R8" s="294"/>
      <c r="S8" s="294"/>
      <c r="T8" s="294"/>
    </row>
    <row r="9" spans="1:35">
      <c r="B9" s="346" t="s">
        <v>531</v>
      </c>
      <c r="C9" s="294"/>
      <c r="D9" s="294"/>
      <c r="E9" s="294"/>
      <c r="F9" s="294"/>
      <c r="G9" s="294"/>
      <c r="H9" s="294"/>
      <c r="I9" s="294"/>
      <c r="J9" s="294"/>
      <c r="K9" s="294"/>
      <c r="L9" s="294"/>
      <c r="M9" s="294"/>
      <c r="N9" s="294"/>
      <c r="O9" s="294"/>
      <c r="P9" s="294"/>
      <c r="Q9" s="294"/>
      <c r="R9" s="294"/>
      <c r="S9" s="294"/>
      <c r="T9" s="294"/>
    </row>
    <row r="10" spans="1:35">
      <c r="B10" s="343" t="s">
        <v>254</v>
      </c>
      <c r="C10" s="343" t="s">
        <v>248</v>
      </c>
      <c r="D10" s="344" t="s">
        <v>250</v>
      </c>
      <c r="E10" s="340"/>
      <c r="F10" s="344" t="s">
        <v>485</v>
      </c>
      <c r="G10" s="339"/>
      <c r="H10" s="339"/>
      <c r="I10" s="339"/>
      <c r="J10" s="340"/>
      <c r="K10" s="344" t="s">
        <v>292</v>
      </c>
      <c r="L10" s="339"/>
      <c r="M10" s="339"/>
      <c r="N10" s="339"/>
      <c r="O10" s="340"/>
      <c r="P10" s="344" t="s">
        <v>294</v>
      </c>
      <c r="Q10" s="339"/>
      <c r="R10" s="339"/>
      <c r="S10" s="339"/>
      <c r="T10" s="340"/>
      <c r="U10" s="286" t="s">
        <v>293</v>
      </c>
      <c r="V10" s="283"/>
      <c r="W10" s="283"/>
      <c r="X10" s="283"/>
      <c r="Y10" s="284"/>
      <c r="Z10" s="286" t="s">
        <v>416</v>
      </c>
      <c r="AA10" s="283"/>
      <c r="AB10" s="283"/>
      <c r="AC10" s="283"/>
      <c r="AD10" s="284"/>
      <c r="AE10" s="286" t="s">
        <v>417</v>
      </c>
      <c r="AF10" s="283"/>
      <c r="AG10" s="283"/>
      <c r="AH10" s="283"/>
      <c r="AI10" s="284"/>
    </row>
    <row r="11" spans="1:35">
      <c r="B11" s="345"/>
      <c r="C11" s="345"/>
      <c r="D11" s="273" t="s">
        <v>295</v>
      </c>
      <c r="E11" s="273" t="s">
        <v>296</v>
      </c>
      <c r="F11" s="273" t="s">
        <v>287</v>
      </c>
      <c r="G11" s="273" t="s">
        <v>288</v>
      </c>
      <c r="H11" s="273" t="s">
        <v>289</v>
      </c>
      <c r="I11" s="273" t="s">
        <v>290</v>
      </c>
      <c r="J11" s="273" t="s">
        <v>291</v>
      </c>
      <c r="K11" s="273" t="s">
        <v>287</v>
      </c>
      <c r="L11" s="273" t="s">
        <v>288</v>
      </c>
      <c r="M11" s="273" t="s">
        <v>289</v>
      </c>
      <c r="N11" s="273" t="s">
        <v>290</v>
      </c>
      <c r="O11" s="273" t="s">
        <v>291</v>
      </c>
      <c r="P11" s="273" t="s">
        <v>287</v>
      </c>
      <c r="Q11" s="273" t="s">
        <v>288</v>
      </c>
      <c r="R11" s="273" t="s">
        <v>289</v>
      </c>
      <c r="S11" s="273" t="s">
        <v>290</v>
      </c>
      <c r="T11" s="273" t="s">
        <v>291</v>
      </c>
      <c r="U11" s="272" t="s">
        <v>287</v>
      </c>
      <c r="V11" s="272" t="s">
        <v>288</v>
      </c>
      <c r="W11" s="272" t="s">
        <v>289</v>
      </c>
      <c r="X11" s="272" t="s">
        <v>290</v>
      </c>
      <c r="Y11" s="272" t="s">
        <v>291</v>
      </c>
      <c r="Z11" s="272" t="s">
        <v>287</v>
      </c>
      <c r="AA11" s="272" t="s">
        <v>288</v>
      </c>
      <c r="AB11" s="272" t="s">
        <v>289</v>
      </c>
      <c r="AC11" s="272" t="s">
        <v>290</v>
      </c>
      <c r="AD11" s="272" t="s">
        <v>291</v>
      </c>
      <c r="AE11" s="272" t="s">
        <v>287</v>
      </c>
      <c r="AF11" s="272" t="s">
        <v>288</v>
      </c>
      <c r="AG11" s="272" t="s">
        <v>289</v>
      </c>
      <c r="AH11" s="272" t="s">
        <v>290</v>
      </c>
      <c r="AI11" s="272" t="s">
        <v>291</v>
      </c>
    </row>
    <row r="12" spans="1:35" ht="24">
      <c r="B12" s="269" t="s">
        <v>357</v>
      </c>
      <c r="C12" s="378" t="str">
        <f>①事業者概要一覧!C12</f>
        <v>✕✕✕株式会社</v>
      </c>
      <c r="D12" s="378" t="str">
        <f>①事業者概要一覧!F12</f>
        <v>✕✕県✕✕市✕✕丁目
✕✕番</v>
      </c>
      <c r="E12" s="368"/>
      <c r="F12" s="368"/>
      <c r="G12" s="368"/>
      <c r="H12" s="368"/>
      <c r="I12" s="368"/>
      <c r="J12" s="368"/>
      <c r="K12" s="368"/>
      <c r="L12" s="368"/>
      <c r="M12" s="368"/>
      <c r="N12" s="368"/>
      <c r="O12" s="368"/>
      <c r="P12" s="368"/>
      <c r="Q12" s="368"/>
      <c r="R12" s="368"/>
      <c r="S12" s="368"/>
      <c r="T12" s="368"/>
      <c r="U12" s="371"/>
      <c r="V12" s="371"/>
      <c r="W12" s="371"/>
      <c r="X12" s="371"/>
      <c r="Y12" s="371"/>
      <c r="Z12" s="371"/>
      <c r="AA12" s="371"/>
      <c r="AB12" s="371"/>
      <c r="AC12" s="371"/>
      <c r="AD12" s="371"/>
      <c r="AE12" s="371"/>
      <c r="AF12" s="371"/>
      <c r="AG12" s="371"/>
      <c r="AH12" s="371"/>
      <c r="AI12" s="371"/>
    </row>
    <row r="13" spans="1:35">
      <c r="B13" s="341">
        <v>1</v>
      </c>
      <c r="C13" s="379">
        <f>①事業者概要一覧!C13</f>
        <v>0</v>
      </c>
      <c r="D13" s="379">
        <f>①事業者概要一覧!F13</f>
        <v>0</v>
      </c>
      <c r="E13" s="374"/>
      <c r="F13" s="374"/>
      <c r="G13" s="374"/>
      <c r="H13" s="374"/>
      <c r="I13" s="374"/>
      <c r="J13" s="374"/>
      <c r="K13" s="374"/>
      <c r="L13" s="374"/>
      <c r="M13" s="374"/>
      <c r="N13" s="374"/>
      <c r="O13" s="374"/>
      <c r="P13" s="374"/>
      <c r="Q13" s="374"/>
      <c r="R13" s="374"/>
      <c r="S13" s="374"/>
      <c r="T13" s="374"/>
      <c r="U13" s="375"/>
      <c r="V13" s="375"/>
      <c r="W13" s="375"/>
      <c r="X13" s="375"/>
      <c r="Y13" s="375"/>
      <c r="Z13" s="375"/>
      <c r="AA13" s="375"/>
      <c r="AB13" s="375"/>
      <c r="AC13" s="375"/>
      <c r="AD13" s="375"/>
      <c r="AE13" s="375"/>
      <c r="AF13" s="375"/>
      <c r="AG13" s="375"/>
      <c r="AH13" s="375"/>
      <c r="AI13" s="375"/>
    </row>
    <row r="14" spans="1:35">
      <c r="B14" s="341">
        <v>2</v>
      </c>
      <c r="C14" s="379">
        <f>①事業者概要一覧!C14</f>
        <v>0</v>
      </c>
      <c r="D14" s="379">
        <f>①事業者概要一覧!F14</f>
        <v>0</v>
      </c>
      <c r="E14" s="374"/>
      <c r="F14" s="374"/>
      <c r="G14" s="374"/>
      <c r="H14" s="374"/>
      <c r="I14" s="374"/>
      <c r="J14" s="374"/>
      <c r="K14" s="374"/>
      <c r="L14" s="374"/>
      <c r="M14" s="374"/>
      <c r="N14" s="374"/>
      <c r="O14" s="374"/>
      <c r="P14" s="374"/>
      <c r="Q14" s="374"/>
      <c r="R14" s="374"/>
      <c r="S14" s="374"/>
      <c r="T14" s="374"/>
      <c r="U14" s="375"/>
      <c r="V14" s="375"/>
      <c r="W14" s="375"/>
      <c r="X14" s="375"/>
      <c r="Y14" s="375"/>
      <c r="Z14" s="375"/>
      <c r="AA14" s="375"/>
      <c r="AB14" s="375"/>
      <c r="AC14" s="375"/>
      <c r="AD14" s="375"/>
      <c r="AE14" s="375"/>
      <c r="AF14" s="375"/>
      <c r="AG14" s="375"/>
      <c r="AH14" s="375"/>
      <c r="AI14" s="375"/>
    </row>
    <row r="15" spans="1:35">
      <c r="B15" s="341">
        <v>3</v>
      </c>
      <c r="C15" s="379">
        <f>①事業者概要一覧!C15</f>
        <v>0</v>
      </c>
      <c r="D15" s="379">
        <f>①事業者概要一覧!F15</f>
        <v>0</v>
      </c>
      <c r="E15" s="374"/>
      <c r="F15" s="374"/>
      <c r="G15" s="374"/>
      <c r="H15" s="374"/>
      <c r="I15" s="374"/>
      <c r="J15" s="374"/>
      <c r="K15" s="374"/>
      <c r="L15" s="374"/>
      <c r="M15" s="374"/>
      <c r="N15" s="374"/>
      <c r="O15" s="374"/>
      <c r="P15" s="374"/>
      <c r="Q15" s="374"/>
      <c r="R15" s="374"/>
      <c r="S15" s="374"/>
      <c r="T15" s="374"/>
      <c r="U15" s="375"/>
      <c r="V15" s="375"/>
      <c r="W15" s="375"/>
      <c r="X15" s="375"/>
      <c r="Y15" s="375"/>
      <c r="Z15" s="375"/>
      <c r="AA15" s="375"/>
      <c r="AB15" s="375"/>
      <c r="AC15" s="375"/>
      <c r="AD15" s="375"/>
      <c r="AE15" s="375"/>
      <c r="AF15" s="375"/>
      <c r="AG15" s="375"/>
      <c r="AH15" s="375"/>
      <c r="AI15" s="375"/>
    </row>
    <row r="16" spans="1:35">
      <c r="B16" s="341">
        <v>4</v>
      </c>
      <c r="C16" s="379">
        <f>①事業者概要一覧!C16</f>
        <v>0</v>
      </c>
      <c r="D16" s="379">
        <f>①事業者概要一覧!F16</f>
        <v>0</v>
      </c>
      <c r="E16" s="374"/>
      <c r="F16" s="374"/>
      <c r="G16" s="374"/>
      <c r="H16" s="374"/>
      <c r="I16" s="374"/>
      <c r="J16" s="374"/>
      <c r="K16" s="374"/>
      <c r="L16" s="374"/>
      <c r="M16" s="374"/>
      <c r="N16" s="374"/>
      <c r="O16" s="374"/>
      <c r="P16" s="374"/>
      <c r="Q16" s="374"/>
      <c r="R16" s="374"/>
      <c r="S16" s="374"/>
      <c r="T16" s="374"/>
      <c r="U16" s="375"/>
      <c r="V16" s="375"/>
      <c r="W16" s="375"/>
      <c r="X16" s="375"/>
      <c r="Y16" s="375"/>
      <c r="Z16" s="375"/>
      <c r="AA16" s="375"/>
      <c r="AB16" s="375"/>
      <c r="AC16" s="375"/>
      <c r="AD16" s="375"/>
      <c r="AE16" s="375"/>
      <c r="AF16" s="375"/>
      <c r="AG16" s="375"/>
      <c r="AH16" s="375"/>
      <c r="AI16" s="375"/>
    </row>
    <row r="17" spans="2:35">
      <c r="B17" s="341">
        <v>5</v>
      </c>
      <c r="C17" s="379">
        <f>①事業者概要一覧!C17</f>
        <v>0</v>
      </c>
      <c r="D17" s="379">
        <f>①事業者概要一覧!F17</f>
        <v>0</v>
      </c>
      <c r="E17" s="374"/>
      <c r="F17" s="374"/>
      <c r="G17" s="374"/>
      <c r="H17" s="374"/>
      <c r="I17" s="374"/>
      <c r="J17" s="376"/>
      <c r="K17" s="374"/>
      <c r="L17" s="374"/>
      <c r="M17" s="374"/>
      <c r="N17" s="374"/>
      <c r="O17" s="374"/>
      <c r="P17" s="374"/>
      <c r="Q17" s="374"/>
      <c r="R17" s="374"/>
      <c r="S17" s="374"/>
      <c r="T17" s="374"/>
      <c r="U17" s="375"/>
      <c r="V17" s="375"/>
      <c r="W17" s="375"/>
      <c r="X17" s="375"/>
      <c r="Y17" s="375"/>
      <c r="Z17" s="375"/>
      <c r="AA17" s="375"/>
      <c r="AB17" s="375"/>
      <c r="AC17" s="375"/>
      <c r="AD17" s="375"/>
      <c r="AE17" s="375"/>
      <c r="AF17" s="375"/>
      <c r="AG17" s="375"/>
      <c r="AH17" s="375"/>
      <c r="AI17" s="375"/>
    </row>
    <row r="18" spans="2:35">
      <c r="B18" s="341">
        <v>6</v>
      </c>
      <c r="C18" s="379">
        <f>①事業者概要一覧!C18</f>
        <v>0</v>
      </c>
      <c r="D18" s="379">
        <f>①事業者概要一覧!F18</f>
        <v>0</v>
      </c>
      <c r="E18" s="374"/>
      <c r="F18" s="374"/>
      <c r="G18" s="374"/>
      <c r="H18" s="374"/>
      <c r="I18" s="374"/>
      <c r="J18" s="374"/>
      <c r="K18" s="374"/>
      <c r="L18" s="374"/>
      <c r="M18" s="374"/>
      <c r="N18" s="374"/>
      <c r="O18" s="374"/>
      <c r="P18" s="374"/>
      <c r="Q18" s="374"/>
      <c r="R18" s="374"/>
      <c r="S18" s="374"/>
      <c r="T18" s="374"/>
      <c r="U18" s="375"/>
      <c r="V18" s="375"/>
      <c r="W18" s="375"/>
      <c r="X18" s="375"/>
      <c r="Y18" s="375"/>
      <c r="Z18" s="375"/>
      <c r="AA18" s="375"/>
      <c r="AB18" s="375"/>
      <c r="AC18" s="375"/>
      <c r="AD18" s="375"/>
      <c r="AE18" s="375"/>
      <c r="AF18" s="375"/>
      <c r="AG18" s="375"/>
      <c r="AH18" s="375"/>
      <c r="AI18" s="375"/>
    </row>
    <row r="19" spans="2:35">
      <c r="B19" s="341">
        <v>7</v>
      </c>
      <c r="C19" s="379">
        <f>①事業者概要一覧!C19</f>
        <v>0</v>
      </c>
      <c r="D19" s="379">
        <f>①事業者概要一覧!F19</f>
        <v>0</v>
      </c>
      <c r="E19" s="374"/>
      <c r="F19" s="374"/>
      <c r="G19" s="374"/>
      <c r="H19" s="374"/>
      <c r="I19" s="374"/>
      <c r="J19" s="374"/>
      <c r="K19" s="374"/>
      <c r="L19" s="374"/>
      <c r="M19" s="374"/>
      <c r="N19" s="374"/>
      <c r="O19" s="374"/>
      <c r="P19" s="374"/>
      <c r="Q19" s="374"/>
      <c r="R19" s="374"/>
      <c r="S19" s="374"/>
      <c r="T19" s="374"/>
      <c r="U19" s="375"/>
      <c r="V19" s="375"/>
      <c r="W19" s="375"/>
      <c r="X19" s="375"/>
      <c r="Y19" s="375"/>
      <c r="Z19" s="375"/>
      <c r="AA19" s="375"/>
      <c r="AB19" s="375"/>
      <c r="AC19" s="375"/>
      <c r="AD19" s="375"/>
      <c r="AE19" s="375"/>
      <c r="AF19" s="375"/>
      <c r="AG19" s="375"/>
      <c r="AH19" s="375"/>
      <c r="AI19" s="375"/>
    </row>
    <row r="20" spans="2:35">
      <c r="B20" s="341">
        <v>8</v>
      </c>
      <c r="C20" s="379">
        <f>①事業者概要一覧!C20</f>
        <v>0</v>
      </c>
      <c r="D20" s="379">
        <f>①事業者概要一覧!F20</f>
        <v>0</v>
      </c>
      <c r="E20" s="374"/>
      <c r="F20" s="374"/>
      <c r="G20" s="374"/>
      <c r="H20" s="374"/>
      <c r="I20" s="374"/>
      <c r="J20" s="374"/>
      <c r="K20" s="374"/>
      <c r="L20" s="374"/>
      <c r="M20" s="374"/>
      <c r="N20" s="374"/>
      <c r="O20" s="374"/>
      <c r="P20" s="374"/>
      <c r="Q20" s="374"/>
      <c r="R20" s="374"/>
      <c r="S20" s="374"/>
      <c r="T20" s="374"/>
      <c r="U20" s="375"/>
      <c r="V20" s="375"/>
      <c r="W20" s="375"/>
      <c r="X20" s="375"/>
      <c r="Y20" s="375"/>
      <c r="Z20" s="375"/>
      <c r="AA20" s="375"/>
      <c r="AB20" s="375"/>
      <c r="AC20" s="375"/>
      <c r="AD20" s="375"/>
      <c r="AE20" s="375"/>
      <c r="AF20" s="375"/>
      <c r="AG20" s="375"/>
      <c r="AH20" s="375"/>
      <c r="AI20" s="375"/>
    </row>
    <row r="21" spans="2:35">
      <c r="B21" s="341">
        <v>9</v>
      </c>
      <c r="C21" s="379">
        <f>①事業者概要一覧!C21</f>
        <v>0</v>
      </c>
      <c r="D21" s="379">
        <f>①事業者概要一覧!F21</f>
        <v>0</v>
      </c>
      <c r="E21" s="374"/>
      <c r="F21" s="374"/>
      <c r="G21" s="374"/>
      <c r="H21" s="374"/>
      <c r="I21" s="374"/>
      <c r="J21" s="374"/>
      <c r="K21" s="374"/>
      <c r="L21" s="374"/>
      <c r="M21" s="374"/>
      <c r="N21" s="374"/>
      <c r="O21" s="374"/>
      <c r="P21" s="374"/>
      <c r="Q21" s="374"/>
      <c r="R21" s="374"/>
      <c r="S21" s="374"/>
      <c r="T21" s="374"/>
      <c r="U21" s="375"/>
      <c r="V21" s="375"/>
      <c r="W21" s="375"/>
      <c r="X21" s="375"/>
      <c r="Y21" s="375"/>
      <c r="Z21" s="375"/>
      <c r="AA21" s="375"/>
      <c r="AB21" s="375"/>
      <c r="AC21" s="375"/>
      <c r="AD21" s="375"/>
      <c r="AE21" s="375"/>
      <c r="AF21" s="375"/>
      <c r="AG21" s="375"/>
      <c r="AH21" s="375"/>
      <c r="AI21" s="375"/>
    </row>
    <row r="22" spans="2:35">
      <c r="B22" s="341">
        <v>10</v>
      </c>
      <c r="C22" s="379">
        <f>①事業者概要一覧!C22</f>
        <v>0</v>
      </c>
      <c r="D22" s="379">
        <f>①事業者概要一覧!F22</f>
        <v>0</v>
      </c>
      <c r="E22" s="374"/>
      <c r="F22" s="374"/>
      <c r="G22" s="374"/>
      <c r="H22" s="374"/>
      <c r="I22" s="374"/>
      <c r="J22" s="374"/>
      <c r="K22" s="374"/>
      <c r="L22" s="374"/>
      <c r="M22" s="374"/>
      <c r="N22" s="374"/>
      <c r="O22" s="374"/>
      <c r="P22" s="374"/>
      <c r="Q22" s="374"/>
      <c r="R22" s="374"/>
      <c r="S22" s="374"/>
      <c r="T22" s="374"/>
      <c r="U22" s="375"/>
      <c r="V22" s="375"/>
      <c r="W22" s="375"/>
      <c r="X22" s="375"/>
      <c r="Y22" s="375"/>
      <c r="Z22" s="375"/>
      <c r="AA22" s="375"/>
      <c r="AB22" s="375"/>
      <c r="AC22" s="375"/>
      <c r="AD22" s="375"/>
      <c r="AE22" s="375"/>
      <c r="AF22" s="375"/>
      <c r="AG22" s="375"/>
      <c r="AH22" s="375"/>
      <c r="AI22" s="375"/>
    </row>
    <row r="23" spans="2:35">
      <c r="B23" s="341">
        <v>11</v>
      </c>
      <c r="C23" s="379">
        <f>①事業者概要一覧!C23</f>
        <v>0</v>
      </c>
      <c r="D23" s="379">
        <f>①事業者概要一覧!F23</f>
        <v>0</v>
      </c>
      <c r="E23" s="374"/>
      <c r="F23" s="374"/>
      <c r="G23" s="374"/>
      <c r="H23" s="374"/>
      <c r="I23" s="374"/>
      <c r="J23" s="374"/>
      <c r="K23" s="374"/>
      <c r="L23" s="374"/>
      <c r="M23" s="374"/>
      <c r="N23" s="374"/>
      <c r="O23" s="374"/>
      <c r="P23" s="374"/>
      <c r="Q23" s="374"/>
      <c r="R23" s="374"/>
      <c r="S23" s="374"/>
      <c r="T23" s="374"/>
      <c r="U23" s="375"/>
      <c r="V23" s="375"/>
      <c r="W23" s="375"/>
      <c r="X23" s="375"/>
      <c r="Y23" s="375"/>
      <c r="Z23" s="375"/>
      <c r="AA23" s="375"/>
      <c r="AB23" s="375"/>
      <c r="AC23" s="375"/>
      <c r="AD23" s="375"/>
      <c r="AE23" s="375"/>
      <c r="AF23" s="375"/>
      <c r="AG23" s="375"/>
      <c r="AH23" s="375"/>
      <c r="AI23" s="375"/>
    </row>
    <row r="24" spans="2:35">
      <c r="B24" s="341">
        <v>12</v>
      </c>
      <c r="C24" s="379">
        <f>①事業者概要一覧!C24</f>
        <v>0</v>
      </c>
      <c r="D24" s="379">
        <f>①事業者概要一覧!F24</f>
        <v>0</v>
      </c>
      <c r="E24" s="374"/>
      <c r="F24" s="374"/>
      <c r="G24" s="374"/>
      <c r="H24" s="374"/>
      <c r="I24" s="374"/>
      <c r="J24" s="374"/>
      <c r="K24" s="374"/>
      <c r="L24" s="374"/>
      <c r="M24" s="374"/>
      <c r="N24" s="374"/>
      <c r="O24" s="374"/>
      <c r="P24" s="374"/>
      <c r="Q24" s="374"/>
      <c r="R24" s="374"/>
      <c r="S24" s="374"/>
      <c r="T24" s="374"/>
      <c r="U24" s="375"/>
      <c r="V24" s="375"/>
      <c r="W24" s="375"/>
      <c r="X24" s="375"/>
      <c r="Y24" s="375"/>
      <c r="Z24" s="375"/>
      <c r="AA24" s="375"/>
      <c r="AB24" s="375"/>
      <c r="AC24" s="375"/>
      <c r="AD24" s="375"/>
      <c r="AE24" s="375"/>
      <c r="AF24" s="375"/>
      <c r="AG24" s="375"/>
      <c r="AH24" s="375"/>
      <c r="AI24" s="375"/>
    </row>
    <row r="25" spans="2:35">
      <c r="B25" s="341">
        <v>13</v>
      </c>
      <c r="C25" s="379">
        <f>①事業者概要一覧!C25</f>
        <v>0</v>
      </c>
      <c r="D25" s="379">
        <f>①事業者概要一覧!F25</f>
        <v>0</v>
      </c>
      <c r="E25" s="374"/>
      <c r="F25" s="374"/>
      <c r="G25" s="374"/>
      <c r="H25" s="374"/>
      <c r="I25" s="374"/>
      <c r="J25" s="374"/>
      <c r="K25" s="374"/>
      <c r="L25" s="374"/>
      <c r="M25" s="374"/>
      <c r="N25" s="374"/>
      <c r="O25" s="374"/>
      <c r="P25" s="374"/>
      <c r="Q25" s="374"/>
      <c r="R25" s="374"/>
      <c r="S25" s="374"/>
      <c r="T25" s="374"/>
      <c r="U25" s="375"/>
      <c r="V25" s="375"/>
      <c r="W25" s="375"/>
      <c r="X25" s="375"/>
      <c r="Y25" s="375"/>
      <c r="Z25" s="375"/>
      <c r="AA25" s="375"/>
      <c r="AB25" s="375"/>
      <c r="AC25" s="375"/>
      <c r="AD25" s="375"/>
      <c r="AE25" s="375"/>
      <c r="AF25" s="375"/>
      <c r="AG25" s="375"/>
      <c r="AH25" s="375"/>
      <c r="AI25" s="375"/>
    </row>
    <row r="26" spans="2:35">
      <c r="B26" s="341">
        <v>14</v>
      </c>
      <c r="C26" s="379">
        <f>①事業者概要一覧!C26</f>
        <v>0</v>
      </c>
      <c r="D26" s="379">
        <f>①事業者概要一覧!F26</f>
        <v>0</v>
      </c>
      <c r="E26" s="374"/>
      <c r="F26" s="374"/>
      <c r="G26" s="374"/>
      <c r="H26" s="374"/>
      <c r="I26" s="374"/>
      <c r="J26" s="374"/>
      <c r="K26" s="374"/>
      <c r="L26" s="374"/>
      <c r="M26" s="374"/>
      <c r="N26" s="374"/>
      <c r="O26" s="374"/>
      <c r="P26" s="374"/>
      <c r="Q26" s="374"/>
      <c r="R26" s="374"/>
      <c r="S26" s="374"/>
      <c r="T26" s="374"/>
      <c r="U26" s="375"/>
      <c r="V26" s="375"/>
      <c r="W26" s="375"/>
      <c r="X26" s="375"/>
      <c r="Y26" s="375"/>
      <c r="Z26" s="375"/>
      <c r="AA26" s="375"/>
      <c r="AB26" s="375"/>
      <c r="AC26" s="375"/>
      <c r="AD26" s="375"/>
      <c r="AE26" s="375"/>
      <c r="AF26" s="375"/>
      <c r="AG26" s="375"/>
      <c r="AH26" s="375"/>
      <c r="AI26" s="375"/>
    </row>
    <row r="27" spans="2:35">
      <c r="B27" s="341">
        <v>15</v>
      </c>
      <c r="C27" s="379">
        <f>①事業者概要一覧!C27</f>
        <v>0</v>
      </c>
      <c r="D27" s="379">
        <f>①事業者概要一覧!F27</f>
        <v>0</v>
      </c>
      <c r="E27" s="374"/>
      <c r="F27" s="374"/>
      <c r="G27" s="374"/>
      <c r="H27" s="374"/>
      <c r="I27" s="374"/>
      <c r="J27" s="374"/>
      <c r="K27" s="374"/>
      <c r="L27" s="374"/>
      <c r="M27" s="374"/>
      <c r="N27" s="374"/>
      <c r="O27" s="374"/>
      <c r="P27" s="374"/>
      <c r="Q27" s="374"/>
      <c r="R27" s="374"/>
      <c r="S27" s="374"/>
      <c r="T27" s="374"/>
      <c r="U27" s="375"/>
      <c r="V27" s="375"/>
      <c r="W27" s="375"/>
      <c r="X27" s="375"/>
      <c r="Y27" s="375"/>
      <c r="Z27" s="375"/>
      <c r="AA27" s="375"/>
      <c r="AB27" s="375"/>
      <c r="AC27" s="375"/>
      <c r="AD27" s="375"/>
      <c r="AE27" s="375"/>
      <c r="AF27" s="375"/>
      <c r="AG27" s="375"/>
      <c r="AH27" s="375"/>
      <c r="AI27" s="375"/>
    </row>
    <row r="28" spans="2:35">
      <c r="B28" s="341">
        <v>16</v>
      </c>
      <c r="C28" s="379">
        <f>①事業者概要一覧!C28</f>
        <v>0</v>
      </c>
      <c r="D28" s="379">
        <f>①事業者概要一覧!F28</f>
        <v>0</v>
      </c>
      <c r="E28" s="374"/>
      <c r="F28" s="374"/>
      <c r="G28" s="374"/>
      <c r="H28" s="374"/>
      <c r="I28" s="374"/>
      <c r="J28" s="374"/>
      <c r="K28" s="374"/>
      <c r="L28" s="374"/>
      <c r="M28" s="374"/>
      <c r="N28" s="374"/>
      <c r="O28" s="374"/>
      <c r="P28" s="374"/>
      <c r="Q28" s="374"/>
      <c r="R28" s="374"/>
      <c r="S28" s="374"/>
      <c r="T28" s="374"/>
      <c r="U28" s="375"/>
      <c r="V28" s="375"/>
      <c r="W28" s="375"/>
      <c r="X28" s="375"/>
      <c r="Y28" s="375"/>
      <c r="Z28" s="375"/>
      <c r="AA28" s="375"/>
      <c r="AB28" s="375"/>
      <c r="AC28" s="375"/>
      <c r="AD28" s="375"/>
      <c r="AE28" s="375"/>
      <c r="AF28" s="375"/>
      <c r="AG28" s="375"/>
      <c r="AH28" s="375"/>
      <c r="AI28" s="375"/>
    </row>
    <row r="29" spans="2:35">
      <c r="B29" s="341">
        <v>17</v>
      </c>
      <c r="C29" s="379">
        <f>①事業者概要一覧!C29</f>
        <v>0</v>
      </c>
      <c r="D29" s="379">
        <f>①事業者概要一覧!F29</f>
        <v>0</v>
      </c>
      <c r="E29" s="374"/>
      <c r="F29" s="374"/>
      <c r="G29" s="374"/>
      <c r="H29" s="374"/>
      <c r="I29" s="374"/>
      <c r="J29" s="374"/>
      <c r="K29" s="374"/>
      <c r="L29" s="374"/>
      <c r="M29" s="374"/>
      <c r="N29" s="374"/>
      <c r="O29" s="374"/>
      <c r="P29" s="374"/>
      <c r="Q29" s="374"/>
      <c r="R29" s="374"/>
      <c r="S29" s="374"/>
      <c r="T29" s="374"/>
      <c r="U29" s="375"/>
      <c r="V29" s="375"/>
      <c r="W29" s="375"/>
      <c r="X29" s="375"/>
      <c r="Y29" s="375"/>
      <c r="Z29" s="375"/>
      <c r="AA29" s="375"/>
      <c r="AB29" s="375"/>
      <c r="AC29" s="375"/>
      <c r="AD29" s="375"/>
      <c r="AE29" s="375"/>
      <c r="AF29" s="375"/>
      <c r="AG29" s="375"/>
      <c r="AH29" s="375"/>
      <c r="AI29" s="375"/>
    </row>
    <row r="30" spans="2:35">
      <c r="B30" s="341">
        <v>18</v>
      </c>
      <c r="C30" s="379">
        <f>①事業者概要一覧!C30</f>
        <v>0</v>
      </c>
      <c r="D30" s="379">
        <f>①事業者概要一覧!F30</f>
        <v>0</v>
      </c>
      <c r="E30" s="374"/>
      <c r="F30" s="374"/>
      <c r="G30" s="374"/>
      <c r="H30" s="374"/>
      <c r="I30" s="374"/>
      <c r="J30" s="374"/>
      <c r="K30" s="374"/>
      <c r="L30" s="374"/>
      <c r="M30" s="374"/>
      <c r="N30" s="374"/>
      <c r="O30" s="374"/>
      <c r="P30" s="374"/>
      <c r="Q30" s="374"/>
      <c r="R30" s="374"/>
      <c r="S30" s="374"/>
      <c r="T30" s="374"/>
      <c r="U30" s="375"/>
      <c r="V30" s="375"/>
      <c r="W30" s="375"/>
      <c r="X30" s="375"/>
      <c r="Y30" s="375"/>
      <c r="Z30" s="375"/>
      <c r="AA30" s="375"/>
      <c r="AB30" s="375"/>
      <c r="AC30" s="375"/>
      <c r="AD30" s="375"/>
      <c r="AE30" s="375"/>
      <c r="AF30" s="375"/>
      <c r="AG30" s="375"/>
      <c r="AH30" s="375"/>
      <c r="AI30" s="375"/>
    </row>
    <row r="31" spans="2:35">
      <c r="B31" s="341">
        <v>19</v>
      </c>
      <c r="C31" s="379">
        <f>①事業者概要一覧!C31</f>
        <v>0</v>
      </c>
      <c r="D31" s="379">
        <f>①事業者概要一覧!F31</f>
        <v>0</v>
      </c>
      <c r="E31" s="374"/>
      <c r="F31" s="374"/>
      <c r="G31" s="374"/>
      <c r="H31" s="374"/>
      <c r="I31" s="374"/>
      <c r="J31" s="374"/>
      <c r="K31" s="374"/>
      <c r="L31" s="374"/>
      <c r="M31" s="374"/>
      <c r="N31" s="374"/>
      <c r="O31" s="374"/>
      <c r="P31" s="374"/>
      <c r="Q31" s="374"/>
      <c r="R31" s="374"/>
      <c r="S31" s="374"/>
      <c r="T31" s="374"/>
      <c r="U31" s="375"/>
      <c r="V31" s="375"/>
      <c r="W31" s="375"/>
      <c r="X31" s="375"/>
      <c r="Y31" s="375"/>
      <c r="Z31" s="375"/>
      <c r="AA31" s="375"/>
      <c r="AB31" s="375"/>
      <c r="AC31" s="375"/>
      <c r="AD31" s="375"/>
      <c r="AE31" s="375"/>
      <c r="AF31" s="375"/>
      <c r="AG31" s="375"/>
      <c r="AH31" s="375"/>
      <c r="AI31" s="375"/>
    </row>
    <row r="32" spans="2:35">
      <c r="B32" s="341">
        <v>20</v>
      </c>
      <c r="C32" s="379">
        <f>①事業者概要一覧!C32</f>
        <v>0</v>
      </c>
      <c r="D32" s="379">
        <f>①事業者概要一覧!F32</f>
        <v>0</v>
      </c>
      <c r="E32" s="374"/>
      <c r="F32" s="374"/>
      <c r="G32" s="374"/>
      <c r="H32" s="374"/>
      <c r="I32" s="374"/>
      <c r="J32" s="374"/>
      <c r="K32" s="374"/>
      <c r="L32" s="374"/>
      <c r="M32" s="374"/>
      <c r="N32" s="374"/>
      <c r="O32" s="374"/>
      <c r="P32" s="374"/>
      <c r="Q32" s="374"/>
      <c r="R32" s="374"/>
      <c r="S32" s="374"/>
      <c r="T32" s="374"/>
      <c r="U32" s="375"/>
      <c r="V32" s="375"/>
      <c r="W32" s="375"/>
      <c r="X32" s="375"/>
      <c r="Y32" s="375"/>
      <c r="Z32" s="375"/>
      <c r="AA32" s="375"/>
      <c r="AB32" s="375"/>
      <c r="AC32" s="375"/>
      <c r="AD32" s="375"/>
      <c r="AE32" s="375"/>
      <c r="AF32" s="375"/>
      <c r="AG32" s="375"/>
      <c r="AH32" s="375"/>
      <c r="AI32" s="375"/>
    </row>
    <row r="33" spans="2:35">
      <c r="B33" s="341">
        <v>21</v>
      </c>
      <c r="C33" s="379">
        <f>①事業者概要一覧!C33</f>
        <v>0</v>
      </c>
      <c r="D33" s="379">
        <f>①事業者概要一覧!F33</f>
        <v>0</v>
      </c>
      <c r="E33" s="374"/>
      <c r="F33" s="374"/>
      <c r="G33" s="374"/>
      <c r="H33" s="374"/>
      <c r="I33" s="374"/>
      <c r="J33" s="374"/>
      <c r="K33" s="374"/>
      <c r="L33" s="374"/>
      <c r="M33" s="374"/>
      <c r="N33" s="374"/>
      <c r="O33" s="374"/>
      <c r="P33" s="374"/>
      <c r="Q33" s="374"/>
      <c r="R33" s="374"/>
      <c r="S33" s="374"/>
      <c r="T33" s="374"/>
      <c r="U33" s="375"/>
      <c r="V33" s="375"/>
      <c r="W33" s="375"/>
      <c r="X33" s="375"/>
      <c r="Y33" s="375"/>
      <c r="Z33" s="375"/>
      <c r="AA33" s="375"/>
      <c r="AB33" s="375"/>
      <c r="AC33" s="375"/>
      <c r="AD33" s="375"/>
      <c r="AE33" s="375"/>
      <c r="AF33" s="375"/>
      <c r="AG33" s="375"/>
      <c r="AH33" s="375"/>
      <c r="AI33" s="375"/>
    </row>
    <row r="34" spans="2:35">
      <c r="B34" s="341">
        <v>22</v>
      </c>
      <c r="C34" s="379">
        <f>①事業者概要一覧!C34</f>
        <v>0</v>
      </c>
      <c r="D34" s="379">
        <f>①事業者概要一覧!F34</f>
        <v>0</v>
      </c>
      <c r="E34" s="374"/>
      <c r="F34" s="374"/>
      <c r="G34" s="374"/>
      <c r="H34" s="374"/>
      <c r="I34" s="374"/>
      <c r="J34" s="374"/>
      <c r="K34" s="374"/>
      <c r="L34" s="374"/>
      <c r="M34" s="374"/>
      <c r="N34" s="374"/>
      <c r="O34" s="374"/>
      <c r="P34" s="374"/>
      <c r="Q34" s="374"/>
      <c r="R34" s="374"/>
      <c r="S34" s="374"/>
      <c r="T34" s="374"/>
      <c r="U34" s="375"/>
      <c r="V34" s="375"/>
      <c r="W34" s="375"/>
      <c r="X34" s="375"/>
      <c r="Y34" s="375"/>
      <c r="Z34" s="375"/>
      <c r="AA34" s="375"/>
      <c r="AB34" s="375"/>
      <c r="AC34" s="375"/>
      <c r="AD34" s="375"/>
      <c r="AE34" s="375"/>
      <c r="AF34" s="375"/>
      <c r="AG34" s="375"/>
      <c r="AH34" s="375"/>
      <c r="AI34" s="375"/>
    </row>
    <row r="35" spans="2:35">
      <c r="B35" s="341">
        <v>23</v>
      </c>
      <c r="C35" s="379">
        <f>①事業者概要一覧!C35</f>
        <v>0</v>
      </c>
      <c r="D35" s="379">
        <f>①事業者概要一覧!F35</f>
        <v>0</v>
      </c>
      <c r="E35" s="374"/>
      <c r="F35" s="374"/>
      <c r="G35" s="374"/>
      <c r="H35" s="374"/>
      <c r="I35" s="374"/>
      <c r="J35" s="374"/>
      <c r="K35" s="374"/>
      <c r="L35" s="374"/>
      <c r="M35" s="374"/>
      <c r="N35" s="374"/>
      <c r="O35" s="374"/>
      <c r="P35" s="374"/>
      <c r="Q35" s="374"/>
      <c r="R35" s="374"/>
      <c r="S35" s="374"/>
      <c r="T35" s="374"/>
      <c r="U35" s="375"/>
      <c r="V35" s="375"/>
      <c r="W35" s="375"/>
      <c r="X35" s="375"/>
      <c r="Y35" s="375"/>
      <c r="Z35" s="375"/>
      <c r="AA35" s="375"/>
      <c r="AB35" s="375"/>
      <c r="AC35" s="375"/>
      <c r="AD35" s="375"/>
      <c r="AE35" s="375"/>
      <c r="AF35" s="375"/>
      <c r="AG35" s="375"/>
      <c r="AH35" s="375"/>
      <c r="AI35" s="375"/>
    </row>
    <row r="36" spans="2:35">
      <c r="B36" s="341">
        <v>24</v>
      </c>
      <c r="C36" s="379">
        <f>①事業者概要一覧!C36</f>
        <v>0</v>
      </c>
      <c r="D36" s="379">
        <f>①事業者概要一覧!F36</f>
        <v>0</v>
      </c>
      <c r="E36" s="374"/>
      <c r="F36" s="374"/>
      <c r="G36" s="374"/>
      <c r="H36" s="374"/>
      <c r="I36" s="374"/>
      <c r="J36" s="374"/>
      <c r="K36" s="374"/>
      <c r="L36" s="374"/>
      <c r="M36" s="374"/>
      <c r="N36" s="374"/>
      <c r="O36" s="374"/>
      <c r="P36" s="374"/>
      <c r="Q36" s="374"/>
      <c r="R36" s="374"/>
      <c r="S36" s="374"/>
      <c r="T36" s="374"/>
      <c r="U36" s="375"/>
      <c r="V36" s="375"/>
      <c r="W36" s="375"/>
      <c r="X36" s="375"/>
      <c r="Y36" s="375"/>
      <c r="Z36" s="375"/>
      <c r="AA36" s="375"/>
      <c r="AB36" s="375"/>
      <c r="AC36" s="375"/>
      <c r="AD36" s="375"/>
      <c r="AE36" s="375"/>
      <c r="AF36" s="375"/>
      <c r="AG36" s="375"/>
      <c r="AH36" s="375"/>
      <c r="AI36" s="375"/>
    </row>
    <row r="37" spans="2:35">
      <c r="B37" s="341">
        <v>25</v>
      </c>
      <c r="C37" s="379">
        <f>①事業者概要一覧!C37</f>
        <v>0</v>
      </c>
      <c r="D37" s="379">
        <f>①事業者概要一覧!F37</f>
        <v>0</v>
      </c>
      <c r="E37" s="374"/>
      <c r="F37" s="374"/>
      <c r="G37" s="374"/>
      <c r="H37" s="374"/>
      <c r="I37" s="374"/>
      <c r="J37" s="374"/>
      <c r="K37" s="374"/>
      <c r="L37" s="374"/>
      <c r="M37" s="374"/>
      <c r="N37" s="374"/>
      <c r="O37" s="374"/>
      <c r="P37" s="374"/>
      <c r="Q37" s="374"/>
      <c r="R37" s="374"/>
      <c r="S37" s="374"/>
      <c r="T37" s="374"/>
      <c r="U37" s="375"/>
      <c r="V37" s="375"/>
      <c r="W37" s="375"/>
      <c r="X37" s="375"/>
      <c r="Y37" s="375"/>
      <c r="Z37" s="375"/>
      <c r="AA37" s="375"/>
      <c r="AB37" s="375"/>
      <c r="AC37" s="375"/>
      <c r="AD37" s="375"/>
      <c r="AE37" s="375"/>
      <c r="AF37" s="375"/>
      <c r="AG37" s="375"/>
      <c r="AH37" s="375"/>
      <c r="AI37" s="375"/>
    </row>
    <row r="38" spans="2:35">
      <c r="B38" s="341">
        <v>26</v>
      </c>
      <c r="C38" s="379">
        <f>①事業者概要一覧!C38</f>
        <v>0</v>
      </c>
      <c r="D38" s="379">
        <f>①事業者概要一覧!F38</f>
        <v>0</v>
      </c>
      <c r="E38" s="374"/>
      <c r="F38" s="374"/>
      <c r="G38" s="374"/>
      <c r="H38" s="374"/>
      <c r="I38" s="374"/>
      <c r="J38" s="374"/>
      <c r="K38" s="374"/>
      <c r="L38" s="374"/>
      <c r="M38" s="374"/>
      <c r="N38" s="374"/>
      <c r="O38" s="374"/>
      <c r="P38" s="374"/>
      <c r="Q38" s="374"/>
      <c r="R38" s="374"/>
      <c r="S38" s="374"/>
      <c r="T38" s="374"/>
      <c r="U38" s="375"/>
      <c r="V38" s="375"/>
      <c r="W38" s="375"/>
      <c r="X38" s="375"/>
      <c r="Y38" s="375"/>
      <c r="Z38" s="375"/>
      <c r="AA38" s="375"/>
      <c r="AB38" s="375"/>
      <c r="AC38" s="375"/>
      <c r="AD38" s="375"/>
      <c r="AE38" s="375"/>
      <c r="AF38" s="375"/>
      <c r="AG38" s="375"/>
      <c r="AH38" s="375"/>
      <c r="AI38" s="375"/>
    </row>
    <row r="39" spans="2:35">
      <c r="B39" s="341">
        <v>27</v>
      </c>
      <c r="C39" s="379">
        <f>①事業者概要一覧!C39</f>
        <v>0</v>
      </c>
      <c r="D39" s="379">
        <f>①事業者概要一覧!F39</f>
        <v>0</v>
      </c>
      <c r="E39" s="374"/>
      <c r="F39" s="374"/>
      <c r="G39" s="374"/>
      <c r="H39" s="374"/>
      <c r="I39" s="374"/>
      <c r="J39" s="374"/>
      <c r="K39" s="374"/>
      <c r="L39" s="374"/>
      <c r="M39" s="374"/>
      <c r="N39" s="374"/>
      <c r="O39" s="374"/>
      <c r="P39" s="374"/>
      <c r="Q39" s="374"/>
      <c r="R39" s="374"/>
      <c r="S39" s="374"/>
      <c r="T39" s="374"/>
      <c r="U39" s="375"/>
      <c r="V39" s="375"/>
      <c r="W39" s="375"/>
      <c r="X39" s="375"/>
      <c r="Y39" s="375"/>
      <c r="Z39" s="375"/>
      <c r="AA39" s="375"/>
      <c r="AB39" s="375"/>
      <c r="AC39" s="375"/>
      <c r="AD39" s="375"/>
      <c r="AE39" s="375"/>
      <c r="AF39" s="375"/>
      <c r="AG39" s="375"/>
      <c r="AH39" s="375"/>
      <c r="AI39" s="375"/>
    </row>
    <row r="40" spans="2:35">
      <c r="B40" s="341">
        <v>28</v>
      </c>
      <c r="C40" s="379">
        <f>①事業者概要一覧!C40</f>
        <v>0</v>
      </c>
      <c r="D40" s="379">
        <f>①事業者概要一覧!F40</f>
        <v>0</v>
      </c>
      <c r="E40" s="374"/>
      <c r="F40" s="374"/>
      <c r="G40" s="374"/>
      <c r="H40" s="374"/>
      <c r="I40" s="374"/>
      <c r="J40" s="374"/>
      <c r="K40" s="374"/>
      <c r="L40" s="374"/>
      <c r="M40" s="374"/>
      <c r="N40" s="374"/>
      <c r="O40" s="374"/>
      <c r="P40" s="374"/>
      <c r="Q40" s="374"/>
      <c r="R40" s="374"/>
      <c r="S40" s="374"/>
      <c r="T40" s="374"/>
      <c r="U40" s="375"/>
      <c r="V40" s="375"/>
      <c r="W40" s="375"/>
      <c r="X40" s="375"/>
      <c r="Y40" s="375"/>
      <c r="Z40" s="375"/>
      <c r="AA40" s="375"/>
      <c r="AB40" s="375"/>
      <c r="AC40" s="375"/>
      <c r="AD40" s="375"/>
      <c r="AE40" s="375"/>
      <c r="AF40" s="375"/>
      <c r="AG40" s="375"/>
      <c r="AH40" s="375"/>
      <c r="AI40" s="375"/>
    </row>
    <row r="41" spans="2:35">
      <c r="B41" s="341">
        <v>29</v>
      </c>
      <c r="C41" s="379">
        <f>①事業者概要一覧!C41</f>
        <v>0</v>
      </c>
      <c r="D41" s="379">
        <f>①事業者概要一覧!F41</f>
        <v>0</v>
      </c>
      <c r="E41" s="374"/>
      <c r="F41" s="374"/>
      <c r="G41" s="374"/>
      <c r="H41" s="374"/>
      <c r="I41" s="374"/>
      <c r="J41" s="374"/>
      <c r="K41" s="374"/>
      <c r="L41" s="374"/>
      <c r="M41" s="374"/>
      <c r="N41" s="374"/>
      <c r="O41" s="374"/>
      <c r="P41" s="374"/>
      <c r="Q41" s="374"/>
      <c r="R41" s="374"/>
      <c r="S41" s="374"/>
      <c r="T41" s="374"/>
      <c r="U41" s="375"/>
      <c r="V41" s="375"/>
      <c r="W41" s="375"/>
      <c r="X41" s="375"/>
      <c r="Y41" s="375"/>
      <c r="Z41" s="375"/>
      <c r="AA41" s="375"/>
      <c r="AB41" s="375"/>
      <c r="AC41" s="375"/>
      <c r="AD41" s="375"/>
      <c r="AE41" s="375"/>
      <c r="AF41" s="375"/>
      <c r="AG41" s="375"/>
      <c r="AH41" s="375"/>
      <c r="AI41" s="375"/>
    </row>
    <row r="42" spans="2:35">
      <c r="B42" s="341">
        <v>30</v>
      </c>
      <c r="C42" s="379">
        <f>①事業者概要一覧!C42</f>
        <v>0</v>
      </c>
      <c r="D42" s="379">
        <f>①事業者概要一覧!F42</f>
        <v>0</v>
      </c>
      <c r="E42" s="374"/>
      <c r="F42" s="374"/>
      <c r="G42" s="374"/>
      <c r="H42" s="374"/>
      <c r="I42" s="374"/>
      <c r="J42" s="374"/>
      <c r="K42" s="374"/>
      <c r="L42" s="374"/>
      <c r="M42" s="374"/>
      <c r="N42" s="374"/>
      <c r="O42" s="374"/>
      <c r="P42" s="374"/>
      <c r="Q42" s="374"/>
      <c r="R42" s="374"/>
      <c r="S42" s="374"/>
      <c r="T42" s="374"/>
      <c r="U42" s="375"/>
      <c r="V42" s="375"/>
      <c r="W42" s="375"/>
      <c r="X42" s="375"/>
      <c r="Y42" s="375"/>
      <c r="Z42" s="375"/>
      <c r="AA42" s="375"/>
      <c r="AB42" s="375"/>
      <c r="AC42" s="375"/>
      <c r="AD42" s="375"/>
      <c r="AE42" s="375"/>
      <c r="AF42" s="375"/>
      <c r="AG42" s="375"/>
      <c r="AH42" s="375"/>
      <c r="AI42" s="375"/>
    </row>
    <row r="43" spans="2:35">
      <c r="B43" s="341">
        <v>31</v>
      </c>
      <c r="C43" s="379">
        <f>①事業者概要一覧!C43</f>
        <v>0</v>
      </c>
      <c r="D43" s="379">
        <f>①事業者概要一覧!F43</f>
        <v>0</v>
      </c>
      <c r="E43" s="374"/>
      <c r="F43" s="374"/>
      <c r="G43" s="374"/>
      <c r="H43" s="374"/>
      <c r="I43" s="374"/>
      <c r="J43" s="374"/>
      <c r="K43" s="374"/>
      <c r="L43" s="374"/>
      <c r="M43" s="374"/>
      <c r="N43" s="374"/>
      <c r="O43" s="374"/>
      <c r="P43" s="374"/>
      <c r="Q43" s="374"/>
      <c r="R43" s="374"/>
      <c r="S43" s="374"/>
      <c r="T43" s="374"/>
      <c r="U43" s="375"/>
      <c r="V43" s="375"/>
      <c r="W43" s="375"/>
      <c r="X43" s="375"/>
      <c r="Y43" s="375"/>
      <c r="Z43" s="375"/>
      <c r="AA43" s="375"/>
      <c r="AB43" s="375"/>
      <c r="AC43" s="375"/>
      <c r="AD43" s="375"/>
      <c r="AE43" s="375"/>
      <c r="AF43" s="375"/>
      <c r="AG43" s="375"/>
      <c r="AH43" s="375"/>
      <c r="AI43" s="375"/>
    </row>
    <row r="44" spans="2:35">
      <c r="B44" s="341">
        <v>32</v>
      </c>
      <c r="C44" s="379">
        <f>①事業者概要一覧!C44</f>
        <v>0</v>
      </c>
      <c r="D44" s="379">
        <f>①事業者概要一覧!F44</f>
        <v>0</v>
      </c>
      <c r="E44" s="374"/>
      <c r="F44" s="374"/>
      <c r="G44" s="374"/>
      <c r="H44" s="374"/>
      <c r="I44" s="374"/>
      <c r="J44" s="374"/>
      <c r="K44" s="374"/>
      <c r="L44" s="374"/>
      <c r="M44" s="374"/>
      <c r="N44" s="374"/>
      <c r="O44" s="374"/>
      <c r="P44" s="374"/>
      <c r="Q44" s="374"/>
      <c r="R44" s="374"/>
      <c r="S44" s="374"/>
      <c r="T44" s="374"/>
      <c r="U44" s="375"/>
      <c r="V44" s="375"/>
      <c r="W44" s="375"/>
      <c r="X44" s="375"/>
      <c r="Y44" s="375"/>
      <c r="Z44" s="375"/>
      <c r="AA44" s="375"/>
      <c r="AB44" s="375"/>
      <c r="AC44" s="375"/>
      <c r="AD44" s="375"/>
      <c r="AE44" s="375"/>
      <c r="AF44" s="375"/>
      <c r="AG44" s="375"/>
      <c r="AH44" s="375"/>
      <c r="AI44" s="375"/>
    </row>
    <row r="45" spans="2:35">
      <c r="B45" s="341">
        <v>33</v>
      </c>
      <c r="C45" s="379">
        <f>①事業者概要一覧!C45</f>
        <v>0</v>
      </c>
      <c r="D45" s="379">
        <f>①事業者概要一覧!F45</f>
        <v>0</v>
      </c>
      <c r="E45" s="374"/>
      <c r="F45" s="374"/>
      <c r="G45" s="374"/>
      <c r="H45" s="374"/>
      <c r="I45" s="374"/>
      <c r="J45" s="374"/>
      <c r="K45" s="374"/>
      <c r="L45" s="374"/>
      <c r="M45" s="374"/>
      <c r="N45" s="374"/>
      <c r="O45" s="374"/>
      <c r="P45" s="374"/>
      <c r="Q45" s="374"/>
      <c r="R45" s="374"/>
      <c r="S45" s="374"/>
      <c r="T45" s="374"/>
      <c r="U45" s="375"/>
      <c r="V45" s="375"/>
      <c r="W45" s="375"/>
      <c r="X45" s="375"/>
      <c r="Y45" s="375"/>
      <c r="Z45" s="375"/>
      <c r="AA45" s="375"/>
      <c r="AB45" s="375"/>
      <c r="AC45" s="375"/>
      <c r="AD45" s="375"/>
      <c r="AE45" s="375"/>
      <c r="AF45" s="375"/>
      <c r="AG45" s="375"/>
      <c r="AH45" s="375"/>
      <c r="AI45" s="375"/>
    </row>
    <row r="46" spans="2:35">
      <c r="B46" s="341">
        <v>34</v>
      </c>
      <c r="C46" s="379">
        <f>①事業者概要一覧!C46</f>
        <v>0</v>
      </c>
      <c r="D46" s="379">
        <f>①事業者概要一覧!F46</f>
        <v>0</v>
      </c>
      <c r="E46" s="374"/>
      <c r="F46" s="374"/>
      <c r="G46" s="374"/>
      <c r="H46" s="374"/>
      <c r="I46" s="374"/>
      <c r="J46" s="374"/>
      <c r="K46" s="374"/>
      <c r="L46" s="374"/>
      <c r="M46" s="374"/>
      <c r="N46" s="374"/>
      <c r="O46" s="374"/>
      <c r="P46" s="374"/>
      <c r="Q46" s="374"/>
      <c r="R46" s="374"/>
      <c r="S46" s="374"/>
      <c r="T46" s="374"/>
      <c r="U46" s="375"/>
      <c r="V46" s="375"/>
      <c r="W46" s="375"/>
      <c r="X46" s="375"/>
      <c r="Y46" s="375"/>
      <c r="Z46" s="375"/>
      <c r="AA46" s="375"/>
      <c r="AB46" s="375"/>
      <c r="AC46" s="375"/>
      <c r="AD46" s="375"/>
      <c r="AE46" s="375"/>
      <c r="AF46" s="375"/>
      <c r="AG46" s="375"/>
      <c r="AH46" s="375"/>
      <c r="AI46" s="375"/>
    </row>
    <row r="47" spans="2:35">
      <c r="B47" s="341">
        <v>35</v>
      </c>
      <c r="C47" s="379">
        <f>①事業者概要一覧!C47</f>
        <v>0</v>
      </c>
      <c r="D47" s="379">
        <f>①事業者概要一覧!F47</f>
        <v>0</v>
      </c>
      <c r="E47" s="374"/>
      <c r="F47" s="374"/>
      <c r="G47" s="374"/>
      <c r="H47" s="374"/>
      <c r="I47" s="374"/>
      <c r="J47" s="374"/>
      <c r="K47" s="374"/>
      <c r="L47" s="374"/>
      <c r="M47" s="374"/>
      <c r="N47" s="374"/>
      <c r="O47" s="374"/>
      <c r="P47" s="374"/>
      <c r="Q47" s="374"/>
      <c r="R47" s="374"/>
      <c r="S47" s="374"/>
      <c r="T47" s="374"/>
      <c r="U47" s="375"/>
      <c r="V47" s="375"/>
      <c r="W47" s="375"/>
      <c r="X47" s="375"/>
      <c r="Y47" s="375"/>
      <c r="Z47" s="375"/>
      <c r="AA47" s="375"/>
      <c r="AB47" s="375"/>
      <c r="AC47" s="375"/>
      <c r="AD47" s="375"/>
      <c r="AE47" s="375"/>
      <c r="AF47" s="375"/>
      <c r="AG47" s="375"/>
      <c r="AH47" s="375"/>
      <c r="AI47" s="375"/>
    </row>
    <row r="48" spans="2:35">
      <c r="B48" s="341">
        <v>36</v>
      </c>
      <c r="C48" s="379">
        <f>①事業者概要一覧!C48</f>
        <v>0</v>
      </c>
      <c r="D48" s="379">
        <f>①事業者概要一覧!F48</f>
        <v>0</v>
      </c>
      <c r="E48" s="374"/>
      <c r="F48" s="374"/>
      <c r="G48" s="374"/>
      <c r="H48" s="374"/>
      <c r="I48" s="374"/>
      <c r="J48" s="374"/>
      <c r="K48" s="374"/>
      <c r="L48" s="374"/>
      <c r="M48" s="374"/>
      <c r="N48" s="374"/>
      <c r="O48" s="374"/>
      <c r="P48" s="374"/>
      <c r="Q48" s="374"/>
      <c r="R48" s="374"/>
      <c r="S48" s="374"/>
      <c r="T48" s="374"/>
      <c r="U48" s="375"/>
      <c r="V48" s="375"/>
      <c r="W48" s="375"/>
      <c r="X48" s="375"/>
      <c r="Y48" s="375"/>
      <c r="Z48" s="375"/>
      <c r="AA48" s="375"/>
      <c r="AB48" s="375"/>
      <c r="AC48" s="375"/>
      <c r="AD48" s="375"/>
      <c r="AE48" s="375"/>
      <c r="AF48" s="375"/>
      <c r="AG48" s="375"/>
      <c r="AH48" s="375"/>
      <c r="AI48" s="375"/>
    </row>
    <row r="49" spans="2:35">
      <c r="B49" s="341">
        <v>37</v>
      </c>
      <c r="C49" s="379">
        <f>①事業者概要一覧!C49</f>
        <v>0</v>
      </c>
      <c r="D49" s="379">
        <f>①事業者概要一覧!F49</f>
        <v>0</v>
      </c>
      <c r="E49" s="374"/>
      <c r="F49" s="374"/>
      <c r="G49" s="374"/>
      <c r="H49" s="374"/>
      <c r="I49" s="374"/>
      <c r="J49" s="374"/>
      <c r="K49" s="374"/>
      <c r="L49" s="374"/>
      <c r="M49" s="374"/>
      <c r="N49" s="374"/>
      <c r="O49" s="374"/>
      <c r="P49" s="374"/>
      <c r="Q49" s="374"/>
      <c r="R49" s="374"/>
      <c r="S49" s="374"/>
      <c r="T49" s="374"/>
      <c r="U49" s="375"/>
      <c r="V49" s="375"/>
      <c r="W49" s="375"/>
      <c r="X49" s="375"/>
      <c r="Y49" s="375"/>
      <c r="Z49" s="375"/>
      <c r="AA49" s="375"/>
      <c r="AB49" s="375"/>
      <c r="AC49" s="375"/>
      <c r="AD49" s="375"/>
      <c r="AE49" s="375"/>
      <c r="AF49" s="375"/>
      <c r="AG49" s="375"/>
      <c r="AH49" s="375"/>
      <c r="AI49" s="375"/>
    </row>
    <row r="50" spans="2:35">
      <c r="B50" s="341">
        <v>38</v>
      </c>
      <c r="C50" s="379">
        <f>①事業者概要一覧!C50</f>
        <v>0</v>
      </c>
      <c r="D50" s="379">
        <f>①事業者概要一覧!F50</f>
        <v>0</v>
      </c>
      <c r="E50" s="374"/>
      <c r="F50" s="374"/>
      <c r="G50" s="374"/>
      <c r="H50" s="374"/>
      <c r="I50" s="374"/>
      <c r="J50" s="374"/>
      <c r="K50" s="374"/>
      <c r="L50" s="374"/>
      <c r="M50" s="374"/>
      <c r="N50" s="374"/>
      <c r="O50" s="374"/>
      <c r="P50" s="374"/>
      <c r="Q50" s="374"/>
      <c r="R50" s="374"/>
      <c r="S50" s="374"/>
      <c r="T50" s="374"/>
      <c r="U50" s="375"/>
      <c r="V50" s="375"/>
      <c r="W50" s="375"/>
      <c r="X50" s="375"/>
      <c r="Y50" s="375"/>
      <c r="Z50" s="375"/>
      <c r="AA50" s="375"/>
      <c r="AB50" s="375"/>
      <c r="AC50" s="375"/>
      <c r="AD50" s="375"/>
      <c r="AE50" s="375"/>
      <c r="AF50" s="375"/>
      <c r="AG50" s="375"/>
      <c r="AH50" s="375"/>
      <c r="AI50" s="375"/>
    </row>
    <row r="51" spans="2:35">
      <c r="B51" s="341">
        <v>39</v>
      </c>
      <c r="C51" s="379">
        <f>①事業者概要一覧!C51</f>
        <v>0</v>
      </c>
      <c r="D51" s="379">
        <f>①事業者概要一覧!F51</f>
        <v>0</v>
      </c>
      <c r="E51" s="374"/>
      <c r="F51" s="374"/>
      <c r="G51" s="374"/>
      <c r="H51" s="374"/>
      <c r="I51" s="374"/>
      <c r="J51" s="374"/>
      <c r="K51" s="374"/>
      <c r="L51" s="374"/>
      <c r="M51" s="374"/>
      <c r="N51" s="374"/>
      <c r="O51" s="374"/>
      <c r="P51" s="374"/>
      <c r="Q51" s="374"/>
      <c r="R51" s="374"/>
      <c r="S51" s="374"/>
      <c r="T51" s="374"/>
      <c r="U51" s="375"/>
      <c r="V51" s="375"/>
      <c r="W51" s="375"/>
      <c r="X51" s="375"/>
      <c r="Y51" s="375"/>
      <c r="Z51" s="375"/>
      <c r="AA51" s="375"/>
      <c r="AB51" s="375"/>
      <c r="AC51" s="375"/>
      <c r="AD51" s="375"/>
      <c r="AE51" s="375"/>
      <c r="AF51" s="375"/>
      <c r="AG51" s="375"/>
      <c r="AH51" s="375"/>
      <c r="AI51" s="375"/>
    </row>
    <row r="52" spans="2:35">
      <c r="B52" s="341">
        <v>40</v>
      </c>
      <c r="C52" s="379">
        <f>①事業者概要一覧!C52</f>
        <v>0</v>
      </c>
      <c r="D52" s="379">
        <f>①事業者概要一覧!F52</f>
        <v>0</v>
      </c>
      <c r="E52" s="374"/>
      <c r="F52" s="374"/>
      <c r="G52" s="374"/>
      <c r="H52" s="374"/>
      <c r="I52" s="374"/>
      <c r="J52" s="374"/>
      <c r="K52" s="374"/>
      <c r="L52" s="374"/>
      <c r="M52" s="374"/>
      <c r="N52" s="374"/>
      <c r="O52" s="374"/>
      <c r="P52" s="374"/>
      <c r="Q52" s="374"/>
      <c r="R52" s="374"/>
      <c r="S52" s="374"/>
      <c r="T52" s="374"/>
      <c r="U52" s="375"/>
      <c r="V52" s="375"/>
      <c r="W52" s="375"/>
      <c r="X52" s="375"/>
      <c r="Y52" s="375"/>
      <c r="Z52" s="375"/>
      <c r="AA52" s="375"/>
      <c r="AB52" s="375"/>
      <c r="AC52" s="375"/>
      <c r="AD52" s="375"/>
      <c r="AE52" s="375"/>
      <c r="AF52" s="375"/>
      <c r="AG52" s="375"/>
      <c r="AH52" s="375"/>
      <c r="AI52" s="375"/>
    </row>
    <row r="53" spans="2:35">
      <c r="B53" s="341">
        <v>41</v>
      </c>
      <c r="C53" s="379">
        <f>①事業者概要一覧!C53</f>
        <v>0</v>
      </c>
      <c r="D53" s="379">
        <f>①事業者概要一覧!F53</f>
        <v>0</v>
      </c>
      <c r="E53" s="374"/>
      <c r="F53" s="374"/>
      <c r="G53" s="374"/>
      <c r="H53" s="374"/>
      <c r="I53" s="374"/>
      <c r="J53" s="374"/>
      <c r="K53" s="374"/>
      <c r="L53" s="374"/>
      <c r="M53" s="374"/>
      <c r="N53" s="374"/>
      <c r="O53" s="374"/>
      <c r="P53" s="374"/>
      <c r="Q53" s="374"/>
      <c r="R53" s="374"/>
      <c r="S53" s="374"/>
      <c r="T53" s="374"/>
      <c r="U53" s="375"/>
      <c r="V53" s="375"/>
      <c r="W53" s="375"/>
      <c r="X53" s="375"/>
      <c r="Y53" s="375"/>
      <c r="Z53" s="375"/>
      <c r="AA53" s="375"/>
      <c r="AB53" s="375"/>
      <c r="AC53" s="375"/>
      <c r="AD53" s="375"/>
      <c r="AE53" s="375"/>
      <c r="AF53" s="375"/>
      <c r="AG53" s="375"/>
      <c r="AH53" s="375"/>
      <c r="AI53" s="375"/>
    </row>
    <row r="54" spans="2:35">
      <c r="B54" s="341">
        <v>42</v>
      </c>
      <c r="C54" s="379">
        <f>①事業者概要一覧!C54</f>
        <v>0</v>
      </c>
      <c r="D54" s="379">
        <f>①事業者概要一覧!F54</f>
        <v>0</v>
      </c>
      <c r="E54" s="374"/>
      <c r="F54" s="374"/>
      <c r="G54" s="374"/>
      <c r="H54" s="374"/>
      <c r="I54" s="374"/>
      <c r="J54" s="374"/>
      <c r="K54" s="374"/>
      <c r="L54" s="374"/>
      <c r="M54" s="374"/>
      <c r="N54" s="374"/>
      <c r="O54" s="374"/>
      <c r="P54" s="374"/>
      <c r="Q54" s="374"/>
      <c r="R54" s="374"/>
      <c r="S54" s="374"/>
      <c r="T54" s="374"/>
      <c r="U54" s="375"/>
      <c r="V54" s="375"/>
      <c r="W54" s="375"/>
      <c r="X54" s="375"/>
      <c r="Y54" s="375"/>
      <c r="Z54" s="375"/>
      <c r="AA54" s="375"/>
      <c r="AB54" s="375"/>
      <c r="AC54" s="375"/>
      <c r="AD54" s="375"/>
      <c r="AE54" s="375"/>
      <c r="AF54" s="375"/>
      <c r="AG54" s="375"/>
      <c r="AH54" s="375"/>
      <c r="AI54" s="375"/>
    </row>
    <row r="55" spans="2:35">
      <c r="B55" s="341">
        <v>43</v>
      </c>
      <c r="C55" s="379">
        <f>①事業者概要一覧!C55</f>
        <v>0</v>
      </c>
      <c r="D55" s="379">
        <f>①事業者概要一覧!F55</f>
        <v>0</v>
      </c>
      <c r="E55" s="374"/>
      <c r="F55" s="374"/>
      <c r="G55" s="374"/>
      <c r="H55" s="374"/>
      <c r="I55" s="374"/>
      <c r="J55" s="374"/>
      <c r="K55" s="374"/>
      <c r="L55" s="374"/>
      <c r="M55" s="374"/>
      <c r="N55" s="374"/>
      <c r="O55" s="374"/>
      <c r="P55" s="374"/>
      <c r="Q55" s="374"/>
      <c r="R55" s="374"/>
      <c r="S55" s="374"/>
      <c r="T55" s="374"/>
      <c r="U55" s="375"/>
      <c r="V55" s="375"/>
      <c r="W55" s="375"/>
      <c r="X55" s="375"/>
      <c r="Y55" s="375"/>
      <c r="Z55" s="375"/>
      <c r="AA55" s="375"/>
      <c r="AB55" s="375"/>
      <c r="AC55" s="375"/>
      <c r="AD55" s="375"/>
      <c r="AE55" s="375"/>
      <c r="AF55" s="375"/>
      <c r="AG55" s="375"/>
      <c r="AH55" s="375"/>
      <c r="AI55" s="375"/>
    </row>
    <row r="56" spans="2:35">
      <c r="B56" s="341">
        <v>44</v>
      </c>
      <c r="C56" s="379">
        <f>①事業者概要一覧!C56</f>
        <v>0</v>
      </c>
      <c r="D56" s="379">
        <f>①事業者概要一覧!F56</f>
        <v>0</v>
      </c>
      <c r="E56" s="374"/>
      <c r="F56" s="374"/>
      <c r="G56" s="374"/>
      <c r="H56" s="374"/>
      <c r="I56" s="374"/>
      <c r="J56" s="374"/>
      <c r="K56" s="374"/>
      <c r="L56" s="374"/>
      <c r="M56" s="374"/>
      <c r="N56" s="374"/>
      <c r="O56" s="374"/>
      <c r="P56" s="374"/>
      <c r="Q56" s="374"/>
      <c r="R56" s="374"/>
      <c r="S56" s="374"/>
      <c r="T56" s="374"/>
      <c r="U56" s="375"/>
      <c r="V56" s="375"/>
      <c r="W56" s="375"/>
      <c r="X56" s="375"/>
      <c r="Y56" s="375"/>
      <c r="Z56" s="375"/>
      <c r="AA56" s="375"/>
      <c r="AB56" s="375"/>
      <c r="AC56" s="375"/>
      <c r="AD56" s="375"/>
      <c r="AE56" s="375"/>
      <c r="AF56" s="375"/>
      <c r="AG56" s="375"/>
      <c r="AH56" s="375"/>
      <c r="AI56" s="375"/>
    </row>
    <row r="57" spans="2:35">
      <c r="B57" s="341">
        <v>45</v>
      </c>
      <c r="C57" s="379">
        <f>①事業者概要一覧!C57</f>
        <v>0</v>
      </c>
      <c r="D57" s="379">
        <f>①事業者概要一覧!F57</f>
        <v>0</v>
      </c>
      <c r="E57" s="374"/>
      <c r="F57" s="374"/>
      <c r="G57" s="374"/>
      <c r="H57" s="374"/>
      <c r="I57" s="374"/>
      <c r="J57" s="374"/>
      <c r="K57" s="374"/>
      <c r="L57" s="374"/>
      <c r="M57" s="374"/>
      <c r="N57" s="374"/>
      <c r="O57" s="374"/>
      <c r="P57" s="374"/>
      <c r="Q57" s="374"/>
      <c r="R57" s="374"/>
      <c r="S57" s="374"/>
      <c r="T57" s="374"/>
      <c r="U57" s="375"/>
      <c r="V57" s="375"/>
      <c r="W57" s="375"/>
      <c r="X57" s="375"/>
      <c r="Y57" s="375"/>
      <c r="Z57" s="375"/>
      <c r="AA57" s="375"/>
      <c r="AB57" s="375"/>
      <c r="AC57" s="375"/>
      <c r="AD57" s="375"/>
      <c r="AE57" s="375"/>
      <c r="AF57" s="375"/>
      <c r="AG57" s="375"/>
      <c r="AH57" s="375"/>
      <c r="AI57" s="375"/>
    </row>
    <row r="58" spans="2:35">
      <c r="B58" s="341">
        <v>46</v>
      </c>
      <c r="C58" s="379">
        <f>①事業者概要一覧!C58</f>
        <v>0</v>
      </c>
      <c r="D58" s="379">
        <f>①事業者概要一覧!F58</f>
        <v>0</v>
      </c>
      <c r="E58" s="374"/>
      <c r="F58" s="374"/>
      <c r="G58" s="374"/>
      <c r="H58" s="374"/>
      <c r="I58" s="374"/>
      <c r="J58" s="374"/>
      <c r="K58" s="374"/>
      <c r="L58" s="374"/>
      <c r="M58" s="374"/>
      <c r="N58" s="374"/>
      <c r="O58" s="374"/>
      <c r="P58" s="374"/>
      <c r="Q58" s="374"/>
      <c r="R58" s="374"/>
      <c r="S58" s="374"/>
      <c r="T58" s="374"/>
      <c r="U58" s="375"/>
      <c r="V58" s="375"/>
      <c r="W58" s="375"/>
      <c r="X58" s="375"/>
      <c r="Y58" s="375"/>
      <c r="Z58" s="375"/>
      <c r="AA58" s="375"/>
      <c r="AB58" s="375"/>
      <c r="AC58" s="375"/>
      <c r="AD58" s="375"/>
      <c r="AE58" s="375"/>
      <c r="AF58" s="375"/>
      <c r="AG58" s="375"/>
      <c r="AH58" s="375"/>
      <c r="AI58" s="375"/>
    </row>
    <row r="59" spans="2:35">
      <c r="B59" s="341">
        <v>47</v>
      </c>
      <c r="C59" s="379">
        <f>①事業者概要一覧!C59</f>
        <v>0</v>
      </c>
      <c r="D59" s="379">
        <f>①事業者概要一覧!F59</f>
        <v>0</v>
      </c>
      <c r="E59" s="374"/>
      <c r="F59" s="374"/>
      <c r="G59" s="374"/>
      <c r="H59" s="374"/>
      <c r="I59" s="374"/>
      <c r="J59" s="374"/>
      <c r="K59" s="374"/>
      <c r="L59" s="374"/>
      <c r="M59" s="374"/>
      <c r="N59" s="374"/>
      <c r="O59" s="374"/>
      <c r="P59" s="374"/>
      <c r="Q59" s="374"/>
      <c r="R59" s="374"/>
      <c r="S59" s="374"/>
      <c r="T59" s="374"/>
      <c r="U59" s="375"/>
      <c r="V59" s="375"/>
      <c r="W59" s="375"/>
      <c r="X59" s="375"/>
      <c r="Y59" s="375"/>
      <c r="Z59" s="375"/>
      <c r="AA59" s="375"/>
      <c r="AB59" s="375"/>
      <c r="AC59" s="375"/>
      <c r="AD59" s="375"/>
      <c r="AE59" s="375"/>
      <c r="AF59" s="375"/>
      <c r="AG59" s="375"/>
      <c r="AH59" s="375"/>
      <c r="AI59" s="375"/>
    </row>
    <row r="60" spans="2:35">
      <c r="B60" s="341">
        <v>48</v>
      </c>
      <c r="C60" s="379">
        <f>①事業者概要一覧!C60</f>
        <v>0</v>
      </c>
      <c r="D60" s="379">
        <f>①事業者概要一覧!F60</f>
        <v>0</v>
      </c>
      <c r="E60" s="374"/>
      <c r="F60" s="374"/>
      <c r="G60" s="374"/>
      <c r="H60" s="374"/>
      <c r="I60" s="374"/>
      <c r="J60" s="374"/>
      <c r="K60" s="374"/>
      <c r="L60" s="374"/>
      <c r="M60" s="374"/>
      <c r="N60" s="374"/>
      <c r="O60" s="374"/>
      <c r="P60" s="374"/>
      <c r="Q60" s="374"/>
      <c r="R60" s="374"/>
      <c r="S60" s="374"/>
      <c r="T60" s="374"/>
      <c r="U60" s="375"/>
      <c r="V60" s="375"/>
      <c r="W60" s="375"/>
      <c r="X60" s="375"/>
      <c r="Y60" s="375"/>
      <c r="Z60" s="375"/>
      <c r="AA60" s="375"/>
      <c r="AB60" s="375"/>
      <c r="AC60" s="375"/>
      <c r="AD60" s="375"/>
      <c r="AE60" s="375"/>
      <c r="AF60" s="375"/>
      <c r="AG60" s="375"/>
      <c r="AH60" s="375"/>
      <c r="AI60" s="375"/>
    </row>
    <row r="61" spans="2:35">
      <c r="B61" s="341">
        <v>49</v>
      </c>
      <c r="C61" s="379">
        <f>①事業者概要一覧!C61</f>
        <v>0</v>
      </c>
      <c r="D61" s="379">
        <f>①事業者概要一覧!F61</f>
        <v>0</v>
      </c>
      <c r="E61" s="374"/>
      <c r="F61" s="374"/>
      <c r="G61" s="374"/>
      <c r="H61" s="374"/>
      <c r="I61" s="374"/>
      <c r="J61" s="374"/>
      <c r="K61" s="374"/>
      <c r="L61" s="374"/>
      <c r="M61" s="374"/>
      <c r="N61" s="374"/>
      <c r="O61" s="374"/>
      <c r="P61" s="374"/>
      <c r="Q61" s="374"/>
      <c r="R61" s="374"/>
      <c r="S61" s="374"/>
      <c r="T61" s="374"/>
      <c r="U61" s="375"/>
      <c r="V61" s="375"/>
      <c r="W61" s="375"/>
      <c r="X61" s="375"/>
      <c r="Y61" s="375"/>
      <c r="Z61" s="375"/>
      <c r="AA61" s="375"/>
      <c r="AB61" s="375"/>
      <c r="AC61" s="375"/>
      <c r="AD61" s="375"/>
      <c r="AE61" s="375"/>
      <c r="AF61" s="375"/>
      <c r="AG61" s="375"/>
      <c r="AH61" s="375"/>
      <c r="AI61" s="375"/>
    </row>
    <row r="62" spans="2:35">
      <c r="B62" s="342">
        <v>50</v>
      </c>
      <c r="C62" s="380">
        <f>①事業者概要一覧!C62</f>
        <v>0</v>
      </c>
      <c r="D62" s="380">
        <f>①事業者概要一覧!F62</f>
        <v>0</v>
      </c>
      <c r="E62" s="372"/>
      <c r="F62" s="372"/>
      <c r="G62" s="372"/>
      <c r="H62" s="372"/>
      <c r="I62" s="372"/>
      <c r="J62" s="372"/>
      <c r="K62" s="372"/>
      <c r="L62" s="372"/>
      <c r="M62" s="372"/>
      <c r="N62" s="372"/>
      <c r="O62" s="372"/>
      <c r="P62" s="372"/>
      <c r="Q62" s="372"/>
      <c r="R62" s="372"/>
      <c r="S62" s="372"/>
      <c r="T62" s="372"/>
      <c r="U62" s="373"/>
      <c r="V62" s="373"/>
      <c r="W62" s="373"/>
      <c r="X62" s="373"/>
      <c r="Y62" s="373"/>
      <c r="Z62" s="373"/>
      <c r="AA62" s="373"/>
      <c r="AB62" s="373"/>
      <c r="AC62" s="373"/>
      <c r="AD62" s="373"/>
      <c r="AE62" s="373"/>
      <c r="AF62" s="373"/>
      <c r="AG62" s="373"/>
      <c r="AH62" s="373"/>
      <c r="AI62" s="373"/>
    </row>
    <row r="63" spans="2:35" ht="24.75" customHeight="1"/>
  </sheetData>
  <sheetProtection password="DD26" sheet="1" objects="1" scenarios="1"/>
  <phoneticPr fontId="13"/>
  <conditionalFormatting sqref="C13:AI62 C7:AI7">
    <cfRule type="expression" dxfId="28" priority="1">
      <formula>C7=""</formula>
    </cfRule>
  </conditionalFormatting>
  <dataValidations count="4">
    <dataValidation imeMode="hiragana" allowBlank="1" showInputMessage="1" showErrorMessage="1" sqref="AE1:AG1048576 K1:M1048576 P1:R1048576 U1:W1048576 Z1:AB1048576 C1:H1048576"/>
    <dataValidation type="custom" imeMode="off" allowBlank="1" showInputMessage="1" showErrorMessage="1" sqref="I12:I62 I6:I7 N6:N7 N12:N62 S6:S7 S12:S62 X6:X7 X12:X62 AC6:AC7 AC12:AC62 AH6:AH7 AH12:AH62">
      <formula1>AND(LEFT(I6,1)="0",ISNUMBER(SUBSTITUTE(I6,"-",)/(I6&amp;""=ASC(I6))),LEN(SUBSTITUTE(I6,"-",))&lt;12)</formula1>
    </dataValidation>
    <dataValidation imeMode="off" allowBlank="1" showInputMessage="1" showErrorMessage="1" sqref="I63:J1048576 N63:O1048576 S63:T1048576 X63:Y1048576 AC63:AD1048576 I8:J11 I1:J5 N1:O5 N8:O11 S1:T5 S8:T11 X1:Y5 X8:Y11 AC1:AD5 AC8:AD11 AH1:AI5 AH8:AI11 AH63:AI1048576"/>
    <dataValidation type="custom" imeMode="off" allowBlank="1" showInputMessage="1" showErrorMessage="1" sqref="J12:J62 J6:J7 O6:O7 O12:O62 T6:T7 T12:T62 Y6:Y7 Y12:Y62 AD6:AD7 AD12:AD62 AI6:AI7 AI12:AI62">
      <formula1>AND(LEN(J6)=LENB(SUBSTITUTE(SUBSTITUTE(J6,",",)," ",)),COUNTIF(J6,"*@*"))</formula1>
    </dataValidation>
  </dataValidations>
  <hyperlinks>
    <hyperlink ref="A1" location="Index!B1" display="Indexに戻る"/>
  </hyperlinks>
  <pageMargins left="0.70866141732283472" right="0.70866141732283472" top="0.74803149606299213" bottom="0.74803149606299213" header="0.31496062992125984" footer="0.31496062992125984"/>
  <pageSetup paperSize="8" scale="46"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E21"/>
  <sheetViews>
    <sheetView view="pageBreakPreview" zoomScale="70" zoomScaleNormal="70" zoomScaleSheetLayoutView="70" workbookViewId="0">
      <pane ySplit="1" topLeftCell="A2" activePane="bottomLeft" state="frozen"/>
      <selection activeCell="G45" sqref="G45"/>
      <selection pane="bottomLeft" activeCell="C6" sqref="C6"/>
    </sheetView>
  </sheetViews>
  <sheetFormatPr defaultRowHeight="13.5"/>
  <cols>
    <col min="1" max="1" width="15" customWidth="1"/>
    <col min="2" max="2" width="30.5" customWidth="1"/>
    <col min="3" max="3" width="140.375" customWidth="1"/>
    <col min="4" max="4" width="3.375" customWidth="1"/>
    <col min="5" max="5" width="48" customWidth="1"/>
  </cols>
  <sheetData>
    <row r="1" spans="1:5" ht="18.75">
      <c r="A1" s="325" t="s">
        <v>524</v>
      </c>
      <c r="B1" s="242" t="s">
        <v>285</v>
      </c>
    </row>
    <row r="2" spans="1:5" s="323" customFormat="1" ht="12.75" customHeight="1">
      <c r="A2" s="321"/>
      <c r="B2" s="242"/>
    </row>
    <row r="3" spans="1:5" ht="18.75">
      <c r="B3" s="242"/>
    </row>
    <row r="4" spans="1:5" ht="30.75" customHeight="1">
      <c r="B4" s="243" t="s">
        <v>259</v>
      </c>
      <c r="C4" s="240"/>
      <c r="E4" s="237" t="s">
        <v>267</v>
      </c>
    </row>
    <row r="5" spans="1:5" ht="216.75" customHeight="1">
      <c r="B5" s="32" t="s">
        <v>257</v>
      </c>
      <c r="C5" s="381"/>
      <c r="E5" s="248" t="s">
        <v>358</v>
      </c>
    </row>
    <row r="6" spans="1:5" ht="190.5" customHeight="1">
      <c r="B6" s="239" t="s">
        <v>322</v>
      </c>
      <c r="C6" s="382"/>
      <c r="E6" s="248" t="s">
        <v>359</v>
      </c>
    </row>
    <row r="7" spans="1:5" ht="30.75" customHeight="1">
      <c r="B7" s="243" t="s">
        <v>260</v>
      </c>
      <c r="C7" s="240"/>
      <c r="E7" s="249"/>
    </row>
    <row r="8" spans="1:5" ht="304.5" customHeight="1">
      <c r="B8" s="238" t="s">
        <v>362</v>
      </c>
      <c r="C8" s="382"/>
      <c r="E8" s="248" t="s">
        <v>360</v>
      </c>
    </row>
    <row r="9" spans="1:5" ht="126" customHeight="1">
      <c r="B9" s="238" t="s">
        <v>361</v>
      </c>
      <c r="C9" s="383"/>
      <c r="E9" s="248" t="s">
        <v>363</v>
      </c>
    </row>
    <row r="10" spans="1:5" ht="30.75" customHeight="1">
      <c r="A10" s="244"/>
      <c r="B10" s="243" t="s">
        <v>262</v>
      </c>
      <c r="C10" s="240"/>
      <c r="E10" s="249"/>
    </row>
    <row r="11" spans="1:5" ht="82.5" customHeight="1">
      <c r="B11" s="238" t="s">
        <v>418</v>
      </c>
      <c r="C11" s="383"/>
      <c r="E11" s="248" t="s">
        <v>421</v>
      </c>
    </row>
    <row r="12" spans="1:5" ht="150" customHeight="1">
      <c r="B12" s="238" t="s">
        <v>419</v>
      </c>
      <c r="C12" s="383"/>
      <c r="E12" s="248" t="s">
        <v>420</v>
      </c>
    </row>
    <row r="13" spans="1:5" ht="82.5" customHeight="1">
      <c r="B13" s="238" t="s">
        <v>261</v>
      </c>
      <c r="C13" s="383"/>
      <c r="E13" s="248" t="s">
        <v>364</v>
      </c>
    </row>
    <row r="14" spans="1:5" ht="30.75" customHeight="1">
      <c r="B14" s="243" t="s">
        <v>263</v>
      </c>
      <c r="C14" s="240"/>
      <c r="E14" s="249"/>
    </row>
    <row r="15" spans="1:5" ht="82.5" customHeight="1">
      <c r="B15" s="238" t="s">
        <v>264</v>
      </c>
      <c r="C15" s="383"/>
      <c r="E15" s="248" t="s">
        <v>448</v>
      </c>
    </row>
    <row r="16" spans="1:5" ht="82.5" customHeight="1">
      <c r="B16" s="238" t="s">
        <v>265</v>
      </c>
      <c r="C16" s="383"/>
      <c r="E16" s="248" t="s">
        <v>365</v>
      </c>
    </row>
    <row r="17" spans="2:5" ht="30.75" customHeight="1">
      <c r="B17" s="243" t="s">
        <v>266</v>
      </c>
      <c r="C17" s="240"/>
      <c r="E17" s="249"/>
    </row>
    <row r="18" spans="2:5" ht="82.5" customHeight="1">
      <c r="B18" s="238" t="s">
        <v>264</v>
      </c>
      <c r="C18" s="383"/>
      <c r="E18" s="248" t="s">
        <v>422</v>
      </c>
    </row>
    <row r="19" spans="2:5" ht="82.5" customHeight="1">
      <c r="B19" s="238" t="s">
        <v>265</v>
      </c>
      <c r="C19" s="383"/>
      <c r="E19" s="248" t="s">
        <v>365</v>
      </c>
    </row>
    <row r="20" spans="2:5" ht="30.75" customHeight="1">
      <c r="B20" s="243" t="s">
        <v>283</v>
      </c>
      <c r="C20" s="240"/>
      <c r="E20" s="249"/>
    </row>
    <row r="21" spans="2:5" ht="82.5" customHeight="1">
      <c r="B21" s="238" t="s">
        <v>284</v>
      </c>
      <c r="C21" s="383"/>
      <c r="E21" s="248" t="s">
        <v>366</v>
      </c>
    </row>
  </sheetData>
  <sheetProtection password="DD26" sheet="1" scenarios="1"/>
  <phoneticPr fontId="13"/>
  <hyperlinks>
    <hyperlink ref="A1" location="Index!B1" display="Indexに戻る"/>
  </hyperlinks>
  <pageMargins left="0.70866141732283472" right="0.70866141732283472" top="0.74803149606299213" bottom="0.74803149606299213" header="0.31496062992125984" footer="0.31496062992125984"/>
  <pageSetup paperSize="8" scale="6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H163"/>
  <sheetViews>
    <sheetView view="pageBreakPreview" zoomScaleNormal="70" zoomScaleSheetLayoutView="100" workbookViewId="0">
      <pane ySplit="1" topLeftCell="A2" activePane="bottomLeft" state="frozen"/>
      <selection activeCell="G45" sqref="G45"/>
      <selection pane="bottomLeft"/>
    </sheetView>
  </sheetViews>
  <sheetFormatPr defaultColWidth="9" defaultRowHeight="12"/>
  <cols>
    <col min="1" max="1" width="16.25" style="10" customWidth="1"/>
    <col min="2" max="2" width="10.5" style="10" customWidth="1"/>
    <col min="3" max="6" width="26.125" style="10" customWidth="1"/>
    <col min="7" max="7" width="1.5" style="10" customWidth="1"/>
    <col min="8" max="8" width="31.375" style="10" customWidth="1"/>
    <col min="9" max="16384" width="9" style="10"/>
  </cols>
  <sheetData>
    <row r="1" spans="1:8" ht="18.75">
      <c r="A1" s="325" t="s">
        <v>524</v>
      </c>
      <c r="B1" s="242" t="s">
        <v>368</v>
      </c>
    </row>
    <row r="2" spans="1:8">
      <c r="H2" s="265" t="s">
        <v>367</v>
      </c>
    </row>
    <row r="3" spans="1:8">
      <c r="B3" s="241" t="s">
        <v>486</v>
      </c>
      <c r="C3" s="288" t="s">
        <v>252</v>
      </c>
      <c r="D3" s="241" t="s">
        <v>297</v>
      </c>
      <c r="E3" s="241" t="s">
        <v>298</v>
      </c>
      <c r="F3" s="241" t="s">
        <v>370</v>
      </c>
      <c r="H3" s="407" t="s">
        <v>388</v>
      </c>
    </row>
    <row r="4" spans="1:8" ht="13.5">
      <c r="B4" s="309">
        <v>1</v>
      </c>
      <c r="C4" s="384"/>
      <c r="D4" s="384"/>
      <c r="E4" s="384"/>
      <c r="F4" s="384"/>
      <c r="H4" s="408"/>
    </row>
    <row r="5" spans="1:8" ht="13.5">
      <c r="B5" s="309">
        <v>2</v>
      </c>
      <c r="C5" s="384"/>
      <c r="D5" s="384"/>
      <c r="E5" s="384"/>
      <c r="F5" s="384"/>
      <c r="H5" s="408"/>
    </row>
    <row r="6" spans="1:8" ht="13.5">
      <c r="B6" s="309">
        <v>3</v>
      </c>
      <c r="C6" s="384"/>
      <c r="D6" s="384"/>
      <c r="E6" s="384"/>
      <c r="F6" s="384"/>
      <c r="H6" s="408"/>
    </row>
    <row r="7" spans="1:8" ht="13.5">
      <c r="B7" s="309">
        <v>4</v>
      </c>
      <c r="C7" s="384"/>
      <c r="D7" s="384"/>
      <c r="E7" s="384"/>
      <c r="F7" s="384"/>
      <c r="H7" s="408"/>
    </row>
    <row r="8" spans="1:8" ht="13.5">
      <c r="B8" s="309">
        <v>5</v>
      </c>
      <c r="C8" s="384"/>
      <c r="D8" s="384"/>
      <c r="E8" s="384"/>
      <c r="F8" s="384"/>
      <c r="H8" s="408"/>
    </row>
    <row r="9" spans="1:8" ht="13.5">
      <c r="B9" s="309">
        <v>6</v>
      </c>
      <c r="C9" s="384"/>
      <c r="D9" s="384"/>
      <c r="E9" s="384"/>
      <c r="F9" s="384"/>
      <c r="H9" s="408"/>
    </row>
    <row r="10" spans="1:8" ht="13.5">
      <c r="B10" s="309">
        <v>7</v>
      </c>
      <c r="C10" s="384"/>
      <c r="D10" s="384"/>
      <c r="E10" s="384"/>
      <c r="F10" s="384"/>
      <c r="H10" s="408"/>
    </row>
    <row r="11" spans="1:8" ht="13.5">
      <c r="B11" s="309">
        <v>8</v>
      </c>
      <c r="C11" s="384"/>
      <c r="D11" s="384"/>
      <c r="E11" s="384"/>
      <c r="F11" s="384"/>
      <c r="H11" s="408"/>
    </row>
    <row r="12" spans="1:8" ht="13.5">
      <c r="B12" s="309">
        <v>9</v>
      </c>
      <c r="C12" s="384"/>
      <c r="D12" s="384"/>
      <c r="E12" s="384"/>
      <c r="F12" s="384"/>
      <c r="H12" s="408"/>
    </row>
    <row r="13" spans="1:8" ht="13.5">
      <c r="B13" s="309">
        <v>10</v>
      </c>
      <c r="C13" s="384"/>
      <c r="D13" s="384"/>
      <c r="E13" s="384"/>
      <c r="F13" s="384"/>
      <c r="H13" s="409"/>
    </row>
    <row r="15" spans="1:8" ht="13.5">
      <c r="B15" s="289">
        <v>1</v>
      </c>
      <c r="C15" s="308" t="s">
        <v>503</v>
      </c>
    </row>
    <row r="16" spans="1:8" ht="13.5" customHeight="1">
      <c r="B16" s="403" t="s">
        <v>273</v>
      </c>
      <c r="C16" s="258" t="s">
        <v>252</v>
      </c>
      <c r="D16" s="397">
        <f>INDEX($C$4:$F$13,MATCH($B15,$B$4:$B$13,),MATCH($C16,$C$3:$F$3,0))</f>
        <v>0</v>
      </c>
      <c r="E16" s="398"/>
      <c r="F16" s="399"/>
      <c r="H16" s="407" t="s">
        <v>372</v>
      </c>
    </row>
    <row r="17" spans="2:8" ht="13.5" customHeight="1">
      <c r="B17" s="403"/>
      <c r="C17" s="258" t="s">
        <v>297</v>
      </c>
      <c r="D17" s="397">
        <f>INDEX($C$4:$F$13,MATCH($B15,$B$4:$B$13,),MATCH($C17,$C$3:$F$3,0))</f>
        <v>0</v>
      </c>
      <c r="E17" s="398"/>
      <c r="F17" s="399"/>
      <c r="H17" s="408"/>
    </row>
    <row r="18" spans="2:8">
      <c r="B18" s="403"/>
      <c r="C18" s="258" t="s">
        <v>298</v>
      </c>
      <c r="D18" s="397">
        <f>INDEX($C$4:$F$13,MATCH($B15,$B$4:$B$13,),MATCH($C18,$C$3:$F$3,0))</f>
        <v>0</v>
      </c>
      <c r="E18" s="398"/>
      <c r="F18" s="399"/>
      <c r="H18" s="409"/>
    </row>
    <row r="19" spans="2:8" ht="24">
      <c r="B19" s="392" t="s">
        <v>299</v>
      </c>
      <c r="C19" s="258" t="s">
        <v>306</v>
      </c>
      <c r="D19" s="394"/>
      <c r="E19" s="395"/>
      <c r="F19" s="396"/>
      <c r="H19" s="290" t="s">
        <v>373</v>
      </c>
    </row>
    <row r="20" spans="2:8" ht="26.25" customHeight="1">
      <c r="B20" s="392"/>
      <c r="C20" s="258" t="s">
        <v>370</v>
      </c>
      <c r="D20" s="397">
        <f>INDEX($C$4:$F$13,MATCH($B15,$B$4:$B$13,),MATCH($C20,$C$3:$F$3,0))</f>
        <v>0</v>
      </c>
      <c r="E20" s="398"/>
      <c r="F20" s="399"/>
      <c r="H20" s="290" t="s">
        <v>372</v>
      </c>
    </row>
    <row r="21" spans="2:8" ht="135.75" customHeight="1">
      <c r="B21" s="392"/>
      <c r="C21" s="258" t="s">
        <v>371</v>
      </c>
      <c r="D21" s="404"/>
      <c r="E21" s="405"/>
      <c r="F21" s="406"/>
      <c r="H21" s="290" t="s">
        <v>374</v>
      </c>
    </row>
    <row r="22" spans="2:8" ht="36">
      <c r="B22" s="392"/>
      <c r="C22" s="258" t="s">
        <v>300</v>
      </c>
      <c r="D22" s="394"/>
      <c r="E22" s="395"/>
      <c r="F22" s="396"/>
      <c r="H22" s="290" t="s">
        <v>375</v>
      </c>
    </row>
    <row r="23" spans="2:8" ht="36">
      <c r="B23" s="392"/>
      <c r="C23" s="258" t="s">
        <v>301</v>
      </c>
      <c r="D23" s="394"/>
      <c r="E23" s="395"/>
      <c r="F23" s="396"/>
      <c r="H23" s="290" t="s">
        <v>376</v>
      </c>
    </row>
    <row r="24" spans="2:8" ht="171.75" customHeight="1">
      <c r="B24" s="392"/>
      <c r="C24" s="258" t="s">
        <v>451</v>
      </c>
      <c r="D24" s="394"/>
      <c r="E24" s="395"/>
      <c r="F24" s="396"/>
      <c r="H24" s="290" t="s">
        <v>377</v>
      </c>
    </row>
    <row r="25" spans="2:8">
      <c r="B25" s="391" t="s">
        <v>258</v>
      </c>
      <c r="C25" s="258" t="s">
        <v>302</v>
      </c>
      <c r="D25" s="394"/>
      <c r="E25" s="395"/>
      <c r="F25" s="396"/>
      <c r="H25" s="290" t="s">
        <v>378</v>
      </c>
    </row>
    <row r="26" spans="2:8" ht="15" customHeight="1">
      <c r="B26" s="392"/>
      <c r="C26" s="258" t="s">
        <v>305</v>
      </c>
      <c r="D26" s="394"/>
      <c r="E26" s="395"/>
      <c r="F26" s="396"/>
      <c r="H26" s="290"/>
    </row>
    <row r="27" spans="2:8" ht="15" customHeight="1">
      <c r="B27" s="392"/>
      <c r="C27" s="258" t="s">
        <v>303</v>
      </c>
      <c r="D27" s="385"/>
      <c r="E27" s="386"/>
      <c r="F27" s="387"/>
      <c r="H27" s="290" t="s">
        <v>379</v>
      </c>
    </row>
    <row r="28" spans="2:8">
      <c r="B28" s="393"/>
      <c r="C28" s="258" t="s">
        <v>304</v>
      </c>
      <c r="D28" s="394"/>
      <c r="E28" s="395"/>
      <c r="F28" s="396"/>
      <c r="H28" s="290" t="s">
        <v>380</v>
      </c>
    </row>
    <row r="29" spans="2:8">
      <c r="D29" s="11"/>
      <c r="E29" s="11"/>
      <c r="F29" s="11"/>
    </row>
    <row r="30" spans="2:8" ht="13.5">
      <c r="B30" s="347">
        <f>B15+1</f>
        <v>2</v>
      </c>
      <c r="C30" s="348" t="str">
        <f>$C$15</f>
        <v>↑ページTOPに戻る</v>
      </c>
      <c r="D30" s="11"/>
      <c r="E30" s="11"/>
      <c r="F30" s="11"/>
    </row>
    <row r="31" spans="2:8">
      <c r="B31" s="391" t="s">
        <v>273</v>
      </c>
      <c r="C31" s="258" t="s">
        <v>252</v>
      </c>
      <c r="D31" s="397">
        <f>INDEX($C$4:$F$13,MATCH($B30,$B$4:$B$13,),MATCH($C31,$C$3:$F$3,0))</f>
        <v>0</v>
      </c>
      <c r="E31" s="398"/>
      <c r="F31" s="399"/>
      <c r="H31" s="407" t="s">
        <v>372</v>
      </c>
    </row>
    <row r="32" spans="2:8">
      <c r="B32" s="392"/>
      <c r="C32" s="258" t="s">
        <v>297</v>
      </c>
      <c r="D32" s="397">
        <f>INDEX($C$4:$F$13,MATCH($B30,$B$4:$B$13,),MATCH($C32,$C$3:$F$3,0))</f>
        <v>0</v>
      </c>
      <c r="E32" s="398"/>
      <c r="F32" s="399"/>
      <c r="H32" s="408"/>
    </row>
    <row r="33" spans="2:8">
      <c r="B33" s="393"/>
      <c r="C33" s="258" t="s">
        <v>298</v>
      </c>
      <c r="D33" s="397">
        <f>INDEX($C$4:$F$13,MATCH($B30,$B$4:$B$13,),MATCH($C33,$C$3:$F$3,0))</f>
        <v>0</v>
      </c>
      <c r="E33" s="398"/>
      <c r="F33" s="399"/>
      <c r="H33" s="409"/>
    </row>
    <row r="34" spans="2:8" ht="24">
      <c r="B34" s="391" t="s">
        <v>299</v>
      </c>
      <c r="C34" s="258" t="s">
        <v>306</v>
      </c>
      <c r="D34" s="394"/>
      <c r="E34" s="395"/>
      <c r="F34" s="396"/>
      <c r="H34" s="290" t="s">
        <v>373</v>
      </c>
    </row>
    <row r="35" spans="2:8" ht="24.75" customHeight="1">
      <c r="B35" s="392"/>
      <c r="C35" s="258" t="s">
        <v>370</v>
      </c>
      <c r="D35" s="397">
        <f>INDEX($C$4:$F$13,MATCH($B30,$B$4:$B$13,),MATCH($C35,$C$3:$F$3,0))</f>
        <v>0</v>
      </c>
      <c r="E35" s="398"/>
      <c r="F35" s="399"/>
      <c r="H35" s="290" t="s">
        <v>372</v>
      </c>
    </row>
    <row r="36" spans="2:8" ht="134.25" customHeight="1">
      <c r="B36" s="392"/>
      <c r="C36" s="258" t="s">
        <v>371</v>
      </c>
      <c r="D36" s="400"/>
      <c r="E36" s="401"/>
      <c r="F36" s="402"/>
      <c r="H36" s="290" t="s">
        <v>374</v>
      </c>
    </row>
    <row r="37" spans="2:8" ht="36">
      <c r="B37" s="392"/>
      <c r="C37" s="258" t="s">
        <v>300</v>
      </c>
      <c r="D37" s="394"/>
      <c r="E37" s="395"/>
      <c r="F37" s="396"/>
      <c r="H37" s="290" t="s">
        <v>375</v>
      </c>
    </row>
    <row r="38" spans="2:8" ht="36">
      <c r="B38" s="392"/>
      <c r="C38" s="258" t="s">
        <v>301</v>
      </c>
      <c r="D38" s="394"/>
      <c r="E38" s="395"/>
      <c r="F38" s="396"/>
      <c r="H38" s="290" t="s">
        <v>376</v>
      </c>
    </row>
    <row r="39" spans="2:8" ht="168.75" customHeight="1">
      <c r="B39" s="393"/>
      <c r="C39" s="258" t="s">
        <v>451</v>
      </c>
      <c r="D39" s="394"/>
      <c r="E39" s="395"/>
      <c r="F39" s="396"/>
      <c r="H39" s="290" t="s">
        <v>377</v>
      </c>
    </row>
    <row r="40" spans="2:8">
      <c r="B40" s="391" t="s">
        <v>258</v>
      </c>
      <c r="C40" s="258" t="s">
        <v>302</v>
      </c>
      <c r="D40" s="394"/>
      <c r="E40" s="395"/>
      <c r="F40" s="396"/>
      <c r="H40" s="290" t="s">
        <v>378</v>
      </c>
    </row>
    <row r="41" spans="2:8">
      <c r="B41" s="392"/>
      <c r="C41" s="258" t="s">
        <v>305</v>
      </c>
      <c r="D41" s="394"/>
      <c r="E41" s="395"/>
      <c r="F41" s="396"/>
      <c r="H41" s="290"/>
    </row>
    <row r="42" spans="2:8">
      <c r="B42" s="392"/>
      <c r="C42" s="258" t="s">
        <v>303</v>
      </c>
      <c r="D42" s="385"/>
      <c r="E42" s="386"/>
      <c r="F42" s="387"/>
      <c r="H42" s="290" t="s">
        <v>379</v>
      </c>
    </row>
    <row r="43" spans="2:8">
      <c r="B43" s="393"/>
      <c r="C43" s="258" t="s">
        <v>304</v>
      </c>
      <c r="D43" s="394"/>
      <c r="E43" s="395"/>
      <c r="F43" s="396"/>
      <c r="H43" s="290" t="s">
        <v>380</v>
      </c>
    </row>
    <row r="44" spans="2:8">
      <c r="D44" s="11"/>
      <c r="E44" s="11"/>
      <c r="F44" s="11"/>
    </row>
    <row r="45" spans="2:8" ht="13.5">
      <c r="B45" s="347">
        <f>B30+1</f>
        <v>3</v>
      </c>
      <c r="C45" s="348" t="str">
        <f>$C$15</f>
        <v>↑ページTOPに戻る</v>
      </c>
      <c r="D45" s="11"/>
      <c r="E45" s="11"/>
      <c r="F45" s="11"/>
    </row>
    <row r="46" spans="2:8">
      <c r="B46" s="391" t="s">
        <v>273</v>
      </c>
      <c r="C46" s="258" t="s">
        <v>252</v>
      </c>
      <c r="D46" s="397">
        <f>INDEX($C$4:$F$13,MATCH($B45,$B$4:$B$13,),MATCH($C46,$C$3:$F$3,0))</f>
        <v>0</v>
      </c>
      <c r="E46" s="398"/>
      <c r="F46" s="399"/>
      <c r="H46" s="407" t="s">
        <v>372</v>
      </c>
    </row>
    <row r="47" spans="2:8">
      <c r="B47" s="392"/>
      <c r="C47" s="258" t="s">
        <v>297</v>
      </c>
      <c r="D47" s="397">
        <f>INDEX($C$4:$F$13,MATCH($B45,$B$4:$B$13,),MATCH($C47,$C$3:$F$3,0))</f>
        <v>0</v>
      </c>
      <c r="E47" s="398"/>
      <c r="F47" s="399"/>
      <c r="H47" s="408"/>
    </row>
    <row r="48" spans="2:8">
      <c r="B48" s="393"/>
      <c r="C48" s="258" t="s">
        <v>298</v>
      </c>
      <c r="D48" s="397">
        <f>INDEX($C$4:$F$13,MATCH($B45,$B$4:$B$13,),MATCH($C48,$C$3:$F$3,0))</f>
        <v>0</v>
      </c>
      <c r="E48" s="398"/>
      <c r="F48" s="399"/>
      <c r="H48" s="409"/>
    </row>
    <row r="49" spans="2:8" ht="24">
      <c r="B49" s="391" t="s">
        <v>299</v>
      </c>
      <c r="C49" s="258" t="s">
        <v>306</v>
      </c>
      <c r="D49" s="394"/>
      <c r="E49" s="395"/>
      <c r="F49" s="396"/>
      <c r="H49" s="290" t="s">
        <v>373</v>
      </c>
    </row>
    <row r="50" spans="2:8" ht="24.75" customHeight="1">
      <c r="B50" s="392"/>
      <c r="C50" s="258" t="s">
        <v>370</v>
      </c>
      <c r="D50" s="397">
        <f>INDEX($C$4:$F$13,MATCH($B45,$B$4:$B$13,),MATCH($C50,$C$3:$F$3,0))</f>
        <v>0</v>
      </c>
      <c r="E50" s="398"/>
      <c r="F50" s="399"/>
      <c r="H50" s="290" t="s">
        <v>372</v>
      </c>
    </row>
    <row r="51" spans="2:8" ht="134.25" customHeight="1">
      <c r="B51" s="392"/>
      <c r="C51" s="258" t="s">
        <v>371</v>
      </c>
      <c r="D51" s="400"/>
      <c r="E51" s="401"/>
      <c r="F51" s="402"/>
      <c r="H51" s="290" t="s">
        <v>374</v>
      </c>
    </row>
    <row r="52" spans="2:8" ht="36">
      <c r="B52" s="392"/>
      <c r="C52" s="258" t="s">
        <v>300</v>
      </c>
      <c r="D52" s="394"/>
      <c r="E52" s="395"/>
      <c r="F52" s="396"/>
      <c r="H52" s="290" t="s">
        <v>375</v>
      </c>
    </row>
    <row r="53" spans="2:8" ht="36">
      <c r="B53" s="392"/>
      <c r="C53" s="258" t="s">
        <v>301</v>
      </c>
      <c r="D53" s="394"/>
      <c r="E53" s="395"/>
      <c r="F53" s="396"/>
      <c r="H53" s="290" t="s">
        <v>376</v>
      </c>
    </row>
    <row r="54" spans="2:8" ht="168.75" customHeight="1">
      <c r="B54" s="393"/>
      <c r="C54" s="258" t="s">
        <v>538</v>
      </c>
      <c r="D54" s="394"/>
      <c r="E54" s="395"/>
      <c r="F54" s="396"/>
      <c r="H54" s="290" t="s">
        <v>377</v>
      </c>
    </row>
    <row r="55" spans="2:8">
      <c r="B55" s="391" t="s">
        <v>258</v>
      </c>
      <c r="C55" s="258" t="s">
        <v>302</v>
      </c>
      <c r="D55" s="394"/>
      <c r="E55" s="395"/>
      <c r="F55" s="396"/>
      <c r="H55" s="290" t="s">
        <v>378</v>
      </c>
    </row>
    <row r="56" spans="2:8">
      <c r="B56" s="392"/>
      <c r="C56" s="258" t="s">
        <v>305</v>
      </c>
      <c r="D56" s="394"/>
      <c r="E56" s="395"/>
      <c r="F56" s="396"/>
      <c r="H56" s="290"/>
    </row>
    <row r="57" spans="2:8">
      <c r="B57" s="392"/>
      <c r="C57" s="258" t="s">
        <v>303</v>
      </c>
      <c r="D57" s="385"/>
      <c r="E57" s="386"/>
      <c r="F57" s="387"/>
      <c r="H57" s="290" t="s">
        <v>379</v>
      </c>
    </row>
    <row r="58" spans="2:8">
      <c r="B58" s="393"/>
      <c r="C58" s="258" t="s">
        <v>304</v>
      </c>
      <c r="D58" s="394"/>
      <c r="E58" s="395"/>
      <c r="F58" s="396"/>
      <c r="H58" s="290" t="s">
        <v>380</v>
      </c>
    </row>
    <row r="59" spans="2:8">
      <c r="D59" s="11"/>
      <c r="E59" s="11"/>
      <c r="F59" s="11"/>
    </row>
    <row r="60" spans="2:8" ht="13.5">
      <c r="B60" s="347">
        <f>B45+1</f>
        <v>4</v>
      </c>
      <c r="C60" s="348" t="str">
        <f>$C$15</f>
        <v>↑ページTOPに戻る</v>
      </c>
      <c r="D60" s="11"/>
      <c r="E60" s="11"/>
      <c r="F60" s="11"/>
    </row>
    <row r="61" spans="2:8">
      <c r="B61" s="391" t="s">
        <v>273</v>
      </c>
      <c r="C61" s="258" t="s">
        <v>252</v>
      </c>
      <c r="D61" s="397">
        <f>INDEX($C$4:$F$13,MATCH($B60,$B$4:$B$13,),MATCH($C61,$C$3:$F$3,0))</f>
        <v>0</v>
      </c>
      <c r="E61" s="398"/>
      <c r="F61" s="399"/>
      <c r="H61" s="407" t="s">
        <v>372</v>
      </c>
    </row>
    <row r="62" spans="2:8">
      <c r="B62" s="392"/>
      <c r="C62" s="258" t="s">
        <v>297</v>
      </c>
      <c r="D62" s="397">
        <f>INDEX($C$4:$F$13,MATCH($B60,$B$4:$B$13,),MATCH($C62,$C$3:$F$3,0))</f>
        <v>0</v>
      </c>
      <c r="E62" s="398"/>
      <c r="F62" s="399"/>
      <c r="H62" s="408"/>
    </row>
    <row r="63" spans="2:8">
      <c r="B63" s="393"/>
      <c r="C63" s="258" t="s">
        <v>298</v>
      </c>
      <c r="D63" s="397">
        <f>INDEX($C$4:$F$13,MATCH($B60,$B$4:$B$13,),MATCH($C63,$C$3:$F$3,0))</f>
        <v>0</v>
      </c>
      <c r="E63" s="398"/>
      <c r="F63" s="399"/>
      <c r="H63" s="409"/>
    </row>
    <row r="64" spans="2:8" ht="24">
      <c r="B64" s="391" t="s">
        <v>299</v>
      </c>
      <c r="C64" s="258" t="s">
        <v>306</v>
      </c>
      <c r="D64" s="394"/>
      <c r="E64" s="395"/>
      <c r="F64" s="396"/>
      <c r="H64" s="290" t="s">
        <v>373</v>
      </c>
    </row>
    <row r="65" spans="2:8" ht="24.75" customHeight="1">
      <c r="B65" s="392"/>
      <c r="C65" s="258" t="s">
        <v>370</v>
      </c>
      <c r="D65" s="397">
        <f>INDEX($C$4:$F$13,MATCH($B60,$B$4:$B$13,),MATCH($C65,$C$3:$F$3,0))</f>
        <v>0</v>
      </c>
      <c r="E65" s="398"/>
      <c r="F65" s="399"/>
      <c r="H65" s="290" t="s">
        <v>372</v>
      </c>
    </row>
    <row r="66" spans="2:8" ht="134.25" customHeight="1">
      <c r="B66" s="392"/>
      <c r="C66" s="258" t="s">
        <v>371</v>
      </c>
      <c r="D66" s="400"/>
      <c r="E66" s="401"/>
      <c r="F66" s="402"/>
      <c r="H66" s="290" t="s">
        <v>374</v>
      </c>
    </row>
    <row r="67" spans="2:8" ht="36">
      <c r="B67" s="392"/>
      <c r="C67" s="258" t="s">
        <v>300</v>
      </c>
      <c r="D67" s="394"/>
      <c r="E67" s="395"/>
      <c r="F67" s="396"/>
      <c r="H67" s="290" t="s">
        <v>375</v>
      </c>
    </row>
    <row r="68" spans="2:8" ht="36">
      <c r="B68" s="392"/>
      <c r="C68" s="258" t="s">
        <v>301</v>
      </c>
      <c r="D68" s="394"/>
      <c r="E68" s="395"/>
      <c r="F68" s="396"/>
      <c r="H68" s="290" t="s">
        <v>376</v>
      </c>
    </row>
    <row r="69" spans="2:8" ht="168.75" customHeight="1">
      <c r="B69" s="393"/>
      <c r="C69" s="258" t="s">
        <v>538</v>
      </c>
      <c r="D69" s="394"/>
      <c r="E69" s="395"/>
      <c r="F69" s="396"/>
      <c r="H69" s="290" t="s">
        <v>377</v>
      </c>
    </row>
    <row r="70" spans="2:8">
      <c r="B70" s="391" t="s">
        <v>258</v>
      </c>
      <c r="C70" s="258" t="s">
        <v>302</v>
      </c>
      <c r="D70" s="394"/>
      <c r="E70" s="395"/>
      <c r="F70" s="396"/>
      <c r="H70" s="290" t="s">
        <v>378</v>
      </c>
    </row>
    <row r="71" spans="2:8">
      <c r="B71" s="392"/>
      <c r="C71" s="258" t="s">
        <v>305</v>
      </c>
      <c r="D71" s="394"/>
      <c r="E71" s="395"/>
      <c r="F71" s="396"/>
      <c r="H71" s="290"/>
    </row>
    <row r="72" spans="2:8">
      <c r="B72" s="392"/>
      <c r="C72" s="258" t="s">
        <v>303</v>
      </c>
      <c r="D72" s="385"/>
      <c r="E72" s="386"/>
      <c r="F72" s="387"/>
      <c r="H72" s="290" t="s">
        <v>379</v>
      </c>
    </row>
    <row r="73" spans="2:8">
      <c r="B73" s="393"/>
      <c r="C73" s="258" t="s">
        <v>304</v>
      </c>
      <c r="D73" s="394"/>
      <c r="E73" s="395"/>
      <c r="F73" s="396"/>
      <c r="H73" s="290" t="s">
        <v>380</v>
      </c>
    </row>
    <row r="74" spans="2:8">
      <c r="D74" s="11"/>
      <c r="E74" s="11"/>
      <c r="F74" s="11"/>
    </row>
    <row r="75" spans="2:8" ht="13.5">
      <c r="B75" s="347">
        <f>B60+1</f>
        <v>5</v>
      </c>
      <c r="C75" s="348" t="str">
        <f>$C$15</f>
        <v>↑ページTOPに戻る</v>
      </c>
      <c r="D75" s="11"/>
      <c r="E75" s="11"/>
      <c r="F75" s="11"/>
    </row>
    <row r="76" spans="2:8">
      <c r="B76" s="391" t="s">
        <v>273</v>
      </c>
      <c r="C76" s="258" t="s">
        <v>252</v>
      </c>
      <c r="D76" s="397">
        <f>INDEX($C$4:$F$13,MATCH($B75,$B$4:$B$13,),MATCH($C76,$C$3:$F$3,0))</f>
        <v>0</v>
      </c>
      <c r="E76" s="398"/>
      <c r="F76" s="399"/>
      <c r="H76" s="407" t="s">
        <v>372</v>
      </c>
    </row>
    <row r="77" spans="2:8">
      <c r="B77" s="392"/>
      <c r="C77" s="258" t="s">
        <v>297</v>
      </c>
      <c r="D77" s="397">
        <f>INDEX($C$4:$F$13,MATCH($B75,$B$4:$B$13,),MATCH($C77,$C$3:$F$3,0))</f>
        <v>0</v>
      </c>
      <c r="E77" s="398"/>
      <c r="F77" s="399"/>
      <c r="H77" s="408"/>
    </row>
    <row r="78" spans="2:8">
      <c r="B78" s="393"/>
      <c r="C78" s="258" t="s">
        <v>298</v>
      </c>
      <c r="D78" s="397">
        <f>INDEX($C$4:$F$13,MATCH($B75,$B$4:$B$13,),MATCH($C78,$C$3:$F$3,0))</f>
        <v>0</v>
      </c>
      <c r="E78" s="398"/>
      <c r="F78" s="399"/>
      <c r="H78" s="409"/>
    </row>
    <row r="79" spans="2:8" ht="24">
      <c r="B79" s="391" t="s">
        <v>299</v>
      </c>
      <c r="C79" s="258" t="s">
        <v>306</v>
      </c>
      <c r="D79" s="394"/>
      <c r="E79" s="395"/>
      <c r="F79" s="396"/>
      <c r="H79" s="290" t="s">
        <v>373</v>
      </c>
    </row>
    <row r="80" spans="2:8" ht="24.75" customHeight="1">
      <c r="B80" s="392"/>
      <c r="C80" s="258" t="s">
        <v>370</v>
      </c>
      <c r="D80" s="397">
        <f>INDEX($C$4:$F$13,MATCH($B75,$B$4:$B$13,),MATCH($C80,$C$3:$F$3,0))</f>
        <v>0</v>
      </c>
      <c r="E80" s="398"/>
      <c r="F80" s="399"/>
      <c r="H80" s="290" t="s">
        <v>372</v>
      </c>
    </row>
    <row r="81" spans="2:8" ht="134.25" customHeight="1">
      <c r="B81" s="392"/>
      <c r="C81" s="258" t="s">
        <v>371</v>
      </c>
      <c r="D81" s="400"/>
      <c r="E81" s="401"/>
      <c r="F81" s="402"/>
      <c r="H81" s="290" t="s">
        <v>374</v>
      </c>
    </row>
    <row r="82" spans="2:8" ht="36">
      <c r="B82" s="392"/>
      <c r="C82" s="258" t="s">
        <v>300</v>
      </c>
      <c r="D82" s="394"/>
      <c r="E82" s="395"/>
      <c r="F82" s="396"/>
      <c r="H82" s="290" t="s">
        <v>375</v>
      </c>
    </row>
    <row r="83" spans="2:8" ht="36">
      <c r="B83" s="392"/>
      <c r="C83" s="258" t="s">
        <v>301</v>
      </c>
      <c r="D83" s="394"/>
      <c r="E83" s="395"/>
      <c r="F83" s="396"/>
      <c r="H83" s="290" t="s">
        <v>376</v>
      </c>
    </row>
    <row r="84" spans="2:8" ht="168.75" customHeight="1">
      <c r="B84" s="393"/>
      <c r="C84" s="258" t="s">
        <v>538</v>
      </c>
      <c r="D84" s="394"/>
      <c r="E84" s="395"/>
      <c r="F84" s="396"/>
      <c r="H84" s="290" t="s">
        <v>377</v>
      </c>
    </row>
    <row r="85" spans="2:8">
      <c r="B85" s="391" t="s">
        <v>258</v>
      </c>
      <c r="C85" s="258" t="s">
        <v>302</v>
      </c>
      <c r="D85" s="394"/>
      <c r="E85" s="395"/>
      <c r="F85" s="396"/>
      <c r="H85" s="290" t="s">
        <v>378</v>
      </c>
    </row>
    <row r="86" spans="2:8">
      <c r="B86" s="392"/>
      <c r="C86" s="258" t="s">
        <v>305</v>
      </c>
      <c r="D86" s="394"/>
      <c r="E86" s="395"/>
      <c r="F86" s="396"/>
      <c r="H86" s="290"/>
    </row>
    <row r="87" spans="2:8">
      <c r="B87" s="392"/>
      <c r="C87" s="258" t="s">
        <v>303</v>
      </c>
      <c r="D87" s="385"/>
      <c r="E87" s="386"/>
      <c r="F87" s="387"/>
      <c r="H87" s="290" t="s">
        <v>379</v>
      </c>
    </row>
    <row r="88" spans="2:8">
      <c r="B88" s="393"/>
      <c r="C88" s="258" t="s">
        <v>304</v>
      </c>
      <c r="D88" s="394"/>
      <c r="E88" s="395"/>
      <c r="F88" s="396"/>
      <c r="H88" s="290" t="s">
        <v>380</v>
      </c>
    </row>
    <row r="89" spans="2:8">
      <c r="D89" s="11"/>
      <c r="E89" s="11"/>
      <c r="F89" s="11"/>
    </row>
    <row r="90" spans="2:8" ht="13.5">
      <c r="B90" s="347">
        <f>B75+1</f>
        <v>6</v>
      </c>
      <c r="C90" s="348" t="str">
        <f>$C$15</f>
        <v>↑ページTOPに戻る</v>
      </c>
      <c r="D90" s="11"/>
      <c r="E90" s="11"/>
      <c r="F90" s="11"/>
    </row>
    <row r="91" spans="2:8">
      <c r="B91" s="391" t="s">
        <v>273</v>
      </c>
      <c r="C91" s="258" t="s">
        <v>252</v>
      </c>
      <c r="D91" s="397">
        <f>INDEX($C$4:$F$13,MATCH($B90,$B$4:$B$13,),MATCH($C91,$C$3:$F$3,0))</f>
        <v>0</v>
      </c>
      <c r="E91" s="398"/>
      <c r="F91" s="399"/>
      <c r="H91" s="407" t="s">
        <v>372</v>
      </c>
    </row>
    <row r="92" spans="2:8">
      <c r="B92" s="392"/>
      <c r="C92" s="258" t="s">
        <v>297</v>
      </c>
      <c r="D92" s="397">
        <f>INDEX($C$4:$F$13,MATCH($B90,$B$4:$B$13,),MATCH($C92,$C$3:$F$3,0))</f>
        <v>0</v>
      </c>
      <c r="E92" s="398"/>
      <c r="F92" s="399"/>
      <c r="H92" s="408"/>
    </row>
    <row r="93" spans="2:8">
      <c r="B93" s="393"/>
      <c r="C93" s="258" t="s">
        <v>298</v>
      </c>
      <c r="D93" s="397">
        <f>INDEX($C$4:$F$13,MATCH($B90,$B$4:$B$13,),MATCH($C93,$C$3:$F$3,0))</f>
        <v>0</v>
      </c>
      <c r="E93" s="398"/>
      <c r="F93" s="399"/>
      <c r="H93" s="409"/>
    </row>
    <row r="94" spans="2:8" ht="24">
      <c r="B94" s="391" t="s">
        <v>299</v>
      </c>
      <c r="C94" s="258" t="s">
        <v>306</v>
      </c>
      <c r="D94" s="394"/>
      <c r="E94" s="395"/>
      <c r="F94" s="396"/>
      <c r="H94" s="290" t="s">
        <v>373</v>
      </c>
    </row>
    <row r="95" spans="2:8" ht="24.75" customHeight="1">
      <c r="B95" s="392"/>
      <c r="C95" s="258" t="s">
        <v>370</v>
      </c>
      <c r="D95" s="397">
        <f>INDEX($C$4:$F$13,MATCH($B90,$B$4:$B$13,),MATCH($C95,$C$3:$F$3,0))</f>
        <v>0</v>
      </c>
      <c r="E95" s="398"/>
      <c r="F95" s="399"/>
      <c r="H95" s="290" t="s">
        <v>372</v>
      </c>
    </row>
    <row r="96" spans="2:8" ht="134.25" customHeight="1">
      <c r="B96" s="392"/>
      <c r="C96" s="258" t="s">
        <v>371</v>
      </c>
      <c r="D96" s="400"/>
      <c r="E96" s="401"/>
      <c r="F96" s="402"/>
      <c r="H96" s="290" t="s">
        <v>374</v>
      </c>
    </row>
    <row r="97" spans="2:8" ht="36">
      <c r="B97" s="392"/>
      <c r="C97" s="258" t="s">
        <v>300</v>
      </c>
      <c r="D97" s="394"/>
      <c r="E97" s="395"/>
      <c r="F97" s="396"/>
      <c r="H97" s="290" t="s">
        <v>375</v>
      </c>
    </row>
    <row r="98" spans="2:8" ht="36">
      <c r="B98" s="392"/>
      <c r="C98" s="258" t="s">
        <v>301</v>
      </c>
      <c r="D98" s="394"/>
      <c r="E98" s="395"/>
      <c r="F98" s="396"/>
      <c r="H98" s="290" t="s">
        <v>376</v>
      </c>
    </row>
    <row r="99" spans="2:8" ht="168.75" customHeight="1">
      <c r="B99" s="393"/>
      <c r="C99" s="258" t="s">
        <v>538</v>
      </c>
      <c r="D99" s="394"/>
      <c r="E99" s="395"/>
      <c r="F99" s="396"/>
      <c r="H99" s="290" t="s">
        <v>377</v>
      </c>
    </row>
    <row r="100" spans="2:8">
      <c r="B100" s="391" t="s">
        <v>258</v>
      </c>
      <c r="C100" s="258" t="s">
        <v>302</v>
      </c>
      <c r="D100" s="394"/>
      <c r="E100" s="395"/>
      <c r="F100" s="396"/>
      <c r="H100" s="290" t="s">
        <v>378</v>
      </c>
    </row>
    <row r="101" spans="2:8">
      <c r="B101" s="392"/>
      <c r="C101" s="258" t="s">
        <v>305</v>
      </c>
      <c r="D101" s="394"/>
      <c r="E101" s="395"/>
      <c r="F101" s="396"/>
      <c r="H101" s="290"/>
    </row>
    <row r="102" spans="2:8">
      <c r="B102" s="392"/>
      <c r="C102" s="258" t="s">
        <v>303</v>
      </c>
      <c r="D102" s="385"/>
      <c r="E102" s="386"/>
      <c r="F102" s="387"/>
      <c r="H102" s="290" t="s">
        <v>379</v>
      </c>
    </row>
    <row r="103" spans="2:8">
      <c r="B103" s="393"/>
      <c r="C103" s="258" t="s">
        <v>304</v>
      </c>
      <c r="D103" s="394"/>
      <c r="E103" s="395"/>
      <c r="F103" s="396"/>
      <c r="H103" s="290" t="s">
        <v>380</v>
      </c>
    </row>
    <row r="104" spans="2:8">
      <c r="D104" s="11"/>
      <c r="E104" s="11"/>
      <c r="F104" s="11"/>
    </row>
    <row r="105" spans="2:8" ht="13.5">
      <c r="B105" s="347">
        <f>B90+1</f>
        <v>7</v>
      </c>
      <c r="C105" s="348" t="str">
        <f>$C$15</f>
        <v>↑ページTOPに戻る</v>
      </c>
      <c r="D105" s="11"/>
      <c r="E105" s="11"/>
      <c r="F105" s="11"/>
    </row>
    <row r="106" spans="2:8">
      <c r="B106" s="391" t="s">
        <v>273</v>
      </c>
      <c r="C106" s="258" t="s">
        <v>252</v>
      </c>
      <c r="D106" s="397">
        <f>INDEX($C$4:$F$13,MATCH($B105,$B$4:$B$13,),MATCH($C106,$C$3:$F$3,0))</f>
        <v>0</v>
      </c>
      <c r="E106" s="398"/>
      <c r="F106" s="399"/>
      <c r="H106" s="407" t="s">
        <v>372</v>
      </c>
    </row>
    <row r="107" spans="2:8">
      <c r="B107" s="392"/>
      <c r="C107" s="258" t="s">
        <v>297</v>
      </c>
      <c r="D107" s="397">
        <f>INDEX($C$4:$F$13,MATCH($B105,$B$4:$B$13,),MATCH($C107,$C$3:$F$3,0))</f>
        <v>0</v>
      </c>
      <c r="E107" s="398"/>
      <c r="F107" s="399"/>
      <c r="H107" s="408"/>
    </row>
    <row r="108" spans="2:8">
      <c r="B108" s="393"/>
      <c r="C108" s="258" t="s">
        <v>298</v>
      </c>
      <c r="D108" s="397">
        <f>INDEX($C$4:$F$13,MATCH($B105,$B$4:$B$13,),MATCH($C108,$C$3:$F$3,0))</f>
        <v>0</v>
      </c>
      <c r="E108" s="398"/>
      <c r="F108" s="399"/>
      <c r="H108" s="409"/>
    </row>
    <row r="109" spans="2:8" ht="24">
      <c r="B109" s="391" t="s">
        <v>299</v>
      </c>
      <c r="C109" s="258" t="s">
        <v>306</v>
      </c>
      <c r="D109" s="394"/>
      <c r="E109" s="395"/>
      <c r="F109" s="396"/>
      <c r="H109" s="290" t="s">
        <v>373</v>
      </c>
    </row>
    <row r="110" spans="2:8" ht="24.75" customHeight="1">
      <c r="B110" s="392"/>
      <c r="C110" s="258" t="s">
        <v>370</v>
      </c>
      <c r="D110" s="397">
        <f>INDEX($C$4:$F$13,MATCH($B105,$B$4:$B$13,),MATCH($C110,$C$3:$F$3,0))</f>
        <v>0</v>
      </c>
      <c r="E110" s="398"/>
      <c r="F110" s="399"/>
      <c r="H110" s="290" t="s">
        <v>372</v>
      </c>
    </row>
    <row r="111" spans="2:8" ht="134.25" customHeight="1">
      <c r="B111" s="392"/>
      <c r="C111" s="258" t="s">
        <v>371</v>
      </c>
      <c r="D111" s="400"/>
      <c r="E111" s="401"/>
      <c r="F111" s="402"/>
      <c r="H111" s="290" t="s">
        <v>374</v>
      </c>
    </row>
    <row r="112" spans="2:8" ht="36">
      <c r="B112" s="392"/>
      <c r="C112" s="258" t="s">
        <v>300</v>
      </c>
      <c r="D112" s="394"/>
      <c r="E112" s="395"/>
      <c r="F112" s="396"/>
      <c r="H112" s="290" t="s">
        <v>375</v>
      </c>
    </row>
    <row r="113" spans="2:8" ht="36">
      <c r="B113" s="392"/>
      <c r="C113" s="258" t="s">
        <v>301</v>
      </c>
      <c r="D113" s="394"/>
      <c r="E113" s="395"/>
      <c r="F113" s="396"/>
      <c r="H113" s="290" t="s">
        <v>376</v>
      </c>
    </row>
    <row r="114" spans="2:8" ht="168.75" customHeight="1">
      <c r="B114" s="393"/>
      <c r="C114" s="258" t="s">
        <v>538</v>
      </c>
      <c r="D114" s="394"/>
      <c r="E114" s="395"/>
      <c r="F114" s="396"/>
      <c r="H114" s="290" t="s">
        <v>377</v>
      </c>
    </row>
    <row r="115" spans="2:8">
      <c r="B115" s="391" t="s">
        <v>258</v>
      </c>
      <c r="C115" s="258" t="s">
        <v>302</v>
      </c>
      <c r="D115" s="394"/>
      <c r="E115" s="395"/>
      <c r="F115" s="396"/>
      <c r="H115" s="290" t="s">
        <v>378</v>
      </c>
    </row>
    <row r="116" spans="2:8">
      <c r="B116" s="392"/>
      <c r="C116" s="258" t="s">
        <v>305</v>
      </c>
      <c r="D116" s="394"/>
      <c r="E116" s="395"/>
      <c r="F116" s="396"/>
      <c r="H116" s="290"/>
    </row>
    <row r="117" spans="2:8">
      <c r="B117" s="392"/>
      <c r="C117" s="258" t="s">
        <v>303</v>
      </c>
      <c r="D117" s="385"/>
      <c r="E117" s="386"/>
      <c r="F117" s="387"/>
      <c r="H117" s="290" t="s">
        <v>379</v>
      </c>
    </row>
    <row r="118" spans="2:8">
      <c r="B118" s="393"/>
      <c r="C118" s="258" t="s">
        <v>304</v>
      </c>
      <c r="D118" s="394"/>
      <c r="E118" s="395"/>
      <c r="F118" s="396"/>
      <c r="H118" s="290" t="s">
        <v>380</v>
      </c>
    </row>
    <row r="119" spans="2:8">
      <c r="D119" s="11"/>
      <c r="E119" s="11"/>
      <c r="F119" s="11"/>
    </row>
    <row r="120" spans="2:8" ht="13.5">
      <c r="B120" s="347">
        <f>B105+1</f>
        <v>8</v>
      </c>
      <c r="C120" s="348" t="str">
        <f>$C$15</f>
        <v>↑ページTOPに戻る</v>
      </c>
      <c r="D120" s="11"/>
      <c r="E120" s="11"/>
      <c r="F120" s="11"/>
    </row>
    <row r="121" spans="2:8">
      <c r="B121" s="391" t="s">
        <v>273</v>
      </c>
      <c r="C121" s="258" t="s">
        <v>252</v>
      </c>
      <c r="D121" s="397">
        <f>INDEX($C$4:$F$13,MATCH($B120,$B$4:$B$13,),MATCH($C121,$C$3:$F$3,0))</f>
        <v>0</v>
      </c>
      <c r="E121" s="398"/>
      <c r="F121" s="399"/>
      <c r="H121" s="407" t="s">
        <v>372</v>
      </c>
    </row>
    <row r="122" spans="2:8">
      <c r="B122" s="392"/>
      <c r="C122" s="258" t="s">
        <v>297</v>
      </c>
      <c r="D122" s="397">
        <f>INDEX($C$4:$F$13,MATCH($B120,$B$4:$B$13,),MATCH($C122,$C$3:$F$3,0))</f>
        <v>0</v>
      </c>
      <c r="E122" s="398"/>
      <c r="F122" s="399"/>
      <c r="H122" s="408"/>
    </row>
    <row r="123" spans="2:8">
      <c r="B123" s="393"/>
      <c r="C123" s="258" t="s">
        <v>298</v>
      </c>
      <c r="D123" s="397">
        <f>INDEX($C$4:$F$13,MATCH($B120,$B$4:$B$13,),MATCH($C123,$C$3:$F$3,0))</f>
        <v>0</v>
      </c>
      <c r="E123" s="398"/>
      <c r="F123" s="399"/>
      <c r="H123" s="409"/>
    </row>
    <row r="124" spans="2:8" ht="24">
      <c r="B124" s="391" t="s">
        <v>299</v>
      </c>
      <c r="C124" s="258" t="s">
        <v>306</v>
      </c>
      <c r="D124" s="394"/>
      <c r="E124" s="395"/>
      <c r="F124" s="396"/>
      <c r="H124" s="290" t="s">
        <v>373</v>
      </c>
    </row>
    <row r="125" spans="2:8" ht="24.75" customHeight="1">
      <c r="B125" s="392"/>
      <c r="C125" s="258" t="s">
        <v>370</v>
      </c>
      <c r="D125" s="397">
        <f>INDEX($C$4:$F$13,MATCH($B120,$B$4:$B$13,),MATCH($C125,$C$3:$F$3,0))</f>
        <v>0</v>
      </c>
      <c r="E125" s="398"/>
      <c r="F125" s="399"/>
      <c r="H125" s="290" t="s">
        <v>372</v>
      </c>
    </row>
    <row r="126" spans="2:8" ht="134.25" customHeight="1">
      <c r="B126" s="392"/>
      <c r="C126" s="258" t="s">
        <v>371</v>
      </c>
      <c r="D126" s="400"/>
      <c r="E126" s="401"/>
      <c r="F126" s="402"/>
      <c r="H126" s="290" t="s">
        <v>374</v>
      </c>
    </row>
    <row r="127" spans="2:8" ht="36">
      <c r="B127" s="392"/>
      <c r="C127" s="258" t="s">
        <v>300</v>
      </c>
      <c r="D127" s="394"/>
      <c r="E127" s="395"/>
      <c r="F127" s="396"/>
      <c r="H127" s="290" t="s">
        <v>375</v>
      </c>
    </row>
    <row r="128" spans="2:8" ht="36">
      <c r="B128" s="392"/>
      <c r="C128" s="258" t="s">
        <v>301</v>
      </c>
      <c r="D128" s="394"/>
      <c r="E128" s="395"/>
      <c r="F128" s="396"/>
      <c r="H128" s="290" t="s">
        <v>376</v>
      </c>
    </row>
    <row r="129" spans="2:8" ht="168.75" customHeight="1">
      <c r="B129" s="393"/>
      <c r="C129" s="258" t="s">
        <v>538</v>
      </c>
      <c r="D129" s="394"/>
      <c r="E129" s="395"/>
      <c r="F129" s="396"/>
      <c r="H129" s="290" t="s">
        <v>377</v>
      </c>
    </row>
    <row r="130" spans="2:8">
      <c r="B130" s="391" t="s">
        <v>258</v>
      </c>
      <c r="C130" s="258" t="s">
        <v>302</v>
      </c>
      <c r="D130" s="394"/>
      <c r="E130" s="395"/>
      <c r="F130" s="396"/>
      <c r="H130" s="290" t="s">
        <v>378</v>
      </c>
    </row>
    <row r="131" spans="2:8">
      <c r="B131" s="392"/>
      <c r="C131" s="258" t="s">
        <v>305</v>
      </c>
      <c r="D131" s="394"/>
      <c r="E131" s="395"/>
      <c r="F131" s="396"/>
      <c r="H131" s="290"/>
    </row>
    <row r="132" spans="2:8">
      <c r="B132" s="392"/>
      <c r="C132" s="258" t="s">
        <v>303</v>
      </c>
      <c r="D132" s="385"/>
      <c r="E132" s="386"/>
      <c r="F132" s="387"/>
      <c r="H132" s="290" t="s">
        <v>379</v>
      </c>
    </row>
    <row r="133" spans="2:8">
      <c r="B133" s="393"/>
      <c r="C133" s="258" t="s">
        <v>304</v>
      </c>
      <c r="D133" s="394"/>
      <c r="E133" s="395"/>
      <c r="F133" s="396"/>
      <c r="H133" s="290" t="s">
        <v>380</v>
      </c>
    </row>
    <row r="134" spans="2:8">
      <c r="D134" s="11"/>
      <c r="E134" s="11"/>
      <c r="F134" s="11"/>
    </row>
    <row r="135" spans="2:8" ht="13.5">
      <c r="B135" s="347">
        <f>B120+1</f>
        <v>9</v>
      </c>
      <c r="C135" s="348" t="str">
        <f>$C$15</f>
        <v>↑ページTOPに戻る</v>
      </c>
      <c r="D135" s="11"/>
      <c r="E135" s="11"/>
      <c r="F135" s="11"/>
    </row>
    <row r="136" spans="2:8">
      <c r="B136" s="391" t="s">
        <v>273</v>
      </c>
      <c r="C136" s="258" t="s">
        <v>252</v>
      </c>
      <c r="D136" s="397">
        <f>INDEX($C$4:$F$13,MATCH($B135,$B$4:$B$13,),MATCH($C136,$C$3:$F$3,0))</f>
        <v>0</v>
      </c>
      <c r="E136" s="398"/>
      <c r="F136" s="399"/>
      <c r="H136" s="407" t="s">
        <v>372</v>
      </c>
    </row>
    <row r="137" spans="2:8">
      <c r="B137" s="392"/>
      <c r="C137" s="258" t="s">
        <v>297</v>
      </c>
      <c r="D137" s="397">
        <f>INDEX($C$4:$F$13,MATCH($B135,$B$4:$B$13,),MATCH($C137,$C$3:$F$3,0))</f>
        <v>0</v>
      </c>
      <c r="E137" s="398"/>
      <c r="F137" s="399"/>
      <c r="H137" s="408"/>
    </row>
    <row r="138" spans="2:8">
      <c r="B138" s="393"/>
      <c r="C138" s="258" t="s">
        <v>298</v>
      </c>
      <c r="D138" s="397">
        <f>INDEX($C$4:$F$13,MATCH($B135,$B$4:$B$13,),MATCH($C138,$C$3:$F$3,0))</f>
        <v>0</v>
      </c>
      <c r="E138" s="398"/>
      <c r="F138" s="399"/>
      <c r="H138" s="409"/>
    </row>
    <row r="139" spans="2:8" ht="24">
      <c r="B139" s="391" t="s">
        <v>299</v>
      </c>
      <c r="C139" s="258" t="s">
        <v>306</v>
      </c>
      <c r="D139" s="394"/>
      <c r="E139" s="395"/>
      <c r="F139" s="396"/>
      <c r="H139" s="290" t="s">
        <v>373</v>
      </c>
    </row>
    <row r="140" spans="2:8" ht="24.75" customHeight="1">
      <c r="B140" s="392"/>
      <c r="C140" s="258" t="s">
        <v>370</v>
      </c>
      <c r="D140" s="397">
        <f>INDEX($C$4:$F$13,MATCH($B135,$B$4:$B$13,),MATCH($C140,$C$3:$F$3,0))</f>
        <v>0</v>
      </c>
      <c r="E140" s="398"/>
      <c r="F140" s="399"/>
      <c r="H140" s="290" t="s">
        <v>372</v>
      </c>
    </row>
    <row r="141" spans="2:8" ht="134.25" customHeight="1">
      <c r="B141" s="392"/>
      <c r="C141" s="258" t="s">
        <v>371</v>
      </c>
      <c r="D141" s="400"/>
      <c r="E141" s="401"/>
      <c r="F141" s="402"/>
      <c r="H141" s="290" t="s">
        <v>374</v>
      </c>
    </row>
    <row r="142" spans="2:8" ht="36">
      <c r="B142" s="392"/>
      <c r="C142" s="258" t="s">
        <v>300</v>
      </c>
      <c r="D142" s="394"/>
      <c r="E142" s="395"/>
      <c r="F142" s="396"/>
      <c r="H142" s="290" t="s">
        <v>375</v>
      </c>
    </row>
    <row r="143" spans="2:8" ht="36">
      <c r="B143" s="392"/>
      <c r="C143" s="258" t="s">
        <v>301</v>
      </c>
      <c r="D143" s="394"/>
      <c r="E143" s="395"/>
      <c r="F143" s="396"/>
      <c r="H143" s="290" t="s">
        <v>376</v>
      </c>
    </row>
    <row r="144" spans="2:8" ht="168.75" customHeight="1">
      <c r="B144" s="393"/>
      <c r="C144" s="258" t="s">
        <v>538</v>
      </c>
      <c r="D144" s="394"/>
      <c r="E144" s="395"/>
      <c r="F144" s="396"/>
      <c r="H144" s="290" t="s">
        <v>377</v>
      </c>
    </row>
    <row r="145" spans="2:8">
      <c r="B145" s="391" t="s">
        <v>258</v>
      </c>
      <c r="C145" s="258" t="s">
        <v>302</v>
      </c>
      <c r="D145" s="394"/>
      <c r="E145" s="395"/>
      <c r="F145" s="396"/>
      <c r="H145" s="290" t="s">
        <v>378</v>
      </c>
    </row>
    <row r="146" spans="2:8">
      <c r="B146" s="392"/>
      <c r="C146" s="258" t="s">
        <v>305</v>
      </c>
      <c r="D146" s="394"/>
      <c r="E146" s="395"/>
      <c r="F146" s="396"/>
      <c r="H146" s="290"/>
    </row>
    <row r="147" spans="2:8">
      <c r="B147" s="392"/>
      <c r="C147" s="258" t="s">
        <v>303</v>
      </c>
      <c r="D147" s="385"/>
      <c r="E147" s="386"/>
      <c r="F147" s="387"/>
      <c r="H147" s="290" t="s">
        <v>379</v>
      </c>
    </row>
    <row r="148" spans="2:8">
      <c r="B148" s="393"/>
      <c r="C148" s="258" t="s">
        <v>304</v>
      </c>
      <c r="D148" s="394"/>
      <c r="E148" s="395"/>
      <c r="F148" s="396"/>
      <c r="H148" s="290" t="s">
        <v>380</v>
      </c>
    </row>
    <row r="149" spans="2:8">
      <c r="D149" s="11"/>
      <c r="E149" s="11"/>
      <c r="F149" s="11"/>
    </row>
    <row r="150" spans="2:8" ht="13.5">
      <c r="B150" s="347">
        <f>B135+1</f>
        <v>10</v>
      </c>
      <c r="C150" s="348" t="str">
        <f>$C$15</f>
        <v>↑ページTOPに戻る</v>
      </c>
      <c r="D150" s="11"/>
      <c r="E150" s="11"/>
      <c r="F150" s="11"/>
    </row>
    <row r="151" spans="2:8">
      <c r="B151" s="391" t="s">
        <v>273</v>
      </c>
      <c r="C151" s="258" t="s">
        <v>252</v>
      </c>
      <c r="D151" s="397">
        <f>INDEX($C$4:$F$13,MATCH($B150,$B$4:$B$13,),MATCH($C151,$C$3:$F$3,0))</f>
        <v>0</v>
      </c>
      <c r="E151" s="398"/>
      <c r="F151" s="399"/>
      <c r="H151" s="407" t="s">
        <v>372</v>
      </c>
    </row>
    <row r="152" spans="2:8">
      <c r="B152" s="392"/>
      <c r="C152" s="258" t="s">
        <v>297</v>
      </c>
      <c r="D152" s="397">
        <f>INDEX($C$4:$F$13,MATCH($B150,$B$4:$B$13,),MATCH($C152,$C$3:$F$3,0))</f>
        <v>0</v>
      </c>
      <c r="E152" s="398"/>
      <c r="F152" s="399"/>
      <c r="H152" s="408"/>
    </row>
    <row r="153" spans="2:8">
      <c r="B153" s="393"/>
      <c r="C153" s="258" t="s">
        <v>298</v>
      </c>
      <c r="D153" s="397">
        <f>INDEX($C$4:$F$13,MATCH($B150,$B$4:$B$13,),MATCH($C153,$C$3:$F$3,0))</f>
        <v>0</v>
      </c>
      <c r="E153" s="398"/>
      <c r="F153" s="399"/>
      <c r="H153" s="409"/>
    </row>
    <row r="154" spans="2:8" ht="24">
      <c r="B154" s="391" t="s">
        <v>299</v>
      </c>
      <c r="C154" s="258" t="s">
        <v>306</v>
      </c>
      <c r="D154" s="394"/>
      <c r="E154" s="395"/>
      <c r="F154" s="396"/>
      <c r="H154" s="290" t="s">
        <v>373</v>
      </c>
    </row>
    <row r="155" spans="2:8" ht="24.75" customHeight="1">
      <c r="B155" s="392"/>
      <c r="C155" s="258" t="s">
        <v>370</v>
      </c>
      <c r="D155" s="397">
        <f>INDEX($C$4:$F$13,MATCH($B150,$B$4:$B$13,),MATCH($C155,$C$3:$F$3,0))</f>
        <v>0</v>
      </c>
      <c r="E155" s="398"/>
      <c r="F155" s="399"/>
      <c r="H155" s="290" t="s">
        <v>372</v>
      </c>
    </row>
    <row r="156" spans="2:8" ht="134.25" customHeight="1">
      <c r="B156" s="392"/>
      <c r="C156" s="258" t="s">
        <v>371</v>
      </c>
      <c r="D156" s="400"/>
      <c r="E156" s="401"/>
      <c r="F156" s="402"/>
      <c r="H156" s="290" t="s">
        <v>374</v>
      </c>
    </row>
    <row r="157" spans="2:8" ht="36">
      <c r="B157" s="392"/>
      <c r="C157" s="258" t="s">
        <v>300</v>
      </c>
      <c r="D157" s="394"/>
      <c r="E157" s="395"/>
      <c r="F157" s="396"/>
      <c r="H157" s="290" t="s">
        <v>375</v>
      </c>
    </row>
    <row r="158" spans="2:8" ht="36">
      <c r="B158" s="392"/>
      <c r="C158" s="258" t="s">
        <v>301</v>
      </c>
      <c r="D158" s="394"/>
      <c r="E158" s="395"/>
      <c r="F158" s="396"/>
      <c r="H158" s="290" t="s">
        <v>376</v>
      </c>
    </row>
    <row r="159" spans="2:8" ht="168.75" customHeight="1">
      <c r="B159" s="393"/>
      <c r="C159" s="258" t="s">
        <v>538</v>
      </c>
      <c r="D159" s="394"/>
      <c r="E159" s="395"/>
      <c r="F159" s="396"/>
      <c r="H159" s="290" t="s">
        <v>377</v>
      </c>
    </row>
    <row r="160" spans="2:8">
      <c r="B160" s="391" t="s">
        <v>258</v>
      </c>
      <c r="C160" s="258" t="s">
        <v>302</v>
      </c>
      <c r="D160" s="394"/>
      <c r="E160" s="395"/>
      <c r="F160" s="396"/>
      <c r="H160" s="290" t="s">
        <v>378</v>
      </c>
    </row>
    <row r="161" spans="2:8">
      <c r="B161" s="392"/>
      <c r="C161" s="258" t="s">
        <v>305</v>
      </c>
      <c r="D161" s="394"/>
      <c r="E161" s="395"/>
      <c r="F161" s="396"/>
      <c r="H161" s="290"/>
    </row>
    <row r="162" spans="2:8">
      <c r="B162" s="392"/>
      <c r="C162" s="258" t="s">
        <v>303</v>
      </c>
      <c r="D162" s="385"/>
      <c r="E162" s="386"/>
      <c r="F162" s="387"/>
      <c r="H162" s="290" t="s">
        <v>379</v>
      </c>
    </row>
    <row r="163" spans="2:8">
      <c r="B163" s="393"/>
      <c r="C163" s="258" t="s">
        <v>304</v>
      </c>
      <c r="D163" s="394"/>
      <c r="E163" s="395"/>
      <c r="F163" s="396"/>
      <c r="H163" s="290" t="s">
        <v>380</v>
      </c>
    </row>
  </sheetData>
  <sheetProtection password="DD26" sheet="1" scenarios="1"/>
  <mergeCells count="161">
    <mergeCell ref="H46:H48"/>
    <mergeCell ref="H61:H63"/>
    <mergeCell ref="H76:H78"/>
    <mergeCell ref="H91:H93"/>
    <mergeCell ref="H106:H108"/>
    <mergeCell ref="H121:H123"/>
    <mergeCell ref="H136:H138"/>
    <mergeCell ref="H151:H153"/>
    <mergeCell ref="B160:B163"/>
    <mergeCell ref="D160:F160"/>
    <mergeCell ref="D161:F161"/>
    <mergeCell ref="D163:F163"/>
    <mergeCell ref="B154:B159"/>
    <mergeCell ref="D154:F154"/>
    <mergeCell ref="D155:F155"/>
    <mergeCell ref="D157:F157"/>
    <mergeCell ref="D158:F158"/>
    <mergeCell ref="D159:F159"/>
    <mergeCell ref="D156:F156"/>
    <mergeCell ref="B145:B148"/>
    <mergeCell ref="D145:F145"/>
    <mergeCell ref="D146:F146"/>
    <mergeCell ref="D148:F148"/>
    <mergeCell ref="B151:B153"/>
    <mergeCell ref="D151:F151"/>
    <mergeCell ref="D152:F152"/>
    <mergeCell ref="D153:F153"/>
    <mergeCell ref="B139:B144"/>
    <mergeCell ref="D139:F139"/>
    <mergeCell ref="D140:F140"/>
    <mergeCell ref="D142:F142"/>
    <mergeCell ref="D143:F143"/>
    <mergeCell ref="D144:F144"/>
    <mergeCell ref="B130:B133"/>
    <mergeCell ref="D130:F130"/>
    <mergeCell ref="D131:F131"/>
    <mergeCell ref="D133:F133"/>
    <mergeCell ref="B136:B138"/>
    <mergeCell ref="D136:F136"/>
    <mergeCell ref="D137:F137"/>
    <mergeCell ref="D138:F138"/>
    <mergeCell ref="D141:F141"/>
    <mergeCell ref="B124:B129"/>
    <mergeCell ref="D124:F124"/>
    <mergeCell ref="D125:F125"/>
    <mergeCell ref="D127:F127"/>
    <mergeCell ref="D128:F128"/>
    <mergeCell ref="D129:F129"/>
    <mergeCell ref="B115:B118"/>
    <mergeCell ref="D115:F115"/>
    <mergeCell ref="D116:F116"/>
    <mergeCell ref="D118:F118"/>
    <mergeCell ref="B121:B123"/>
    <mergeCell ref="D121:F121"/>
    <mergeCell ref="D122:F122"/>
    <mergeCell ref="D123:F123"/>
    <mergeCell ref="D126:F126"/>
    <mergeCell ref="B109:B114"/>
    <mergeCell ref="D109:F109"/>
    <mergeCell ref="D110:F110"/>
    <mergeCell ref="D112:F112"/>
    <mergeCell ref="D113:F113"/>
    <mergeCell ref="D114:F114"/>
    <mergeCell ref="B100:B103"/>
    <mergeCell ref="D100:F100"/>
    <mergeCell ref="D101:F101"/>
    <mergeCell ref="D103:F103"/>
    <mergeCell ref="B106:B108"/>
    <mergeCell ref="D106:F106"/>
    <mergeCell ref="D107:F107"/>
    <mergeCell ref="D108:F108"/>
    <mergeCell ref="D111:F111"/>
    <mergeCell ref="B91:B93"/>
    <mergeCell ref="D91:F91"/>
    <mergeCell ref="D92:F92"/>
    <mergeCell ref="D93:F93"/>
    <mergeCell ref="B94:B99"/>
    <mergeCell ref="D94:F94"/>
    <mergeCell ref="D95:F95"/>
    <mergeCell ref="D97:F97"/>
    <mergeCell ref="D98:F98"/>
    <mergeCell ref="D99:F99"/>
    <mergeCell ref="D96:F96"/>
    <mergeCell ref="H3:H13"/>
    <mergeCell ref="H16:H18"/>
    <mergeCell ref="D31:F31"/>
    <mergeCell ref="D34:F34"/>
    <mergeCell ref="D35:F35"/>
    <mergeCell ref="D37:F37"/>
    <mergeCell ref="D38:F38"/>
    <mergeCell ref="D32:F32"/>
    <mergeCell ref="D33:F33"/>
    <mergeCell ref="H31:H33"/>
    <mergeCell ref="D36:F36"/>
    <mergeCell ref="B31:B33"/>
    <mergeCell ref="B34:B39"/>
    <mergeCell ref="D58:F58"/>
    <mergeCell ref="B55:B58"/>
    <mergeCell ref="D56:F56"/>
    <mergeCell ref="D50:F50"/>
    <mergeCell ref="D52:F52"/>
    <mergeCell ref="D53:F53"/>
    <mergeCell ref="D54:F54"/>
    <mergeCell ref="D55:F55"/>
    <mergeCell ref="D39:F39"/>
    <mergeCell ref="B40:B43"/>
    <mergeCell ref="B46:B48"/>
    <mergeCell ref="D46:F46"/>
    <mergeCell ref="B49:B54"/>
    <mergeCell ref="D49:F49"/>
    <mergeCell ref="D47:F47"/>
    <mergeCell ref="D48:F48"/>
    <mergeCell ref="D40:F40"/>
    <mergeCell ref="D41:F41"/>
    <mergeCell ref="D43:F43"/>
    <mergeCell ref="D51:F51"/>
    <mergeCell ref="B25:B28"/>
    <mergeCell ref="D25:F25"/>
    <mergeCell ref="D26:F26"/>
    <mergeCell ref="D28:F28"/>
    <mergeCell ref="B16:B18"/>
    <mergeCell ref="D16:F16"/>
    <mergeCell ref="B19:B24"/>
    <mergeCell ref="D19:F19"/>
    <mergeCell ref="D20:F20"/>
    <mergeCell ref="D22:F22"/>
    <mergeCell ref="D23:F23"/>
    <mergeCell ref="D24:F24"/>
    <mergeCell ref="D21:F21"/>
    <mergeCell ref="D17:F17"/>
    <mergeCell ref="D18:F18"/>
    <mergeCell ref="B61:B63"/>
    <mergeCell ref="D61:F61"/>
    <mergeCell ref="D62:F62"/>
    <mergeCell ref="D63:F63"/>
    <mergeCell ref="B64:B69"/>
    <mergeCell ref="D64:F64"/>
    <mergeCell ref="D65:F65"/>
    <mergeCell ref="D67:F67"/>
    <mergeCell ref="D68:F68"/>
    <mergeCell ref="D69:F69"/>
    <mergeCell ref="D66:F66"/>
    <mergeCell ref="B70:B73"/>
    <mergeCell ref="D70:F70"/>
    <mergeCell ref="D71:F71"/>
    <mergeCell ref="D73:F73"/>
    <mergeCell ref="B76:B78"/>
    <mergeCell ref="D76:F76"/>
    <mergeCell ref="D77:F77"/>
    <mergeCell ref="D78:F78"/>
    <mergeCell ref="B85:B88"/>
    <mergeCell ref="D85:F85"/>
    <mergeCell ref="D86:F86"/>
    <mergeCell ref="D88:F88"/>
    <mergeCell ref="B79:B84"/>
    <mergeCell ref="D79:F79"/>
    <mergeCell ref="D80:F80"/>
    <mergeCell ref="D82:F82"/>
    <mergeCell ref="D83:F83"/>
    <mergeCell ref="D84:F84"/>
    <mergeCell ref="D81:F81"/>
  </mergeCells>
  <phoneticPr fontId="13"/>
  <hyperlinks>
    <hyperlink ref="B4" location="④機器登録!B19" display="④機器登録!B19"/>
    <hyperlink ref="B5" location="④機器登録!B34" display="④機器登録!B34"/>
    <hyperlink ref="C15" location="④機器登録!B2" display="↑ページTOPに戻る"/>
    <hyperlink ref="B6" location="④機器登録!B49" display="④機器登録!B49"/>
    <hyperlink ref="B7" location="④機器登録!B64" display="④機器登録!B64"/>
    <hyperlink ref="B8" location="④機器登録!B79" display="④機器登録!B79"/>
    <hyperlink ref="B9" location="④機器登録!B94" display="④機器登録!B94"/>
    <hyperlink ref="B10" location="④機器登録!B109" display="④機器登録!B109"/>
    <hyperlink ref="B11" location="④機器登録!B124" display="④機器登録!B124"/>
    <hyperlink ref="B12" location="④機器登録!B139" display="④機器登録!B139"/>
    <hyperlink ref="B13" location="④機器登録!B154" display="④機器登録!B154"/>
    <hyperlink ref="C30" location="④機器登録!B2" display="④機器登録!B2"/>
    <hyperlink ref="C45" location="④機器登録!B2" display="④機器登録!B2"/>
    <hyperlink ref="C60" location="④機器登録!B2" display="④機器登録!B2"/>
    <hyperlink ref="C75" location="④機器登録!B2" display="④機器登録!B2"/>
    <hyperlink ref="C90" location="④機器登録!B2" display="④機器登録!B2"/>
    <hyperlink ref="C105" location="④機器登録!B2" display="④機器登録!B2"/>
    <hyperlink ref="C120" location="④機器登録!B2" display="④機器登録!B2"/>
    <hyperlink ref="C135" location="④機器登録!B2" display="④機器登録!B2"/>
    <hyperlink ref="C150" location="④機器登録!B2" display="④機器登録!B2"/>
    <hyperlink ref="A1" location="Index!B1" display="Indexに戻る"/>
  </hyperlinks>
  <pageMargins left="0.70866141732283472" right="0.70866141732283472" top="0.74803149606299213" bottom="0.74803149606299213" header="0.31496062992125984" footer="0.31496062992125984"/>
  <pageSetup paperSize="9" scale="76" fitToHeight="0" orientation="portrait" r:id="rId1"/>
  <headerFooter>
    <oddFooter>&amp;P / &amp;N ページ</oddFooter>
  </headerFooter>
  <rowBreaks count="9" manualBreakCount="9">
    <brk id="28" min="1" max="5" man="1"/>
    <brk id="43" min="1" max="5" man="1"/>
    <brk id="58" min="1" max="5" man="1"/>
    <brk id="73" min="1" max="5" man="1"/>
    <brk id="88" min="1" max="5" man="1"/>
    <brk id="103" min="1" max="5" man="1"/>
    <brk id="118" min="1" max="5" man="1"/>
    <brk id="134" max="16383" man="1"/>
    <brk id="148" min="1" max="5"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OFFSET(プルダウンリスト!$H$3,,,52-COUNTIF(プルダウンリスト!$H$3:$H$53,""))</xm:f>
          </x14:formula1>
          <xm:sqref>C4:C13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H213"/>
  <sheetViews>
    <sheetView view="pageBreakPreview" zoomScaleNormal="70" zoomScaleSheetLayoutView="100" workbookViewId="0">
      <pane ySplit="1" topLeftCell="A2" activePane="bottomLeft" state="frozen"/>
      <selection activeCell="G45" sqref="G45"/>
      <selection pane="bottomLeft"/>
    </sheetView>
  </sheetViews>
  <sheetFormatPr defaultRowHeight="12"/>
  <cols>
    <col min="1" max="1" width="15.25" style="10" customWidth="1"/>
    <col min="2" max="2" width="10.5" style="10" customWidth="1"/>
    <col min="3" max="6" width="26.125" style="10" customWidth="1"/>
    <col min="7" max="7" width="1.5" style="10" customWidth="1"/>
    <col min="8" max="8" width="31.375" style="10" customWidth="1"/>
    <col min="9" max="16384" width="9" style="10"/>
  </cols>
  <sheetData>
    <row r="1" spans="1:8" ht="18.75">
      <c r="A1" s="325" t="s">
        <v>524</v>
      </c>
      <c r="B1" s="242" t="s">
        <v>369</v>
      </c>
    </row>
    <row r="2" spans="1:8">
      <c r="H2" s="265" t="s">
        <v>367</v>
      </c>
    </row>
    <row r="3" spans="1:8" ht="24">
      <c r="B3" s="292" t="s">
        <v>488</v>
      </c>
      <c r="C3" s="288" t="s">
        <v>253</v>
      </c>
      <c r="D3" s="241" t="s">
        <v>269</v>
      </c>
      <c r="E3" s="258" t="s">
        <v>384</v>
      </c>
      <c r="F3" s="293" t="s">
        <v>487</v>
      </c>
      <c r="H3" s="407" t="s">
        <v>387</v>
      </c>
    </row>
    <row r="4" spans="1:8" ht="13.5">
      <c r="B4" s="308">
        <v>1</v>
      </c>
      <c r="C4" s="384"/>
      <c r="D4" s="384"/>
      <c r="E4" s="384"/>
      <c r="F4" s="388"/>
      <c r="H4" s="408"/>
    </row>
    <row r="5" spans="1:8" ht="13.5">
      <c r="B5" s="310">
        <v>2</v>
      </c>
      <c r="C5" s="384"/>
      <c r="D5" s="384"/>
      <c r="E5" s="384"/>
      <c r="F5" s="388"/>
      <c r="H5" s="408"/>
    </row>
    <row r="6" spans="1:8" ht="13.5">
      <c r="B6" s="310">
        <v>3</v>
      </c>
      <c r="C6" s="384"/>
      <c r="D6" s="384"/>
      <c r="E6" s="384"/>
      <c r="F6" s="388"/>
      <c r="H6" s="408"/>
    </row>
    <row r="7" spans="1:8" ht="13.5">
      <c r="B7" s="310">
        <v>4</v>
      </c>
      <c r="C7" s="384"/>
      <c r="D7" s="384"/>
      <c r="E7" s="384"/>
      <c r="F7" s="388"/>
      <c r="H7" s="408"/>
    </row>
    <row r="8" spans="1:8" ht="13.5">
      <c r="B8" s="310">
        <v>5</v>
      </c>
      <c r="C8" s="384"/>
      <c r="D8" s="384"/>
      <c r="E8" s="384"/>
      <c r="F8" s="388"/>
      <c r="H8" s="408"/>
    </row>
    <row r="9" spans="1:8" ht="13.5">
      <c r="B9" s="310">
        <v>6</v>
      </c>
      <c r="C9" s="384"/>
      <c r="D9" s="384"/>
      <c r="E9" s="384"/>
      <c r="F9" s="388"/>
      <c r="H9" s="408"/>
    </row>
    <row r="10" spans="1:8" ht="13.5">
      <c r="B10" s="310">
        <v>7</v>
      </c>
      <c r="C10" s="384"/>
      <c r="D10" s="384"/>
      <c r="E10" s="384"/>
      <c r="F10" s="388"/>
      <c r="H10" s="408"/>
    </row>
    <row r="11" spans="1:8" ht="13.5">
      <c r="B11" s="310">
        <v>8</v>
      </c>
      <c r="C11" s="384"/>
      <c r="D11" s="384"/>
      <c r="E11" s="384"/>
      <c r="F11" s="388"/>
      <c r="H11" s="408"/>
    </row>
    <row r="12" spans="1:8" ht="13.5">
      <c r="B12" s="310">
        <v>9</v>
      </c>
      <c r="C12" s="384"/>
      <c r="D12" s="384"/>
      <c r="E12" s="384"/>
      <c r="F12" s="388"/>
      <c r="H12" s="408"/>
    </row>
    <row r="13" spans="1:8" ht="13.5">
      <c r="B13" s="310">
        <v>10</v>
      </c>
      <c r="C13" s="384"/>
      <c r="D13" s="384"/>
      <c r="E13" s="384"/>
      <c r="F13" s="388"/>
      <c r="H13" s="409"/>
    </row>
    <row r="14" spans="1:8">
      <c r="H14" s="294"/>
    </row>
    <row r="15" spans="1:8" ht="13.5">
      <c r="B15" s="289">
        <v>1</v>
      </c>
      <c r="C15" s="308" t="s">
        <v>503</v>
      </c>
      <c r="H15" s="294"/>
    </row>
    <row r="16" spans="1:8" ht="13.5" customHeight="1">
      <c r="B16" s="403" t="s">
        <v>273</v>
      </c>
      <c r="C16" s="258" t="s">
        <v>253</v>
      </c>
      <c r="D16" s="410">
        <f>INDEX($C$4:$F$13,MATCH($B15,$B$4:$B$13,),MATCH($C16,$C$3:$F$3,0))</f>
        <v>0</v>
      </c>
      <c r="E16" s="411"/>
      <c r="F16" s="412"/>
      <c r="H16" s="407" t="s">
        <v>381</v>
      </c>
    </row>
    <row r="17" spans="2:8">
      <c r="B17" s="403"/>
      <c r="C17" s="258" t="s">
        <v>269</v>
      </c>
      <c r="D17" s="410">
        <f>INDEX($C$4:$F$13,MATCH($B15,$B$4:$B$13,),MATCH($C17,$C$3:$F$3,0))</f>
        <v>0</v>
      </c>
      <c r="E17" s="411"/>
      <c r="F17" s="412"/>
      <c r="H17" s="409"/>
    </row>
    <row r="18" spans="2:8" ht="36">
      <c r="B18" s="392" t="s">
        <v>274</v>
      </c>
      <c r="C18" s="258" t="s">
        <v>270</v>
      </c>
      <c r="D18" s="394"/>
      <c r="E18" s="395"/>
      <c r="F18" s="396"/>
      <c r="H18" s="290" t="s">
        <v>424</v>
      </c>
    </row>
    <row r="19" spans="2:8" ht="27" customHeight="1">
      <c r="B19" s="392"/>
      <c r="C19" s="258" t="s">
        <v>423</v>
      </c>
      <c r="D19" s="394"/>
      <c r="E19" s="395"/>
      <c r="F19" s="396"/>
      <c r="H19" s="290" t="s">
        <v>382</v>
      </c>
    </row>
    <row r="20" spans="2:8" ht="27" customHeight="1">
      <c r="B20" s="392"/>
      <c r="C20" s="258" t="s">
        <v>385</v>
      </c>
      <c r="D20" s="410">
        <f>INDEX($C$4:$F$13,MATCH($B15,$B$4:$B$13,),MATCH($C20,$C$3:$F$3,0))</f>
        <v>0</v>
      </c>
      <c r="E20" s="411"/>
      <c r="F20" s="412"/>
      <c r="H20" s="290" t="s">
        <v>381</v>
      </c>
    </row>
    <row r="21" spans="2:8" ht="24">
      <c r="B21" s="392"/>
      <c r="C21" s="258" t="s">
        <v>386</v>
      </c>
      <c r="D21" s="394"/>
      <c r="E21" s="395"/>
      <c r="F21" s="396"/>
      <c r="H21" s="290" t="s">
        <v>383</v>
      </c>
    </row>
    <row r="22" spans="2:8" ht="27" customHeight="1">
      <c r="B22" s="392"/>
      <c r="C22" s="258" t="s">
        <v>498</v>
      </c>
      <c r="D22" s="410">
        <f>INDEX($C$4:$F$13,MATCH($B15,$B$4:$B$13,),MATCH($C22,$C$3:$F$3,0))</f>
        <v>0</v>
      </c>
      <c r="E22" s="411"/>
      <c r="F22" s="412"/>
      <c r="H22" s="290" t="s">
        <v>381</v>
      </c>
    </row>
    <row r="23" spans="2:8" ht="67.5" customHeight="1">
      <c r="B23" s="392"/>
      <c r="C23" s="258" t="s">
        <v>425</v>
      </c>
      <c r="D23" s="404"/>
      <c r="E23" s="405"/>
      <c r="F23" s="406"/>
      <c r="H23" s="290" t="s">
        <v>426</v>
      </c>
    </row>
    <row r="24" spans="2:8" ht="97.5" customHeight="1">
      <c r="B24" s="392"/>
      <c r="C24" s="258" t="s">
        <v>558</v>
      </c>
      <c r="D24" s="394"/>
      <c r="E24" s="395"/>
      <c r="F24" s="396"/>
      <c r="H24" s="290" t="s">
        <v>559</v>
      </c>
    </row>
    <row r="25" spans="2:8" ht="81" customHeight="1">
      <c r="B25" s="392"/>
      <c r="C25" s="258" t="s">
        <v>427</v>
      </c>
      <c r="D25" s="404"/>
      <c r="E25" s="405"/>
      <c r="F25" s="406"/>
      <c r="H25" s="290" t="s">
        <v>428</v>
      </c>
    </row>
    <row r="26" spans="2:8" ht="70.5" customHeight="1">
      <c r="B26" s="392"/>
      <c r="C26" s="258" t="s">
        <v>556</v>
      </c>
      <c r="D26" s="394"/>
      <c r="E26" s="395"/>
      <c r="F26" s="396"/>
      <c r="H26" s="290" t="s">
        <v>557</v>
      </c>
    </row>
    <row r="27" spans="2:8" ht="15" customHeight="1">
      <c r="B27" s="391" t="s">
        <v>258</v>
      </c>
      <c r="C27" s="258" t="s">
        <v>268</v>
      </c>
      <c r="D27" s="416"/>
      <c r="E27" s="405"/>
      <c r="F27" s="406"/>
      <c r="H27" s="290" t="s">
        <v>549</v>
      </c>
    </row>
    <row r="28" spans="2:8" ht="15" customHeight="1">
      <c r="B28" s="392"/>
      <c r="C28" s="258" t="s">
        <v>271</v>
      </c>
      <c r="D28" s="394"/>
      <c r="E28" s="395"/>
      <c r="F28" s="396"/>
      <c r="H28" s="290" t="s">
        <v>550</v>
      </c>
    </row>
    <row r="29" spans="2:8" ht="27" customHeight="1">
      <c r="B29" s="393"/>
      <c r="C29" s="258" t="s">
        <v>272</v>
      </c>
      <c r="D29" s="394"/>
      <c r="E29" s="395"/>
      <c r="F29" s="396"/>
      <c r="H29" s="290" t="s">
        <v>551</v>
      </c>
    </row>
    <row r="30" spans="2:8" ht="27" customHeight="1">
      <c r="B30" s="413" t="s">
        <v>275</v>
      </c>
      <c r="C30" s="258" t="s">
        <v>276</v>
      </c>
      <c r="D30" s="394"/>
      <c r="E30" s="395"/>
      <c r="F30" s="396"/>
      <c r="H30" s="290" t="s">
        <v>552</v>
      </c>
    </row>
    <row r="31" spans="2:8" ht="45" customHeight="1">
      <c r="B31" s="414"/>
      <c r="C31" s="258" t="s">
        <v>277</v>
      </c>
      <c r="D31" s="394"/>
      <c r="E31" s="395"/>
      <c r="F31" s="396"/>
      <c r="H31" s="290" t="s">
        <v>553</v>
      </c>
    </row>
    <row r="32" spans="2:8" ht="27" customHeight="1">
      <c r="B32" s="414"/>
      <c r="C32" s="258" t="s">
        <v>389</v>
      </c>
      <c r="D32" s="394"/>
      <c r="E32" s="395"/>
      <c r="F32" s="396"/>
      <c r="H32" s="290" t="s">
        <v>554</v>
      </c>
    </row>
    <row r="33" spans="2:8" ht="18.75" customHeight="1">
      <c r="B33" s="415"/>
      <c r="C33" s="241" t="s">
        <v>278</v>
      </c>
      <c r="D33" s="417" t="s">
        <v>532</v>
      </c>
      <c r="E33" s="418"/>
      <c r="F33" s="419"/>
      <c r="H33" s="290" t="s">
        <v>555</v>
      </c>
    </row>
    <row r="34" spans="2:8">
      <c r="D34" s="11"/>
      <c r="E34" s="11"/>
      <c r="F34" s="11"/>
      <c r="H34" s="294"/>
    </row>
    <row r="35" spans="2:8" ht="13.5">
      <c r="B35" s="347">
        <f>B15+1</f>
        <v>2</v>
      </c>
      <c r="C35" s="348" t="str">
        <f>$C$15</f>
        <v>↑ページTOPに戻る</v>
      </c>
      <c r="D35" s="11"/>
      <c r="E35" s="11"/>
      <c r="F35" s="11"/>
      <c r="H35" s="294"/>
    </row>
    <row r="36" spans="2:8" ht="13.5" customHeight="1">
      <c r="B36" s="403" t="s">
        <v>273</v>
      </c>
      <c r="C36" s="258" t="s">
        <v>253</v>
      </c>
      <c r="D36" s="410">
        <f>INDEX($C$4:$F$13,MATCH($B35,$B$4:$B$13,),MATCH($C36,$C$3:$F$3,0))</f>
        <v>0</v>
      </c>
      <c r="E36" s="411"/>
      <c r="F36" s="412"/>
      <c r="H36" s="407" t="s">
        <v>381</v>
      </c>
    </row>
    <row r="37" spans="2:8">
      <c r="B37" s="403"/>
      <c r="C37" s="258" t="s">
        <v>269</v>
      </c>
      <c r="D37" s="410">
        <f>INDEX($C$4:$F$13,MATCH($B35,$B$4:$B$13,),MATCH($C37,$C$3:$F$3,0))</f>
        <v>0</v>
      </c>
      <c r="E37" s="411"/>
      <c r="F37" s="412"/>
      <c r="H37" s="409"/>
    </row>
    <row r="38" spans="2:8" ht="36">
      <c r="B38" s="392" t="s">
        <v>274</v>
      </c>
      <c r="C38" s="258" t="s">
        <v>270</v>
      </c>
      <c r="D38" s="394"/>
      <c r="E38" s="395"/>
      <c r="F38" s="396"/>
      <c r="H38" s="290" t="s">
        <v>424</v>
      </c>
    </row>
    <row r="39" spans="2:8" ht="27" customHeight="1">
      <c r="B39" s="392"/>
      <c r="C39" s="258" t="s">
        <v>423</v>
      </c>
      <c r="D39" s="394"/>
      <c r="E39" s="395"/>
      <c r="F39" s="396"/>
      <c r="H39" s="290" t="s">
        <v>382</v>
      </c>
    </row>
    <row r="40" spans="2:8" ht="27" customHeight="1">
      <c r="B40" s="392"/>
      <c r="C40" s="258" t="s">
        <v>384</v>
      </c>
      <c r="D40" s="410">
        <f>INDEX($C$4:$F$13,MATCH($B35,$B$4:$B$13,),MATCH($C40,$C$3:$F$3,0))</f>
        <v>0</v>
      </c>
      <c r="E40" s="411"/>
      <c r="F40" s="412"/>
      <c r="H40" s="290" t="s">
        <v>381</v>
      </c>
    </row>
    <row r="41" spans="2:8" ht="24">
      <c r="B41" s="392"/>
      <c r="C41" s="258" t="s">
        <v>386</v>
      </c>
      <c r="D41" s="394"/>
      <c r="E41" s="395"/>
      <c r="F41" s="396"/>
      <c r="H41" s="290" t="s">
        <v>383</v>
      </c>
    </row>
    <row r="42" spans="2:8" ht="27" customHeight="1">
      <c r="B42" s="392"/>
      <c r="C42" s="258" t="s">
        <v>498</v>
      </c>
      <c r="D42" s="410">
        <f>INDEX($C$4:$F$13,MATCH($B35,$B$4:$B$13,),MATCH($C42,$C$3:$F$3,0))</f>
        <v>0</v>
      </c>
      <c r="E42" s="411"/>
      <c r="F42" s="412"/>
      <c r="H42" s="290" t="s">
        <v>381</v>
      </c>
    </row>
    <row r="43" spans="2:8" ht="36">
      <c r="B43" s="392"/>
      <c r="C43" s="258" t="s">
        <v>425</v>
      </c>
      <c r="D43" s="404"/>
      <c r="E43" s="405"/>
      <c r="F43" s="406"/>
      <c r="H43" s="290" t="s">
        <v>426</v>
      </c>
    </row>
    <row r="44" spans="2:8" ht="81" customHeight="1">
      <c r="B44" s="392"/>
      <c r="C44" s="358" t="s">
        <v>558</v>
      </c>
      <c r="D44" s="394"/>
      <c r="E44" s="395"/>
      <c r="F44" s="396"/>
      <c r="H44" s="290" t="s">
        <v>559</v>
      </c>
    </row>
    <row r="45" spans="2:8" ht="81" customHeight="1">
      <c r="B45" s="392"/>
      <c r="C45" s="258" t="s">
        <v>427</v>
      </c>
      <c r="D45" s="404"/>
      <c r="E45" s="405"/>
      <c r="F45" s="406"/>
      <c r="H45" s="290" t="s">
        <v>428</v>
      </c>
    </row>
    <row r="46" spans="2:8" ht="70.5" customHeight="1">
      <c r="B46" s="392"/>
      <c r="C46" s="357" t="s">
        <v>556</v>
      </c>
      <c r="D46" s="394"/>
      <c r="E46" s="395"/>
      <c r="F46" s="396"/>
      <c r="H46" s="290" t="s">
        <v>557</v>
      </c>
    </row>
    <row r="47" spans="2:8" ht="15" customHeight="1">
      <c r="B47" s="391" t="s">
        <v>258</v>
      </c>
      <c r="C47" s="258" t="s">
        <v>268</v>
      </c>
      <c r="D47" s="416"/>
      <c r="E47" s="405"/>
      <c r="F47" s="406"/>
      <c r="H47" s="290" t="s">
        <v>549</v>
      </c>
    </row>
    <row r="48" spans="2:8" ht="15" customHeight="1">
      <c r="B48" s="392"/>
      <c r="C48" s="258" t="s">
        <v>271</v>
      </c>
      <c r="D48" s="394"/>
      <c r="E48" s="395"/>
      <c r="F48" s="396"/>
      <c r="H48" s="290" t="s">
        <v>550</v>
      </c>
    </row>
    <row r="49" spans="2:8" ht="27" customHeight="1">
      <c r="B49" s="393"/>
      <c r="C49" s="258" t="s">
        <v>272</v>
      </c>
      <c r="D49" s="394"/>
      <c r="E49" s="395"/>
      <c r="F49" s="396"/>
      <c r="H49" s="290" t="s">
        <v>551</v>
      </c>
    </row>
    <row r="50" spans="2:8" ht="27" customHeight="1">
      <c r="B50" s="413" t="s">
        <v>275</v>
      </c>
      <c r="C50" s="258" t="s">
        <v>276</v>
      </c>
      <c r="D50" s="394"/>
      <c r="E50" s="395"/>
      <c r="F50" s="396"/>
      <c r="H50" s="290" t="s">
        <v>552</v>
      </c>
    </row>
    <row r="51" spans="2:8" ht="34.5" customHeight="1">
      <c r="B51" s="414"/>
      <c r="C51" s="258" t="s">
        <v>277</v>
      </c>
      <c r="D51" s="394"/>
      <c r="E51" s="395"/>
      <c r="F51" s="396"/>
      <c r="H51" s="290" t="s">
        <v>553</v>
      </c>
    </row>
    <row r="52" spans="2:8" ht="27" customHeight="1">
      <c r="B52" s="414"/>
      <c r="C52" s="258" t="s">
        <v>389</v>
      </c>
      <c r="D52" s="394"/>
      <c r="E52" s="395"/>
      <c r="F52" s="396"/>
      <c r="H52" s="290" t="s">
        <v>554</v>
      </c>
    </row>
    <row r="53" spans="2:8" ht="18.75" customHeight="1">
      <c r="B53" s="415"/>
      <c r="C53" s="241" t="s">
        <v>278</v>
      </c>
      <c r="D53" s="417" t="s">
        <v>532</v>
      </c>
      <c r="E53" s="418"/>
      <c r="F53" s="419"/>
      <c r="H53" s="290" t="s">
        <v>555</v>
      </c>
    </row>
    <row r="54" spans="2:8">
      <c r="D54" s="11"/>
      <c r="E54" s="11"/>
      <c r="F54" s="11"/>
      <c r="H54" s="294"/>
    </row>
    <row r="55" spans="2:8" ht="13.5">
      <c r="B55" s="347">
        <f>B35+1</f>
        <v>3</v>
      </c>
      <c r="C55" s="348" t="str">
        <f>$C$15</f>
        <v>↑ページTOPに戻る</v>
      </c>
      <c r="D55" s="11"/>
      <c r="E55" s="11"/>
      <c r="F55" s="11"/>
      <c r="H55" s="294"/>
    </row>
    <row r="56" spans="2:8" ht="13.5" customHeight="1">
      <c r="B56" s="403" t="s">
        <v>273</v>
      </c>
      <c r="C56" s="258" t="s">
        <v>253</v>
      </c>
      <c r="D56" s="410">
        <f>INDEX($C$4:$F$13,MATCH($B55,$B$4:$B$13,),MATCH($C56,$C$3:$F$3,0))</f>
        <v>0</v>
      </c>
      <c r="E56" s="411"/>
      <c r="F56" s="412"/>
      <c r="H56" s="407" t="s">
        <v>381</v>
      </c>
    </row>
    <row r="57" spans="2:8">
      <c r="B57" s="403"/>
      <c r="C57" s="258" t="s">
        <v>269</v>
      </c>
      <c r="D57" s="410">
        <f>INDEX($C$4:$F$13,MATCH($B55,$B$4:$B$13,),MATCH($C57,$C$3:$F$3,0))</f>
        <v>0</v>
      </c>
      <c r="E57" s="411"/>
      <c r="F57" s="412"/>
      <c r="H57" s="409"/>
    </row>
    <row r="58" spans="2:8" ht="36">
      <c r="B58" s="392" t="s">
        <v>274</v>
      </c>
      <c r="C58" s="258" t="s">
        <v>270</v>
      </c>
      <c r="D58" s="394"/>
      <c r="E58" s="395"/>
      <c r="F58" s="396"/>
      <c r="H58" s="290" t="s">
        <v>424</v>
      </c>
    </row>
    <row r="59" spans="2:8" ht="27" customHeight="1">
      <c r="B59" s="392"/>
      <c r="C59" s="258" t="s">
        <v>423</v>
      </c>
      <c r="D59" s="394"/>
      <c r="E59" s="395"/>
      <c r="F59" s="396"/>
      <c r="H59" s="290" t="s">
        <v>382</v>
      </c>
    </row>
    <row r="60" spans="2:8" ht="27" customHeight="1">
      <c r="B60" s="392"/>
      <c r="C60" s="258" t="s">
        <v>384</v>
      </c>
      <c r="D60" s="410">
        <f>INDEX($C$4:$F$13,MATCH($B55,$B$4:$B$13,),MATCH($C60,$C$3:$F$3,0))</f>
        <v>0</v>
      </c>
      <c r="E60" s="411"/>
      <c r="F60" s="412"/>
      <c r="H60" s="290" t="s">
        <v>381</v>
      </c>
    </row>
    <row r="61" spans="2:8" ht="24">
      <c r="B61" s="392"/>
      <c r="C61" s="258" t="s">
        <v>386</v>
      </c>
      <c r="D61" s="394"/>
      <c r="E61" s="395"/>
      <c r="F61" s="396"/>
      <c r="H61" s="290" t="s">
        <v>383</v>
      </c>
    </row>
    <row r="62" spans="2:8" ht="27" customHeight="1">
      <c r="B62" s="392"/>
      <c r="C62" s="258" t="s">
        <v>498</v>
      </c>
      <c r="D62" s="410">
        <f>INDEX($C$4:$F$13,MATCH($B55,$B$4:$B$13,),MATCH($C62,$C$3:$F$3,0))</f>
        <v>0</v>
      </c>
      <c r="E62" s="411"/>
      <c r="F62" s="412"/>
      <c r="H62" s="290" t="s">
        <v>381</v>
      </c>
    </row>
    <row r="63" spans="2:8" ht="36">
      <c r="B63" s="392"/>
      <c r="C63" s="258" t="s">
        <v>425</v>
      </c>
      <c r="D63" s="404"/>
      <c r="E63" s="405"/>
      <c r="F63" s="406"/>
      <c r="H63" s="290" t="s">
        <v>426</v>
      </c>
    </row>
    <row r="64" spans="2:8" ht="81" customHeight="1">
      <c r="B64" s="392"/>
      <c r="C64" s="358" t="s">
        <v>558</v>
      </c>
      <c r="D64" s="394"/>
      <c r="E64" s="395"/>
      <c r="F64" s="396"/>
      <c r="H64" s="290" t="s">
        <v>559</v>
      </c>
    </row>
    <row r="65" spans="2:8" ht="81" customHeight="1">
      <c r="B65" s="392"/>
      <c r="C65" s="258" t="s">
        <v>427</v>
      </c>
      <c r="D65" s="404"/>
      <c r="E65" s="405"/>
      <c r="F65" s="406"/>
      <c r="H65" s="290" t="s">
        <v>428</v>
      </c>
    </row>
    <row r="66" spans="2:8" ht="70.5" customHeight="1">
      <c r="B66" s="392"/>
      <c r="C66" s="357" t="s">
        <v>556</v>
      </c>
      <c r="D66" s="394"/>
      <c r="E66" s="395"/>
      <c r="F66" s="396"/>
      <c r="H66" s="290" t="s">
        <v>557</v>
      </c>
    </row>
    <row r="67" spans="2:8" ht="15" customHeight="1">
      <c r="B67" s="391" t="s">
        <v>258</v>
      </c>
      <c r="C67" s="258" t="s">
        <v>268</v>
      </c>
      <c r="D67" s="416"/>
      <c r="E67" s="405"/>
      <c r="F67" s="406"/>
      <c r="H67" s="290" t="s">
        <v>549</v>
      </c>
    </row>
    <row r="68" spans="2:8" ht="15" customHeight="1">
      <c r="B68" s="392"/>
      <c r="C68" s="258" t="s">
        <v>271</v>
      </c>
      <c r="D68" s="394"/>
      <c r="E68" s="395"/>
      <c r="F68" s="396"/>
      <c r="H68" s="290" t="s">
        <v>550</v>
      </c>
    </row>
    <row r="69" spans="2:8" ht="27" customHeight="1">
      <c r="B69" s="393"/>
      <c r="C69" s="258" t="s">
        <v>272</v>
      </c>
      <c r="D69" s="394"/>
      <c r="E69" s="395"/>
      <c r="F69" s="396"/>
      <c r="H69" s="290" t="s">
        <v>551</v>
      </c>
    </row>
    <row r="70" spans="2:8" ht="27" customHeight="1">
      <c r="B70" s="413" t="s">
        <v>275</v>
      </c>
      <c r="C70" s="258" t="s">
        <v>276</v>
      </c>
      <c r="D70" s="394"/>
      <c r="E70" s="395"/>
      <c r="F70" s="396"/>
      <c r="H70" s="290" t="s">
        <v>552</v>
      </c>
    </row>
    <row r="71" spans="2:8" ht="34.5" customHeight="1">
      <c r="B71" s="414"/>
      <c r="C71" s="258" t="s">
        <v>277</v>
      </c>
      <c r="D71" s="394"/>
      <c r="E71" s="395"/>
      <c r="F71" s="396"/>
      <c r="H71" s="290" t="s">
        <v>553</v>
      </c>
    </row>
    <row r="72" spans="2:8" ht="27" customHeight="1">
      <c r="B72" s="414"/>
      <c r="C72" s="258" t="s">
        <v>389</v>
      </c>
      <c r="D72" s="394"/>
      <c r="E72" s="395"/>
      <c r="F72" s="396"/>
      <c r="H72" s="290" t="s">
        <v>554</v>
      </c>
    </row>
    <row r="73" spans="2:8" ht="18.75" customHeight="1">
      <c r="B73" s="415"/>
      <c r="C73" s="241" t="s">
        <v>278</v>
      </c>
      <c r="D73" s="417" t="s">
        <v>532</v>
      </c>
      <c r="E73" s="418"/>
      <c r="F73" s="419"/>
      <c r="H73" s="290" t="s">
        <v>555</v>
      </c>
    </row>
    <row r="74" spans="2:8">
      <c r="D74" s="11"/>
      <c r="E74" s="11"/>
      <c r="F74" s="11"/>
      <c r="H74" s="294"/>
    </row>
    <row r="75" spans="2:8" ht="13.5">
      <c r="B75" s="347">
        <f>B55+1</f>
        <v>4</v>
      </c>
      <c r="C75" s="348" t="str">
        <f>$C$15</f>
        <v>↑ページTOPに戻る</v>
      </c>
      <c r="D75" s="11"/>
      <c r="E75" s="11"/>
      <c r="F75" s="11"/>
      <c r="H75" s="294"/>
    </row>
    <row r="76" spans="2:8" ht="13.5" customHeight="1">
      <c r="B76" s="403" t="s">
        <v>273</v>
      </c>
      <c r="C76" s="258" t="s">
        <v>253</v>
      </c>
      <c r="D76" s="410">
        <f>INDEX($C$4:$F$13,MATCH($B75,$B$4:$B$13,),MATCH($C76,$C$3:$F$3,0))</f>
        <v>0</v>
      </c>
      <c r="E76" s="411"/>
      <c r="F76" s="412"/>
      <c r="H76" s="407" t="s">
        <v>381</v>
      </c>
    </row>
    <row r="77" spans="2:8">
      <c r="B77" s="403"/>
      <c r="C77" s="258" t="s">
        <v>269</v>
      </c>
      <c r="D77" s="410">
        <f>INDEX($C$4:$F$13,MATCH($B75,$B$4:$B$13,),MATCH($C77,$C$3:$F$3,0))</f>
        <v>0</v>
      </c>
      <c r="E77" s="411"/>
      <c r="F77" s="412"/>
      <c r="H77" s="409"/>
    </row>
    <row r="78" spans="2:8" ht="36">
      <c r="B78" s="392" t="s">
        <v>274</v>
      </c>
      <c r="C78" s="258" t="s">
        <v>270</v>
      </c>
      <c r="D78" s="394"/>
      <c r="E78" s="395"/>
      <c r="F78" s="396"/>
      <c r="H78" s="290" t="s">
        <v>424</v>
      </c>
    </row>
    <row r="79" spans="2:8" ht="27" customHeight="1">
      <c r="B79" s="392"/>
      <c r="C79" s="258" t="s">
        <v>423</v>
      </c>
      <c r="D79" s="394"/>
      <c r="E79" s="395"/>
      <c r="F79" s="396"/>
      <c r="H79" s="290" t="s">
        <v>382</v>
      </c>
    </row>
    <row r="80" spans="2:8" ht="27" customHeight="1">
      <c r="B80" s="392"/>
      <c r="C80" s="258" t="s">
        <v>384</v>
      </c>
      <c r="D80" s="410">
        <f>INDEX($C$4:$F$13,MATCH($B75,$B$4:$B$13,),MATCH($C80,$C$3:$F$3,0))</f>
        <v>0</v>
      </c>
      <c r="E80" s="411"/>
      <c r="F80" s="412"/>
      <c r="H80" s="290" t="s">
        <v>381</v>
      </c>
    </row>
    <row r="81" spans="2:8" ht="24">
      <c r="B81" s="392"/>
      <c r="C81" s="258" t="s">
        <v>386</v>
      </c>
      <c r="D81" s="394"/>
      <c r="E81" s="395"/>
      <c r="F81" s="396"/>
      <c r="H81" s="290" t="s">
        <v>383</v>
      </c>
    </row>
    <row r="82" spans="2:8" ht="27" customHeight="1">
      <c r="B82" s="392"/>
      <c r="C82" s="258" t="s">
        <v>498</v>
      </c>
      <c r="D82" s="410">
        <f>INDEX($C$4:$F$13,MATCH($B75,$B$4:$B$13,),MATCH($C82,$C$3:$F$3,0))</f>
        <v>0</v>
      </c>
      <c r="E82" s="411"/>
      <c r="F82" s="412"/>
      <c r="H82" s="290" t="s">
        <v>381</v>
      </c>
    </row>
    <row r="83" spans="2:8" ht="36">
      <c r="B83" s="392"/>
      <c r="C83" s="258" t="s">
        <v>425</v>
      </c>
      <c r="D83" s="404"/>
      <c r="E83" s="405"/>
      <c r="F83" s="406"/>
      <c r="H83" s="290" t="s">
        <v>426</v>
      </c>
    </row>
    <row r="84" spans="2:8" ht="81" customHeight="1">
      <c r="B84" s="392"/>
      <c r="C84" s="358" t="s">
        <v>558</v>
      </c>
      <c r="D84" s="394"/>
      <c r="E84" s="395"/>
      <c r="F84" s="396"/>
      <c r="H84" s="290" t="s">
        <v>559</v>
      </c>
    </row>
    <row r="85" spans="2:8" ht="81" customHeight="1">
      <c r="B85" s="392"/>
      <c r="C85" s="258" t="s">
        <v>427</v>
      </c>
      <c r="D85" s="404"/>
      <c r="E85" s="405"/>
      <c r="F85" s="406"/>
      <c r="H85" s="290" t="s">
        <v>428</v>
      </c>
    </row>
    <row r="86" spans="2:8" ht="70.5" customHeight="1">
      <c r="B86" s="392"/>
      <c r="C86" s="357" t="s">
        <v>556</v>
      </c>
      <c r="D86" s="394"/>
      <c r="E86" s="395"/>
      <c r="F86" s="396"/>
      <c r="H86" s="290" t="s">
        <v>557</v>
      </c>
    </row>
    <row r="87" spans="2:8" ht="15" customHeight="1">
      <c r="B87" s="391" t="s">
        <v>258</v>
      </c>
      <c r="C87" s="258" t="s">
        <v>268</v>
      </c>
      <c r="D87" s="416"/>
      <c r="E87" s="405"/>
      <c r="F87" s="406"/>
      <c r="H87" s="290" t="s">
        <v>549</v>
      </c>
    </row>
    <row r="88" spans="2:8" ht="15" customHeight="1">
      <c r="B88" s="392"/>
      <c r="C88" s="258" t="s">
        <v>271</v>
      </c>
      <c r="D88" s="394"/>
      <c r="E88" s="395"/>
      <c r="F88" s="396"/>
      <c r="H88" s="290" t="s">
        <v>550</v>
      </c>
    </row>
    <row r="89" spans="2:8" ht="27" customHeight="1">
      <c r="B89" s="393"/>
      <c r="C89" s="258" t="s">
        <v>272</v>
      </c>
      <c r="D89" s="394"/>
      <c r="E89" s="395"/>
      <c r="F89" s="396"/>
      <c r="H89" s="290" t="s">
        <v>551</v>
      </c>
    </row>
    <row r="90" spans="2:8" ht="27" customHeight="1">
      <c r="B90" s="413" t="s">
        <v>275</v>
      </c>
      <c r="C90" s="258" t="s">
        <v>276</v>
      </c>
      <c r="D90" s="394"/>
      <c r="E90" s="395"/>
      <c r="F90" s="396"/>
      <c r="H90" s="290" t="s">
        <v>552</v>
      </c>
    </row>
    <row r="91" spans="2:8" ht="34.5" customHeight="1">
      <c r="B91" s="414"/>
      <c r="C91" s="258" t="s">
        <v>277</v>
      </c>
      <c r="D91" s="394"/>
      <c r="E91" s="395"/>
      <c r="F91" s="396"/>
      <c r="H91" s="290" t="s">
        <v>553</v>
      </c>
    </row>
    <row r="92" spans="2:8" ht="27" customHeight="1">
      <c r="B92" s="414"/>
      <c r="C92" s="258" t="s">
        <v>389</v>
      </c>
      <c r="D92" s="394"/>
      <c r="E92" s="395"/>
      <c r="F92" s="396"/>
      <c r="H92" s="290" t="s">
        <v>554</v>
      </c>
    </row>
    <row r="93" spans="2:8" ht="18.75" customHeight="1">
      <c r="B93" s="415"/>
      <c r="C93" s="241" t="s">
        <v>278</v>
      </c>
      <c r="D93" s="417" t="s">
        <v>532</v>
      </c>
      <c r="E93" s="418"/>
      <c r="F93" s="419"/>
      <c r="H93" s="290" t="s">
        <v>555</v>
      </c>
    </row>
    <row r="94" spans="2:8">
      <c r="D94" s="11"/>
      <c r="E94" s="11"/>
      <c r="F94" s="11"/>
      <c r="H94" s="294"/>
    </row>
    <row r="95" spans="2:8" ht="13.5">
      <c r="B95" s="347">
        <f>B75+1</f>
        <v>5</v>
      </c>
      <c r="C95" s="348" t="str">
        <f>$C$15</f>
        <v>↑ページTOPに戻る</v>
      </c>
      <c r="D95" s="11"/>
      <c r="E95" s="11"/>
      <c r="F95" s="11"/>
      <c r="H95" s="294"/>
    </row>
    <row r="96" spans="2:8" ht="13.5" customHeight="1">
      <c r="B96" s="403" t="s">
        <v>273</v>
      </c>
      <c r="C96" s="258" t="s">
        <v>253</v>
      </c>
      <c r="D96" s="410">
        <f>INDEX($C$4:$F$13,MATCH($B95,$B$4:$B$13,),MATCH($C96,$C$3:$F$3,0))</f>
        <v>0</v>
      </c>
      <c r="E96" s="411"/>
      <c r="F96" s="412"/>
      <c r="H96" s="407" t="s">
        <v>381</v>
      </c>
    </row>
    <row r="97" spans="2:8">
      <c r="B97" s="403"/>
      <c r="C97" s="258" t="s">
        <v>269</v>
      </c>
      <c r="D97" s="410">
        <f>INDEX($C$4:$F$13,MATCH($B95,$B$4:$B$13,),MATCH($C97,$C$3:$F$3,0))</f>
        <v>0</v>
      </c>
      <c r="E97" s="411"/>
      <c r="F97" s="412"/>
      <c r="H97" s="409"/>
    </row>
    <row r="98" spans="2:8" ht="36">
      <c r="B98" s="392" t="s">
        <v>274</v>
      </c>
      <c r="C98" s="258" t="s">
        <v>270</v>
      </c>
      <c r="D98" s="394"/>
      <c r="E98" s="395"/>
      <c r="F98" s="396"/>
      <c r="H98" s="290" t="s">
        <v>424</v>
      </c>
    </row>
    <row r="99" spans="2:8" ht="27" customHeight="1">
      <c r="B99" s="392"/>
      <c r="C99" s="258" t="s">
        <v>423</v>
      </c>
      <c r="D99" s="394"/>
      <c r="E99" s="395"/>
      <c r="F99" s="396"/>
      <c r="H99" s="290" t="s">
        <v>382</v>
      </c>
    </row>
    <row r="100" spans="2:8" ht="27" customHeight="1">
      <c r="B100" s="392"/>
      <c r="C100" s="258" t="s">
        <v>384</v>
      </c>
      <c r="D100" s="410">
        <f>INDEX($C$4:$F$13,MATCH($B95,$B$4:$B$13,),MATCH($C100,$C$3:$F$3,0))</f>
        <v>0</v>
      </c>
      <c r="E100" s="411"/>
      <c r="F100" s="412"/>
      <c r="H100" s="290" t="s">
        <v>381</v>
      </c>
    </row>
    <row r="101" spans="2:8" ht="24">
      <c r="B101" s="392"/>
      <c r="C101" s="258" t="s">
        <v>386</v>
      </c>
      <c r="D101" s="394"/>
      <c r="E101" s="395"/>
      <c r="F101" s="396"/>
      <c r="H101" s="290" t="s">
        <v>383</v>
      </c>
    </row>
    <row r="102" spans="2:8" ht="27" customHeight="1">
      <c r="B102" s="392"/>
      <c r="C102" s="258" t="s">
        <v>498</v>
      </c>
      <c r="D102" s="410">
        <f>INDEX($C$4:$F$13,MATCH($B95,$B$4:$B$13,),MATCH($C102,$C$3:$F$3,0))</f>
        <v>0</v>
      </c>
      <c r="E102" s="411"/>
      <c r="F102" s="412"/>
      <c r="H102" s="290" t="s">
        <v>381</v>
      </c>
    </row>
    <row r="103" spans="2:8" ht="36">
      <c r="B103" s="392"/>
      <c r="C103" s="258" t="s">
        <v>425</v>
      </c>
      <c r="D103" s="404"/>
      <c r="E103" s="405"/>
      <c r="F103" s="406"/>
      <c r="H103" s="290" t="s">
        <v>426</v>
      </c>
    </row>
    <row r="104" spans="2:8" ht="81" customHeight="1">
      <c r="B104" s="392"/>
      <c r="C104" s="358" t="s">
        <v>558</v>
      </c>
      <c r="D104" s="394"/>
      <c r="E104" s="395"/>
      <c r="F104" s="396"/>
      <c r="H104" s="290" t="s">
        <v>559</v>
      </c>
    </row>
    <row r="105" spans="2:8" ht="81" customHeight="1">
      <c r="B105" s="392"/>
      <c r="C105" s="258" t="s">
        <v>427</v>
      </c>
      <c r="D105" s="404"/>
      <c r="E105" s="405"/>
      <c r="F105" s="406"/>
      <c r="H105" s="290" t="s">
        <v>428</v>
      </c>
    </row>
    <row r="106" spans="2:8" ht="70.5" customHeight="1">
      <c r="B106" s="392"/>
      <c r="C106" s="357" t="s">
        <v>556</v>
      </c>
      <c r="D106" s="394"/>
      <c r="E106" s="395"/>
      <c r="F106" s="396"/>
      <c r="H106" s="290" t="s">
        <v>557</v>
      </c>
    </row>
    <row r="107" spans="2:8" ht="15" customHeight="1">
      <c r="B107" s="391" t="s">
        <v>258</v>
      </c>
      <c r="C107" s="258" t="s">
        <v>268</v>
      </c>
      <c r="D107" s="416"/>
      <c r="E107" s="405"/>
      <c r="F107" s="406"/>
      <c r="H107" s="290" t="s">
        <v>549</v>
      </c>
    </row>
    <row r="108" spans="2:8" ht="15" customHeight="1">
      <c r="B108" s="392"/>
      <c r="C108" s="258" t="s">
        <v>271</v>
      </c>
      <c r="D108" s="394"/>
      <c r="E108" s="395"/>
      <c r="F108" s="396"/>
      <c r="H108" s="290" t="s">
        <v>550</v>
      </c>
    </row>
    <row r="109" spans="2:8" ht="27" customHeight="1">
      <c r="B109" s="393"/>
      <c r="C109" s="258" t="s">
        <v>272</v>
      </c>
      <c r="D109" s="394"/>
      <c r="E109" s="395"/>
      <c r="F109" s="396"/>
      <c r="H109" s="290" t="s">
        <v>551</v>
      </c>
    </row>
    <row r="110" spans="2:8" ht="27" customHeight="1">
      <c r="B110" s="413" t="s">
        <v>275</v>
      </c>
      <c r="C110" s="258" t="s">
        <v>276</v>
      </c>
      <c r="D110" s="394"/>
      <c r="E110" s="395"/>
      <c r="F110" s="396"/>
      <c r="H110" s="290" t="s">
        <v>552</v>
      </c>
    </row>
    <row r="111" spans="2:8" ht="34.5" customHeight="1">
      <c r="B111" s="414"/>
      <c r="C111" s="258" t="s">
        <v>277</v>
      </c>
      <c r="D111" s="394"/>
      <c r="E111" s="395"/>
      <c r="F111" s="396"/>
      <c r="H111" s="290" t="s">
        <v>553</v>
      </c>
    </row>
    <row r="112" spans="2:8" ht="27" customHeight="1">
      <c r="B112" s="414"/>
      <c r="C112" s="258" t="s">
        <v>389</v>
      </c>
      <c r="D112" s="394"/>
      <c r="E112" s="395"/>
      <c r="F112" s="396"/>
      <c r="H112" s="290" t="s">
        <v>554</v>
      </c>
    </row>
    <row r="113" spans="2:8" ht="18.75" customHeight="1">
      <c r="B113" s="415"/>
      <c r="C113" s="241" t="s">
        <v>278</v>
      </c>
      <c r="D113" s="417" t="s">
        <v>532</v>
      </c>
      <c r="E113" s="418"/>
      <c r="F113" s="419"/>
      <c r="H113" s="290" t="s">
        <v>555</v>
      </c>
    </row>
    <row r="114" spans="2:8">
      <c r="D114" s="11"/>
      <c r="E114" s="11"/>
      <c r="F114" s="11"/>
      <c r="H114" s="294"/>
    </row>
    <row r="115" spans="2:8" ht="13.5">
      <c r="B115" s="347">
        <f>B95+1</f>
        <v>6</v>
      </c>
      <c r="C115" s="348" t="str">
        <f>$C$15</f>
        <v>↑ページTOPに戻る</v>
      </c>
      <c r="D115" s="11"/>
      <c r="E115" s="11"/>
      <c r="F115" s="11"/>
      <c r="H115" s="294"/>
    </row>
    <row r="116" spans="2:8" ht="13.5" customHeight="1">
      <c r="B116" s="403" t="s">
        <v>273</v>
      </c>
      <c r="C116" s="258" t="s">
        <v>253</v>
      </c>
      <c r="D116" s="410">
        <f>INDEX($C$4:$F$13,MATCH($B115,$B$4:$B$13,),MATCH($C116,$C$3:$F$3,0))</f>
        <v>0</v>
      </c>
      <c r="E116" s="411"/>
      <c r="F116" s="412"/>
      <c r="H116" s="407" t="s">
        <v>381</v>
      </c>
    </row>
    <row r="117" spans="2:8">
      <c r="B117" s="403"/>
      <c r="C117" s="258" t="s">
        <v>269</v>
      </c>
      <c r="D117" s="410">
        <f>INDEX($C$4:$F$13,MATCH($B115,$B$4:$B$13,),MATCH($C117,$C$3:$F$3,0))</f>
        <v>0</v>
      </c>
      <c r="E117" s="411"/>
      <c r="F117" s="412"/>
      <c r="H117" s="409"/>
    </row>
    <row r="118" spans="2:8" ht="36">
      <c r="B118" s="392" t="s">
        <v>274</v>
      </c>
      <c r="C118" s="258" t="s">
        <v>270</v>
      </c>
      <c r="D118" s="394"/>
      <c r="E118" s="395"/>
      <c r="F118" s="396"/>
      <c r="H118" s="290" t="s">
        <v>424</v>
      </c>
    </row>
    <row r="119" spans="2:8" ht="27" customHeight="1">
      <c r="B119" s="392"/>
      <c r="C119" s="258" t="s">
        <v>423</v>
      </c>
      <c r="D119" s="394"/>
      <c r="E119" s="395"/>
      <c r="F119" s="396"/>
      <c r="H119" s="290" t="s">
        <v>382</v>
      </c>
    </row>
    <row r="120" spans="2:8" ht="27" customHeight="1">
      <c r="B120" s="392"/>
      <c r="C120" s="258" t="s">
        <v>384</v>
      </c>
      <c r="D120" s="410">
        <f>INDEX($C$4:$F$13,MATCH($B115,$B$4:$B$13,),MATCH($C120,$C$3:$F$3,0))</f>
        <v>0</v>
      </c>
      <c r="E120" s="411"/>
      <c r="F120" s="412"/>
      <c r="H120" s="290" t="s">
        <v>381</v>
      </c>
    </row>
    <row r="121" spans="2:8" ht="24">
      <c r="B121" s="392"/>
      <c r="C121" s="258" t="s">
        <v>386</v>
      </c>
      <c r="D121" s="394"/>
      <c r="E121" s="395"/>
      <c r="F121" s="396"/>
      <c r="H121" s="290" t="s">
        <v>383</v>
      </c>
    </row>
    <row r="122" spans="2:8" ht="27" customHeight="1">
      <c r="B122" s="392"/>
      <c r="C122" s="258" t="s">
        <v>498</v>
      </c>
      <c r="D122" s="410">
        <f>INDEX($C$4:$F$13,MATCH($B115,$B$4:$B$13,),MATCH($C122,$C$3:$F$3,0))</f>
        <v>0</v>
      </c>
      <c r="E122" s="411"/>
      <c r="F122" s="412"/>
      <c r="H122" s="290" t="s">
        <v>381</v>
      </c>
    </row>
    <row r="123" spans="2:8" ht="36">
      <c r="B123" s="392"/>
      <c r="C123" s="258" t="s">
        <v>425</v>
      </c>
      <c r="D123" s="404"/>
      <c r="E123" s="405"/>
      <c r="F123" s="406"/>
      <c r="H123" s="290" t="s">
        <v>426</v>
      </c>
    </row>
    <row r="124" spans="2:8" ht="81" customHeight="1">
      <c r="B124" s="392"/>
      <c r="C124" s="358" t="s">
        <v>558</v>
      </c>
      <c r="D124" s="394"/>
      <c r="E124" s="395"/>
      <c r="F124" s="396"/>
      <c r="H124" s="290" t="s">
        <v>559</v>
      </c>
    </row>
    <row r="125" spans="2:8" ht="81" customHeight="1">
      <c r="B125" s="392"/>
      <c r="C125" s="258" t="s">
        <v>427</v>
      </c>
      <c r="D125" s="404"/>
      <c r="E125" s="405"/>
      <c r="F125" s="406"/>
      <c r="H125" s="290" t="s">
        <v>428</v>
      </c>
    </row>
    <row r="126" spans="2:8" ht="70.5" customHeight="1">
      <c r="B126" s="392"/>
      <c r="C126" s="357" t="s">
        <v>556</v>
      </c>
      <c r="D126" s="394"/>
      <c r="E126" s="395"/>
      <c r="F126" s="396"/>
      <c r="H126" s="290" t="s">
        <v>557</v>
      </c>
    </row>
    <row r="127" spans="2:8" ht="15" customHeight="1">
      <c r="B127" s="391" t="s">
        <v>258</v>
      </c>
      <c r="C127" s="258" t="s">
        <v>268</v>
      </c>
      <c r="D127" s="416"/>
      <c r="E127" s="405"/>
      <c r="F127" s="406"/>
      <c r="H127" s="290" t="s">
        <v>549</v>
      </c>
    </row>
    <row r="128" spans="2:8" ht="15" customHeight="1">
      <c r="B128" s="392"/>
      <c r="C128" s="258" t="s">
        <v>271</v>
      </c>
      <c r="D128" s="394"/>
      <c r="E128" s="395"/>
      <c r="F128" s="396"/>
      <c r="H128" s="290" t="s">
        <v>550</v>
      </c>
    </row>
    <row r="129" spans="2:8" ht="27" customHeight="1">
      <c r="B129" s="393"/>
      <c r="C129" s="258" t="s">
        <v>272</v>
      </c>
      <c r="D129" s="394"/>
      <c r="E129" s="395"/>
      <c r="F129" s="396"/>
      <c r="H129" s="290" t="s">
        <v>551</v>
      </c>
    </row>
    <row r="130" spans="2:8" ht="27" customHeight="1">
      <c r="B130" s="413" t="s">
        <v>275</v>
      </c>
      <c r="C130" s="258" t="s">
        <v>276</v>
      </c>
      <c r="D130" s="394"/>
      <c r="E130" s="395"/>
      <c r="F130" s="396"/>
      <c r="H130" s="290" t="s">
        <v>552</v>
      </c>
    </row>
    <row r="131" spans="2:8" ht="34.5" customHeight="1">
      <c r="B131" s="414"/>
      <c r="C131" s="258" t="s">
        <v>277</v>
      </c>
      <c r="D131" s="394"/>
      <c r="E131" s="395"/>
      <c r="F131" s="396"/>
      <c r="H131" s="290" t="s">
        <v>553</v>
      </c>
    </row>
    <row r="132" spans="2:8" ht="27" customHeight="1">
      <c r="B132" s="414"/>
      <c r="C132" s="258" t="s">
        <v>389</v>
      </c>
      <c r="D132" s="394"/>
      <c r="E132" s="395"/>
      <c r="F132" s="396"/>
      <c r="H132" s="290" t="s">
        <v>554</v>
      </c>
    </row>
    <row r="133" spans="2:8" ht="18.75" customHeight="1">
      <c r="B133" s="415"/>
      <c r="C133" s="241" t="s">
        <v>278</v>
      </c>
      <c r="D133" s="417" t="s">
        <v>532</v>
      </c>
      <c r="E133" s="418"/>
      <c r="F133" s="419"/>
      <c r="H133" s="290" t="s">
        <v>555</v>
      </c>
    </row>
    <row r="134" spans="2:8">
      <c r="D134" s="11"/>
      <c r="E134" s="11"/>
      <c r="F134" s="11"/>
      <c r="H134" s="294"/>
    </row>
    <row r="135" spans="2:8" ht="13.5">
      <c r="B135" s="347">
        <f>B115+1</f>
        <v>7</v>
      </c>
      <c r="C135" s="348" t="str">
        <f>$C$15</f>
        <v>↑ページTOPに戻る</v>
      </c>
      <c r="D135" s="11"/>
      <c r="E135" s="11"/>
      <c r="F135" s="11"/>
      <c r="H135" s="294"/>
    </row>
    <row r="136" spans="2:8" ht="13.5" customHeight="1">
      <c r="B136" s="403" t="s">
        <v>273</v>
      </c>
      <c r="C136" s="258" t="s">
        <v>253</v>
      </c>
      <c r="D136" s="410">
        <f>INDEX($C$4:$F$13,MATCH($B135,$B$4:$B$13,),MATCH($C136,$C$3:$F$3,0))</f>
        <v>0</v>
      </c>
      <c r="E136" s="411"/>
      <c r="F136" s="412"/>
      <c r="H136" s="407" t="s">
        <v>381</v>
      </c>
    </row>
    <row r="137" spans="2:8">
      <c r="B137" s="403"/>
      <c r="C137" s="258" t="s">
        <v>269</v>
      </c>
      <c r="D137" s="410">
        <f>INDEX($C$4:$F$13,MATCH($B135,$B$4:$B$13,),MATCH($C137,$C$3:$F$3,0))</f>
        <v>0</v>
      </c>
      <c r="E137" s="411"/>
      <c r="F137" s="412"/>
      <c r="H137" s="409"/>
    </row>
    <row r="138" spans="2:8" ht="36">
      <c r="B138" s="392" t="s">
        <v>274</v>
      </c>
      <c r="C138" s="258" t="s">
        <v>270</v>
      </c>
      <c r="D138" s="394"/>
      <c r="E138" s="395"/>
      <c r="F138" s="396"/>
      <c r="H138" s="290" t="s">
        <v>424</v>
      </c>
    </row>
    <row r="139" spans="2:8" ht="27" customHeight="1">
      <c r="B139" s="392"/>
      <c r="C139" s="258" t="s">
        <v>423</v>
      </c>
      <c r="D139" s="394"/>
      <c r="E139" s="395"/>
      <c r="F139" s="396"/>
      <c r="H139" s="290" t="s">
        <v>382</v>
      </c>
    </row>
    <row r="140" spans="2:8" ht="27" customHeight="1">
      <c r="B140" s="392"/>
      <c r="C140" s="258" t="s">
        <v>384</v>
      </c>
      <c r="D140" s="410">
        <f>INDEX($C$4:$F$13,MATCH($B135,$B$4:$B$13,),MATCH($C140,$C$3:$F$3,0))</f>
        <v>0</v>
      </c>
      <c r="E140" s="411"/>
      <c r="F140" s="412"/>
      <c r="H140" s="290" t="s">
        <v>381</v>
      </c>
    </row>
    <row r="141" spans="2:8" ht="24">
      <c r="B141" s="392"/>
      <c r="C141" s="258" t="s">
        <v>386</v>
      </c>
      <c r="D141" s="394"/>
      <c r="E141" s="395"/>
      <c r="F141" s="396"/>
      <c r="H141" s="290" t="s">
        <v>383</v>
      </c>
    </row>
    <row r="142" spans="2:8" ht="27" customHeight="1">
      <c r="B142" s="392"/>
      <c r="C142" s="258" t="s">
        <v>498</v>
      </c>
      <c r="D142" s="410">
        <f>INDEX($C$4:$F$13,MATCH($B135,$B$4:$B$13,),MATCH($C142,$C$3:$F$3,0))</f>
        <v>0</v>
      </c>
      <c r="E142" s="411"/>
      <c r="F142" s="412"/>
      <c r="H142" s="290" t="s">
        <v>381</v>
      </c>
    </row>
    <row r="143" spans="2:8" ht="36">
      <c r="B143" s="392"/>
      <c r="C143" s="258" t="s">
        <v>425</v>
      </c>
      <c r="D143" s="404"/>
      <c r="E143" s="405"/>
      <c r="F143" s="406"/>
      <c r="H143" s="290" t="s">
        <v>426</v>
      </c>
    </row>
    <row r="144" spans="2:8" ht="81" customHeight="1">
      <c r="B144" s="392"/>
      <c r="C144" s="358" t="s">
        <v>558</v>
      </c>
      <c r="D144" s="394"/>
      <c r="E144" s="395"/>
      <c r="F144" s="396"/>
      <c r="H144" s="290" t="s">
        <v>559</v>
      </c>
    </row>
    <row r="145" spans="2:8" ht="81" customHeight="1">
      <c r="B145" s="392"/>
      <c r="C145" s="258" t="s">
        <v>427</v>
      </c>
      <c r="D145" s="404"/>
      <c r="E145" s="405"/>
      <c r="F145" s="406"/>
      <c r="H145" s="290" t="s">
        <v>428</v>
      </c>
    </row>
    <row r="146" spans="2:8" ht="70.5" customHeight="1">
      <c r="B146" s="392"/>
      <c r="C146" s="357" t="s">
        <v>556</v>
      </c>
      <c r="D146" s="394"/>
      <c r="E146" s="395"/>
      <c r="F146" s="396"/>
      <c r="H146" s="290" t="s">
        <v>557</v>
      </c>
    </row>
    <row r="147" spans="2:8" ht="15" customHeight="1">
      <c r="B147" s="391" t="s">
        <v>258</v>
      </c>
      <c r="C147" s="258" t="s">
        <v>268</v>
      </c>
      <c r="D147" s="416"/>
      <c r="E147" s="405"/>
      <c r="F147" s="406"/>
      <c r="H147" s="290" t="s">
        <v>549</v>
      </c>
    </row>
    <row r="148" spans="2:8" ht="15" customHeight="1">
      <c r="B148" s="392"/>
      <c r="C148" s="258" t="s">
        <v>271</v>
      </c>
      <c r="D148" s="394"/>
      <c r="E148" s="395"/>
      <c r="F148" s="396"/>
      <c r="H148" s="290" t="s">
        <v>550</v>
      </c>
    </row>
    <row r="149" spans="2:8" ht="27" customHeight="1">
      <c r="B149" s="393"/>
      <c r="C149" s="258" t="s">
        <v>272</v>
      </c>
      <c r="D149" s="394"/>
      <c r="E149" s="395"/>
      <c r="F149" s="396"/>
      <c r="H149" s="290" t="s">
        <v>551</v>
      </c>
    </row>
    <row r="150" spans="2:8" ht="27" customHeight="1">
      <c r="B150" s="413" t="s">
        <v>275</v>
      </c>
      <c r="C150" s="258" t="s">
        <v>276</v>
      </c>
      <c r="D150" s="394"/>
      <c r="E150" s="395"/>
      <c r="F150" s="396"/>
      <c r="H150" s="290" t="s">
        <v>552</v>
      </c>
    </row>
    <row r="151" spans="2:8" ht="34.5" customHeight="1">
      <c r="B151" s="414"/>
      <c r="C151" s="258" t="s">
        <v>277</v>
      </c>
      <c r="D151" s="394"/>
      <c r="E151" s="395"/>
      <c r="F151" s="396"/>
      <c r="H151" s="290" t="s">
        <v>553</v>
      </c>
    </row>
    <row r="152" spans="2:8" ht="27" customHeight="1">
      <c r="B152" s="414"/>
      <c r="C152" s="258" t="s">
        <v>389</v>
      </c>
      <c r="D152" s="394"/>
      <c r="E152" s="395"/>
      <c r="F152" s="396"/>
      <c r="H152" s="290" t="s">
        <v>554</v>
      </c>
    </row>
    <row r="153" spans="2:8" ht="18.75" customHeight="1">
      <c r="B153" s="415"/>
      <c r="C153" s="241" t="s">
        <v>278</v>
      </c>
      <c r="D153" s="417" t="s">
        <v>532</v>
      </c>
      <c r="E153" s="418"/>
      <c r="F153" s="419"/>
      <c r="H153" s="290" t="s">
        <v>555</v>
      </c>
    </row>
    <row r="154" spans="2:8">
      <c r="D154" s="11"/>
      <c r="E154" s="11"/>
      <c r="F154" s="11"/>
      <c r="H154" s="294"/>
    </row>
    <row r="155" spans="2:8" ht="13.5">
      <c r="B155" s="347">
        <f>B135+1</f>
        <v>8</v>
      </c>
      <c r="C155" s="348" t="str">
        <f>$C$15</f>
        <v>↑ページTOPに戻る</v>
      </c>
      <c r="D155" s="11"/>
      <c r="E155" s="11"/>
      <c r="F155" s="11"/>
      <c r="H155" s="294"/>
    </row>
    <row r="156" spans="2:8" ht="13.5" customHeight="1">
      <c r="B156" s="403" t="s">
        <v>273</v>
      </c>
      <c r="C156" s="258" t="s">
        <v>253</v>
      </c>
      <c r="D156" s="410">
        <f>INDEX($C$4:$F$13,MATCH($B155,$B$4:$B$13,),MATCH($C156,$C$3:$F$3,0))</f>
        <v>0</v>
      </c>
      <c r="E156" s="411"/>
      <c r="F156" s="412"/>
      <c r="H156" s="407" t="s">
        <v>381</v>
      </c>
    </row>
    <row r="157" spans="2:8">
      <c r="B157" s="403"/>
      <c r="C157" s="258" t="s">
        <v>269</v>
      </c>
      <c r="D157" s="410">
        <f>INDEX($C$4:$F$13,MATCH($B155,$B$4:$B$13,),MATCH($C157,$C$3:$F$3,0))</f>
        <v>0</v>
      </c>
      <c r="E157" s="411"/>
      <c r="F157" s="412"/>
      <c r="H157" s="409"/>
    </row>
    <row r="158" spans="2:8" ht="36">
      <c r="B158" s="392" t="s">
        <v>274</v>
      </c>
      <c r="C158" s="258" t="s">
        <v>270</v>
      </c>
      <c r="D158" s="394"/>
      <c r="E158" s="395"/>
      <c r="F158" s="396"/>
      <c r="H158" s="290" t="s">
        <v>424</v>
      </c>
    </row>
    <row r="159" spans="2:8" ht="27" customHeight="1">
      <c r="B159" s="392"/>
      <c r="C159" s="258" t="s">
        <v>423</v>
      </c>
      <c r="D159" s="394"/>
      <c r="E159" s="395"/>
      <c r="F159" s="396"/>
      <c r="H159" s="290" t="s">
        <v>382</v>
      </c>
    </row>
    <row r="160" spans="2:8" ht="27" customHeight="1">
      <c r="B160" s="392"/>
      <c r="C160" s="258" t="s">
        <v>384</v>
      </c>
      <c r="D160" s="410">
        <f>INDEX($C$4:$F$13,MATCH($B155,$B$4:$B$13,),MATCH($C160,$C$3:$F$3,0))</f>
        <v>0</v>
      </c>
      <c r="E160" s="411"/>
      <c r="F160" s="412"/>
      <c r="H160" s="290" t="s">
        <v>381</v>
      </c>
    </row>
    <row r="161" spans="2:8" ht="24">
      <c r="B161" s="392"/>
      <c r="C161" s="258" t="s">
        <v>386</v>
      </c>
      <c r="D161" s="394"/>
      <c r="E161" s="395"/>
      <c r="F161" s="396"/>
      <c r="H161" s="290" t="s">
        <v>383</v>
      </c>
    </row>
    <row r="162" spans="2:8" ht="27" customHeight="1">
      <c r="B162" s="392"/>
      <c r="C162" s="258" t="s">
        <v>498</v>
      </c>
      <c r="D162" s="410">
        <f>INDEX($C$4:$F$13,MATCH($B155,$B$4:$B$13,),MATCH($C162,$C$3:$F$3,0))</f>
        <v>0</v>
      </c>
      <c r="E162" s="411"/>
      <c r="F162" s="412"/>
      <c r="H162" s="290" t="s">
        <v>381</v>
      </c>
    </row>
    <row r="163" spans="2:8" ht="36">
      <c r="B163" s="392"/>
      <c r="C163" s="258" t="s">
        <v>425</v>
      </c>
      <c r="D163" s="404"/>
      <c r="E163" s="405"/>
      <c r="F163" s="406"/>
      <c r="H163" s="290" t="s">
        <v>426</v>
      </c>
    </row>
    <row r="164" spans="2:8" ht="81" customHeight="1">
      <c r="B164" s="392"/>
      <c r="C164" s="358" t="s">
        <v>558</v>
      </c>
      <c r="D164" s="394"/>
      <c r="E164" s="395"/>
      <c r="F164" s="396"/>
      <c r="H164" s="290" t="s">
        <v>559</v>
      </c>
    </row>
    <row r="165" spans="2:8" ht="81" customHeight="1">
      <c r="B165" s="392"/>
      <c r="C165" s="258" t="s">
        <v>427</v>
      </c>
      <c r="D165" s="404"/>
      <c r="E165" s="405"/>
      <c r="F165" s="406"/>
      <c r="H165" s="290" t="s">
        <v>428</v>
      </c>
    </row>
    <row r="166" spans="2:8" ht="70.5" customHeight="1">
      <c r="B166" s="392"/>
      <c r="C166" s="357" t="s">
        <v>556</v>
      </c>
      <c r="D166" s="394"/>
      <c r="E166" s="395"/>
      <c r="F166" s="396"/>
      <c r="H166" s="290" t="s">
        <v>557</v>
      </c>
    </row>
    <row r="167" spans="2:8" ht="15" customHeight="1">
      <c r="B167" s="391" t="s">
        <v>258</v>
      </c>
      <c r="C167" s="258" t="s">
        <v>268</v>
      </c>
      <c r="D167" s="416"/>
      <c r="E167" s="405"/>
      <c r="F167" s="406"/>
      <c r="H167" s="290" t="s">
        <v>549</v>
      </c>
    </row>
    <row r="168" spans="2:8" ht="15" customHeight="1">
      <c r="B168" s="392"/>
      <c r="C168" s="258" t="s">
        <v>271</v>
      </c>
      <c r="D168" s="394"/>
      <c r="E168" s="395"/>
      <c r="F168" s="396"/>
      <c r="H168" s="290" t="s">
        <v>550</v>
      </c>
    </row>
    <row r="169" spans="2:8" ht="27" customHeight="1">
      <c r="B169" s="393"/>
      <c r="C169" s="258" t="s">
        <v>272</v>
      </c>
      <c r="D169" s="394"/>
      <c r="E169" s="395"/>
      <c r="F169" s="396"/>
      <c r="H169" s="290" t="s">
        <v>551</v>
      </c>
    </row>
    <row r="170" spans="2:8" ht="27" customHeight="1">
      <c r="B170" s="413" t="s">
        <v>275</v>
      </c>
      <c r="C170" s="258" t="s">
        <v>276</v>
      </c>
      <c r="D170" s="394"/>
      <c r="E170" s="395"/>
      <c r="F170" s="396"/>
      <c r="H170" s="290" t="s">
        <v>552</v>
      </c>
    </row>
    <row r="171" spans="2:8" ht="34.5" customHeight="1">
      <c r="B171" s="414"/>
      <c r="C171" s="258" t="s">
        <v>277</v>
      </c>
      <c r="D171" s="394"/>
      <c r="E171" s="395"/>
      <c r="F171" s="396"/>
      <c r="H171" s="290" t="s">
        <v>553</v>
      </c>
    </row>
    <row r="172" spans="2:8" ht="27" customHeight="1">
      <c r="B172" s="414"/>
      <c r="C172" s="258" t="s">
        <v>389</v>
      </c>
      <c r="D172" s="394"/>
      <c r="E172" s="395"/>
      <c r="F172" s="396"/>
      <c r="H172" s="290" t="s">
        <v>554</v>
      </c>
    </row>
    <row r="173" spans="2:8" ht="18.75" customHeight="1">
      <c r="B173" s="415"/>
      <c r="C173" s="241" t="s">
        <v>278</v>
      </c>
      <c r="D173" s="417" t="s">
        <v>532</v>
      </c>
      <c r="E173" s="418"/>
      <c r="F173" s="419"/>
      <c r="H173" s="290" t="s">
        <v>555</v>
      </c>
    </row>
    <row r="174" spans="2:8">
      <c r="D174" s="11"/>
      <c r="E174" s="11"/>
      <c r="F174" s="11"/>
      <c r="H174" s="294"/>
    </row>
    <row r="175" spans="2:8" ht="13.5">
      <c r="B175" s="347">
        <f>B155+1</f>
        <v>9</v>
      </c>
      <c r="C175" s="348" t="str">
        <f>$C$15</f>
        <v>↑ページTOPに戻る</v>
      </c>
      <c r="D175" s="11"/>
      <c r="E175" s="11"/>
      <c r="F175" s="11"/>
      <c r="H175" s="294"/>
    </row>
    <row r="176" spans="2:8" ht="13.5" customHeight="1">
      <c r="B176" s="403" t="s">
        <v>273</v>
      </c>
      <c r="C176" s="258" t="s">
        <v>253</v>
      </c>
      <c r="D176" s="410">
        <f>INDEX($C$4:$F$13,MATCH($B175,$B$4:$B$13,),MATCH($C176,$C$3:$F$3,0))</f>
        <v>0</v>
      </c>
      <c r="E176" s="411"/>
      <c r="F176" s="412"/>
      <c r="H176" s="407" t="s">
        <v>381</v>
      </c>
    </row>
    <row r="177" spans="2:8">
      <c r="B177" s="403"/>
      <c r="C177" s="258" t="s">
        <v>269</v>
      </c>
      <c r="D177" s="410">
        <f>INDEX($C$4:$F$13,MATCH($B175,$B$4:$B$13,),MATCH($C177,$C$3:$F$3,0))</f>
        <v>0</v>
      </c>
      <c r="E177" s="411"/>
      <c r="F177" s="412"/>
      <c r="H177" s="409"/>
    </row>
    <row r="178" spans="2:8" ht="36">
      <c r="B178" s="392" t="s">
        <v>274</v>
      </c>
      <c r="C178" s="258" t="s">
        <v>270</v>
      </c>
      <c r="D178" s="394"/>
      <c r="E178" s="395"/>
      <c r="F178" s="396"/>
      <c r="H178" s="290" t="s">
        <v>424</v>
      </c>
    </row>
    <row r="179" spans="2:8" ht="27" customHeight="1">
      <c r="B179" s="392"/>
      <c r="C179" s="258" t="s">
        <v>423</v>
      </c>
      <c r="D179" s="394"/>
      <c r="E179" s="395"/>
      <c r="F179" s="396"/>
      <c r="H179" s="290" t="s">
        <v>382</v>
      </c>
    </row>
    <row r="180" spans="2:8" ht="27" customHeight="1">
      <c r="B180" s="392"/>
      <c r="C180" s="258" t="s">
        <v>384</v>
      </c>
      <c r="D180" s="410">
        <f>INDEX($C$4:$F$13,MATCH($B175,$B$4:$B$13,),MATCH($C180,$C$3:$F$3,0))</f>
        <v>0</v>
      </c>
      <c r="E180" s="411"/>
      <c r="F180" s="412"/>
      <c r="H180" s="290" t="s">
        <v>381</v>
      </c>
    </row>
    <row r="181" spans="2:8" ht="24">
      <c r="B181" s="392"/>
      <c r="C181" s="258" t="s">
        <v>386</v>
      </c>
      <c r="D181" s="394"/>
      <c r="E181" s="395"/>
      <c r="F181" s="396"/>
      <c r="H181" s="290" t="s">
        <v>383</v>
      </c>
    </row>
    <row r="182" spans="2:8" ht="27" customHeight="1">
      <c r="B182" s="392"/>
      <c r="C182" s="258" t="s">
        <v>498</v>
      </c>
      <c r="D182" s="410">
        <f>INDEX($C$4:$F$13,MATCH($B175,$B$4:$B$13,),MATCH($C182,$C$3:$F$3,0))</f>
        <v>0</v>
      </c>
      <c r="E182" s="411"/>
      <c r="F182" s="412"/>
      <c r="H182" s="290" t="s">
        <v>381</v>
      </c>
    </row>
    <row r="183" spans="2:8" ht="36">
      <c r="B183" s="392"/>
      <c r="C183" s="258" t="s">
        <v>425</v>
      </c>
      <c r="D183" s="404"/>
      <c r="E183" s="405"/>
      <c r="F183" s="406"/>
      <c r="H183" s="290" t="s">
        <v>426</v>
      </c>
    </row>
    <row r="184" spans="2:8" ht="81" customHeight="1">
      <c r="B184" s="392"/>
      <c r="C184" s="358" t="s">
        <v>558</v>
      </c>
      <c r="D184" s="394"/>
      <c r="E184" s="395"/>
      <c r="F184" s="396"/>
      <c r="H184" s="290" t="s">
        <v>559</v>
      </c>
    </row>
    <row r="185" spans="2:8" ht="81" customHeight="1">
      <c r="B185" s="392"/>
      <c r="C185" s="258" t="s">
        <v>427</v>
      </c>
      <c r="D185" s="404"/>
      <c r="E185" s="405"/>
      <c r="F185" s="406"/>
      <c r="H185" s="290" t="s">
        <v>428</v>
      </c>
    </row>
    <row r="186" spans="2:8" ht="70.5" customHeight="1">
      <c r="B186" s="392"/>
      <c r="C186" s="357" t="s">
        <v>556</v>
      </c>
      <c r="D186" s="394"/>
      <c r="E186" s="395"/>
      <c r="F186" s="396"/>
      <c r="H186" s="290" t="s">
        <v>557</v>
      </c>
    </row>
    <row r="187" spans="2:8" ht="15" customHeight="1">
      <c r="B187" s="391" t="s">
        <v>258</v>
      </c>
      <c r="C187" s="258" t="s">
        <v>268</v>
      </c>
      <c r="D187" s="416"/>
      <c r="E187" s="405"/>
      <c r="F187" s="406"/>
      <c r="H187" s="290" t="s">
        <v>549</v>
      </c>
    </row>
    <row r="188" spans="2:8" ht="15" customHeight="1">
      <c r="B188" s="392"/>
      <c r="C188" s="258" t="s">
        <v>271</v>
      </c>
      <c r="D188" s="394"/>
      <c r="E188" s="395"/>
      <c r="F188" s="396"/>
      <c r="H188" s="290" t="s">
        <v>550</v>
      </c>
    </row>
    <row r="189" spans="2:8" ht="27" customHeight="1">
      <c r="B189" s="393"/>
      <c r="C189" s="258" t="s">
        <v>272</v>
      </c>
      <c r="D189" s="394"/>
      <c r="E189" s="395"/>
      <c r="F189" s="396"/>
      <c r="H189" s="290" t="s">
        <v>551</v>
      </c>
    </row>
    <row r="190" spans="2:8" ht="27" customHeight="1">
      <c r="B190" s="413" t="s">
        <v>275</v>
      </c>
      <c r="C190" s="258" t="s">
        <v>276</v>
      </c>
      <c r="D190" s="394"/>
      <c r="E190" s="395"/>
      <c r="F190" s="396"/>
      <c r="H190" s="290" t="s">
        <v>552</v>
      </c>
    </row>
    <row r="191" spans="2:8" ht="34.5" customHeight="1">
      <c r="B191" s="414"/>
      <c r="C191" s="258" t="s">
        <v>277</v>
      </c>
      <c r="D191" s="394"/>
      <c r="E191" s="395"/>
      <c r="F191" s="396"/>
      <c r="H191" s="290" t="s">
        <v>553</v>
      </c>
    </row>
    <row r="192" spans="2:8" ht="27" customHeight="1">
      <c r="B192" s="414"/>
      <c r="C192" s="258" t="s">
        <v>389</v>
      </c>
      <c r="D192" s="394"/>
      <c r="E192" s="395"/>
      <c r="F192" s="396"/>
      <c r="H192" s="290" t="s">
        <v>554</v>
      </c>
    </row>
    <row r="193" spans="2:8" ht="18.75" customHeight="1">
      <c r="B193" s="415"/>
      <c r="C193" s="241" t="s">
        <v>278</v>
      </c>
      <c r="D193" s="417" t="s">
        <v>532</v>
      </c>
      <c r="E193" s="418"/>
      <c r="F193" s="419"/>
      <c r="H193" s="290" t="s">
        <v>555</v>
      </c>
    </row>
    <row r="194" spans="2:8">
      <c r="D194" s="11"/>
      <c r="E194" s="11"/>
      <c r="F194" s="11"/>
      <c r="H194" s="294"/>
    </row>
    <row r="195" spans="2:8" ht="13.5">
      <c r="B195" s="347">
        <f>B175+1</f>
        <v>10</v>
      </c>
      <c r="C195" s="348" t="str">
        <f>$C$15</f>
        <v>↑ページTOPに戻る</v>
      </c>
      <c r="D195" s="11"/>
      <c r="E195" s="11"/>
      <c r="F195" s="11"/>
      <c r="H195" s="294"/>
    </row>
    <row r="196" spans="2:8" ht="13.5" customHeight="1">
      <c r="B196" s="403" t="s">
        <v>273</v>
      </c>
      <c r="C196" s="258" t="s">
        <v>253</v>
      </c>
      <c r="D196" s="410">
        <f>INDEX($C$4:$F$13,MATCH($B195,$B$4:$B$13,),MATCH($C196,$C$3:$F$3,0))</f>
        <v>0</v>
      </c>
      <c r="E196" s="411"/>
      <c r="F196" s="412"/>
      <c r="H196" s="407" t="s">
        <v>381</v>
      </c>
    </row>
    <row r="197" spans="2:8">
      <c r="B197" s="403"/>
      <c r="C197" s="258" t="s">
        <v>269</v>
      </c>
      <c r="D197" s="410">
        <f>INDEX($C$4:$F$13,MATCH($B195,$B$4:$B$13,),MATCH($C197,$C$3:$F$3,0))</f>
        <v>0</v>
      </c>
      <c r="E197" s="411"/>
      <c r="F197" s="412"/>
      <c r="H197" s="409"/>
    </row>
    <row r="198" spans="2:8" ht="36">
      <c r="B198" s="392" t="s">
        <v>274</v>
      </c>
      <c r="C198" s="258" t="s">
        <v>270</v>
      </c>
      <c r="D198" s="394"/>
      <c r="E198" s="395"/>
      <c r="F198" s="396"/>
      <c r="H198" s="290" t="s">
        <v>424</v>
      </c>
    </row>
    <row r="199" spans="2:8" ht="27" customHeight="1">
      <c r="B199" s="392"/>
      <c r="C199" s="258" t="s">
        <v>423</v>
      </c>
      <c r="D199" s="394"/>
      <c r="E199" s="395"/>
      <c r="F199" s="396"/>
      <c r="H199" s="290" t="s">
        <v>382</v>
      </c>
    </row>
    <row r="200" spans="2:8" ht="27" customHeight="1">
      <c r="B200" s="392"/>
      <c r="C200" s="258" t="s">
        <v>384</v>
      </c>
      <c r="D200" s="410">
        <f>INDEX($C$4:$F$13,MATCH($B195,$B$4:$B$13,),MATCH($C200,$C$3:$F$3,0))</f>
        <v>0</v>
      </c>
      <c r="E200" s="411"/>
      <c r="F200" s="412"/>
      <c r="H200" s="290" t="s">
        <v>381</v>
      </c>
    </row>
    <row r="201" spans="2:8" ht="24">
      <c r="B201" s="392"/>
      <c r="C201" s="258" t="s">
        <v>386</v>
      </c>
      <c r="D201" s="394"/>
      <c r="E201" s="395"/>
      <c r="F201" s="396"/>
      <c r="H201" s="290" t="s">
        <v>383</v>
      </c>
    </row>
    <row r="202" spans="2:8" ht="27" customHeight="1">
      <c r="B202" s="392"/>
      <c r="C202" s="258" t="s">
        <v>498</v>
      </c>
      <c r="D202" s="410">
        <f>INDEX($C$4:$F$13,MATCH($B195,$B$4:$B$13,),MATCH($C202,$C$3:$F$3,0))</f>
        <v>0</v>
      </c>
      <c r="E202" s="411"/>
      <c r="F202" s="412"/>
      <c r="H202" s="290" t="s">
        <v>381</v>
      </c>
    </row>
    <row r="203" spans="2:8" ht="36">
      <c r="B203" s="392"/>
      <c r="C203" s="258" t="s">
        <v>425</v>
      </c>
      <c r="D203" s="404"/>
      <c r="E203" s="405"/>
      <c r="F203" s="406"/>
      <c r="H203" s="290" t="s">
        <v>426</v>
      </c>
    </row>
    <row r="204" spans="2:8" ht="81" customHeight="1">
      <c r="B204" s="392"/>
      <c r="C204" s="358" t="s">
        <v>558</v>
      </c>
      <c r="D204" s="394"/>
      <c r="E204" s="395"/>
      <c r="F204" s="396"/>
      <c r="H204" s="290" t="s">
        <v>559</v>
      </c>
    </row>
    <row r="205" spans="2:8" ht="81" customHeight="1">
      <c r="B205" s="392"/>
      <c r="C205" s="258" t="s">
        <v>427</v>
      </c>
      <c r="D205" s="404"/>
      <c r="E205" s="405"/>
      <c r="F205" s="406"/>
      <c r="H205" s="290" t="s">
        <v>428</v>
      </c>
    </row>
    <row r="206" spans="2:8" ht="70.5" customHeight="1">
      <c r="B206" s="392"/>
      <c r="C206" s="357" t="s">
        <v>556</v>
      </c>
      <c r="D206" s="394"/>
      <c r="E206" s="395"/>
      <c r="F206" s="396"/>
      <c r="H206" s="290" t="s">
        <v>557</v>
      </c>
    </row>
    <row r="207" spans="2:8" ht="15" customHeight="1">
      <c r="B207" s="391" t="s">
        <v>258</v>
      </c>
      <c r="C207" s="258" t="s">
        <v>268</v>
      </c>
      <c r="D207" s="416"/>
      <c r="E207" s="405"/>
      <c r="F207" s="406"/>
      <c r="H207" s="290" t="s">
        <v>549</v>
      </c>
    </row>
    <row r="208" spans="2:8" ht="15" customHeight="1">
      <c r="B208" s="392"/>
      <c r="C208" s="258" t="s">
        <v>271</v>
      </c>
      <c r="D208" s="394"/>
      <c r="E208" s="395"/>
      <c r="F208" s="396"/>
      <c r="H208" s="290" t="s">
        <v>550</v>
      </c>
    </row>
    <row r="209" spans="2:8" ht="27" customHeight="1">
      <c r="B209" s="393"/>
      <c r="C209" s="258" t="s">
        <v>272</v>
      </c>
      <c r="D209" s="394"/>
      <c r="E209" s="395"/>
      <c r="F209" s="396"/>
      <c r="H209" s="290" t="s">
        <v>551</v>
      </c>
    </row>
    <row r="210" spans="2:8" ht="27" customHeight="1">
      <c r="B210" s="413" t="s">
        <v>275</v>
      </c>
      <c r="C210" s="258" t="s">
        <v>276</v>
      </c>
      <c r="D210" s="394"/>
      <c r="E210" s="395"/>
      <c r="F210" s="396"/>
      <c r="H210" s="290" t="s">
        <v>552</v>
      </c>
    </row>
    <row r="211" spans="2:8" ht="34.5" customHeight="1">
      <c r="B211" s="414"/>
      <c r="C211" s="258" t="s">
        <v>277</v>
      </c>
      <c r="D211" s="394"/>
      <c r="E211" s="395"/>
      <c r="F211" s="396"/>
      <c r="H211" s="290" t="s">
        <v>553</v>
      </c>
    </row>
    <row r="212" spans="2:8" ht="27" customHeight="1">
      <c r="B212" s="414"/>
      <c r="C212" s="258" t="s">
        <v>389</v>
      </c>
      <c r="D212" s="394"/>
      <c r="E212" s="395"/>
      <c r="F212" s="396"/>
      <c r="H212" s="290" t="s">
        <v>554</v>
      </c>
    </row>
    <row r="213" spans="2:8" ht="18.75" customHeight="1">
      <c r="B213" s="415"/>
      <c r="C213" s="241" t="s">
        <v>278</v>
      </c>
      <c r="D213" s="417" t="s">
        <v>532</v>
      </c>
      <c r="E213" s="418"/>
      <c r="F213" s="419"/>
      <c r="H213" s="290" t="s">
        <v>555</v>
      </c>
    </row>
  </sheetData>
  <sheetProtection password="DD26" sheet="1" scenarios="1"/>
  <mergeCells count="231">
    <mergeCell ref="B207:B209"/>
    <mergeCell ref="D207:F207"/>
    <mergeCell ref="D208:F208"/>
    <mergeCell ref="D209:F209"/>
    <mergeCell ref="B210:B213"/>
    <mergeCell ref="D210:F210"/>
    <mergeCell ref="D211:F211"/>
    <mergeCell ref="D212:F212"/>
    <mergeCell ref="D213:F213"/>
    <mergeCell ref="B196:B197"/>
    <mergeCell ref="D196:F196"/>
    <mergeCell ref="H196:H197"/>
    <mergeCell ref="D197:F197"/>
    <mergeCell ref="B198:B206"/>
    <mergeCell ref="D198:F198"/>
    <mergeCell ref="D199:F199"/>
    <mergeCell ref="D200:F200"/>
    <mergeCell ref="D201:F201"/>
    <mergeCell ref="D202:F202"/>
    <mergeCell ref="D203:F203"/>
    <mergeCell ref="D204:F204"/>
    <mergeCell ref="D205:F205"/>
    <mergeCell ref="D206:F206"/>
    <mergeCell ref="B187:B189"/>
    <mergeCell ref="D187:F187"/>
    <mergeCell ref="D188:F188"/>
    <mergeCell ref="D189:F189"/>
    <mergeCell ref="B190:B193"/>
    <mergeCell ref="D190:F190"/>
    <mergeCell ref="D191:F191"/>
    <mergeCell ref="D192:F192"/>
    <mergeCell ref="D193:F193"/>
    <mergeCell ref="B176:B177"/>
    <mergeCell ref="D176:F176"/>
    <mergeCell ref="H176:H177"/>
    <mergeCell ref="D177:F177"/>
    <mergeCell ref="B178:B186"/>
    <mergeCell ref="D178:F178"/>
    <mergeCell ref="D179:F179"/>
    <mergeCell ref="D180:F180"/>
    <mergeCell ref="D181:F181"/>
    <mergeCell ref="D182:F182"/>
    <mergeCell ref="D183:F183"/>
    <mergeCell ref="D184:F184"/>
    <mergeCell ref="D185:F185"/>
    <mergeCell ref="D186:F186"/>
    <mergeCell ref="B167:B169"/>
    <mergeCell ref="D167:F167"/>
    <mergeCell ref="D168:F168"/>
    <mergeCell ref="D169:F169"/>
    <mergeCell ref="B170:B173"/>
    <mergeCell ref="D170:F170"/>
    <mergeCell ref="D171:F171"/>
    <mergeCell ref="D172:F172"/>
    <mergeCell ref="D173:F173"/>
    <mergeCell ref="B156:B157"/>
    <mergeCell ref="D156:F156"/>
    <mergeCell ref="H156:H157"/>
    <mergeCell ref="D157:F157"/>
    <mergeCell ref="B158:B166"/>
    <mergeCell ref="D158:F158"/>
    <mergeCell ref="D159:F159"/>
    <mergeCell ref="D160:F160"/>
    <mergeCell ref="D161:F161"/>
    <mergeCell ref="D162:F162"/>
    <mergeCell ref="D163:F163"/>
    <mergeCell ref="D164:F164"/>
    <mergeCell ref="D165:F165"/>
    <mergeCell ref="D166:F166"/>
    <mergeCell ref="B147:B149"/>
    <mergeCell ref="D147:F147"/>
    <mergeCell ref="D148:F148"/>
    <mergeCell ref="D149:F149"/>
    <mergeCell ref="B150:B153"/>
    <mergeCell ref="D150:F150"/>
    <mergeCell ref="D151:F151"/>
    <mergeCell ref="D152:F152"/>
    <mergeCell ref="D153:F153"/>
    <mergeCell ref="B136:B137"/>
    <mergeCell ref="D136:F136"/>
    <mergeCell ref="H136:H137"/>
    <mergeCell ref="D137:F137"/>
    <mergeCell ref="B138:B146"/>
    <mergeCell ref="D138:F138"/>
    <mergeCell ref="D139:F139"/>
    <mergeCell ref="D140:F140"/>
    <mergeCell ref="D141:F141"/>
    <mergeCell ref="D142:F142"/>
    <mergeCell ref="D143:F143"/>
    <mergeCell ref="D144:F144"/>
    <mergeCell ref="D145:F145"/>
    <mergeCell ref="D146:F146"/>
    <mergeCell ref="B127:B129"/>
    <mergeCell ref="D127:F127"/>
    <mergeCell ref="D128:F128"/>
    <mergeCell ref="D129:F129"/>
    <mergeCell ref="B130:B133"/>
    <mergeCell ref="D130:F130"/>
    <mergeCell ref="D131:F131"/>
    <mergeCell ref="D132:F132"/>
    <mergeCell ref="D133:F133"/>
    <mergeCell ref="B116:B117"/>
    <mergeCell ref="D116:F116"/>
    <mergeCell ref="H116:H117"/>
    <mergeCell ref="D117:F117"/>
    <mergeCell ref="B118:B126"/>
    <mergeCell ref="D118:F118"/>
    <mergeCell ref="D119:F119"/>
    <mergeCell ref="D120:F120"/>
    <mergeCell ref="D121:F121"/>
    <mergeCell ref="D122:F122"/>
    <mergeCell ref="D123:F123"/>
    <mergeCell ref="D124:F124"/>
    <mergeCell ref="D125:F125"/>
    <mergeCell ref="D126:F126"/>
    <mergeCell ref="B110:B113"/>
    <mergeCell ref="D110:F110"/>
    <mergeCell ref="D111:F111"/>
    <mergeCell ref="D112:F112"/>
    <mergeCell ref="D113:F113"/>
    <mergeCell ref="B96:B97"/>
    <mergeCell ref="H96:H97"/>
    <mergeCell ref="B98:B106"/>
    <mergeCell ref="D100:F100"/>
    <mergeCell ref="B107:B109"/>
    <mergeCell ref="D108:F108"/>
    <mergeCell ref="D109:F109"/>
    <mergeCell ref="H76:H77"/>
    <mergeCell ref="B78:B86"/>
    <mergeCell ref="D82:F82"/>
    <mergeCell ref="B87:B89"/>
    <mergeCell ref="B90:B93"/>
    <mergeCell ref="D92:F92"/>
    <mergeCell ref="D93:F93"/>
    <mergeCell ref="B67:B69"/>
    <mergeCell ref="D67:F67"/>
    <mergeCell ref="D68:F68"/>
    <mergeCell ref="D69:F69"/>
    <mergeCell ref="B70:B73"/>
    <mergeCell ref="D70:F70"/>
    <mergeCell ref="D71:F71"/>
    <mergeCell ref="D72:F72"/>
    <mergeCell ref="D73:F73"/>
    <mergeCell ref="D89:F89"/>
    <mergeCell ref="D83:F83"/>
    <mergeCell ref="D90:F90"/>
    <mergeCell ref="D91:F91"/>
    <mergeCell ref="D81:F81"/>
    <mergeCell ref="B76:B77"/>
    <mergeCell ref="D76:F76"/>
    <mergeCell ref="D78:F78"/>
    <mergeCell ref="B58:B66"/>
    <mergeCell ref="D58:F58"/>
    <mergeCell ref="D59:F59"/>
    <mergeCell ref="D60:F60"/>
    <mergeCell ref="D61:F61"/>
    <mergeCell ref="D62:F62"/>
    <mergeCell ref="D63:F63"/>
    <mergeCell ref="D64:F64"/>
    <mergeCell ref="D65:F65"/>
    <mergeCell ref="D66:F66"/>
    <mergeCell ref="D49:F49"/>
    <mergeCell ref="B50:B53"/>
    <mergeCell ref="D50:F50"/>
    <mergeCell ref="D51:F51"/>
    <mergeCell ref="D52:F52"/>
    <mergeCell ref="D53:F53"/>
    <mergeCell ref="B56:B57"/>
    <mergeCell ref="D56:F56"/>
    <mergeCell ref="H56:H57"/>
    <mergeCell ref="D57:F57"/>
    <mergeCell ref="H36:H37"/>
    <mergeCell ref="D37:F37"/>
    <mergeCell ref="B38:B46"/>
    <mergeCell ref="D38:F38"/>
    <mergeCell ref="D39:F39"/>
    <mergeCell ref="D40:F40"/>
    <mergeCell ref="D41:F41"/>
    <mergeCell ref="D42:F42"/>
    <mergeCell ref="D43:F43"/>
    <mergeCell ref="D44:F44"/>
    <mergeCell ref="D45:F45"/>
    <mergeCell ref="D46:F46"/>
    <mergeCell ref="H16:H17"/>
    <mergeCell ref="D32:F32"/>
    <mergeCell ref="D17:F17"/>
    <mergeCell ref="D20:F20"/>
    <mergeCell ref="H3:H13"/>
    <mergeCell ref="D25:F25"/>
    <mergeCell ref="D23:F23"/>
    <mergeCell ref="D22:F22"/>
    <mergeCell ref="D107:F107"/>
    <mergeCell ref="D101:F101"/>
    <mergeCell ref="D102:F102"/>
    <mergeCell ref="D103:F103"/>
    <mergeCell ref="D104:F104"/>
    <mergeCell ref="D105:F105"/>
    <mergeCell ref="D96:F96"/>
    <mergeCell ref="D97:F97"/>
    <mergeCell ref="D98:F98"/>
    <mergeCell ref="D99:F99"/>
    <mergeCell ref="D106:F106"/>
    <mergeCell ref="D84:F84"/>
    <mergeCell ref="D85:F85"/>
    <mergeCell ref="D86:F86"/>
    <mergeCell ref="D87:F87"/>
    <mergeCell ref="D88:F88"/>
    <mergeCell ref="D79:F79"/>
    <mergeCell ref="D80:F80"/>
    <mergeCell ref="D77:F77"/>
    <mergeCell ref="B27:B29"/>
    <mergeCell ref="B30:B33"/>
    <mergeCell ref="D16:F16"/>
    <mergeCell ref="D18:F18"/>
    <mergeCell ref="D19:F19"/>
    <mergeCell ref="D21:F21"/>
    <mergeCell ref="D24:F24"/>
    <mergeCell ref="D26:F26"/>
    <mergeCell ref="D27:F27"/>
    <mergeCell ref="D28:F28"/>
    <mergeCell ref="D29:F29"/>
    <mergeCell ref="D30:F30"/>
    <mergeCell ref="D31:F31"/>
    <mergeCell ref="D33:F33"/>
    <mergeCell ref="B18:B26"/>
    <mergeCell ref="B16:B17"/>
    <mergeCell ref="B36:B37"/>
    <mergeCell ref="D36:F36"/>
    <mergeCell ref="B47:B49"/>
    <mergeCell ref="D47:F47"/>
    <mergeCell ref="D48:F48"/>
  </mergeCells>
  <phoneticPr fontId="13"/>
  <conditionalFormatting sqref="D33:F33">
    <cfRule type="cellIs" dxfId="27" priority="10" operator="equal">
      <formula>"（プルダウン選択）"</formula>
    </cfRule>
  </conditionalFormatting>
  <conditionalFormatting sqref="D53:F53">
    <cfRule type="cellIs" dxfId="26" priority="9" operator="equal">
      <formula>"（プルダウン選択）"</formula>
    </cfRule>
  </conditionalFormatting>
  <conditionalFormatting sqref="D73:F73">
    <cfRule type="cellIs" dxfId="25" priority="8" operator="equal">
      <formula>"（プルダウン選択）"</formula>
    </cfRule>
  </conditionalFormatting>
  <conditionalFormatting sqref="D93:F93">
    <cfRule type="cellIs" dxfId="24" priority="7" operator="equal">
      <formula>"（プルダウン選択）"</formula>
    </cfRule>
  </conditionalFormatting>
  <conditionalFormatting sqref="D113:F113">
    <cfRule type="cellIs" dxfId="23" priority="6" operator="equal">
      <formula>"（プルダウン選択）"</formula>
    </cfRule>
  </conditionalFormatting>
  <conditionalFormatting sqref="D133:F133">
    <cfRule type="cellIs" dxfId="22" priority="5" operator="equal">
      <formula>"（プルダウン選択）"</formula>
    </cfRule>
  </conditionalFormatting>
  <conditionalFormatting sqref="D153:F153">
    <cfRule type="cellIs" dxfId="21" priority="4" operator="equal">
      <formula>"（プルダウン選択）"</formula>
    </cfRule>
  </conditionalFormatting>
  <conditionalFormatting sqref="D173:F173">
    <cfRule type="cellIs" dxfId="20" priority="3" operator="equal">
      <formula>"（プルダウン選択）"</formula>
    </cfRule>
  </conditionalFormatting>
  <conditionalFormatting sqref="D193:F193">
    <cfRule type="cellIs" dxfId="19" priority="2" operator="equal">
      <formula>"（プルダウン選択）"</formula>
    </cfRule>
  </conditionalFormatting>
  <conditionalFormatting sqref="D213:F213">
    <cfRule type="cellIs" dxfId="18" priority="1" operator="equal">
      <formula>"（プルダウン選択）"</formula>
    </cfRule>
  </conditionalFormatting>
  <dataValidations count="1">
    <dataValidation type="list" allowBlank="1" showInputMessage="1" showErrorMessage="1" sqref="D33:F33 D53:F53 D73:F73 D93:F93 D113:F113 D133:F133 D153:F153 D173:F173 D193:F193 D213:F213">
      <formula1>"（プルダウン選択）,契約書/利用規約等あり（添付のこと）,契約書/利用規約等案あり（案を添付のうえ、サービス提供開始までに最終版を提出のこと）,無し（上記の内容を入れ込んだものを作成し、サービス提供開始までに最終版を提出のこと）"</formula1>
    </dataValidation>
  </dataValidations>
  <hyperlinks>
    <hyperlink ref="B5" location="⑤サービス登録!B38" display="⑤サービス登録!B38"/>
    <hyperlink ref="B6" location="⑤サービス登録!B58" display="⑤サービス登録!B58"/>
    <hyperlink ref="B7" location="⑤サービス登録!B78" display="⑤サービス登録!B78"/>
    <hyperlink ref="B8" location="⑤サービス登録!B98" display="⑤サービス登録!B98"/>
    <hyperlink ref="B9" location="⑤サービス登録!B118" display="⑤サービス登録!B118"/>
    <hyperlink ref="B10" location="⑤サービス登録!B138" display="⑤サービス登録!B138"/>
    <hyperlink ref="B11" location="⑤サービス登録!B158" display="⑤サービス登録!B158"/>
    <hyperlink ref="B12" location="⑤サービス登録!B178" display="⑤サービス登録!B178"/>
    <hyperlink ref="B13" location="⑤サービス登録!B198" display="⑤サービス登録!B198"/>
    <hyperlink ref="C15" location="⑤サービス登録!B2" display="↑ページTOPに戻る"/>
    <hyperlink ref="C35" location="⑤サービス登録!B2" display="↑ページTOPに戻る"/>
    <hyperlink ref="C55" location="⑤サービス登録!B2" display="↑ページTOPに戻る"/>
    <hyperlink ref="C75" location="⑤サービス登録!B2" display="↑ページTOPに戻る"/>
    <hyperlink ref="C95" location="⑤サービス登録!B2" display="↑ページTOPに戻る"/>
    <hyperlink ref="C115" location="⑤サービス登録!B2" display="↑ページTOPに戻る"/>
    <hyperlink ref="C135" location="⑤サービス登録!B2" display="↑ページTOPに戻る"/>
    <hyperlink ref="C155" location="⑤サービス登録!B2" display="↑ページTOPに戻る"/>
    <hyperlink ref="C175" location="⑤サービス登録!B2" display="↑ページTOPに戻る"/>
    <hyperlink ref="C195" location="⑤サービス登録!B2" display="↑ページTOPに戻る"/>
    <hyperlink ref="B4" location="⑤サービス登録!B18" display="⑤サービス登録!B18"/>
    <hyperlink ref="A1" location="Index!B1" display="Indexに戻る"/>
  </hyperlinks>
  <pageMargins left="0.70866141732283472" right="0.70866141732283472" top="0.74803149606299213" bottom="0.74803149606299213" header="0.31496062992125984" footer="0.31496062992125984"/>
  <pageSetup paperSize="9" scale="76" fitToHeight="0" orientation="portrait" r:id="rId1"/>
  <headerFooter>
    <oddFooter>&amp;P / &amp;N ページ</oddFooter>
  </headerFooter>
  <rowBreaks count="9" manualBreakCount="9">
    <brk id="33" max="16383" man="1"/>
    <brk id="53" max="16383" man="1"/>
    <brk id="73" max="16383" man="1"/>
    <brk id="93" max="16383" man="1"/>
    <brk id="113" max="16383" man="1"/>
    <brk id="133" max="16383" man="1"/>
    <brk id="153" max="16383" man="1"/>
    <brk id="173" max="16383" man="1"/>
    <brk id="193"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OFFSET(プルダウンリスト!$I$3,,,52-COUNTIF(プルダウンリスト!$I$3:$I$53,""))</xm:f>
          </x14:formula1>
          <xm:sqref>C4:C13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H258"/>
  <sheetViews>
    <sheetView view="pageBreakPreview" zoomScaleNormal="70" zoomScaleSheetLayoutView="100" workbookViewId="0">
      <pane ySplit="1" topLeftCell="A2" activePane="bottomLeft" state="frozen"/>
      <selection activeCell="G45" sqref="G45"/>
      <selection pane="bottomLeft"/>
    </sheetView>
  </sheetViews>
  <sheetFormatPr defaultColWidth="9" defaultRowHeight="12"/>
  <cols>
    <col min="1" max="1" width="14.375" style="10" customWidth="1"/>
    <col min="2" max="2" width="10.5" style="10" customWidth="1"/>
    <col min="3" max="6" width="26.125" style="10" customWidth="1"/>
    <col min="7" max="7" width="1.5" style="10" customWidth="1"/>
    <col min="8" max="8" width="45.125" style="10" customWidth="1"/>
    <col min="9" max="16384" width="9" style="10"/>
  </cols>
  <sheetData>
    <row r="1" spans="1:8" ht="18.75">
      <c r="A1" s="325" t="s">
        <v>524</v>
      </c>
      <c r="B1" s="242" t="s">
        <v>307</v>
      </c>
    </row>
    <row r="2" spans="1:8">
      <c r="H2" s="265" t="s">
        <v>367</v>
      </c>
    </row>
    <row r="3" spans="1:8" ht="24" customHeight="1">
      <c r="B3" s="292" t="s">
        <v>489</v>
      </c>
      <c r="C3" s="241" t="s">
        <v>429</v>
      </c>
      <c r="D3" s="241" t="s">
        <v>309</v>
      </c>
      <c r="E3" s="262" t="s">
        <v>308</v>
      </c>
      <c r="F3" s="241" t="s">
        <v>310</v>
      </c>
      <c r="H3" s="407" t="s">
        <v>398</v>
      </c>
    </row>
    <row r="4" spans="1:8" ht="13.5">
      <c r="B4" s="310">
        <v>1</v>
      </c>
      <c r="C4" s="384"/>
      <c r="D4" s="384"/>
      <c r="E4" s="389"/>
      <c r="F4" s="384"/>
      <c r="H4" s="408"/>
    </row>
    <row r="5" spans="1:8" ht="13.5">
      <c r="B5" s="310">
        <v>2</v>
      </c>
      <c r="C5" s="384"/>
      <c r="D5" s="384"/>
      <c r="E5" s="389"/>
      <c r="F5" s="384"/>
      <c r="H5" s="408"/>
    </row>
    <row r="6" spans="1:8" ht="13.5">
      <c r="B6" s="310">
        <v>3</v>
      </c>
      <c r="C6" s="384"/>
      <c r="D6" s="384"/>
      <c r="E6" s="389"/>
      <c r="F6" s="384"/>
      <c r="H6" s="408"/>
    </row>
    <row r="7" spans="1:8" ht="13.5">
      <c r="B7" s="310">
        <v>4</v>
      </c>
      <c r="C7" s="384"/>
      <c r="D7" s="384"/>
      <c r="E7" s="389"/>
      <c r="F7" s="384"/>
      <c r="H7" s="408"/>
    </row>
    <row r="8" spans="1:8" ht="13.5">
      <c r="B8" s="310">
        <v>5</v>
      </c>
      <c r="C8" s="384"/>
      <c r="D8" s="384"/>
      <c r="E8" s="389"/>
      <c r="F8" s="384"/>
      <c r="H8" s="408"/>
    </row>
    <row r="9" spans="1:8" ht="13.5">
      <c r="B9" s="310">
        <v>6</v>
      </c>
      <c r="C9" s="384"/>
      <c r="D9" s="384"/>
      <c r="E9" s="389"/>
      <c r="F9" s="384"/>
      <c r="H9" s="408"/>
    </row>
    <row r="10" spans="1:8" ht="13.5">
      <c r="B10" s="310">
        <v>7</v>
      </c>
      <c r="C10" s="384"/>
      <c r="D10" s="384"/>
      <c r="E10" s="389"/>
      <c r="F10" s="384"/>
      <c r="H10" s="408"/>
    </row>
    <row r="11" spans="1:8" ht="13.5">
      <c r="B11" s="310">
        <v>8</v>
      </c>
      <c r="C11" s="384"/>
      <c r="D11" s="384"/>
      <c r="E11" s="389"/>
      <c r="F11" s="384"/>
      <c r="H11" s="408"/>
    </row>
    <row r="12" spans="1:8" ht="13.5">
      <c r="B12" s="310">
        <v>9</v>
      </c>
      <c r="C12" s="384"/>
      <c r="D12" s="384"/>
      <c r="E12" s="389"/>
      <c r="F12" s="384"/>
      <c r="H12" s="408"/>
    </row>
    <row r="13" spans="1:8" ht="13.5">
      <c r="B13" s="310">
        <v>10</v>
      </c>
      <c r="C13" s="384"/>
      <c r="D13" s="384"/>
      <c r="E13" s="389"/>
      <c r="F13" s="384"/>
      <c r="H13" s="408"/>
    </row>
    <row r="14" spans="1:8" ht="13.5">
      <c r="B14" s="310">
        <v>11</v>
      </c>
      <c r="C14" s="384"/>
      <c r="D14" s="384"/>
      <c r="E14" s="389"/>
      <c r="F14" s="384"/>
      <c r="H14" s="408"/>
    </row>
    <row r="15" spans="1:8" ht="13.5">
      <c r="B15" s="310">
        <v>12</v>
      </c>
      <c r="C15" s="384"/>
      <c r="D15" s="384"/>
      <c r="E15" s="389"/>
      <c r="F15" s="384"/>
      <c r="H15" s="408"/>
    </row>
    <row r="16" spans="1:8" ht="13.5">
      <c r="B16" s="310">
        <v>13</v>
      </c>
      <c r="C16" s="384"/>
      <c r="D16" s="384"/>
      <c r="E16" s="389"/>
      <c r="F16" s="384"/>
      <c r="H16" s="408"/>
    </row>
    <row r="17" spans="2:8" ht="13.5">
      <c r="B17" s="310">
        <v>14</v>
      </c>
      <c r="C17" s="384"/>
      <c r="D17" s="384"/>
      <c r="E17" s="389"/>
      <c r="F17" s="384"/>
      <c r="H17" s="408"/>
    </row>
    <row r="18" spans="2:8" ht="13.5">
      <c r="B18" s="310">
        <v>15</v>
      </c>
      <c r="C18" s="384"/>
      <c r="D18" s="384"/>
      <c r="E18" s="389"/>
      <c r="F18" s="384"/>
      <c r="H18" s="409"/>
    </row>
    <row r="20" spans="2:8" ht="13.5">
      <c r="B20" s="289">
        <v>1</v>
      </c>
      <c r="C20" s="308" t="s">
        <v>503</v>
      </c>
    </row>
    <row r="21" spans="2:8" ht="13.5" customHeight="1">
      <c r="B21" s="403" t="s">
        <v>273</v>
      </c>
      <c r="C21" s="258" t="s">
        <v>429</v>
      </c>
      <c r="D21" s="410">
        <f>INDEX($C$4:$F$13,MATCH($B20,$B$4:$B$13,),MATCH($C21,$C$3:$F$3,0))</f>
        <v>0</v>
      </c>
      <c r="E21" s="411"/>
      <c r="F21" s="412"/>
      <c r="H21" s="295" t="s">
        <v>381</v>
      </c>
    </row>
    <row r="22" spans="2:8" ht="13.5" customHeight="1">
      <c r="B22" s="403"/>
      <c r="C22" s="258" t="s">
        <v>309</v>
      </c>
      <c r="D22" s="410">
        <f>INDEX($C$4:$F$13,MATCH($B20,$B$4:$B$13,),MATCH($C22,$C$3:$F$3,0))</f>
        <v>0</v>
      </c>
      <c r="E22" s="411"/>
      <c r="F22" s="412"/>
      <c r="H22" s="295" t="s">
        <v>381</v>
      </c>
    </row>
    <row r="23" spans="2:8">
      <c r="B23" s="403"/>
      <c r="C23" s="258" t="s">
        <v>308</v>
      </c>
      <c r="D23" s="420"/>
      <c r="E23" s="421"/>
      <c r="F23" s="422"/>
      <c r="H23" s="295" t="s">
        <v>381</v>
      </c>
    </row>
    <row r="24" spans="2:8">
      <c r="B24" s="392" t="s">
        <v>314</v>
      </c>
      <c r="C24" s="258" t="s">
        <v>310</v>
      </c>
      <c r="D24" s="410">
        <f>INDEX($C$4:$F$13,MATCH($B20,$B$4:$B$13,),MATCH($C24,$C$3:$F$3,0))</f>
        <v>0</v>
      </c>
      <c r="E24" s="411"/>
      <c r="F24" s="412"/>
      <c r="H24" s="295" t="s">
        <v>381</v>
      </c>
    </row>
    <row r="25" spans="2:8" ht="159" customHeight="1">
      <c r="B25" s="392"/>
      <c r="C25" s="258" t="s">
        <v>312</v>
      </c>
      <c r="D25" s="394"/>
      <c r="E25" s="395"/>
      <c r="F25" s="396"/>
      <c r="H25" s="290" t="s">
        <v>525</v>
      </c>
    </row>
    <row r="26" spans="2:8" ht="24">
      <c r="B26" s="392"/>
      <c r="C26" s="258" t="s">
        <v>313</v>
      </c>
      <c r="D26" s="394"/>
      <c r="E26" s="395"/>
      <c r="F26" s="396"/>
      <c r="H26" s="290" t="s">
        <v>399</v>
      </c>
    </row>
    <row r="27" spans="2:8" ht="24">
      <c r="B27" s="392"/>
      <c r="C27" s="258" t="s">
        <v>433</v>
      </c>
      <c r="D27" s="394"/>
      <c r="E27" s="395"/>
      <c r="F27" s="396"/>
      <c r="H27" s="290" t="s">
        <v>434</v>
      </c>
    </row>
    <row r="28" spans="2:8" ht="46.5" customHeight="1">
      <c r="B28" s="391" t="s">
        <v>315</v>
      </c>
      <c r="C28" s="258" t="s">
        <v>316</v>
      </c>
      <c r="D28" s="394"/>
      <c r="E28" s="395"/>
      <c r="F28" s="396"/>
      <c r="H28" s="290" t="s">
        <v>400</v>
      </c>
    </row>
    <row r="29" spans="2:8" ht="46.5" customHeight="1">
      <c r="B29" s="392"/>
      <c r="C29" s="258" t="s">
        <v>317</v>
      </c>
      <c r="D29" s="394"/>
      <c r="E29" s="395"/>
      <c r="F29" s="396"/>
      <c r="H29" s="290" t="s">
        <v>401</v>
      </c>
    </row>
    <row r="30" spans="2:8" ht="46.5" customHeight="1">
      <c r="B30" s="391" t="s">
        <v>321</v>
      </c>
      <c r="C30" s="258" t="s">
        <v>318</v>
      </c>
      <c r="D30" s="394"/>
      <c r="E30" s="395"/>
      <c r="F30" s="396"/>
      <c r="H30" s="290" t="s">
        <v>402</v>
      </c>
    </row>
    <row r="31" spans="2:8" ht="46.5" customHeight="1">
      <c r="B31" s="392"/>
      <c r="C31" s="258" t="s">
        <v>319</v>
      </c>
      <c r="D31" s="394"/>
      <c r="E31" s="395"/>
      <c r="F31" s="396"/>
      <c r="H31" s="290" t="s">
        <v>403</v>
      </c>
    </row>
    <row r="32" spans="2:8" ht="46.5" customHeight="1">
      <c r="B32" s="393"/>
      <c r="C32" s="258" t="s">
        <v>320</v>
      </c>
      <c r="D32" s="394"/>
      <c r="E32" s="395"/>
      <c r="F32" s="396"/>
      <c r="H32" s="290" t="s">
        <v>432</v>
      </c>
    </row>
    <row r="33" spans="2:8" ht="19.5" customHeight="1">
      <c r="B33" s="403" t="s">
        <v>323</v>
      </c>
      <c r="C33" s="241" t="s">
        <v>404</v>
      </c>
      <c r="D33" s="417" t="s">
        <v>532</v>
      </c>
      <c r="E33" s="418"/>
      <c r="F33" s="419"/>
      <c r="H33" s="290" t="s">
        <v>430</v>
      </c>
    </row>
    <row r="34" spans="2:8" ht="84">
      <c r="B34" s="403"/>
      <c r="C34" s="258" t="s">
        <v>431</v>
      </c>
      <c r="D34" s="417"/>
      <c r="E34" s="418"/>
      <c r="F34" s="419"/>
      <c r="H34" s="290" t="s">
        <v>546</v>
      </c>
    </row>
    <row r="35" spans="2:8">
      <c r="D35" s="11"/>
      <c r="E35" s="11"/>
      <c r="F35" s="11"/>
    </row>
    <row r="36" spans="2:8" ht="13.5">
      <c r="B36" s="347">
        <f>B20+1</f>
        <v>2</v>
      </c>
      <c r="C36" s="348" t="str">
        <f>$C$20</f>
        <v>↑ページTOPに戻る</v>
      </c>
      <c r="D36" s="11"/>
      <c r="E36" s="11"/>
      <c r="F36" s="11"/>
    </row>
    <row r="37" spans="2:8" ht="13.5" customHeight="1">
      <c r="B37" s="403" t="s">
        <v>273</v>
      </c>
      <c r="C37" s="258" t="s">
        <v>429</v>
      </c>
      <c r="D37" s="410">
        <f>INDEX($C$4:$F$18,MATCH($B36,$B$4:$B$18,),MATCH($C37,$C$3:$F$3,0))</f>
        <v>0</v>
      </c>
      <c r="E37" s="411"/>
      <c r="F37" s="412"/>
      <c r="H37" s="295" t="s">
        <v>381</v>
      </c>
    </row>
    <row r="38" spans="2:8" ht="13.5" customHeight="1">
      <c r="B38" s="403"/>
      <c r="C38" s="258" t="s">
        <v>309</v>
      </c>
      <c r="D38" s="410">
        <f>INDEX($C$4:$F$18,MATCH($B36,$B$4:$B$18,),MATCH($C38,$C$3:$F$3,0))</f>
        <v>0</v>
      </c>
      <c r="E38" s="411"/>
      <c r="F38" s="412"/>
      <c r="H38" s="295" t="s">
        <v>381</v>
      </c>
    </row>
    <row r="39" spans="2:8">
      <c r="B39" s="403"/>
      <c r="C39" s="258" t="s">
        <v>308</v>
      </c>
      <c r="D39" s="420"/>
      <c r="E39" s="421"/>
      <c r="F39" s="422"/>
      <c r="H39" s="295" t="s">
        <v>381</v>
      </c>
    </row>
    <row r="40" spans="2:8">
      <c r="B40" s="392" t="s">
        <v>314</v>
      </c>
      <c r="C40" s="258" t="s">
        <v>310</v>
      </c>
      <c r="D40" s="410">
        <f>INDEX($C$4:$F$18,MATCH($B36,$B$4:$B$18,),MATCH($C40,$C$3:$F$3,0))</f>
        <v>0</v>
      </c>
      <c r="E40" s="411"/>
      <c r="F40" s="412"/>
      <c r="H40" s="295" t="s">
        <v>381</v>
      </c>
    </row>
    <row r="41" spans="2:8" ht="159" customHeight="1">
      <c r="B41" s="392"/>
      <c r="C41" s="258" t="s">
        <v>312</v>
      </c>
      <c r="D41" s="394"/>
      <c r="E41" s="395"/>
      <c r="F41" s="396"/>
      <c r="H41" s="290" t="s">
        <v>525</v>
      </c>
    </row>
    <row r="42" spans="2:8" ht="24">
      <c r="B42" s="392"/>
      <c r="C42" s="258" t="s">
        <v>313</v>
      </c>
      <c r="D42" s="394"/>
      <c r="E42" s="395"/>
      <c r="F42" s="396"/>
      <c r="H42" s="290" t="s">
        <v>399</v>
      </c>
    </row>
    <row r="43" spans="2:8" ht="24">
      <c r="B43" s="392"/>
      <c r="C43" s="258" t="s">
        <v>433</v>
      </c>
      <c r="D43" s="394"/>
      <c r="E43" s="395"/>
      <c r="F43" s="396"/>
      <c r="H43" s="290" t="s">
        <v>434</v>
      </c>
    </row>
    <row r="44" spans="2:8" ht="46.5" customHeight="1">
      <c r="B44" s="391" t="s">
        <v>315</v>
      </c>
      <c r="C44" s="258" t="s">
        <v>316</v>
      </c>
      <c r="D44" s="394"/>
      <c r="E44" s="395"/>
      <c r="F44" s="396"/>
      <c r="H44" s="290" t="s">
        <v>400</v>
      </c>
    </row>
    <row r="45" spans="2:8" ht="46.5" customHeight="1">
      <c r="B45" s="392"/>
      <c r="C45" s="258" t="s">
        <v>317</v>
      </c>
      <c r="D45" s="394"/>
      <c r="E45" s="395"/>
      <c r="F45" s="396"/>
      <c r="H45" s="290" t="s">
        <v>401</v>
      </c>
    </row>
    <row r="46" spans="2:8" ht="46.5" customHeight="1">
      <c r="B46" s="391" t="s">
        <v>321</v>
      </c>
      <c r="C46" s="258" t="s">
        <v>318</v>
      </c>
      <c r="D46" s="394"/>
      <c r="E46" s="395"/>
      <c r="F46" s="396"/>
      <c r="H46" s="290" t="s">
        <v>402</v>
      </c>
    </row>
    <row r="47" spans="2:8" ht="46.5" customHeight="1">
      <c r="B47" s="392"/>
      <c r="C47" s="258" t="s">
        <v>319</v>
      </c>
      <c r="D47" s="394"/>
      <c r="E47" s="395"/>
      <c r="F47" s="396"/>
      <c r="H47" s="290" t="s">
        <v>403</v>
      </c>
    </row>
    <row r="48" spans="2:8" ht="46.5" customHeight="1">
      <c r="B48" s="393"/>
      <c r="C48" s="258" t="s">
        <v>320</v>
      </c>
      <c r="D48" s="394"/>
      <c r="E48" s="395"/>
      <c r="F48" s="396"/>
      <c r="H48" s="290" t="s">
        <v>432</v>
      </c>
    </row>
    <row r="49" spans="2:8" ht="19.5" customHeight="1">
      <c r="B49" s="403" t="s">
        <v>323</v>
      </c>
      <c r="C49" s="241" t="s">
        <v>404</v>
      </c>
      <c r="D49" s="417" t="s">
        <v>532</v>
      </c>
      <c r="E49" s="418"/>
      <c r="F49" s="419"/>
      <c r="H49" s="290" t="s">
        <v>430</v>
      </c>
    </row>
    <row r="50" spans="2:8" ht="84">
      <c r="B50" s="403"/>
      <c r="C50" s="258" t="s">
        <v>431</v>
      </c>
      <c r="D50" s="417"/>
      <c r="E50" s="418"/>
      <c r="F50" s="419"/>
      <c r="H50" s="290" t="s">
        <v>546</v>
      </c>
    </row>
    <row r="51" spans="2:8">
      <c r="D51" s="11"/>
      <c r="E51" s="11"/>
      <c r="F51" s="11"/>
    </row>
    <row r="52" spans="2:8" ht="13.5">
      <c r="B52" s="347">
        <f>B36+1</f>
        <v>3</v>
      </c>
      <c r="C52" s="348" t="str">
        <f>$C$20</f>
        <v>↑ページTOPに戻る</v>
      </c>
      <c r="D52" s="11"/>
      <c r="E52" s="11"/>
      <c r="F52" s="11"/>
    </row>
    <row r="53" spans="2:8" ht="13.5" customHeight="1">
      <c r="B53" s="403" t="s">
        <v>273</v>
      </c>
      <c r="C53" s="258" t="s">
        <v>429</v>
      </c>
      <c r="D53" s="410">
        <f>INDEX($C$4:$F$18,MATCH($B52,$B$4:$B$18,),MATCH($C53,$C$3:$F$3,0))</f>
        <v>0</v>
      </c>
      <c r="E53" s="411"/>
      <c r="F53" s="412"/>
      <c r="H53" s="295" t="s">
        <v>381</v>
      </c>
    </row>
    <row r="54" spans="2:8" ht="13.5" customHeight="1">
      <c r="B54" s="403"/>
      <c r="C54" s="258" t="s">
        <v>309</v>
      </c>
      <c r="D54" s="410">
        <f>INDEX($C$4:$F$18,MATCH($B52,$B$4:$B$18,),MATCH($C54,$C$3:$F$3,0))</f>
        <v>0</v>
      </c>
      <c r="E54" s="411"/>
      <c r="F54" s="412"/>
      <c r="H54" s="295" t="s">
        <v>381</v>
      </c>
    </row>
    <row r="55" spans="2:8">
      <c r="B55" s="403"/>
      <c r="C55" s="258" t="s">
        <v>308</v>
      </c>
      <c r="D55" s="420"/>
      <c r="E55" s="421"/>
      <c r="F55" s="422"/>
      <c r="H55" s="295" t="s">
        <v>381</v>
      </c>
    </row>
    <row r="56" spans="2:8">
      <c r="B56" s="392" t="s">
        <v>314</v>
      </c>
      <c r="C56" s="258" t="s">
        <v>310</v>
      </c>
      <c r="D56" s="410">
        <f>INDEX($C$4:$F$18,MATCH($B52,$B$4:$B$18,),MATCH($C56,$C$3:$F$3,0))</f>
        <v>0</v>
      </c>
      <c r="E56" s="411"/>
      <c r="F56" s="412"/>
      <c r="H56" s="295" t="s">
        <v>381</v>
      </c>
    </row>
    <row r="57" spans="2:8" ht="159" customHeight="1">
      <c r="B57" s="392"/>
      <c r="C57" s="258" t="s">
        <v>312</v>
      </c>
      <c r="D57" s="394"/>
      <c r="E57" s="395"/>
      <c r="F57" s="396"/>
      <c r="H57" s="290" t="s">
        <v>525</v>
      </c>
    </row>
    <row r="58" spans="2:8" ht="24">
      <c r="B58" s="392"/>
      <c r="C58" s="258" t="s">
        <v>313</v>
      </c>
      <c r="D58" s="394"/>
      <c r="E58" s="395"/>
      <c r="F58" s="396"/>
      <c r="H58" s="290" t="s">
        <v>399</v>
      </c>
    </row>
    <row r="59" spans="2:8" ht="24">
      <c r="B59" s="392"/>
      <c r="C59" s="258" t="s">
        <v>433</v>
      </c>
      <c r="D59" s="394"/>
      <c r="E59" s="395"/>
      <c r="F59" s="396"/>
      <c r="H59" s="290" t="s">
        <v>434</v>
      </c>
    </row>
    <row r="60" spans="2:8" ht="46.5" customHeight="1">
      <c r="B60" s="391" t="s">
        <v>315</v>
      </c>
      <c r="C60" s="258" t="s">
        <v>316</v>
      </c>
      <c r="D60" s="394"/>
      <c r="E60" s="395"/>
      <c r="F60" s="396"/>
      <c r="H60" s="290" t="s">
        <v>400</v>
      </c>
    </row>
    <row r="61" spans="2:8" ht="46.5" customHeight="1">
      <c r="B61" s="392"/>
      <c r="C61" s="258" t="s">
        <v>317</v>
      </c>
      <c r="D61" s="394"/>
      <c r="E61" s="395"/>
      <c r="F61" s="396"/>
      <c r="H61" s="290" t="s">
        <v>401</v>
      </c>
    </row>
    <row r="62" spans="2:8" ht="46.5" customHeight="1">
      <c r="B62" s="391" t="s">
        <v>321</v>
      </c>
      <c r="C62" s="258" t="s">
        <v>318</v>
      </c>
      <c r="D62" s="394"/>
      <c r="E62" s="395"/>
      <c r="F62" s="396"/>
      <c r="H62" s="290" t="s">
        <v>402</v>
      </c>
    </row>
    <row r="63" spans="2:8" ht="46.5" customHeight="1">
      <c r="B63" s="392"/>
      <c r="C63" s="258" t="s">
        <v>319</v>
      </c>
      <c r="D63" s="394"/>
      <c r="E63" s="395"/>
      <c r="F63" s="396"/>
      <c r="H63" s="290" t="s">
        <v>403</v>
      </c>
    </row>
    <row r="64" spans="2:8" ht="46.5" customHeight="1">
      <c r="B64" s="393"/>
      <c r="C64" s="258" t="s">
        <v>320</v>
      </c>
      <c r="D64" s="394"/>
      <c r="E64" s="395"/>
      <c r="F64" s="396"/>
      <c r="H64" s="290" t="s">
        <v>432</v>
      </c>
    </row>
    <row r="65" spans="2:8" ht="19.5" customHeight="1">
      <c r="B65" s="403" t="s">
        <v>323</v>
      </c>
      <c r="C65" s="241" t="s">
        <v>404</v>
      </c>
      <c r="D65" s="417" t="s">
        <v>532</v>
      </c>
      <c r="E65" s="418"/>
      <c r="F65" s="419"/>
      <c r="H65" s="290" t="s">
        <v>430</v>
      </c>
    </row>
    <row r="66" spans="2:8" ht="84">
      <c r="B66" s="403"/>
      <c r="C66" s="258" t="s">
        <v>431</v>
      </c>
      <c r="D66" s="417"/>
      <c r="E66" s="418"/>
      <c r="F66" s="419"/>
      <c r="H66" s="290" t="s">
        <v>546</v>
      </c>
    </row>
    <row r="67" spans="2:8">
      <c r="D67" s="11"/>
      <c r="E67" s="11"/>
      <c r="F67" s="11"/>
    </row>
    <row r="68" spans="2:8" ht="13.5">
      <c r="B68" s="347">
        <f>B52+1</f>
        <v>4</v>
      </c>
      <c r="C68" s="348" t="str">
        <f>$C$20</f>
        <v>↑ページTOPに戻る</v>
      </c>
      <c r="D68" s="11"/>
      <c r="E68" s="11"/>
      <c r="F68" s="11"/>
    </row>
    <row r="69" spans="2:8" ht="13.5" customHeight="1">
      <c r="B69" s="403" t="s">
        <v>273</v>
      </c>
      <c r="C69" s="258" t="s">
        <v>429</v>
      </c>
      <c r="D69" s="410">
        <f>INDEX($C$4:$F$18,MATCH($B68,$B$4:$B$18,),MATCH($C69,$C$3:$F$3,0))</f>
        <v>0</v>
      </c>
      <c r="E69" s="411"/>
      <c r="F69" s="412"/>
      <c r="H69" s="295" t="s">
        <v>381</v>
      </c>
    </row>
    <row r="70" spans="2:8" ht="13.5" customHeight="1">
      <c r="B70" s="403"/>
      <c r="C70" s="258" t="s">
        <v>309</v>
      </c>
      <c r="D70" s="410">
        <f>INDEX($C$4:$F$18,MATCH($B68,$B$4:$B$18,),MATCH($C70,$C$3:$F$3,0))</f>
        <v>0</v>
      </c>
      <c r="E70" s="411"/>
      <c r="F70" s="412"/>
      <c r="H70" s="295" t="s">
        <v>381</v>
      </c>
    </row>
    <row r="71" spans="2:8">
      <c r="B71" s="403"/>
      <c r="C71" s="258" t="s">
        <v>308</v>
      </c>
      <c r="D71" s="420"/>
      <c r="E71" s="421"/>
      <c r="F71" s="422"/>
      <c r="H71" s="295" t="s">
        <v>381</v>
      </c>
    </row>
    <row r="72" spans="2:8">
      <c r="B72" s="392" t="s">
        <v>314</v>
      </c>
      <c r="C72" s="258" t="s">
        <v>310</v>
      </c>
      <c r="D72" s="410">
        <f>INDEX($C$4:$F$18,MATCH($B68,$B$4:$B$18,),MATCH($C72,$C$3:$F$3,0))</f>
        <v>0</v>
      </c>
      <c r="E72" s="411"/>
      <c r="F72" s="412"/>
      <c r="H72" s="295" t="s">
        <v>381</v>
      </c>
    </row>
    <row r="73" spans="2:8" ht="159" customHeight="1">
      <c r="B73" s="392"/>
      <c r="C73" s="258" t="s">
        <v>312</v>
      </c>
      <c r="D73" s="394"/>
      <c r="E73" s="395"/>
      <c r="F73" s="396"/>
      <c r="H73" s="290" t="s">
        <v>525</v>
      </c>
    </row>
    <row r="74" spans="2:8" ht="24">
      <c r="B74" s="392"/>
      <c r="C74" s="258" t="s">
        <v>313</v>
      </c>
      <c r="D74" s="394"/>
      <c r="E74" s="395"/>
      <c r="F74" s="396"/>
      <c r="H74" s="290" t="s">
        <v>399</v>
      </c>
    </row>
    <row r="75" spans="2:8" ht="24">
      <c r="B75" s="392"/>
      <c r="C75" s="258" t="s">
        <v>433</v>
      </c>
      <c r="D75" s="394"/>
      <c r="E75" s="395"/>
      <c r="F75" s="396"/>
      <c r="H75" s="290" t="s">
        <v>434</v>
      </c>
    </row>
    <row r="76" spans="2:8" ht="46.5" customHeight="1">
      <c r="B76" s="391" t="s">
        <v>315</v>
      </c>
      <c r="C76" s="258" t="s">
        <v>316</v>
      </c>
      <c r="D76" s="394"/>
      <c r="E76" s="395"/>
      <c r="F76" s="396"/>
      <c r="H76" s="290" t="s">
        <v>400</v>
      </c>
    </row>
    <row r="77" spans="2:8" ht="46.5" customHeight="1">
      <c r="B77" s="392"/>
      <c r="C77" s="258" t="s">
        <v>317</v>
      </c>
      <c r="D77" s="394"/>
      <c r="E77" s="395"/>
      <c r="F77" s="396"/>
      <c r="H77" s="290" t="s">
        <v>401</v>
      </c>
    </row>
    <row r="78" spans="2:8" ht="46.5" customHeight="1">
      <c r="B78" s="391" t="s">
        <v>321</v>
      </c>
      <c r="C78" s="258" t="s">
        <v>318</v>
      </c>
      <c r="D78" s="394"/>
      <c r="E78" s="395"/>
      <c r="F78" s="396"/>
      <c r="H78" s="290" t="s">
        <v>402</v>
      </c>
    </row>
    <row r="79" spans="2:8" ht="46.5" customHeight="1">
      <c r="B79" s="392"/>
      <c r="C79" s="258" t="s">
        <v>319</v>
      </c>
      <c r="D79" s="394"/>
      <c r="E79" s="395"/>
      <c r="F79" s="396"/>
      <c r="H79" s="290" t="s">
        <v>403</v>
      </c>
    </row>
    <row r="80" spans="2:8" ht="46.5" customHeight="1">
      <c r="B80" s="393"/>
      <c r="C80" s="258" t="s">
        <v>320</v>
      </c>
      <c r="D80" s="394"/>
      <c r="E80" s="395"/>
      <c r="F80" s="396"/>
      <c r="H80" s="290" t="s">
        <v>432</v>
      </c>
    </row>
    <row r="81" spans="2:8" ht="19.5" customHeight="1">
      <c r="B81" s="403" t="s">
        <v>323</v>
      </c>
      <c r="C81" s="241" t="s">
        <v>404</v>
      </c>
      <c r="D81" s="417" t="s">
        <v>532</v>
      </c>
      <c r="E81" s="418"/>
      <c r="F81" s="419"/>
      <c r="H81" s="290" t="s">
        <v>430</v>
      </c>
    </row>
    <row r="82" spans="2:8" ht="84">
      <c r="B82" s="403"/>
      <c r="C82" s="258" t="s">
        <v>431</v>
      </c>
      <c r="D82" s="417"/>
      <c r="E82" s="418"/>
      <c r="F82" s="419"/>
      <c r="H82" s="290" t="s">
        <v>546</v>
      </c>
    </row>
    <row r="83" spans="2:8">
      <c r="D83" s="11"/>
      <c r="E83" s="11"/>
      <c r="F83" s="11"/>
    </row>
    <row r="84" spans="2:8" ht="13.5">
      <c r="B84" s="347">
        <f>B68+1</f>
        <v>5</v>
      </c>
      <c r="C84" s="348" t="str">
        <f>$C$20</f>
        <v>↑ページTOPに戻る</v>
      </c>
      <c r="D84" s="11"/>
      <c r="E84" s="11"/>
      <c r="F84" s="11"/>
    </row>
    <row r="85" spans="2:8" ht="13.5" customHeight="1">
      <c r="B85" s="403" t="s">
        <v>273</v>
      </c>
      <c r="C85" s="258" t="s">
        <v>429</v>
      </c>
      <c r="D85" s="410">
        <f>INDEX($C$4:$F$18,MATCH($B84,$B$4:$B$18,),MATCH($C85,$C$3:$F$3,0))</f>
        <v>0</v>
      </c>
      <c r="E85" s="411"/>
      <c r="F85" s="412"/>
      <c r="H85" s="295" t="s">
        <v>381</v>
      </c>
    </row>
    <row r="86" spans="2:8" ht="13.5" customHeight="1">
      <c r="B86" s="403"/>
      <c r="C86" s="258" t="s">
        <v>309</v>
      </c>
      <c r="D86" s="410">
        <f>INDEX($C$4:$F$18,MATCH($B84,$B$4:$B$18,),MATCH($C86,$C$3:$F$3,0))</f>
        <v>0</v>
      </c>
      <c r="E86" s="411"/>
      <c r="F86" s="412"/>
      <c r="H86" s="295" t="s">
        <v>381</v>
      </c>
    </row>
    <row r="87" spans="2:8">
      <c r="B87" s="403"/>
      <c r="C87" s="258" t="s">
        <v>308</v>
      </c>
      <c r="D87" s="420"/>
      <c r="E87" s="421"/>
      <c r="F87" s="422"/>
      <c r="H87" s="295" t="s">
        <v>381</v>
      </c>
    </row>
    <row r="88" spans="2:8">
      <c r="B88" s="392" t="s">
        <v>314</v>
      </c>
      <c r="C88" s="258" t="s">
        <v>310</v>
      </c>
      <c r="D88" s="410">
        <f>INDEX($C$4:$F$18,MATCH($B84,$B$4:$B$18,),MATCH($C88,$C$3:$F$3,0))</f>
        <v>0</v>
      </c>
      <c r="E88" s="411"/>
      <c r="F88" s="412"/>
      <c r="H88" s="295" t="s">
        <v>381</v>
      </c>
    </row>
    <row r="89" spans="2:8" ht="159" customHeight="1">
      <c r="B89" s="392"/>
      <c r="C89" s="258" t="s">
        <v>312</v>
      </c>
      <c r="D89" s="394"/>
      <c r="E89" s="395"/>
      <c r="F89" s="396"/>
      <c r="H89" s="290" t="s">
        <v>525</v>
      </c>
    </row>
    <row r="90" spans="2:8" ht="24">
      <c r="B90" s="392"/>
      <c r="C90" s="258" t="s">
        <v>313</v>
      </c>
      <c r="D90" s="394"/>
      <c r="E90" s="395"/>
      <c r="F90" s="396"/>
      <c r="H90" s="290" t="s">
        <v>399</v>
      </c>
    </row>
    <row r="91" spans="2:8" ht="24">
      <c r="B91" s="392"/>
      <c r="C91" s="258" t="s">
        <v>433</v>
      </c>
      <c r="D91" s="394"/>
      <c r="E91" s="395"/>
      <c r="F91" s="396"/>
      <c r="H91" s="290" t="s">
        <v>434</v>
      </c>
    </row>
    <row r="92" spans="2:8" ht="46.5" customHeight="1">
      <c r="B92" s="391" t="s">
        <v>315</v>
      </c>
      <c r="C92" s="258" t="s">
        <v>316</v>
      </c>
      <c r="D92" s="394"/>
      <c r="E92" s="395"/>
      <c r="F92" s="396"/>
      <c r="H92" s="290" t="s">
        <v>400</v>
      </c>
    </row>
    <row r="93" spans="2:8" ht="46.5" customHeight="1">
      <c r="B93" s="392"/>
      <c r="C93" s="258" t="s">
        <v>317</v>
      </c>
      <c r="D93" s="394"/>
      <c r="E93" s="395"/>
      <c r="F93" s="396"/>
      <c r="H93" s="290" t="s">
        <v>401</v>
      </c>
    </row>
    <row r="94" spans="2:8" ht="46.5" customHeight="1">
      <c r="B94" s="391" t="s">
        <v>321</v>
      </c>
      <c r="C94" s="258" t="s">
        <v>318</v>
      </c>
      <c r="D94" s="394"/>
      <c r="E94" s="395"/>
      <c r="F94" s="396"/>
      <c r="H94" s="290" t="s">
        <v>402</v>
      </c>
    </row>
    <row r="95" spans="2:8" ht="46.5" customHeight="1">
      <c r="B95" s="392"/>
      <c r="C95" s="258" t="s">
        <v>319</v>
      </c>
      <c r="D95" s="394"/>
      <c r="E95" s="395"/>
      <c r="F95" s="396"/>
      <c r="H95" s="290" t="s">
        <v>403</v>
      </c>
    </row>
    <row r="96" spans="2:8" ht="46.5" customHeight="1">
      <c r="B96" s="393"/>
      <c r="C96" s="258" t="s">
        <v>320</v>
      </c>
      <c r="D96" s="394"/>
      <c r="E96" s="395"/>
      <c r="F96" s="396"/>
      <c r="H96" s="290" t="s">
        <v>432</v>
      </c>
    </row>
    <row r="97" spans="2:8" ht="19.5" customHeight="1">
      <c r="B97" s="403" t="s">
        <v>323</v>
      </c>
      <c r="C97" s="241" t="s">
        <v>404</v>
      </c>
      <c r="D97" s="417" t="s">
        <v>532</v>
      </c>
      <c r="E97" s="418"/>
      <c r="F97" s="419"/>
      <c r="H97" s="290" t="s">
        <v>430</v>
      </c>
    </row>
    <row r="98" spans="2:8" ht="84">
      <c r="B98" s="403"/>
      <c r="C98" s="258" t="s">
        <v>431</v>
      </c>
      <c r="D98" s="417"/>
      <c r="E98" s="418"/>
      <c r="F98" s="419"/>
      <c r="H98" s="290" t="s">
        <v>546</v>
      </c>
    </row>
    <row r="99" spans="2:8">
      <c r="D99" s="11"/>
      <c r="E99" s="11"/>
      <c r="F99" s="11"/>
    </row>
    <row r="100" spans="2:8" ht="13.5">
      <c r="B100" s="347">
        <f>B84+1</f>
        <v>6</v>
      </c>
      <c r="C100" s="348" t="str">
        <f>$C$20</f>
        <v>↑ページTOPに戻る</v>
      </c>
      <c r="D100" s="11"/>
      <c r="E100" s="11"/>
      <c r="F100" s="11"/>
    </row>
    <row r="101" spans="2:8" ht="13.5" customHeight="1">
      <c r="B101" s="403" t="s">
        <v>273</v>
      </c>
      <c r="C101" s="258" t="s">
        <v>429</v>
      </c>
      <c r="D101" s="410">
        <f>INDEX($C$4:$F$18,MATCH($B100,$B$4:$B$18,),MATCH($C101,$C$3:$F$3,0))</f>
        <v>0</v>
      </c>
      <c r="E101" s="411"/>
      <c r="F101" s="412"/>
      <c r="H101" s="295" t="s">
        <v>381</v>
      </c>
    </row>
    <row r="102" spans="2:8" ht="13.5" customHeight="1">
      <c r="B102" s="403"/>
      <c r="C102" s="258" t="s">
        <v>309</v>
      </c>
      <c r="D102" s="410">
        <f>INDEX($C$4:$F$18,MATCH($B100,$B$4:$B$18,),MATCH($C102,$C$3:$F$3,0))</f>
        <v>0</v>
      </c>
      <c r="E102" s="411"/>
      <c r="F102" s="412"/>
      <c r="H102" s="295" t="s">
        <v>381</v>
      </c>
    </row>
    <row r="103" spans="2:8">
      <c r="B103" s="403"/>
      <c r="C103" s="258" t="s">
        <v>308</v>
      </c>
      <c r="D103" s="420"/>
      <c r="E103" s="421"/>
      <c r="F103" s="422"/>
      <c r="H103" s="295" t="s">
        <v>381</v>
      </c>
    </row>
    <row r="104" spans="2:8">
      <c r="B104" s="392" t="s">
        <v>314</v>
      </c>
      <c r="C104" s="258" t="s">
        <v>310</v>
      </c>
      <c r="D104" s="410">
        <f>INDEX($C$4:$F$18,MATCH($B100,$B$4:$B$18,),MATCH($C104,$C$3:$F$3,0))</f>
        <v>0</v>
      </c>
      <c r="E104" s="411"/>
      <c r="F104" s="412"/>
      <c r="H104" s="295" t="s">
        <v>381</v>
      </c>
    </row>
    <row r="105" spans="2:8" ht="159" customHeight="1">
      <c r="B105" s="392"/>
      <c r="C105" s="258" t="s">
        <v>312</v>
      </c>
      <c r="D105" s="394"/>
      <c r="E105" s="395"/>
      <c r="F105" s="396"/>
      <c r="H105" s="290" t="s">
        <v>525</v>
      </c>
    </row>
    <row r="106" spans="2:8" ht="24">
      <c r="B106" s="392"/>
      <c r="C106" s="258" t="s">
        <v>313</v>
      </c>
      <c r="D106" s="394"/>
      <c r="E106" s="395"/>
      <c r="F106" s="396"/>
      <c r="H106" s="290" t="s">
        <v>399</v>
      </c>
    </row>
    <row r="107" spans="2:8" ht="24">
      <c r="B107" s="392"/>
      <c r="C107" s="258" t="s">
        <v>433</v>
      </c>
      <c r="D107" s="394"/>
      <c r="E107" s="395"/>
      <c r="F107" s="396"/>
      <c r="H107" s="290" t="s">
        <v>434</v>
      </c>
    </row>
    <row r="108" spans="2:8" ht="46.5" customHeight="1">
      <c r="B108" s="391" t="s">
        <v>315</v>
      </c>
      <c r="C108" s="258" t="s">
        <v>316</v>
      </c>
      <c r="D108" s="394"/>
      <c r="E108" s="395"/>
      <c r="F108" s="396"/>
      <c r="H108" s="290" t="s">
        <v>400</v>
      </c>
    </row>
    <row r="109" spans="2:8" ht="46.5" customHeight="1">
      <c r="B109" s="392"/>
      <c r="C109" s="258" t="s">
        <v>317</v>
      </c>
      <c r="D109" s="394"/>
      <c r="E109" s="395"/>
      <c r="F109" s="396"/>
      <c r="H109" s="290" t="s">
        <v>401</v>
      </c>
    </row>
    <row r="110" spans="2:8" ht="46.5" customHeight="1">
      <c r="B110" s="391" t="s">
        <v>321</v>
      </c>
      <c r="C110" s="258" t="s">
        <v>318</v>
      </c>
      <c r="D110" s="394"/>
      <c r="E110" s="395"/>
      <c r="F110" s="396"/>
      <c r="H110" s="290" t="s">
        <v>402</v>
      </c>
    </row>
    <row r="111" spans="2:8" ht="46.5" customHeight="1">
      <c r="B111" s="392"/>
      <c r="C111" s="258" t="s">
        <v>319</v>
      </c>
      <c r="D111" s="394"/>
      <c r="E111" s="395"/>
      <c r="F111" s="396"/>
      <c r="H111" s="290" t="s">
        <v>403</v>
      </c>
    </row>
    <row r="112" spans="2:8" ht="46.5" customHeight="1">
      <c r="B112" s="393"/>
      <c r="C112" s="258" t="s">
        <v>320</v>
      </c>
      <c r="D112" s="394"/>
      <c r="E112" s="395"/>
      <c r="F112" s="396"/>
      <c r="H112" s="290" t="s">
        <v>432</v>
      </c>
    </row>
    <row r="113" spans="2:8" ht="19.5" customHeight="1">
      <c r="B113" s="403" t="s">
        <v>323</v>
      </c>
      <c r="C113" s="241" t="s">
        <v>404</v>
      </c>
      <c r="D113" s="417" t="s">
        <v>532</v>
      </c>
      <c r="E113" s="418"/>
      <c r="F113" s="419"/>
      <c r="H113" s="290" t="s">
        <v>430</v>
      </c>
    </row>
    <row r="114" spans="2:8" ht="84">
      <c r="B114" s="403"/>
      <c r="C114" s="258" t="s">
        <v>431</v>
      </c>
      <c r="D114" s="417"/>
      <c r="E114" s="418"/>
      <c r="F114" s="419"/>
      <c r="H114" s="290" t="s">
        <v>546</v>
      </c>
    </row>
    <row r="115" spans="2:8">
      <c r="D115" s="11"/>
      <c r="E115" s="11"/>
      <c r="F115" s="11"/>
    </row>
    <row r="116" spans="2:8" ht="13.5">
      <c r="B116" s="347">
        <f>B100+1</f>
        <v>7</v>
      </c>
      <c r="C116" s="348" t="str">
        <f>$C$20</f>
        <v>↑ページTOPに戻る</v>
      </c>
      <c r="D116" s="11"/>
      <c r="E116" s="11"/>
      <c r="F116" s="11"/>
    </row>
    <row r="117" spans="2:8" ht="13.5" customHeight="1">
      <c r="B117" s="403" t="s">
        <v>273</v>
      </c>
      <c r="C117" s="258" t="s">
        <v>429</v>
      </c>
      <c r="D117" s="410">
        <f>INDEX($C$4:$F$18,MATCH($B116,$B$4:$B$18,),MATCH($C117,$C$3:$F$3,0))</f>
        <v>0</v>
      </c>
      <c r="E117" s="411"/>
      <c r="F117" s="412"/>
      <c r="H117" s="295" t="s">
        <v>381</v>
      </c>
    </row>
    <row r="118" spans="2:8" ht="13.5" customHeight="1">
      <c r="B118" s="403"/>
      <c r="C118" s="258" t="s">
        <v>309</v>
      </c>
      <c r="D118" s="410">
        <f>INDEX($C$4:$F$18,MATCH($B116,$B$4:$B$18,),MATCH($C118,$C$3:$F$3,0))</f>
        <v>0</v>
      </c>
      <c r="E118" s="411"/>
      <c r="F118" s="412"/>
      <c r="H118" s="295" t="s">
        <v>381</v>
      </c>
    </row>
    <row r="119" spans="2:8">
      <c r="B119" s="403"/>
      <c r="C119" s="258" t="s">
        <v>308</v>
      </c>
      <c r="D119" s="420"/>
      <c r="E119" s="421"/>
      <c r="F119" s="422"/>
      <c r="H119" s="295" t="s">
        <v>381</v>
      </c>
    </row>
    <row r="120" spans="2:8">
      <c r="B120" s="392" t="s">
        <v>314</v>
      </c>
      <c r="C120" s="258" t="s">
        <v>310</v>
      </c>
      <c r="D120" s="410">
        <f>INDEX($C$4:$F$18,MATCH($B116,$B$4:$B$18,),MATCH($C120,$C$3:$F$3,0))</f>
        <v>0</v>
      </c>
      <c r="E120" s="411"/>
      <c r="F120" s="412"/>
      <c r="H120" s="295" t="s">
        <v>381</v>
      </c>
    </row>
    <row r="121" spans="2:8" ht="159" customHeight="1">
      <c r="B121" s="392"/>
      <c r="C121" s="258" t="s">
        <v>312</v>
      </c>
      <c r="D121" s="394"/>
      <c r="E121" s="395"/>
      <c r="F121" s="396"/>
      <c r="H121" s="290" t="s">
        <v>525</v>
      </c>
    </row>
    <row r="122" spans="2:8" ht="24">
      <c r="B122" s="392"/>
      <c r="C122" s="258" t="s">
        <v>313</v>
      </c>
      <c r="D122" s="394"/>
      <c r="E122" s="395"/>
      <c r="F122" s="396"/>
      <c r="H122" s="290" t="s">
        <v>399</v>
      </c>
    </row>
    <row r="123" spans="2:8" ht="24">
      <c r="B123" s="392"/>
      <c r="C123" s="258" t="s">
        <v>433</v>
      </c>
      <c r="D123" s="394"/>
      <c r="E123" s="395"/>
      <c r="F123" s="396"/>
      <c r="H123" s="290" t="s">
        <v>434</v>
      </c>
    </row>
    <row r="124" spans="2:8" ht="46.5" customHeight="1">
      <c r="B124" s="391" t="s">
        <v>315</v>
      </c>
      <c r="C124" s="258" t="s">
        <v>316</v>
      </c>
      <c r="D124" s="394"/>
      <c r="E124" s="395"/>
      <c r="F124" s="396"/>
      <c r="H124" s="290" t="s">
        <v>400</v>
      </c>
    </row>
    <row r="125" spans="2:8" ht="46.5" customHeight="1">
      <c r="B125" s="392"/>
      <c r="C125" s="258" t="s">
        <v>317</v>
      </c>
      <c r="D125" s="394"/>
      <c r="E125" s="395"/>
      <c r="F125" s="396"/>
      <c r="H125" s="290" t="s">
        <v>401</v>
      </c>
    </row>
    <row r="126" spans="2:8" ht="46.5" customHeight="1">
      <c r="B126" s="391" t="s">
        <v>321</v>
      </c>
      <c r="C126" s="258" t="s">
        <v>318</v>
      </c>
      <c r="D126" s="394"/>
      <c r="E126" s="395"/>
      <c r="F126" s="396"/>
      <c r="H126" s="290" t="s">
        <v>402</v>
      </c>
    </row>
    <row r="127" spans="2:8" ht="46.5" customHeight="1">
      <c r="B127" s="392"/>
      <c r="C127" s="258" t="s">
        <v>319</v>
      </c>
      <c r="D127" s="394"/>
      <c r="E127" s="395"/>
      <c r="F127" s="396"/>
      <c r="H127" s="290" t="s">
        <v>403</v>
      </c>
    </row>
    <row r="128" spans="2:8" ht="46.5" customHeight="1">
      <c r="B128" s="393"/>
      <c r="C128" s="258" t="s">
        <v>320</v>
      </c>
      <c r="D128" s="394"/>
      <c r="E128" s="395"/>
      <c r="F128" s="396"/>
      <c r="H128" s="290" t="s">
        <v>432</v>
      </c>
    </row>
    <row r="129" spans="2:8" ht="19.5" customHeight="1">
      <c r="B129" s="403" t="s">
        <v>323</v>
      </c>
      <c r="C129" s="241" t="s">
        <v>404</v>
      </c>
      <c r="D129" s="417" t="s">
        <v>532</v>
      </c>
      <c r="E129" s="418"/>
      <c r="F129" s="419"/>
      <c r="H129" s="290" t="s">
        <v>430</v>
      </c>
    </row>
    <row r="130" spans="2:8" ht="84">
      <c r="B130" s="403"/>
      <c r="C130" s="258" t="s">
        <v>431</v>
      </c>
      <c r="D130" s="417"/>
      <c r="E130" s="418"/>
      <c r="F130" s="419"/>
      <c r="H130" s="290" t="s">
        <v>546</v>
      </c>
    </row>
    <row r="131" spans="2:8">
      <c r="D131" s="11"/>
      <c r="E131" s="11"/>
      <c r="F131" s="11"/>
    </row>
    <row r="132" spans="2:8" ht="13.5">
      <c r="B132" s="347">
        <f>B116+1</f>
        <v>8</v>
      </c>
      <c r="C132" s="348" t="str">
        <f>$C$20</f>
        <v>↑ページTOPに戻る</v>
      </c>
      <c r="D132" s="11"/>
      <c r="E132" s="11"/>
      <c r="F132" s="11"/>
    </row>
    <row r="133" spans="2:8" ht="13.5" customHeight="1">
      <c r="B133" s="403" t="s">
        <v>273</v>
      </c>
      <c r="C133" s="258" t="s">
        <v>429</v>
      </c>
      <c r="D133" s="410">
        <f>INDEX($C$4:$F$18,MATCH($B132,$B$4:$B$18,),MATCH($C133,$C$3:$F$3,0))</f>
        <v>0</v>
      </c>
      <c r="E133" s="411"/>
      <c r="F133" s="412"/>
      <c r="H133" s="295" t="s">
        <v>381</v>
      </c>
    </row>
    <row r="134" spans="2:8" ht="13.5" customHeight="1">
      <c r="B134" s="403"/>
      <c r="C134" s="258" t="s">
        <v>309</v>
      </c>
      <c r="D134" s="410">
        <f>INDEX($C$4:$F$18,MATCH($B132,$B$4:$B$18,),MATCH($C134,$C$3:$F$3,0))</f>
        <v>0</v>
      </c>
      <c r="E134" s="411"/>
      <c r="F134" s="412"/>
      <c r="H134" s="295" t="s">
        <v>381</v>
      </c>
    </row>
    <row r="135" spans="2:8">
      <c r="B135" s="403"/>
      <c r="C135" s="258" t="s">
        <v>308</v>
      </c>
      <c r="D135" s="420"/>
      <c r="E135" s="421"/>
      <c r="F135" s="422"/>
      <c r="H135" s="295" t="s">
        <v>381</v>
      </c>
    </row>
    <row r="136" spans="2:8">
      <c r="B136" s="392" t="s">
        <v>314</v>
      </c>
      <c r="C136" s="258" t="s">
        <v>310</v>
      </c>
      <c r="D136" s="410">
        <f>INDEX($C$4:$F$18,MATCH($B132,$B$4:$B$18,),MATCH($C136,$C$3:$F$3,0))</f>
        <v>0</v>
      </c>
      <c r="E136" s="411"/>
      <c r="F136" s="412"/>
      <c r="H136" s="295" t="s">
        <v>381</v>
      </c>
    </row>
    <row r="137" spans="2:8" ht="159" customHeight="1">
      <c r="B137" s="392"/>
      <c r="C137" s="258" t="s">
        <v>312</v>
      </c>
      <c r="D137" s="394"/>
      <c r="E137" s="395"/>
      <c r="F137" s="396"/>
      <c r="H137" s="290" t="s">
        <v>525</v>
      </c>
    </row>
    <row r="138" spans="2:8" ht="24">
      <c r="B138" s="392"/>
      <c r="C138" s="258" t="s">
        <v>313</v>
      </c>
      <c r="D138" s="394"/>
      <c r="E138" s="395"/>
      <c r="F138" s="396"/>
      <c r="H138" s="290" t="s">
        <v>399</v>
      </c>
    </row>
    <row r="139" spans="2:8" ht="24">
      <c r="B139" s="392"/>
      <c r="C139" s="258" t="s">
        <v>433</v>
      </c>
      <c r="D139" s="394"/>
      <c r="E139" s="395"/>
      <c r="F139" s="396"/>
      <c r="H139" s="290" t="s">
        <v>434</v>
      </c>
    </row>
    <row r="140" spans="2:8" ht="46.5" customHeight="1">
      <c r="B140" s="391" t="s">
        <v>315</v>
      </c>
      <c r="C140" s="258" t="s">
        <v>316</v>
      </c>
      <c r="D140" s="394"/>
      <c r="E140" s="395"/>
      <c r="F140" s="396"/>
      <c r="H140" s="290" t="s">
        <v>400</v>
      </c>
    </row>
    <row r="141" spans="2:8" ht="46.5" customHeight="1">
      <c r="B141" s="392"/>
      <c r="C141" s="258" t="s">
        <v>317</v>
      </c>
      <c r="D141" s="394"/>
      <c r="E141" s="395"/>
      <c r="F141" s="396"/>
      <c r="H141" s="290" t="s">
        <v>401</v>
      </c>
    </row>
    <row r="142" spans="2:8" ht="46.5" customHeight="1">
      <c r="B142" s="391" t="s">
        <v>321</v>
      </c>
      <c r="C142" s="258" t="s">
        <v>318</v>
      </c>
      <c r="D142" s="394"/>
      <c r="E142" s="395"/>
      <c r="F142" s="396"/>
      <c r="H142" s="290" t="s">
        <v>402</v>
      </c>
    </row>
    <row r="143" spans="2:8" ht="46.5" customHeight="1">
      <c r="B143" s="392"/>
      <c r="C143" s="258" t="s">
        <v>319</v>
      </c>
      <c r="D143" s="394"/>
      <c r="E143" s="395"/>
      <c r="F143" s="396"/>
      <c r="H143" s="290" t="s">
        <v>403</v>
      </c>
    </row>
    <row r="144" spans="2:8" ht="46.5" customHeight="1">
      <c r="B144" s="393"/>
      <c r="C144" s="258" t="s">
        <v>320</v>
      </c>
      <c r="D144" s="394"/>
      <c r="E144" s="395"/>
      <c r="F144" s="396"/>
      <c r="H144" s="290" t="s">
        <v>432</v>
      </c>
    </row>
    <row r="145" spans="2:8" ht="19.5" customHeight="1">
      <c r="B145" s="403" t="s">
        <v>323</v>
      </c>
      <c r="C145" s="241" t="s">
        <v>404</v>
      </c>
      <c r="D145" s="417" t="s">
        <v>532</v>
      </c>
      <c r="E145" s="418"/>
      <c r="F145" s="419"/>
      <c r="H145" s="290" t="s">
        <v>430</v>
      </c>
    </row>
    <row r="146" spans="2:8" ht="84">
      <c r="B146" s="403"/>
      <c r="C146" s="258" t="s">
        <v>431</v>
      </c>
      <c r="D146" s="417"/>
      <c r="E146" s="418"/>
      <c r="F146" s="419"/>
      <c r="H146" s="290" t="s">
        <v>546</v>
      </c>
    </row>
    <row r="147" spans="2:8">
      <c r="D147" s="11"/>
      <c r="E147" s="11"/>
      <c r="F147" s="11"/>
    </row>
    <row r="148" spans="2:8" ht="13.5">
      <c r="B148" s="347">
        <f>B132+1</f>
        <v>9</v>
      </c>
      <c r="C148" s="348" t="str">
        <f>$C$20</f>
        <v>↑ページTOPに戻る</v>
      </c>
      <c r="D148" s="11"/>
      <c r="E148" s="11"/>
      <c r="F148" s="11"/>
    </row>
    <row r="149" spans="2:8" ht="13.5" customHeight="1">
      <c r="B149" s="403" t="s">
        <v>273</v>
      </c>
      <c r="C149" s="258" t="s">
        <v>429</v>
      </c>
      <c r="D149" s="410">
        <f>INDEX($C$4:$F$18,MATCH($B148,$B$4:$B$18,),MATCH($C149,$C$3:$F$3,0))</f>
        <v>0</v>
      </c>
      <c r="E149" s="411"/>
      <c r="F149" s="412"/>
      <c r="H149" s="295" t="s">
        <v>381</v>
      </c>
    </row>
    <row r="150" spans="2:8" ht="13.5" customHeight="1">
      <c r="B150" s="403"/>
      <c r="C150" s="258" t="s">
        <v>309</v>
      </c>
      <c r="D150" s="410">
        <f>INDEX($C$4:$F$18,MATCH($B148,$B$4:$B$18,),MATCH($C150,$C$3:$F$3,0))</f>
        <v>0</v>
      </c>
      <c r="E150" s="411"/>
      <c r="F150" s="412"/>
      <c r="H150" s="295" t="s">
        <v>381</v>
      </c>
    </row>
    <row r="151" spans="2:8">
      <c r="B151" s="403"/>
      <c r="C151" s="258" t="s">
        <v>308</v>
      </c>
      <c r="D151" s="420"/>
      <c r="E151" s="421"/>
      <c r="F151" s="422"/>
      <c r="H151" s="295" t="s">
        <v>381</v>
      </c>
    </row>
    <row r="152" spans="2:8">
      <c r="B152" s="392" t="s">
        <v>314</v>
      </c>
      <c r="C152" s="258" t="s">
        <v>310</v>
      </c>
      <c r="D152" s="410">
        <f>INDEX($C$4:$F$18,MATCH($B148,$B$4:$B$18,),MATCH($C152,$C$3:$F$3,0))</f>
        <v>0</v>
      </c>
      <c r="E152" s="411"/>
      <c r="F152" s="412"/>
      <c r="H152" s="295" t="s">
        <v>381</v>
      </c>
    </row>
    <row r="153" spans="2:8" ht="159" customHeight="1">
      <c r="B153" s="392"/>
      <c r="C153" s="258" t="s">
        <v>312</v>
      </c>
      <c r="D153" s="394"/>
      <c r="E153" s="395"/>
      <c r="F153" s="396"/>
      <c r="H153" s="290" t="s">
        <v>525</v>
      </c>
    </row>
    <row r="154" spans="2:8" ht="24">
      <c r="B154" s="392"/>
      <c r="C154" s="258" t="s">
        <v>313</v>
      </c>
      <c r="D154" s="394"/>
      <c r="E154" s="395"/>
      <c r="F154" s="396"/>
      <c r="H154" s="290" t="s">
        <v>399</v>
      </c>
    </row>
    <row r="155" spans="2:8" ht="24">
      <c r="B155" s="392"/>
      <c r="C155" s="258" t="s">
        <v>433</v>
      </c>
      <c r="D155" s="394"/>
      <c r="E155" s="395"/>
      <c r="F155" s="396"/>
      <c r="H155" s="290" t="s">
        <v>434</v>
      </c>
    </row>
    <row r="156" spans="2:8" ht="46.5" customHeight="1">
      <c r="B156" s="391" t="s">
        <v>315</v>
      </c>
      <c r="C156" s="258" t="s">
        <v>316</v>
      </c>
      <c r="D156" s="394"/>
      <c r="E156" s="395"/>
      <c r="F156" s="396"/>
      <c r="H156" s="290" t="s">
        <v>400</v>
      </c>
    </row>
    <row r="157" spans="2:8" ht="46.5" customHeight="1">
      <c r="B157" s="392"/>
      <c r="C157" s="258" t="s">
        <v>317</v>
      </c>
      <c r="D157" s="394"/>
      <c r="E157" s="395"/>
      <c r="F157" s="396"/>
      <c r="H157" s="290" t="s">
        <v>401</v>
      </c>
    </row>
    <row r="158" spans="2:8" ht="46.5" customHeight="1">
      <c r="B158" s="391" t="s">
        <v>321</v>
      </c>
      <c r="C158" s="258" t="s">
        <v>318</v>
      </c>
      <c r="D158" s="394"/>
      <c r="E158" s="395"/>
      <c r="F158" s="396"/>
      <c r="H158" s="290" t="s">
        <v>402</v>
      </c>
    </row>
    <row r="159" spans="2:8" ht="46.5" customHeight="1">
      <c r="B159" s="392"/>
      <c r="C159" s="258" t="s">
        <v>319</v>
      </c>
      <c r="D159" s="394"/>
      <c r="E159" s="395"/>
      <c r="F159" s="396"/>
      <c r="H159" s="290" t="s">
        <v>403</v>
      </c>
    </row>
    <row r="160" spans="2:8" ht="46.5" customHeight="1">
      <c r="B160" s="393"/>
      <c r="C160" s="258" t="s">
        <v>320</v>
      </c>
      <c r="D160" s="394"/>
      <c r="E160" s="395"/>
      <c r="F160" s="396"/>
      <c r="H160" s="290" t="s">
        <v>432</v>
      </c>
    </row>
    <row r="161" spans="2:8" ht="19.5" customHeight="1">
      <c r="B161" s="403" t="s">
        <v>323</v>
      </c>
      <c r="C161" s="241" t="s">
        <v>404</v>
      </c>
      <c r="D161" s="417" t="s">
        <v>532</v>
      </c>
      <c r="E161" s="418"/>
      <c r="F161" s="419"/>
      <c r="H161" s="290" t="s">
        <v>430</v>
      </c>
    </row>
    <row r="162" spans="2:8" ht="84">
      <c r="B162" s="403"/>
      <c r="C162" s="258" t="s">
        <v>431</v>
      </c>
      <c r="D162" s="417"/>
      <c r="E162" s="418"/>
      <c r="F162" s="419"/>
      <c r="H162" s="290" t="s">
        <v>546</v>
      </c>
    </row>
    <row r="163" spans="2:8">
      <c r="D163" s="11"/>
      <c r="E163" s="11"/>
      <c r="F163" s="11"/>
    </row>
    <row r="164" spans="2:8" ht="13.5">
      <c r="B164" s="347">
        <f>B148+1</f>
        <v>10</v>
      </c>
      <c r="C164" s="348" t="str">
        <f>$C$20</f>
        <v>↑ページTOPに戻る</v>
      </c>
      <c r="D164" s="11"/>
      <c r="E164" s="11"/>
      <c r="F164" s="11"/>
    </row>
    <row r="165" spans="2:8" ht="13.5" customHeight="1">
      <c r="B165" s="403" t="s">
        <v>273</v>
      </c>
      <c r="C165" s="258" t="s">
        <v>429</v>
      </c>
      <c r="D165" s="410">
        <f>INDEX($C$4:$F$13,MATCH($B164,$B$4:$B$13,),MATCH($C165,$C$3:$F$3,0))</f>
        <v>0</v>
      </c>
      <c r="E165" s="411"/>
      <c r="F165" s="412"/>
      <c r="H165" s="295" t="s">
        <v>381</v>
      </c>
    </row>
    <row r="166" spans="2:8" ht="13.5" customHeight="1">
      <c r="B166" s="403"/>
      <c r="C166" s="258" t="s">
        <v>309</v>
      </c>
      <c r="D166" s="410">
        <f>INDEX($C$4:$F$13,MATCH($B164,$B$4:$B$13,),MATCH($C166,$C$3:$F$3,0))</f>
        <v>0</v>
      </c>
      <c r="E166" s="411"/>
      <c r="F166" s="412"/>
      <c r="H166" s="295" t="s">
        <v>381</v>
      </c>
    </row>
    <row r="167" spans="2:8">
      <c r="B167" s="403"/>
      <c r="C167" s="258" t="s">
        <v>308</v>
      </c>
      <c r="D167" s="420"/>
      <c r="E167" s="421"/>
      <c r="F167" s="422"/>
      <c r="H167" s="295" t="s">
        <v>381</v>
      </c>
    </row>
    <row r="168" spans="2:8">
      <c r="B168" s="392" t="s">
        <v>314</v>
      </c>
      <c r="C168" s="258" t="s">
        <v>310</v>
      </c>
      <c r="D168" s="410">
        <f>INDEX($C$4:$F$13,MATCH($B164,$B$4:$B$13,),MATCH($C168,$C$3:$F$3,0))</f>
        <v>0</v>
      </c>
      <c r="E168" s="411"/>
      <c r="F168" s="412"/>
      <c r="H168" s="295" t="s">
        <v>381</v>
      </c>
    </row>
    <row r="169" spans="2:8" ht="159" customHeight="1">
      <c r="B169" s="392"/>
      <c r="C169" s="258" t="s">
        <v>312</v>
      </c>
      <c r="D169" s="394"/>
      <c r="E169" s="395"/>
      <c r="F169" s="396"/>
      <c r="H169" s="290" t="s">
        <v>525</v>
      </c>
    </row>
    <row r="170" spans="2:8" ht="24">
      <c r="B170" s="392"/>
      <c r="C170" s="258" t="s">
        <v>313</v>
      </c>
      <c r="D170" s="394"/>
      <c r="E170" s="395"/>
      <c r="F170" s="396"/>
      <c r="H170" s="290" t="s">
        <v>399</v>
      </c>
    </row>
    <row r="171" spans="2:8" ht="24">
      <c r="B171" s="392"/>
      <c r="C171" s="258" t="s">
        <v>433</v>
      </c>
      <c r="D171" s="394"/>
      <c r="E171" s="395"/>
      <c r="F171" s="396"/>
      <c r="H171" s="290" t="s">
        <v>434</v>
      </c>
    </row>
    <row r="172" spans="2:8" ht="46.5" customHeight="1">
      <c r="B172" s="391" t="s">
        <v>315</v>
      </c>
      <c r="C172" s="258" t="s">
        <v>316</v>
      </c>
      <c r="D172" s="394"/>
      <c r="E172" s="395"/>
      <c r="F172" s="396"/>
      <c r="H172" s="290" t="s">
        <v>400</v>
      </c>
    </row>
    <row r="173" spans="2:8" ht="46.5" customHeight="1">
      <c r="B173" s="392"/>
      <c r="C173" s="258" t="s">
        <v>317</v>
      </c>
      <c r="D173" s="394"/>
      <c r="E173" s="395"/>
      <c r="F173" s="396"/>
      <c r="H173" s="290" t="s">
        <v>401</v>
      </c>
    </row>
    <row r="174" spans="2:8" ht="46.5" customHeight="1">
      <c r="B174" s="391" t="s">
        <v>321</v>
      </c>
      <c r="C174" s="258" t="s">
        <v>318</v>
      </c>
      <c r="D174" s="394"/>
      <c r="E174" s="395"/>
      <c r="F174" s="396"/>
      <c r="H174" s="290" t="s">
        <v>402</v>
      </c>
    </row>
    <row r="175" spans="2:8" ht="46.5" customHeight="1">
      <c r="B175" s="392"/>
      <c r="C175" s="258" t="s">
        <v>319</v>
      </c>
      <c r="D175" s="394"/>
      <c r="E175" s="395"/>
      <c r="F175" s="396"/>
      <c r="H175" s="290" t="s">
        <v>403</v>
      </c>
    </row>
    <row r="176" spans="2:8" ht="46.5" customHeight="1">
      <c r="B176" s="393"/>
      <c r="C176" s="258" t="s">
        <v>320</v>
      </c>
      <c r="D176" s="394"/>
      <c r="E176" s="395"/>
      <c r="F176" s="396"/>
      <c r="H176" s="290" t="s">
        <v>432</v>
      </c>
    </row>
    <row r="177" spans="2:8" ht="19.5" customHeight="1">
      <c r="B177" s="403" t="s">
        <v>323</v>
      </c>
      <c r="C177" s="241" t="s">
        <v>404</v>
      </c>
      <c r="D177" s="417" t="s">
        <v>532</v>
      </c>
      <c r="E177" s="418"/>
      <c r="F177" s="419"/>
      <c r="H177" s="290" t="s">
        <v>430</v>
      </c>
    </row>
    <row r="178" spans="2:8" ht="84">
      <c r="B178" s="403"/>
      <c r="C178" s="258" t="s">
        <v>431</v>
      </c>
      <c r="D178" s="417"/>
      <c r="E178" s="418"/>
      <c r="F178" s="419"/>
      <c r="H178" s="290" t="s">
        <v>546</v>
      </c>
    </row>
    <row r="179" spans="2:8">
      <c r="D179" s="11"/>
      <c r="E179" s="11"/>
      <c r="F179" s="11"/>
    </row>
    <row r="180" spans="2:8" ht="13.5">
      <c r="B180" s="347">
        <f>B164+1</f>
        <v>11</v>
      </c>
      <c r="C180" s="348" t="str">
        <f>$C$20</f>
        <v>↑ページTOPに戻る</v>
      </c>
      <c r="D180" s="11"/>
      <c r="E180" s="11"/>
      <c r="F180" s="11"/>
    </row>
    <row r="181" spans="2:8" ht="13.5" customHeight="1">
      <c r="B181" s="403" t="s">
        <v>273</v>
      </c>
      <c r="C181" s="258" t="s">
        <v>429</v>
      </c>
      <c r="D181" s="410">
        <f>INDEX($C$4:$F$18,MATCH($B180,$B$4:$B$18,),MATCH($C181,$C$3:$F$3,0))</f>
        <v>0</v>
      </c>
      <c r="E181" s="411"/>
      <c r="F181" s="412"/>
      <c r="H181" s="295" t="s">
        <v>381</v>
      </c>
    </row>
    <row r="182" spans="2:8" ht="13.5" customHeight="1">
      <c r="B182" s="403"/>
      <c r="C182" s="258" t="s">
        <v>309</v>
      </c>
      <c r="D182" s="410">
        <f>INDEX($C$4:$F$18,MATCH($B180,$B$4:$B$18,),MATCH($C182,$C$3:$F$3,0))</f>
        <v>0</v>
      </c>
      <c r="E182" s="411"/>
      <c r="F182" s="412"/>
      <c r="H182" s="295" t="s">
        <v>381</v>
      </c>
    </row>
    <row r="183" spans="2:8">
      <c r="B183" s="403"/>
      <c r="C183" s="258" t="s">
        <v>308</v>
      </c>
      <c r="D183" s="420"/>
      <c r="E183" s="421"/>
      <c r="F183" s="422"/>
      <c r="H183" s="295" t="s">
        <v>381</v>
      </c>
    </row>
    <row r="184" spans="2:8">
      <c r="B184" s="392" t="s">
        <v>314</v>
      </c>
      <c r="C184" s="258" t="s">
        <v>310</v>
      </c>
      <c r="D184" s="410">
        <f>INDEX($C$4:$F$18,MATCH($B180,$B$4:$B$18,),MATCH($C184,$C$3:$F$3,0))</f>
        <v>0</v>
      </c>
      <c r="E184" s="411"/>
      <c r="F184" s="412"/>
      <c r="H184" s="295" t="s">
        <v>381</v>
      </c>
    </row>
    <row r="185" spans="2:8" ht="159" customHeight="1">
      <c r="B185" s="392"/>
      <c r="C185" s="258" t="s">
        <v>312</v>
      </c>
      <c r="D185" s="394"/>
      <c r="E185" s="395"/>
      <c r="F185" s="396"/>
      <c r="H185" s="290" t="s">
        <v>525</v>
      </c>
    </row>
    <row r="186" spans="2:8" ht="24">
      <c r="B186" s="392"/>
      <c r="C186" s="258" t="s">
        <v>313</v>
      </c>
      <c r="D186" s="394"/>
      <c r="E186" s="395"/>
      <c r="F186" s="396"/>
      <c r="H186" s="290" t="s">
        <v>399</v>
      </c>
    </row>
    <row r="187" spans="2:8" ht="24">
      <c r="B187" s="392"/>
      <c r="C187" s="258" t="s">
        <v>433</v>
      </c>
      <c r="D187" s="394"/>
      <c r="E187" s="395"/>
      <c r="F187" s="396"/>
      <c r="H187" s="290" t="s">
        <v>434</v>
      </c>
    </row>
    <row r="188" spans="2:8" ht="46.5" customHeight="1">
      <c r="B188" s="391" t="s">
        <v>315</v>
      </c>
      <c r="C188" s="258" t="s">
        <v>316</v>
      </c>
      <c r="D188" s="394"/>
      <c r="E188" s="395"/>
      <c r="F188" s="396"/>
      <c r="H188" s="290" t="s">
        <v>400</v>
      </c>
    </row>
    <row r="189" spans="2:8" ht="46.5" customHeight="1">
      <c r="B189" s="392"/>
      <c r="C189" s="258" t="s">
        <v>317</v>
      </c>
      <c r="D189" s="394"/>
      <c r="E189" s="395"/>
      <c r="F189" s="396"/>
      <c r="H189" s="290" t="s">
        <v>401</v>
      </c>
    </row>
    <row r="190" spans="2:8" ht="46.5" customHeight="1">
      <c r="B190" s="391" t="s">
        <v>321</v>
      </c>
      <c r="C190" s="258" t="s">
        <v>318</v>
      </c>
      <c r="D190" s="394"/>
      <c r="E190" s="395"/>
      <c r="F190" s="396"/>
      <c r="H190" s="290" t="s">
        <v>402</v>
      </c>
    </row>
    <row r="191" spans="2:8" ht="46.5" customHeight="1">
      <c r="B191" s="392"/>
      <c r="C191" s="258" t="s">
        <v>319</v>
      </c>
      <c r="D191" s="394"/>
      <c r="E191" s="395"/>
      <c r="F191" s="396"/>
      <c r="H191" s="290" t="s">
        <v>403</v>
      </c>
    </row>
    <row r="192" spans="2:8" ht="46.5" customHeight="1">
      <c r="B192" s="393"/>
      <c r="C192" s="258" t="s">
        <v>320</v>
      </c>
      <c r="D192" s="394"/>
      <c r="E192" s="395"/>
      <c r="F192" s="396"/>
      <c r="H192" s="290" t="s">
        <v>432</v>
      </c>
    </row>
    <row r="193" spans="2:8" ht="19.5" customHeight="1">
      <c r="B193" s="403" t="s">
        <v>323</v>
      </c>
      <c r="C193" s="241" t="s">
        <v>404</v>
      </c>
      <c r="D193" s="417" t="s">
        <v>532</v>
      </c>
      <c r="E193" s="418"/>
      <c r="F193" s="419"/>
      <c r="H193" s="290" t="s">
        <v>430</v>
      </c>
    </row>
    <row r="194" spans="2:8" ht="84">
      <c r="B194" s="403"/>
      <c r="C194" s="258" t="s">
        <v>431</v>
      </c>
      <c r="D194" s="417"/>
      <c r="E194" s="418"/>
      <c r="F194" s="419"/>
      <c r="H194" s="290" t="s">
        <v>546</v>
      </c>
    </row>
    <row r="195" spans="2:8">
      <c r="D195" s="11"/>
      <c r="E195" s="11"/>
      <c r="F195" s="11"/>
    </row>
    <row r="196" spans="2:8" ht="13.5">
      <c r="B196" s="347">
        <f>B180+1</f>
        <v>12</v>
      </c>
      <c r="C196" s="348" t="str">
        <f>$C$20</f>
        <v>↑ページTOPに戻る</v>
      </c>
      <c r="D196" s="11"/>
      <c r="E196" s="11"/>
      <c r="F196" s="11"/>
    </row>
    <row r="197" spans="2:8" ht="13.5" customHeight="1">
      <c r="B197" s="403" t="s">
        <v>273</v>
      </c>
      <c r="C197" s="258" t="s">
        <v>429</v>
      </c>
      <c r="D197" s="410">
        <f>INDEX($C$4:$F$18,MATCH($B196,$B$4:$B$18,),MATCH($C197,$C$3:$F$3,0))</f>
        <v>0</v>
      </c>
      <c r="E197" s="411"/>
      <c r="F197" s="412"/>
      <c r="H197" s="295" t="s">
        <v>381</v>
      </c>
    </row>
    <row r="198" spans="2:8" ht="13.5" customHeight="1">
      <c r="B198" s="403"/>
      <c r="C198" s="258" t="s">
        <v>309</v>
      </c>
      <c r="D198" s="410">
        <f>INDEX($C$4:$F$18,MATCH($B196,$B$4:$B$18,),MATCH($C198,$C$3:$F$3,0))</f>
        <v>0</v>
      </c>
      <c r="E198" s="411"/>
      <c r="F198" s="412"/>
      <c r="H198" s="295" t="s">
        <v>381</v>
      </c>
    </row>
    <row r="199" spans="2:8">
      <c r="B199" s="403"/>
      <c r="C199" s="258" t="s">
        <v>308</v>
      </c>
      <c r="D199" s="420"/>
      <c r="E199" s="421"/>
      <c r="F199" s="422"/>
      <c r="H199" s="295" t="s">
        <v>381</v>
      </c>
    </row>
    <row r="200" spans="2:8">
      <c r="B200" s="392" t="s">
        <v>314</v>
      </c>
      <c r="C200" s="258" t="s">
        <v>310</v>
      </c>
      <c r="D200" s="410">
        <f>INDEX($C$4:$F$18,MATCH($B196,$B$4:$B$18,),MATCH($C200,$C$3:$F$3,0))</f>
        <v>0</v>
      </c>
      <c r="E200" s="411"/>
      <c r="F200" s="412"/>
      <c r="H200" s="295" t="s">
        <v>381</v>
      </c>
    </row>
    <row r="201" spans="2:8" ht="159" customHeight="1">
      <c r="B201" s="392"/>
      <c r="C201" s="258" t="s">
        <v>312</v>
      </c>
      <c r="D201" s="394"/>
      <c r="E201" s="395"/>
      <c r="F201" s="396"/>
      <c r="H201" s="290" t="s">
        <v>525</v>
      </c>
    </row>
    <row r="202" spans="2:8" ht="24">
      <c r="B202" s="392"/>
      <c r="C202" s="258" t="s">
        <v>313</v>
      </c>
      <c r="D202" s="394"/>
      <c r="E202" s="395"/>
      <c r="F202" s="396"/>
      <c r="H202" s="290" t="s">
        <v>399</v>
      </c>
    </row>
    <row r="203" spans="2:8" ht="24">
      <c r="B203" s="392"/>
      <c r="C203" s="258" t="s">
        <v>433</v>
      </c>
      <c r="D203" s="394"/>
      <c r="E203" s="395"/>
      <c r="F203" s="396"/>
      <c r="H203" s="290" t="s">
        <v>434</v>
      </c>
    </row>
    <row r="204" spans="2:8" ht="46.5" customHeight="1">
      <c r="B204" s="391" t="s">
        <v>315</v>
      </c>
      <c r="C204" s="258" t="s">
        <v>316</v>
      </c>
      <c r="D204" s="394"/>
      <c r="E204" s="395"/>
      <c r="F204" s="396"/>
      <c r="H204" s="290" t="s">
        <v>400</v>
      </c>
    </row>
    <row r="205" spans="2:8" ht="46.5" customHeight="1">
      <c r="B205" s="392"/>
      <c r="C205" s="258" t="s">
        <v>317</v>
      </c>
      <c r="D205" s="394"/>
      <c r="E205" s="395"/>
      <c r="F205" s="396"/>
      <c r="H205" s="290" t="s">
        <v>401</v>
      </c>
    </row>
    <row r="206" spans="2:8" ht="46.5" customHeight="1">
      <c r="B206" s="391" t="s">
        <v>321</v>
      </c>
      <c r="C206" s="258" t="s">
        <v>318</v>
      </c>
      <c r="D206" s="394"/>
      <c r="E206" s="395"/>
      <c r="F206" s="396"/>
      <c r="H206" s="290" t="s">
        <v>402</v>
      </c>
    </row>
    <row r="207" spans="2:8" ht="46.5" customHeight="1">
      <c r="B207" s="392"/>
      <c r="C207" s="258" t="s">
        <v>319</v>
      </c>
      <c r="D207" s="394"/>
      <c r="E207" s="395"/>
      <c r="F207" s="396"/>
      <c r="H207" s="290" t="s">
        <v>403</v>
      </c>
    </row>
    <row r="208" spans="2:8" ht="46.5" customHeight="1">
      <c r="B208" s="393"/>
      <c r="C208" s="258" t="s">
        <v>320</v>
      </c>
      <c r="D208" s="394"/>
      <c r="E208" s="395"/>
      <c r="F208" s="396"/>
      <c r="H208" s="290" t="s">
        <v>432</v>
      </c>
    </row>
    <row r="209" spans="2:8" ht="19.5" customHeight="1">
      <c r="B209" s="403" t="s">
        <v>323</v>
      </c>
      <c r="C209" s="241" t="s">
        <v>404</v>
      </c>
      <c r="D209" s="417" t="s">
        <v>532</v>
      </c>
      <c r="E209" s="418"/>
      <c r="F209" s="419"/>
      <c r="H209" s="290" t="s">
        <v>430</v>
      </c>
    </row>
    <row r="210" spans="2:8" ht="84">
      <c r="B210" s="403"/>
      <c r="C210" s="258" t="s">
        <v>431</v>
      </c>
      <c r="D210" s="417"/>
      <c r="E210" s="418"/>
      <c r="F210" s="419"/>
      <c r="H210" s="290" t="s">
        <v>546</v>
      </c>
    </row>
    <row r="211" spans="2:8">
      <c r="D211" s="11"/>
      <c r="E211" s="11"/>
      <c r="F211" s="11"/>
    </row>
    <row r="212" spans="2:8" ht="13.5">
      <c r="B212" s="347">
        <f>B196+1</f>
        <v>13</v>
      </c>
      <c r="C212" s="348" t="str">
        <f>$C$20</f>
        <v>↑ページTOPに戻る</v>
      </c>
      <c r="D212" s="11"/>
      <c r="E212" s="11"/>
      <c r="F212" s="11"/>
    </row>
    <row r="213" spans="2:8" ht="13.5" customHeight="1">
      <c r="B213" s="403" t="s">
        <v>273</v>
      </c>
      <c r="C213" s="258" t="s">
        <v>429</v>
      </c>
      <c r="D213" s="410">
        <f>INDEX($C$4:$F$18,MATCH($B212,$B$4:$B$18,),MATCH($C213,$C$3:$F$3,0))</f>
        <v>0</v>
      </c>
      <c r="E213" s="411"/>
      <c r="F213" s="412"/>
      <c r="H213" s="295" t="s">
        <v>381</v>
      </c>
    </row>
    <row r="214" spans="2:8" ht="13.5" customHeight="1">
      <c r="B214" s="403"/>
      <c r="C214" s="258" t="s">
        <v>309</v>
      </c>
      <c r="D214" s="410">
        <f>INDEX($C$4:$F$18,MATCH($B212,$B$4:$B$18,),MATCH($C214,$C$3:$F$3,0))</f>
        <v>0</v>
      </c>
      <c r="E214" s="411"/>
      <c r="F214" s="412"/>
      <c r="H214" s="295" t="s">
        <v>381</v>
      </c>
    </row>
    <row r="215" spans="2:8">
      <c r="B215" s="403"/>
      <c r="C215" s="258" t="s">
        <v>308</v>
      </c>
      <c r="D215" s="420"/>
      <c r="E215" s="421"/>
      <c r="F215" s="422"/>
      <c r="H215" s="295" t="s">
        <v>381</v>
      </c>
    </row>
    <row r="216" spans="2:8">
      <c r="B216" s="392" t="s">
        <v>314</v>
      </c>
      <c r="C216" s="258" t="s">
        <v>310</v>
      </c>
      <c r="D216" s="410">
        <f>INDEX($C$4:$F$18,MATCH($B212,$B$4:$B$18,),MATCH($C216,$C$3:$F$3,0))</f>
        <v>0</v>
      </c>
      <c r="E216" s="411"/>
      <c r="F216" s="412"/>
      <c r="H216" s="295" t="s">
        <v>381</v>
      </c>
    </row>
    <row r="217" spans="2:8" ht="159" customHeight="1">
      <c r="B217" s="392"/>
      <c r="C217" s="258" t="s">
        <v>312</v>
      </c>
      <c r="D217" s="394"/>
      <c r="E217" s="395"/>
      <c r="F217" s="396"/>
      <c r="H217" s="290" t="s">
        <v>525</v>
      </c>
    </row>
    <row r="218" spans="2:8" ht="24">
      <c r="B218" s="392"/>
      <c r="C218" s="258" t="s">
        <v>313</v>
      </c>
      <c r="D218" s="394"/>
      <c r="E218" s="395"/>
      <c r="F218" s="396"/>
      <c r="H218" s="290" t="s">
        <v>399</v>
      </c>
    </row>
    <row r="219" spans="2:8" ht="24">
      <c r="B219" s="392"/>
      <c r="C219" s="258" t="s">
        <v>433</v>
      </c>
      <c r="D219" s="394"/>
      <c r="E219" s="395"/>
      <c r="F219" s="396"/>
      <c r="H219" s="290" t="s">
        <v>434</v>
      </c>
    </row>
    <row r="220" spans="2:8" ht="46.5" customHeight="1">
      <c r="B220" s="391" t="s">
        <v>315</v>
      </c>
      <c r="C220" s="258" t="s">
        <v>316</v>
      </c>
      <c r="D220" s="394"/>
      <c r="E220" s="395"/>
      <c r="F220" s="396"/>
      <c r="H220" s="290" t="s">
        <v>400</v>
      </c>
    </row>
    <row r="221" spans="2:8" ht="46.5" customHeight="1">
      <c r="B221" s="392"/>
      <c r="C221" s="258" t="s">
        <v>317</v>
      </c>
      <c r="D221" s="394"/>
      <c r="E221" s="395"/>
      <c r="F221" s="396"/>
      <c r="H221" s="290" t="s">
        <v>401</v>
      </c>
    </row>
    <row r="222" spans="2:8" ht="46.5" customHeight="1">
      <c r="B222" s="391" t="s">
        <v>321</v>
      </c>
      <c r="C222" s="258" t="s">
        <v>318</v>
      </c>
      <c r="D222" s="394"/>
      <c r="E222" s="395"/>
      <c r="F222" s="396"/>
      <c r="H222" s="290" t="s">
        <v>402</v>
      </c>
    </row>
    <row r="223" spans="2:8" ht="46.5" customHeight="1">
      <c r="B223" s="392"/>
      <c r="C223" s="258" t="s">
        <v>319</v>
      </c>
      <c r="D223" s="394"/>
      <c r="E223" s="395"/>
      <c r="F223" s="396"/>
      <c r="H223" s="290" t="s">
        <v>403</v>
      </c>
    </row>
    <row r="224" spans="2:8" ht="46.5" customHeight="1">
      <c r="B224" s="393"/>
      <c r="C224" s="258" t="s">
        <v>320</v>
      </c>
      <c r="D224" s="394"/>
      <c r="E224" s="395"/>
      <c r="F224" s="396"/>
      <c r="H224" s="290" t="s">
        <v>432</v>
      </c>
    </row>
    <row r="225" spans="2:8" ht="19.5" customHeight="1">
      <c r="B225" s="403" t="s">
        <v>323</v>
      </c>
      <c r="C225" s="241" t="s">
        <v>404</v>
      </c>
      <c r="D225" s="417" t="s">
        <v>532</v>
      </c>
      <c r="E225" s="418"/>
      <c r="F225" s="419"/>
      <c r="H225" s="290" t="s">
        <v>430</v>
      </c>
    </row>
    <row r="226" spans="2:8" ht="84">
      <c r="B226" s="403"/>
      <c r="C226" s="258" t="s">
        <v>431</v>
      </c>
      <c r="D226" s="417"/>
      <c r="E226" s="418"/>
      <c r="F226" s="419"/>
      <c r="H226" s="290" t="s">
        <v>546</v>
      </c>
    </row>
    <row r="227" spans="2:8">
      <c r="D227" s="11"/>
      <c r="E227" s="11"/>
      <c r="F227" s="11"/>
    </row>
    <row r="228" spans="2:8" ht="13.5">
      <c r="B228" s="347">
        <f>B212+1</f>
        <v>14</v>
      </c>
      <c r="C228" s="348" t="str">
        <f>$C$20</f>
        <v>↑ページTOPに戻る</v>
      </c>
      <c r="D228" s="11"/>
      <c r="E228" s="11"/>
      <c r="F228" s="11"/>
    </row>
    <row r="229" spans="2:8" ht="13.5" customHeight="1">
      <c r="B229" s="403" t="s">
        <v>273</v>
      </c>
      <c r="C229" s="258" t="s">
        <v>429</v>
      </c>
      <c r="D229" s="410">
        <f>INDEX($C$4:$F$18,MATCH($B228,$B$4:$B$18,),MATCH($C229,$C$3:$F$3,0))</f>
        <v>0</v>
      </c>
      <c r="E229" s="411"/>
      <c r="F229" s="412"/>
      <c r="H229" s="295" t="s">
        <v>381</v>
      </c>
    </row>
    <row r="230" spans="2:8" ht="13.5" customHeight="1">
      <c r="B230" s="403"/>
      <c r="C230" s="258" t="s">
        <v>309</v>
      </c>
      <c r="D230" s="410">
        <f>INDEX($C$4:$F$18,MATCH($B228,$B$4:$B$18,),MATCH($C230,$C$3:$F$3,0))</f>
        <v>0</v>
      </c>
      <c r="E230" s="411"/>
      <c r="F230" s="412"/>
      <c r="H230" s="295" t="s">
        <v>381</v>
      </c>
    </row>
    <row r="231" spans="2:8">
      <c r="B231" s="403"/>
      <c r="C231" s="258" t="s">
        <v>308</v>
      </c>
      <c r="D231" s="420"/>
      <c r="E231" s="421"/>
      <c r="F231" s="422"/>
      <c r="H231" s="295" t="s">
        <v>381</v>
      </c>
    </row>
    <row r="232" spans="2:8">
      <c r="B232" s="392" t="s">
        <v>314</v>
      </c>
      <c r="C232" s="258" t="s">
        <v>310</v>
      </c>
      <c r="D232" s="410">
        <f>INDEX($C$4:$F$18,MATCH($B228,$B$4:$B$18,),MATCH($C232,$C$3:$F$3,0))</f>
        <v>0</v>
      </c>
      <c r="E232" s="411"/>
      <c r="F232" s="412"/>
      <c r="H232" s="295" t="s">
        <v>381</v>
      </c>
    </row>
    <row r="233" spans="2:8" ht="159" customHeight="1">
      <c r="B233" s="392"/>
      <c r="C233" s="258" t="s">
        <v>312</v>
      </c>
      <c r="D233" s="394"/>
      <c r="E233" s="395"/>
      <c r="F233" s="396"/>
      <c r="H233" s="290" t="s">
        <v>525</v>
      </c>
    </row>
    <row r="234" spans="2:8" ht="24">
      <c r="B234" s="392"/>
      <c r="C234" s="258" t="s">
        <v>313</v>
      </c>
      <c r="D234" s="394"/>
      <c r="E234" s="395"/>
      <c r="F234" s="396"/>
      <c r="H234" s="290" t="s">
        <v>399</v>
      </c>
    </row>
    <row r="235" spans="2:8" ht="24">
      <c r="B235" s="392"/>
      <c r="C235" s="258" t="s">
        <v>433</v>
      </c>
      <c r="D235" s="394"/>
      <c r="E235" s="395"/>
      <c r="F235" s="396"/>
      <c r="H235" s="290" t="s">
        <v>434</v>
      </c>
    </row>
    <row r="236" spans="2:8" ht="46.5" customHeight="1">
      <c r="B236" s="391" t="s">
        <v>315</v>
      </c>
      <c r="C236" s="258" t="s">
        <v>316</v>
      </c>
      <c r="D236" s="394"/>
      <c r="E236" s="395"/>
      <c r="F236" s="396"/>
      <c r="H236" s="290" t="s">
        <v>400</v>
      </c>
    </row>
    <row r="237" spans="2:8" ht="46.5" customHeight="1">
      <c r="B237" s="392"/>
      <c r="C237" s="258" t="s">
        <v>317</v>
      </c>
      <c r="D237" s="394"/>
      <c r="E237" s="395"/>
      <c r="F237" s="396"/>
      <c r="H237" s="290" t="s">
        <v>401</v>
      </c>
    </row>
    <row r="238" spans="2:8" ht="46.5" customHeight="1">
      <c r="B238" s="391" t="s">
        <v>321</v>
      </c>
      <c r="C238" s="258" t="s">
        <v>318</v>
      </c>
      <c r="D238" s="394"/>
      <c r="E238" s="395"/>
      <c r="F238" s="396"/>
      <c r="H238" s="290" t="s">
        <v>402</v>
      </c>
    </row>
    <row r="239" spans="2:8" ht="46.5" customHeight="1">
      <c r="B239" s="392"/>
      <c r="C239" s="258" t="s">
        <v>319</v>
      </c>
      <c r="D239" s="394"/>
      <c r="E239" s="395"/>
      <c r="F239" s="396"/>
      <c r="H239" s="290" t="s">
        <v>403</v>
      </c>
    </row>
    <row r="240" spans="2:8" ht="46.5" customHeight="1">
      <c r="B240" s="393"/>
      <c r="C240" s="258" t="s">
        <v>320</v>
      </c>
      <c r="D240" s="394"/>
      <c r="E240" s="395"/>
      <c r="F240" s="396"/>
      <c r="H240" s="290" t="s">
        <v>432</v>
      </c>
    </row>
    <row r="241" spans="2:8" ht="19.5" customHeight="1">
      <c r="B241" s="403" t="s">
        <v>323</v>
      </c>
      <c r="C241" s="241" t="s">
        <v>404</v>
      </c>
      <c r="D241" s="417" t="s">
        <v>532</v>
      </c>
      <c r="E241" s="418"/>
      <c r="F241" s="419"/>
      <c r="H241" s="290" t="s">
        <v>430</v>
      </c>
    </row>
    <row r="242" spans="2:8" ht="84">
      <c r="B242" s="403"/>
      <c r="C242" s="258" t="s">
        <v>431</v>
      </c>
      <c r="D242" s="417"/>
      <c r="E242" s="418"/>
      <c r="F242" s="419"/>
      <c r="H242" s="290" t="s">
        <v>546</v>
      </c>
    </row>
    <row r="243" spans="2:8">
      <c r="D243" s="11"/>
      <c r="E243" s="11"/>
      <c r="F243" s="11"/>
    </row>
    <row r="244" spans="2:8" ht="13.5">
      <c r="B244" s="347">
        <f>B228+1</f>
        <v>15</v>
      </c>
      <c r="C244" s="348" t="str">
        <f>$C$20</f>
        <v>↑ページTOPに戻る</v>
      </c>
      <c r="D244" s="11"/>
      <c r="E244" s="11"/>
      <c r="F244" s="11"/>
    </row>
    <row r="245" spans="2:8" ht="13.5" customHeight="1">
      <c r="B245" s="403" t="s">
        <v>273</v>
      </c>
      <c r="C245" s="258" t="s">
        <v>429</v>
      </c>
      <c r="D245" s="410">
        <f>INDEX($C$4:$F$18,MATCH($B244,$B$4:$B$18,),MATCH($C245,$C$3:$F$3,0))</f>
        <v>0</v>
      </c>
      <c r="E245" s="411"/>
      <c r="F245" s="412"/>
      <c r="H245" s="295" t="s">
        <v>381</v>
      </c>
    </row>
    <row r="246" spans="2:8" ht="13.5" customHeight="1">
      <c r="B246" s="403"/>
      <c r="C246" s="258" t="s">
        <v>309</v>
      </c>
      <c r="D246" s="410">
        <f>INDEX($C$4:$F$18,MATCH($B244,$B$4:$B$18,),MATCH($C246,$C$3:$F$3,0))</f>
        <v>0</v>
      </c>
      <c r="E246" s="411"/>
      <c r="F246" s="412"/>
      <c r="H246" s="295" t="s">
        <v>381</v>
      </c>
    </row>
    <row r="247" spans="2:8">
      <c r="B247" s="403"/>
      <c r="C247" s="258" t="s">
        <v>308</v>
      </c>
      <c r="D247" s="420"/>
      <c r="E247" s="421"/>
      <c r="F247" s="422"/>
      <c r="H247" s="295" t="s">
        <v>381</v>
      </c>
    </row>
    <row r="248" spans="2:8">
      <c r="B248" s="392" t="s">
        <v>314</v>
      </c>
      <c r="C248" s="258" t="s">
        <v>310</v>
      </c>
      <c r="D248" s="410">
        <f>INDEX($C$4:$F$18,MATCH($B244,$B$4:$B$18,),MATCH($C248,$C$3:$F$3,0))</f>
        <v>0</v>
      </c>
      <c r="E248" s="411"/>
      <c r="F248" s="412"/>
      <c r="H248" s="295" t="s">
        <v>381</v>
      </c>
    </row>
    <row r="249" spans="2:8" ht="159" customHeight="1">
      <c r="B249" s="392"/>
      <c r="C249" s="258" t="s">
        <v>312</v>
      </c>
      <c r="D249" s="394"/>
      <c r="E249" s="395"/>
      <c r="F249" s="396"/>
      <c r="H249" s="290" t="s">
        <v>525</v>
      </c>
    </row>
    <row r="250" spans="2:8" ht="24">
      <c r="B250" s="392"/>
      <c r="C250" s="258" t="s">
        <v>313</v>
      </c>
      <c r="D250" s="394"/>
      <c r="E250" s="395"/>
      <c r="F250" s="396"/>
      <c r="H250" s="290" t="s">
        <v>399</v>
      </c>
    </row>
    <row r="251" spans="2:8" ht="24">
      <c r="B251" s="392"/>
      <c r="C251" s="258" t="s">
        <v>433</v>
      </c>
      <c r="D251" s="394"/>
      <c r="E251" s="395"/>
      <c r="F251" s="396"/>
      <c r="H251" s="290" t="s">
        <v>434</v>
      </c>
    </row>
    <row r="252" spans="2:8" ht="46.5" customHeight="1">
      <c r="B252" s="391" t="s">
        <v>315</v>
      </c>
      <c r="C252" s="258" t="s">
        <v>316</v>
      </c>
      <c r="D252" s="394"/>
      <c r="E252" s="395"/>
      <c r="F252" s="396"/>
      <c r="H252" s="290" t="s">
        <v>400</v>
      </c>
    </row>
    <row r="253" spans="2:8" ht="46.5" customHeight="1">
      <c r="B253" s="392"/>
      <c r="C253" s="258" t="s">
        <v>317</v>
      </c>
      <c r="D253" s="394"/>
      <c r="E253" s="395"/>
      <c r="F253" s="396"/>
      <c r="H253" s="290" t="s">
        <v>401</v>
      </c>
    </row>
    <row r="254" spans="2:8" ht="46.5" customHeight="1">
      <c r="B254" s="391" t="s">
        <v>321</v>
      </c>
      <c r="C254" s="258" t="s">
        <v>318</v>
      </c>
      <c r="D254" s="394"/>
      <c r="E254" s="395"/>
      <c r="F254" s="396"/>
      <c r="H254" s="290" t="s">
        <v>402</v>
      </c>
    </row>
    <row r="255" spans="2:8" ht="46.5" customHeight="1">
      <c r="B255" s="392"/>
      <c r="C255" s="258" t="s">
        <v>319</v>
      </c>
      <c r="D255" s="394"/>
      <c r="E255" s="395"/>
      <c r="F255" s="396"/>
      <c r="H255" s="290" t="s">
        <v>403</v>
      </c>
    </row>
    <row r="256" spans="2:8" ht="46.5" customHeight="1">
      <c r="B256" s="393"/>
      <c r="C256" s="258" t="s">
        <v>320</v>
      </c>
      <c r="D256" s="394"/>
      <c r="E256" s="395"/>
      <c r="F256" s="396"/>
      <c r="H256" s="290" t="s">
        <v>432</v>
      </c>
    </row>
    <row r="257" spans="2:8" ht="19.5" customHeight="1">
      <c r="B257" s="403" t="s">
        <v>323</v>
      </c>
      <c r="C257" s="241" t="s">
        <v>404</v>
      </c>
      <c r="D257" s="417" t="s">
        <v>532</v>
      </c>
      <c r="E257" s="418"/>
      <c r="F257" s="419"/>
      <c r="H257" s="290" t="s">
        <v>430</v>
      </c>
    </row>
    <row r="258" spans="2:8" ht="84">
      <c r="B258" s="403"/>
      <c r="C258" s="258" t="s">
        <v>431</v>
      </c>
      <c r="D258" s="417"/>
      <c r="E258" s="418"/>
      <c r="F258" s="419"/>
      <c r="H258" s="290" t="s">
        <v>546</v>
      </c>
    </row>
  </sheetData>
  <sheetProtection password="DD26" sheet="1" scenarios="1"/>
  <mergeCells count="286">
    <mergeCell ref="B257:B258"/>
    <mergeCell ref="D257:F257"/>
    <mergeCell ref="D258:F258"/>
    <mergeCell ref="B252:B253"/>
    <mergeCell ref="D252:F252"/>
    <mergeCell ref="D253:F253"/>
    <mergeCell ref="B254:B256"/>
    <mergeCell ref="D254:F254"/>
    <mergeCell ref="D255:F255"/>
    <mergeCell ref="D256:F256"/>
    <mergeCell ref="B248:B251"/>
    <mergeCell ref="D248:F248"/>
    <mergeCell ref="D249:F249"/>
    <mergeCell ref="D250:F250"/>
    <mergeCell ref="D251:F251"/>
    <mergeCell ref="B241:B242"/>
    <mergeCell ref="D241:F241"/>
    <mergeCell ref="D242:F242"/>
    <mergeCell ref="B245:B247"/>
    <mergeCell ref="D245:F245"/>
    <mergeCell ref="D246:F246"/>
    <mergeCell ref="D247:F247"/>
    <mergeCell ref="B236:B237"/>
    <mergeCell ref="D236:F236"/>
    <mergeCell ref="D237:F237"/>
    <mergeCell ref="B238:B240"/>
    <mergeCell ref="D238:F238"/>
    <mergeCell ref="D239:F239"/>
    <mergeCell ref="D240:F240"/>
    <mergeCell ref="B232:B235"/>
    <mergeCell ref="D232:F232"/>
    <mergeCell ref="D233:F233"/>
    <mergeCell ref="D234:F234"/>
    <mergeCell ref="D235:F235"/>
    <mergeCell ref="B225:B226"/>
    <mergeCell ref="D225:F225"/>
    <mergeCell ref="D226:F226"/>
    <mergeCell ref="B229:B231"/>
    <mergeCell ref="D229:F229"/>
    <mergeCell ref="D230:F230"/>
    <mergeCell ref="D231:F231"/>
    <mergeCell ref="B220:B221"/>
    <mergeCell ref="D220:F220"/>
    <mergeCell ref="D221:F221"/>
    <mergeCell ref="B222:B224"/>
    <mergeCell ref="D222:F222"/>
    <mergeCell ref="D223:F223"/>
    <mergeCell ref="D224:F224"/>
    <mergeCell ref="B216:B219"/>
    <mergeCell ref="D216:F216"/>
    <mergeCell ref="D217:F217"/>
    <mergeCell ref="D218:F218"/>
    <mergeCell ref="D219:F219"/>
    <mergeCell ref="B209:B210"/>
    <mergeCell ref="D209:F209"/>
    <mergeCell ref="D210:F210"/>
    <mergeCell ref="B213:B215"/>
    <mergeCell ref="D213:F213"/>
    <mergeCell ref="D214:F214"/>
    <mergeCell ref="D215:F215"/>
    <mergeCell ref="B204:B205"/>
    <mergeCell ref="D204:F204"/>
    <mergeCell ref="D205:F205"/>
    <mergeCell ref="B206:B208"/>
    <mergeCell ref="D206:F206"/>
    <mergeCell ref="D207:F207"/>
    <mergeCell ref="D208:F208"/>
    <mergeCell ref="B200:B203"/>
    <mergeCell ref="D200:F200"/>
    <mergeCell ref="D201:F201"/>
    <mergeCell ref="D202:F202"/>
    <mergeCell ref="D203:F203"/>
    <mergeCell ref="B193:B194"/>
    <mergeCell ref="D193:F193"/>
    <mergeCell ref="D194:F194"/>
    <mergeCell ref="B197:B199"/>
    <mergeCell ref="D197:F197"/>
    <mergeCell ref="D198:F198"/>
    <mergeCell ref="D199:F199"/>
    <mergeCell ref="B188:B189"/>
    <mergeCell ref="D188:F188"/>
    <mergeCell ref="D189:F189"/>
    <mergeCell ref="B190:B192"/>
    <mergeCell ref="D190:F190"/>
    <mergeCell ref="D191:F191"/>
    <mergeCell ref="D192:F192"/>
    <mergeCell ref="B184:B187"/>
    <mergeCell ref="D184:F184"/>
    <mergeCell ref="D185:F185"/>
    <mergeCell ref="D186:F186"/>
    <mergeCell ref="D187:F187"/>
    <mergeCell ref="B177:B178"/>
    <mergeCell ref="D177:F177"/>
    <mergeCell ref="D178:F178"/>
    <mergeCell ref="B181:B183"/>
    <mergeCell ref="D181:F181"/>
    <mergeCell ref="D182:F182"/>
    <mergeCell ref="D183:F183"/>
    <mergeCell ref="B172:B173"/>
    <mergeCell ref="D172:F172"/>
    <mergeCell ref="D173:F173"/>
    <mergeCell ref="B174:B176"/>
    <mergeCell ref="D174:F174"/>
    <mergeCell ref="D175:F175"/>
    <mergeCell ref="D176:F176"/>
    <mergeCell ref="B168:B171"/>
    <mergeCell ref="D168:F168"/>
    <mergeCell ref="D169:F169"/>
    <mergeCell ref="D170:F170"/>
    <mergeCell ref="D171:F171"/>
    <mergeCell ref="B161:B162"/>
    <mergeCell ref="D161:F161"/>
    <mergeCell ref="D162:F162"/>
    <mergeCell ref="B165:B167"/>
    <mergeCell ref="D165:F165"/>
    <mergeCell ref="D166:F166"/>
    <mergeCell ref="D167:F167"/>
    <mergeCell ref="B156:B157"/>
    <mergeCell ref="D156:F156"/>
    <mergeCell ref="D157:F157"/>
    <mergeCell ref="B158:B160"/>
    <mergeCell ref="D158:F158"/>
    <mergeCell ref="D159:F159"/>
    <mergeCell ref="D160:F160"/>
    <mergeCell ref="B152:B155"/>
    <mergeCell ref="D152:F152"/>
    <mergeCell ref="D153:F153"/>
    <mergeCell ref="D154:F154"/>
    <mergeCell ref="D155:F155"/>
    <mergeCell ref="B145:B146"/>
    <mergeCell ref="D145:F145"/>
    <mergeCell ref="D146:F146"/>
    <mergeCell ref="B149:B151"/>
    <mergeCell ref="D149:F149"/>
    <mergeCell ref="D150:F150"/>
    <mergeCell ref="D151:F151"/>
    <mergeCell ref="B140:B141"/>
    <mergeCell ref="D140:F140"/>
    <mergeCell ref="D141:F141"/>
    <mergeCell ref="B142:B144"/>
    <mergeCell ref="D142:F142"/>
    <mergeCell ref="D143:F143"/>
    <mergeCell ref="D144:F144"/>
    <mergeCell ref="B136:B139"/>
    <mergeCell ref="D136:F136"/>
    <mergeCell ref="D137:F137"/>
    <mergeCell ref="D138:F138"/>
    <mergeCell ref="D139:F139"/>
    <mergeCell ref="B129:B130"/>
    <mergeCell ref="D129:F129"/>
    <mergeCell ref="D130:F130"/>
    <mergeCell ref="B133:B135"/>
    <mergeCell ref="D133:F133"/>
    <mergeCell ref="D134:F134"/>
    <mergeCell ref="D135:F135"/>
    <mergeCell ref="B124:B125"/>
    <mergeCell ref="D124:F124"/>
    <mergeCell ref="D125:F125"/>
    <mergeCell ref="B126:B128"/>
    <mergeCell ref="D126:F126"/>
    <mergeCell ref="D127:F127"/>
    <mergeCell ref="D128:F128"/>
    <mergeCell ref="B120:B123"/>
    <mergeCell ref="D120:F120"/>
    <mergeCell ref="D121:F121"/>
    <mergeCell ref="D122:F122"/>
    <mergeCell ref="D123:F123"/>
    <mergeCell ref="B113:B114"/>
    <mergeCell ref="D113:F113"/>
    <mergeCell ref="D114:F114"/>
    <mergeCell ref="B117:B119"/>
    <mergeCell ref="D117:F117"/>
    <mergeCell ref="D118:F118"/>
    <mergeCell ref="D119:F119"/>
    <mergeCell ref="B108:B109"/>
    <mergeCell ref="D108:F108"/>
    <mergeCell ref="D109:F109"/>
    <mergeCell ref="B110:B112"/>
    <mergeCell ref="D110:F110"/>
    <mergeCell ref="D111:F111"/>
    <mergeCell ref="D112:F112"/>
    <mergeCell ref="B104:B107"/>
    <mergeCell ref="D104:F104"/>
    <mergeCell ref="D105:F105"/>
    <mergeCell ref="D106:F106"/>
    <mergeCell ref="D107:F107"/>
    <mergeCell ref="B97:B98"/>
    <mergeCell ref="D97:F97"/>
    <mergeCell ref="D98:F98"/>
    <mergeCell ref="B101:B103"/>
    <mergeCell ref="D101:F101"/>
    <mergeCell ref="D102:F102"/>
    <mergeCell ref="D103:F103"/>
    <mergeCell ref="B92:B93"/>
    <mergeCell ref="D92:F92"/>
    <mergeCell ref="D93:F93"/>
    <mergeCell ref="B94:B96"/>
    <mergeCell ref="D94:F94"/>
    <mergeCell ref="D95:F95"/>
    <mergeCell ref="D96:F96"/>
    <mergeCell ref="B85:B87"/>
    <mergeCell ref="D85:F85"/>
    <mergeCell ref="D86:F86"/>
    <mergeCell ref="D87:F87"/>
    <mergeCell ref="B88:B91"/>
    <mergeCell ref="D88:F88"/>
    <mergeCell ref="D89:F89"/>
    <mergeCell ref="D90:F90"/>
    <mergeCell ref="D91:F91"/>
    <mergeCell ref="B78:B80"/>
    <mergeCell ref="D78:F78"/>
    <mergeCell ref="D79:F79"/>
    <mergeCell ref="D80:F80"/>
    <mergeCell ref="B81:B82"/>
    <mergeCell ref="D81:F81"/>
    <mergeCell ref="D82:F82"/>
    <mergeCell ref="B69:B71"/>
    <mergeCell ref="D69:F69"/>
    <mergeCell ref="D70:F70"/>
    <mergeCell ref="D71:F71"/>
    <mergeCell ref="B76:B77"/>
    <mergeCell ref="D76:F76"/>
    <mergeCell ref="D77:F77"/>
    <mergeCell ref="B72:B75"/>
    <mergeCell ref="D72:F72"/>
    <mergeCell ref="D73:F73"/>
    <mergeCell ref="D74:F74"/>
    <mergeCell ref="D75:F75"/>
    <mergeCell ref="D56:F56"/>
    <mergeCell ref="B60:B61"/>
    <mergeCell ref="D60:F60"/>
    <mergeCell ref="D61:F61"/>
    <mergeCell ref="D64:F64"/>
    <mergeCell ref="B49:B50"/>
    <mergeCell ref="D49:F49"/>
    <mergeCell ref="D50:F50"/>
    <mergeCell ref="H3:H18"/>
    <mergeCell ref="B53:B55"/>
    <mergeCell ref="D53:F53"/>
    <mergeCell ref="D54:F54"/>
    <mergeCell ref="D55:F55"/>
    <mergeCell ref="B44:B45"/>
    <mergeCell ref="D44:F44"/>
    <mergeCell ref="D45:F45"/>
    <mergeCell ref="B46:B48"/>
    <mergeCell ref="D46:F46"/>
    <mergeCell ref="D47:F47"/>
    <mergeCell ref="D48:F48"/>
    <mergeCell ref="B37:B39"/>
    <mergeCell ref="D37:F37"/>
    <mergeCell ref="D38:F38"/>
    <mergeCell ref="D39:F39"/>
    <mergeCell ref="D22:F22"/>
    <mergeCell ref="D23:F23"/>
    <mergeCell ref="D25:F25"/>
    <mergeCell ref="D27:F27"/>
    <mergeCell ref="D29:F29"/>
    <mergeCell ref="D31:F31"/>
    <mergeCell ref="B28:B29"/>
    <mergeCell ref="B30:B32"/>
    <mergeCell ref="B33:B34"/>
    <mergeCell ref="D33:F33"/>
    <mergeCell ref="B56:B59"/>
    <mergeCell ref="B65:B66"/>
    <mergeCell ref="D65:F65"/>
    <mergeCell ref="D66:F66"/>
    <mergeCell ref="B21:B23"/>
    <mergeCell ref="D21:F21"/>
    <mergeCell ref="B24:B27"/>
    <mergeCell ref="D24:F24"/>
    <mergeCell ref="D28:F28"/>
    <mergeCell ref="D30:F30"/>
    <mergeCell ref="D32:F32"/>
    <mergeCell ref="D57:F57"/>
    <mergeCell ref="D58:F58"/>
    <mergeCell ref="D59:F59"/>
    <mergeCell ref="B62:B64"/>
    <mergeCell ref="D62:F62"/>
    <mergeCell ref="D63:F63"/>
    <mergeCell ref="B40:B43"/>
    <mergeCell ref="D40:F40"/>
    <mergeCell ref="D41:F41"/>
    <mergeCell ref="D42:F42"/>
    <mergeCell ref="D43:F43"/>
    <mergeCell ref="D26:F26"/>
    <mergeCell ref="D34:F34"/>
  </mergeCells>
  <phoneticPr fontId="13"/>
  <conditionalFormatting sqref="D65:F65">
    <cfRule type="cellIs" dxfId="17" priority="15" operator="equal">
      <formula>"（プルダウン選択）"</formula>
    </cfRule>
  </conditionalFormatting>
  <conditionalFormatting sqref="D81:F81">
    <cfRule type="cellIs" dxfId="16" priority="14" operator="equal">
      <formula>"（プルダウン選択）"</formula>
    </cfRule>
  </conditionalFormatting>
  <conditionalFormatting sqref="D97:F97">
    <cfRule type="cellIs" dxfId="15" priority="13" operator="equal">
      <formula>"（プルダウン選択）"</formula>
    </cfRule>
  </conditionalFormatting>
  <conditionalFormatting sqref="D113:F113">
    <cfRule type="cellIs" dxfId="14" priority="12" operator="equal">
      <formula>"（プルダウン選択）"</formula>
    </cfRule>
  </conditionalFormatting>
  <conditionalFormatting sqref="D129:F129">
    <cfRule type="cellIs" dxfId="13" priority="11" operator="equal">
      <formula>"（プルダウン選択）"</formula>
    </cfRule>
  </conditionalFormatting>
  <conditionalFormatting sqref="D145:F145">
    <cfRule type="cellIs" dxfId="12" priority="10" operator="equal">
      <formula>"（プルダウン選択）"</formula>
    </cfRule>
  </conditionalFormatting>
  <conditionalFormatting sqref="D161:F161">
    <cfRule type="cellIs" dxfId="11" priority="9" operator="equal">
      <formula>"（プルダウン選択）"</formula>
    </cfRule>
  </conditionalFormatting>
  <conditionalFormatting sqref="D177:F177">
    <cfRule type="cellIs" dxfId="10" priority="8" operator="equal">
      <formula>"（プルダウン選択）"</formula>
    </cfRule>
  </conditionalFormatting>
  <conditionalFormatting sqref="D193:F193">
    <cfRule type="cellIs" dxfId="9" priority="7" operator="equal">
      <formula>"（プルダウン選択）"</formula>
    </cfRule>
  </conditionalFormatting>
  <conditionalFormatting sqref="D209:F209">
    <cfRule type="cellIs" dxfId="8" priority="6" operator="equal">
      <formula>"（プルダウン選択）"</formula>
    </cfRule>
  </conditionalFormatting>
  <conditionalFormatting sqref="D225:F225">
    <cfRule type="cellIs" dxfId="7" priority="5" operator="equal">
      <formula>"（プルダウン選択）"</formula>
    </cfRule>
  </conditionalFormatting>
  <conditionalFormatting sqref="D241:F241">
    <cfRule type="cellIs" dxfId="6" priority="4" operator="equal">
      <formula>"（プルダウン選択）"</formula>
    </cfRule>
  </conditionalFormatting>
  <conditionalFormatting sqref="D257:F257">
    <cfRule type="cellIs" dxfId="5" priority="3" operator="equal">
      <formula>"（プルダウン選択）"</formula>
    </cfRule>
  </conditionalFormatting>
  <conditionalFormatting sqref="D49:F49">
    <cfRule type="cellIs" dxfId="4" priority="2" operator="equal">
      <formula>"（プルダウン選択）"</formula>
    </cfRule>
  </conditionalFormatting>
  <conditionalFormatting sqref="D33:F33">
    <cfRule type="cellIs" dxfId="3" priority="1" operator="equal">
      <formula>"（プルダウン選択）"</formula>
    </cfRule>
  </conditionalFormatting>
  <dataValidations count="1">
    <dataValidation type="list" allowBlank="1" showInputMessage="1" showErrorMessage="1" sqref="D65:F65 D81:F81 D97:F97 D113:F113 D129:F129 D145:F145 D161:F161 D177:F177 D193:F193 D209:F209 D225:F225 D241:F241 D257:F257 D49:F49 D33:F33">
      <formula1>"（プルダウン選択）,景品類に該当する,景品類に該当しない"</formula1>
    </dataValidation>
  </dataValidations>
  <hyperlinks>
    <hyperlink ref="B4" location="⑥インセンティブ登録!B24" display="⑥インセンティブ登録!B24"/>
    <hyperlink ref="B5" location="⑥インセンティブ登録!B40" display="⑥インセンティブ登録!B40"/>
    <hyperlink ref="B6" location="⑥インセンティブ登録!B56" display="⑥インセンティブ登録!B56"/>
    <hyperlink ref="B7" location="⑥インセンティブ登録!B72" display="⑥インセンティブ登録!B72"/>
    <hyperlink ref="C20" location="⑥インセンティブ登録!B2" display="↑ページTOPに戻る"/>
    <hyperlink ref="C36" location="⑥インセンティブ登録!B2" display="↑ページTOPに戻る"/>
    <hyperlink ref="C52" location="⑥インセンティブ登録!B2" display="↑ページTOPに戻る"/>
    <hyperlink ref="C68" location="⑥インセンティブ登録!B2" display="↑ページTOPに戻る"/>
    <hyperlink ref="C84" location="⑥インセンティブ登録!B2" display="↑ページTOPに戻る"/>
    <hyperlink ref="C100" location="⑥インセンティブ登録!B2" display="↑ページTOPに戻る"/>
    <hyperlink ref="C116" location="⑥インセンティブ登録!B2" display="↑ページTOPに戻る"/>
    <hyperlink ref="C132" location="⑥インセンティブ登録!B2" display="↑ページTOPに戻る"/>
    <hyperlink ref="C148" location="⑥インセンティブ登録!B2" display="↑ページTOPに戻る"/>
    <hyperlink ref="C164" location="⑥インセンティブ登録!B2" display="↑ページTOPに戻る"/>
    <hyperlink ref="C180" location="⑥インセンティブ登録!B2" display="↑ページTOPに戻る"/>
    <hyperlink ref="C196" location="⑥インセンティブ登録!B2" display="↑ページTOPに戻る"/>
    <hyperlink ref="C212" location="⑥インセンティブ登録!B2" display="↑ページTOPに戻る"/>
    <hyperlink ref="C228" location="⑥インセンティブ登録!B2" display="↑ページTOPに戻る"/>
    <hyperlink ref="C244" location="⑥インセンティブ登録!B2" display="↑ページTOPに戻る"/>
    <hyperlink ref="B8" location="⑥インセンティブ登録!B88" display="⑥インセンティブ登録!B88"/>
    <hyperlink ref="B9" location="⑥インセンティブ登録!B104" display="⑥インセンティブ登録!B104"/>
    <hyperlink ref="B10" location="⑥インセンティブ登録!B120" display="⑥インセンティブ登録!B120"/>
    <hyperlink ref="B11" location="⑥インセンティブ登録!B136" display="⑥インセンティブ登録!B136"/>
    <hyperlink ref="B12" location="⑥インセンティブ登録!B152" display="⑥インセンティブ登録!B152"/>
    <hyperlink ref="B13" location="⑥インセンティブ登録!B168" display="⑥インセンティブ登録!B168"/>
    <hyperlink ref="B14" location="⑥インセンティブ登録!B182" display="⑥インセンティブ登録!B182"/>
    <hyperlink ref="B15" location="⑥インセンティブ登録!B200" display="⑥インセンティブ登録!B200"/>
    <hyperlink ref="B16" location="⑥インセンティブ登録!B216" display="⑥インセンティブ登録!B216"/>
    <hyperlink ref="B17" location="⑥インセンティブ登録!B232" display="⑥インセンティブ登録!B232"/>
    <hyperlink ref="B18" location="⑥インセンティブ登録!B248" display="⑥インセンティブ登録!B248"/>
    <hyperlink ref="A1" location="Index!B1" display="Indexに戻る"/>
  </hyperlinks>
  <pageMargins left="0.70866141732283472" right="0.70866141732283472" top="0.74803149606299213" bottom="0.74803149606299213" header="0.31496062992125984" footer="0.31496062992125984"/>
  <pageSetup paperSize="9" scale="76" fitToHeight="0" orientation="portrait" r:id="rId1"/>
  <headerFooter>
    <oddFooter>&amp;P / &amp;N ページ</oddFooter>
  </headerFooter>
  <rowBreaks count="14" manualBreakCount="14">
    <brk id="34" max="16383" man="1"/>
    <brk id="50" max="16383" man="1"/>
    <brk id="66" max="16383" man="1"/>
    <brk id="82" max="16383" man="1"/>
    <brk id="98" max="16383" man="1"/>
    <brk id="114" max="16383" man="1"/>
    <brk id="130" max="16383" man="1"/>
    <brk id="146" max="16383" man="1"/>
    <brk id="162" max="16383" man="1"/>
    <brk id="178" max="16383" man="1"/>
    <brk id="194" max="16383" man="1"/>
    <brk id="210" max="16383" man="1"/>
    <brk id="226" max="16383" man="1"/>
    <brk id="242"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プルダウンリスト!$D$4:$D$8</xm:f>
          </x14:formula1>
          <xm:sqref>D4:D18</xm:sqref>
        </x14:dataValidation>
        <x14:dataValidation type="list" allowBlank="1" showInputMessage="1" showErrorMessage="1">
          <x14:formula1>
            <xm:f>プルダウンリスト!$E$3:$E$5</xm:f>
          </x14:formula1>
          <xm:sqref>F4:F18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P22"/>
  <sheetViews>
    <sheetView view="pageBreakPreview" zoomScaleNormal="70" zoomScaleSheetLayoutView="100" workbookViewId="0">
      <pane ySplit="4" topLeftCell="A5" activePane="bottomLeft" state="frozen"/>
      <selection activeCell="E4" sqref="E4"/>
      <selection pane="bottomLeft"/>
    </sheetView>
  </sheetViews>
  <sheetFormatPr defaultRowHeight="12"/>
  <cols>
    <col min="1" max="1" width="15.125" style="10" customWidth="1"/>
    <col min="2" max="2" width="9" style="10"/>
    <col min="3" max="3" width="26.625" style="10" bestFit="1" customWidth="1"/>
    <col min="4" max="4" width="22.875" style="10" customWidth="1"/>
    <col min="5" max="5" width="9.5" style="10" customWidth="1"/>
    <col min="6" max="6" width="14.75" style="10" customWidth="1"/>
    <col min="7" max="7" width="9.5" style="10" customWidth="1"/>
    <col min="8" max="8" width="14.75" style="10" customWidth="1"/>
    <col min="9" max="9" width="9.5" style="10" customWidth="1"/>
    <col min="10" max="10" width="14.75" style="10" customWidth="1"/>
    <col min="11" max="11" width="9.5" style="10" customWidth="1"/>
    <col min="12" max="12" width="14.75" style="10" customWidth="1"/>
    <col min="13" max="13" width="9.5" style="10" customWidth="1"/>
    <col min="14" max="14" width="14.75" style="10" customWidth="1"/>
    <col min="15" max="15" width="9.5" style="10" customWidth="1"/>
    <col min="16" max="16" width="14.75" style="10" customWidth="1"/>
    <col min="17" max="16384" width="9" style="10"/>
  </cols>
  <sheetData>
    <row r="1" spans="1:16" ht="18.75">
      <c r="A1" s="325" t="s">
        <v>524</v>
      </c>
      <c r="B1" s="242" t="s">
        <v>327</v>
      </c>
    </row>
    <row r="3" spans="1:16">
      <c r="B3" s="259" t="s">
        <v>254</v>
      </c>
      <c r="C3" s="259" t="s">
        <v>311</v>
      </c>
      <c r="D3" s="259" t="s">
        <v>324</v>
      </c>
      <c r="E3" s="296" t="s">
        <v>279</v>
      </c>
      <c r="F3" s="297"/>
      <c r="G3" s="296" t="s">
        <v>124</v>
      </c>
      <c r="H3" s="297"/>
      <c r="I3" s="296" t="s">
        <v>125</v>
      </c>
      <c r="J3" s="297"/>
      <c r="K3" s="296" t="s">
        <v>126</v>
      </c>
      <c r="L3" s="297"/>
      <c r="M3" s="296" t="s">
        <v>280</v>
      </c>
      <c r="N3" s="297"/>
      <c r="O3" s="296" t="s">
        <v>326</v>
      </c>
      <c r="P3" s="297"/>
    </row>
    <row r="4" spans="1:16">
      <c r="B4" s="260"/>
      <c r="C4" s="260"/>
      <c r="D4" s="260" t="s">
        <v>325</v>
      </c>
      <c r="E4" s="241" t="s">
        <v>281</v>
      </c>
      <c r="F4" s="241" t="s">
        <v>282</v>
      </c>
      <c r="G4" s="241" t="s">
        <v>281</v>
      </c>
      <c r="H4" s="241" t="s">
        <v>282</v>
      </c>
      <c r="I4" s="241" t="s">
        <v>281</v>
      </c>
      <c r="J4" s="241" t="s">
        <v>282</v>
      </c>
      <c r="K4" s="241" t="s">
        <v>281</v>
      </c>
      <c r="L4" s="241" t="s">
        <v>282</v>
      </c>
      <c r="M4" s="241" t="s">
        <v>281</v>
      </c>
      <c r="N4" s="241" t="s">
        <v>282</v>
      </c>
      <c r="O4" s="241" t="s">
        <v>281</v>
      </c>
      <c r="P4" s="241" t="s">
        <v>282</v>
      </c>
    </row>
    <row r="5" spans="1:16">
      <c r="B5" s="261">
        <v>1</v>
      </c>
      <c r="C5" s="337" t="str">
        <f>IF(⑥インセンティブ登録!C4="","",⑥インセンティブ登録!C4&amp;"（"&amp;⑥インセンティブ登録!D4&amp;"）")</f>
        <v/>
      </c>
      <c r="D5" s="349">
        <v>10000</v>
      </c>
      <c r="E5" s="349">
        <v>5000</v>
      </c>
      <c r="F5" s="328">
        <f>E5*$D5</f>
        <v>50000000</v>
      </c>
      <c r="G5" s="349">
        <v>5000</v>
      </c>
      <c r="H5" s="328">
        <f t="shared" ref="H5:H19" si="0">G5*$D5</f>
        <v>50000000</v>
      </c>
      <c r="I5" s="349">
        <v>10000</v>
      </c>
      <c r="J5" s="328">
        <f t="shared" ref="J5:J19" si="1">I5*$D5</f>
        <v>100000000</v>
      </c>
      <c r="K5" s="349">
        <v>12000</v>
      </c>
      <c r="L5" s="328">
        <f t="shared" ref="L5:L19" si="2">K5*$D5</f>
        <v>120000000</v>
      </c>
      <c r="M5" s="349">
        <v>12000</v>
      </c>
      <c r="N5" s="328">
        <f t="shared" ref="N5:N19" si="3">M5*$D5</f>
        <v>120000000</v>
      </c>
      <c r="O5" s="330">
        <f>E5+G5+I5+K5+M5</f>
        <v>44000</v>
      </c>
      <c r="P5" s="330">
        <f t="shared" ref="P5:P19" si="4">O5*$D5</f>
        <v>440000000</v>
      </c>
    </row>
    <row r="6" spans="1:16">
      <c r="B6" s="261">
        <v>2</v>
      </c>
      <c r="C6" s="337" t="str">
        <f>IF(⑥インセンティブ登録!C5="","",⑥インセンティブ登録!C5&amp;"（"&amp;⑥インセンティブ登録!D5&amp;"）")</f>
        <v/>
      </c>
      <c r="D6" s="350">
        <v>5000</v>
      </c>
      <c r="E6" s="350">
        <v>1000</v>
      </c>
      <c r="F6" s="329">
        <f t="shared" ref="F6:F19" si="5">E6*$D6</f>
        <v>5000000</v>
      </c>
      <c r="G6" s="350">
        <v>2000</v>
      </c>
      <c r="H6" s="329">
        <f t="shared" si="0"/>
        <v>10000000</v>
      </c>
      <c r="I6" s="350">
        <v>300</v>
      </c>
      <c r="J6" s="329">
        <f t="shared" si="1"/>
        <v>1500000</v>
      </c>
      <c r="K6" s="350">
        <v>200</v>
      </c>
      <c r="L6" s="329">
        <f t="shared" si="2"/>
        <v>1000000</v>
      </c>
      <c r="M6" s="350">
        <v>100</v>
      </c>
      <c r="N6" s="329">
        <f t="shared" si="3"/>
        <v>500000</v>
      </c>
      <c r="O6" s="330">
        <f t="shared" ref="O6:O19" si="6">E6+G6+I6+K6+M6</f>
        <v>3600</v>
      </c>
      <c r="P6" s="330">
        <f t="shared" si="4"/>
        <v>18000000</v>
      </c>
    </row>
    <row r="7" spans="1:16">
      <c r="B7" s="261">
        <v>3</v>
      </c>
      <c r="C7" s="337" t="str">
        <f>IF(⑥インセンティブ登録!C6="","",⑥インセンティブ登録!C6&amp;"（"&amp;⑥インセンティブ登録!D6&amp;"）")</f>
        <v/>
      </c>
      <c r="D7" s="350">
        <v>5000</v>
      </c>
      <c r="E7" s="350">
        <v>5000</v>
      </c>
      <c r="F7" s="329">
        <f t="shared" si="5"/>
        <v>25000000</v>
      </c>
      <c r="G7" s="350">
        <v>3000</v>
      </c>
      <c r="H7" s="329">
        <f t="shared" si="0"/>
        <v>15000000</v>
      </c>
      <c r="I7" s="350">
        <v>4000</v>
      </c>
      <c r="J7" s="329">
        <f t="shared" si="1"/>
        <v>20000000</v>
      </c>
      <c r="K7" s="350">
        <v>6000</v>
      </c>
      <c r="L7" s="329">
        <f t="shared" si="2"/>
        <v>30000000</v>
      </c>
      <c r="M7" s="350">
        <v>10000</v>
      </c>
      <c r="N7" s="329">
        <f t="shared" si="3"/>
        <v>50000000</v>
      </c>
      <c r="O7" s="330">
        <f t="shared" si="6"/>
        <v>28000</v>
      </c>
      <c r="P7" s="330">
        <f t="shared" si="4"/>
        <v>140000000</v>
      </c>
    </row>
    <row r="8" spans="1:16">
      <c r="B8" s="261">
        <v>4</v>
      </c>
      <c r="C8" s="337" t="str">
        <f>IF(⑥インセンティブ登録!C7="","",⑥インセンティブ登録!C7&amp;"（"&amp;⑥インセンティブ登録!D7&amp;"）")</f>
        <v/>
      </c>
      <c r="D8" s="350"/>
      <c r="E8" s="350"/>
      <c r="F8" s="329">
        <f t="shared" si="5"/>
        <v>0</v>
      </c>
      <c r="G8" s="350"/>
      <c r="H8" s="329">
        <f t="shared" si="0"/>
        <v>0</v>
      </c>
      <c r="I8" s="350"/>
      <c r="J8" s="329">
        <f t="shared" si="1"/>
        <v>0</v>
      </c>
      <c r="K8" s="350"/>
      <c r="L8" s="329">
        <f t="shared" si="2"/>
        <v>0</v>
      </c>
      <c r="M8" s="350"/>
      <c r="N8" s="329">
        <f t="shared" si="3"/>
        <v>0</v>
      </c>
      <c r="O8" s="330">
        <f t="shared" si="6"/>
        <v>0</v>
      </c>
      <c r="P8" s="330">
        <f t="shared" si="4"/>
        <v>0</v>
      </c>
    </row>
    <row r="9" spans="1:16">
      <c r="B9" s="261">
        <v>5</v>
      </c>
      <c r="C9" s="337" t="str">
        <f>IF(⑥インセンティブ登録!C8="","",⑥インセンティブ登録!C8&amp;"（"&amp;⑥インセンティブ登録!D8&amp;"）")</f>
        <v/>
      </c>
      <c r="D9" s="350"/>
      <c r="E9" s="350"/>
      <c r="F9" s="329">
        <f t="shared" si="5"/>
        <v>0</v>
      </c>
      <c r="G9" s="350"/>
      <c r="H9" s="329">
        <f t="shared" si="0"/>
        <v>0</v>
      </c>
      <c r="I9" s="350"/>
      <c r="J9" s="329">
        <f t="shared" si="1"/>
        <v>0</v>
      </c>
      <c r="K9" s="350"/>
      <c r="L9" s="329">
        <f t="shared" si="2"/>
        <v>0</v>
      </c>
      <c r="M9" s="350"/>
      <c r="N9" s="329">
        <f t="shared" si="3"/>
        <v>0</v>
      </c>
      <c r="O9" s="330">
        <f t="shared" si="6"/>
        <v>0</v>
      </c>
      <c r="P9" s="330">
        <f t="shared" si="4"/>
        <v>0</v>
      </c>
    </row>
    <row r="10" spans="1:16">
      <c r="B10" s="261">
        <v>6</v>
      </c>
      <c r="C10" s="337" t="str">
        <f>IF(⑥インセンティブ登録!C9="","",⑥インセンティブ登録!C9&amp;"（"&amp;⑥インセンティブ登録!D9&amp;"）")</f>
        <v/>
      </c>
      <c r="D10" s="350"/>
      <c r="E10" s="350"/>
      <c r="F10" s="329">
        <f t="shared" si="5"/>
        <v>0</v>
      </c>
      <c r="G10" s="350"/>
      <c r="H10" s="329">
        <f t="shared" si="0"/>
        <v>0</v>
      </c>
      <c r="I10" s="350"/>
      <c r="J10" s="329">
        <f t="shared" si="1"/>
        <v>0</v>
      </c>
      <c r="K10" s="350"/>
      <c r="L10" s="329">
        <f t="shared" si="2"/>
        <v>0</v>
      </c>
      <c r="M10" s="350"/>
      <c r="N10" s="329">
        <f t="shared" si="3"/>
        <v>0</v>
      </c>
      <c r="O10" s="330">
        <f t="shared" si="6"/>
        <v>0</v>
      </c>
      <c r="P10" s="330">
        <f t="shared" si="4"/>
        <v>0</v>
      </c>
    </row>
    <row r="11" spans="1:16">
      <c r="B11" s="261">
        <v>7</v>
      </c>
      <c r="C11" s="337" t="str">
        <f>IF(⑥インセンティブ登録!C10="","",⑥インセンティブ登録!C10&amp;"（"&amp;⑥インセンティブ登録!D10&amp;"）")</f>
        <v/>
      </c>
      <c r="D11" s="350"/>
      <c r="E11" s="350"/>
      <c r="F11" s="329">
        <f t="shared" si="5"/>
        <v>0</v>
      </c>
      <c r="G11" s="350"/>
      <c r="H11" s="329">
        <f t="shared" si="0"/>
        <v>0</v>
      </c>
      <c r="I11" s="350"/>
      <c r="J11" s="329">
        <f t="shared" si="1"/>
        <v>0</v>
      </c>
      <c r="K11" s="350"/>
      <c r="L11" s="329">
        <f t="shared" si="2"/>
        <v>0</v>
      </c>
      <c r="M11" s="350"/>
      <c r="N11" s="329">
        <f t="shared" si="3"/>
        <v>0</v>
      </c>
      <c r="O11" s="330">
        <f t="shared" si="6"/>
        <v>0</v>
      </c>
      <c r="P11" s="330">
        <f t="shared" si="4"/>
        <v>0</v>
      </c>
    </row>
    <row r="12" spans="1:16">
      <c r="B12" s="261">
        <v>8</v>
      </c>
      <c r="C12" s="337" t="str">
        <f>IF(⑥インセンティブ登録!C11="","",⑥インセンティブ登録!C11&amp;"（"&amp;⑥インセンティブ登録!D11&amp;"）")</f>
        <v/>
      </c>
      <c r="D12" s="350"/>
      <c r="E12" s="350"/>
      <c r="F12" s="329">
        <f t="shared" si="5"/>
        <v>0</v>
      </c>
      <c r="G12" s="350"/>
      <c r="H12" s="329">
        <f t="shared" si="0"/>
        <v>0</v>
      </c>
      <c r="I12" s="350"/>
      <c r="J12" s="329">
        <f t="shared" si="1"/>
        <v>0</v>
      </c>
      <c r="K12" s="350"/>
      <c r="L12" s="329">
        <f t="shared" si="2"/>
        <v>0</v>
      </c>
      <c r="M12" s="350"/>
      <c r="N12" s="329">
        <f t="shared" si="3"/>
        <v>0</v>
      </c>
      <c r="O12" s="330">
        <f t="shared" si="6"/>
        <v>0</v>
      </c>
      <c r="P12" s="330">
        <f t="shared" si="4"/>
        <v>0</v>
      </c>
    </row>
    <row r="13" spans="1:16">
      <c r="B13" s="261">
        <v>9</v>
      </c>
      <c r="C13" s="337" t="str">
        <f>IF(⑥インセンティブ登録!C12="","",⑥インセンティブ登録!C12&amp;"（"&amp;⑥インセンティブ登録!D12&amp;"）")</f>
        <v/>
      </c>
      <c r="D13" s="350"/>
      <c r="E13" s="350"/>
      <c r="F13" s="329">
        <f t="shared" si="5"/>
        <v>0</v>
      </c>
      <c r="G13" s="350"/>
      <c r="H13" s="329">
        <f t="shared" si="0"/>
        <v>0</v>
      </c>
      <c r="I13" s="350"/>
      <c r="J13" s="329">
        <f t="shared" si="1"/>
        <v>0</v>
      </c>
      <c r="K13" s="350"/>
      <c r="L13" s="329">
        <f t="shared" si="2"/>
        <v>0</v>
      </c>
      <c r="M13" s="350"/>
      <c r="N13" s="329">
        <f t="shared" si="3"/>
        <v>0</v>
      </c>
      <c r="O13" s="330">
        <f t="shared" si="6"/>
        <v>0</v>
      </c>
      <c r="P13" s="330">
        <f t="shared" si="4"/>
        <v>0</v>
      </c>
    </row>
    <row r="14" spans="1:16">
      <c r="B14" s="261">
        <v>10</v>
      </c>
      <c r="C14" s="337" t="str">
        <f>IF(⑥インセンティブ登録!C13="","",⑥インセンティブ登録!C13&amp;"（"&amp;⑥インセンティブ登録!D13&amp;"）")</f>
        <v/>
      </c>
      <c r="D14" s="350"/>
      <c r="E14" s="350"/>
      <c r="F14" s="329">
        <f t="shared" si="5"/>
        <v>0</v>
      </c>
      <c r="G14" s="350"/>
      <c r="H14" s="329">
        <f t="shared" si="0"/>
        <v>0</v>
      </c>
      <c r="I14" s="350"/>
      <c r="J14" s="329">
        <f t="shared" si="1"/>
        <v>0</v>
      </c>
      <c r="K14" s="350"/>
      <c r="L14" s="329">
        <f t="shared" si="2"/>
        <v>0</v>
      </c>
      <c r="M14" s="350"/>
      <c r="N14" s="329">
        <f t="shared" si="3"/>
        <v>0</v>
      </c>
      <c r="O14" s="330">
        <f t="shared" si="6"/>
        <v>0</v>
      </c>
      <c r="P14" s="330">
        <f t="shared" si="4"/>
        <v>0</v>
      </c>
    </row>
    <row r="15" spans="1:16">
      <c r="B15" s="261">
        <v>11</v>
      </c>
      <c r="C15" s="337" t="str">
        <f>IF(⑥インセンティブ登録!C14="","",⑥インセンティブ登録!C14&amp;"（"&amp;⑥インセンティブ登録!D14&amp;"）")</f>
        <v/>
      </c>
      <c r="D15" s="350"/>
      <c r="E15" s="350"/>
      <c r="F15" s="329">
        <f t="shared" si="5"/>
        <v>0</v>
      </c>
      <c r="G15" s="350"/>
      <c r="H15" s="329">
        <f t="shared" si="0"/>
        <v>0</v>
      </c>
      <c r="I15" s="350"/>
      <c r="J15" s="329">
        <f t="shared" si="1"/>
        <v>0</v>
      </c>
      <c r="K15" s="350"/>
      <c r="L15" s="329">
        <f t="shared" si="2"/>
        <v>0</v>
      </c>
      <c r="M15" s="350"/>
      <c r="N15" s="329">
        <f t="shared" si="3"/>
        <v>0</v>
      </c>
      <c r="O15" s="330">
        <f t="shared" si="6"/>
        <v>0</v>
      </c>
      <c r="P15" s="330">
        <f t="shared" si="4"/>
        <v>0</v>
      </c>
    </row>
    <row r="16" spans="1:16">
      <c r="B16" s="261">
        <v>12</v>
      </c>
      <c r="C16" s="337" t="str">
        <f>IF(⑥インセンティブ登録!C15="","",⑥インセンティブ登録!C15&amp;"（"&amp;⑥インセンティブ登録!D15&amp;"）")</f>
        <v/>
      </c>
      <c r="D16" s="350"/>
      <c r="E16" s="350"/>
      <c r="F16" s="329">
        <f t="shared" si="5"/>
        <v>0</v>
      </c>
      <c r="G16" s="350"/>
      <c r="H16" s="329">
        <f t="shared" si="0"/>
        <v>0</v>
      </c>
      <c r="I16" s="350"/>
      <c r="J16" s="329">
        <f t="shared" si="1"/>
        <v>0</v>
      </c>
      <c r="K16" s="350"/>
      <c r="L16" s="329">
        <f t="shared" si="2"/>
        <v>0</v>
      </c>
      <c r="M16" s="350"/>
      <c r="N16" s="329">
        <f t="shared" si="3"/>
        <v>0</v>
      </c>
      <c r="O16" s="330">
        <f t="shared" si="6"/>
        <v>0</v>
      </c>
      <c r="P16" s="330">
        <f t="shared" si="4"/>
        <v>0</v>
      </c>
    </row>
    <row r="17" spans="2:16">
      <c r="B17" s="261">
        <v>13</v>
      </c>
      <c r="C17" s="337" t="str">
        <f>IF(⑥インセンティブ登録!C16="","",⑥インセンティブ登録!C16&amp;"（"&amp;⑥インセンティブ登録!D16&amp;"）")</f>
        <v/>
      </c>
      <c r="D17" s="350"/>
      <c r="E17" s="350"/>
      <c r="F17" s="329">
        <f t="shared" si="5"/>
        <v>0</v>
      </c>
      <c r="G17" s="350"/>
      <c r="H17" s="329">
        <f t="shared" si="0"/>
        <v>0</v>
      </c>
      <c r="I17" s="350"/>
      <c r="J17" s="329">
        <f t="shared" si="1"/>
        <v>0</v>
      </c>
      <c r="K17" s="350"/>
      <c r="L17" s="329">
        <f t="shared" si="2"/>
        <v>0</v>
      </c>
      <c r="M17" s="350"/>
      <c r="N17" s="329">
        <f t="shared" si="3"/>
        <v>0</v>
      </c>
      <c r="O17" s="330">
        <f t="shared" si="6"/>
        <v>0</v>
      </c>
      <c r="P17" s="330">
        <f t="shared" si="4"/>
        <v>0</v>
      </c>
    </row>
    <row r="18" spans="2:16">
      <c r="B18" s="261">
        <v>14</v>
      </c>
      <c r="C18" s="337" t="str">
        <f>IF(⑥インセンティブ登録!C17="","",⑥インセンティブ登録!C17&amp;"（"&amp;⑥インセンティブ登録!D17&amp;"）")</f>
        <v/>
      </c>
      <c r="D18" s="350"/>
      <c r="E18" s="350"/>
      <c r="F18" s="329">
        <f t="shared" si="5"/>
        <v>0</v>
      </c>
      <c r="G18" s="350"/>
      <c r="H18" s="329">
        <f t="shared" si="0"/>
        <v>0</v>
      </c>
      <c r="I18" s="350"/>
      <c r="J18" s="329">
        <f t="shared" si="1"/>
        <v>0</v>
      </c>
      <c r="K18" s="350"/>
      <c r="L18" s="329">
        <f t="shared" si="2"/>
        <v>0</v>
      </c>
      <c r="M18" s="350"/>
      <c r="N18" s="329">
        <f t="shared" si="3"/>
        <v>0</v>
      </c>
      <c r="O18" s="330">
        <f t="shared" si="6"/>
        <v>0</v>
      </c>
      <c r="P18" s="330">
        <f t="shared" si="4"/>
        <v>0</v>
      </c>
    </row>
    <row r="19" spans="2:16">
      <c r="B19" s="261">
        <v>15</v>
      </c>
      <c r="C19" s="337" t="str">
        <f>IF(⑥インセンティブ登録!C18="","",⑥インセンティブ登録!C18&amp;"（"&amp;⑥インセンティブ登録!D18&amp;"）")</f>
        <v/>
      </c>
      <c r="D19" s="350"/>
      <c r="E19" s="350"/>
      <c r="F19" s="329">
        <f t="shared" si="5"/>
        <v>0</v>
      </c>
      <c r="G19" s="350"/>
      <c r="H19" s="329">
        <f t="shared" si="0"/>
        <v>0</v>
      </c>
      <c r="I19" s="350"/>
      <c r="J19" s="329">
        <f t="shared" si="1"/>
        <v>0</v>
      </c>
      <c r="K19" s="350"/>
      <c r="L19" s="329">
        <f t="shared" si="2"/>
        <v>0</v>
      </c>
      <c r="M19" s="350"/>
      <c r="N19" s="329">
        <f t="shared" si="3"/>
        <v>0</v>
      </c>
      <c r="O19" s="330">
        <f t="shared" si="6"/>
        <v>0</v>
      </c>
      <c r="P19" s="330">
        <f t="shared" si="4"/>
        <v>0</v>
      </c>
    </row>
    <row r="20" spans="2:16" ht="17.25" customHeight="1">
      <c r="B20" s="298"/>
      <c r="C20" s="299"/>
      <c r="D20" s="300" t="s">
        <v>326</v>
      </c>
      <c r="E20" s="331">
        <f>SUM(E5:E19)</f>
        <v>11000</v>
      </c>
      <c r="F20" s="331">
        <f t="shared" ref="F20:P20" si="7">SUM(F5:F19)</f>
        <v>80000000</v>
      </c>
      <c r="G20" s="331">
        <f t="shared" si="7"/>
        <v>10000</v>
      </c>
      <c r="H20" s="331">
        <f t="shared" si="7"/>
        <v>75000000</v>
      </c>
      <c r="I20" s="331">
        <f t="shared" si="7"/>
        <v>14300</v>
      </c>
      <c r="J20" s="331">
        <f t="shared" si="7"/>
        <v>121500000</v>
      </c>
      <c r="K20" s="331">
        <f t="shared" si="7"/>
        <v>18200</v>
      </c>
      <c r="L20" s="331">
        <f t="shared" si="7"/>
        <v>151000000</v>
      </c>
      <c r="M20" s="331">
        <f t="shared" si="7"/>
        <v>22100</v>
      </c>
      <c r="N20" s="331">
        <f t="shared" si="7"/>
        <v>170500000</v>
      </c>
      <c r="O20" s="331">
        <f t="shared" si="7"/>
        <v>75600</v>
      </c>
      <c r="P20" s="331">
        <f t="shared" si="7"/>
        <v>598000000</v>
      </c>
    </row>
    <row r="21" spans="2:16" ht="17.25" customHeight="1">
      <c r="B21" s="332"/>
      <c r="C21" s="332"/>
      <c r="D21" s="333"/>
      <c r="E21" s="334"/>
      <c r="F21" s="334"/>
      <c r="G21" s="334"/>
      <c r="H21" s="334"/>
      <c r="I21" s="334"/>
      <c r="J21" s="334"/>
      <c r="K21" s="334"/>
      <c r="L21" s="334"/>
      <c r="M21" s="334"/>
      <c r="N21" s="334"/>
      <c r="O21" s="335" t="s">
        <v>545</v>
      </c>
      <c r="P21" s="336">
        <f>ROUNDDOWN(P20*2/3,0)</f>
        <v>398666666</v>
      </c>
    </row>
    <row r="22" spans="2:16" ht="334.5" customHeight="1"/>
  </sheetData>
  <sheetProtection password="DD26" sheet="1" objects="1" scenarios="1"/>
  <phoneticPr fontId="13"/>
  <conditionalFormatting sqref="D5:D19 E5:E19 G5:G19 I5:I19 K5:K19 M5:M19">
    <cfRule type="expression" dxfId="2" priority="1">
      <formula>AND($C5&lt;&gt;"",D5="")</formula>
    </cfRule>
  </conditionalFormatting>
  <dataValidations count="1">
    <dataValidation type="whole" operator="greaterThanOrEqual" allowBlank="1" showInputMessage="1" showErrorMessage="1" sqref="D5:D19">
      <formula1>0</formula1>
    </dataValidation>
  </dataValidations>
  <hyperlinks>
    <hyperlink ref="A1" location="Index!B1" display="Indexに戻る"/>
  </hyperlinks>
  <pageMargins left="0.70866141732283472" right="0.70866141732283472" top="0.74803149606299213" bottom="0.74803149606299213"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84"/>
  <sheetViews>
    <sheetView view="pageBreakPreview" zoomScaleNormal="85" zoomScaleSheetLayoutView="100" workbookViewId="0"/>
  </sheetViews>
  <sheetFormatPr defaultRowHeight="13.5"/>
  <cols>
    <col min="1" max="1" width="15" customWidth="1"/>
    <col min="2" max="2" width="2.375" customWidth="1"/>
    <col min="3" max="5" width="32" customWidth="1"/>
  </cols>
  <sheetData>
    <row r="1" spans="1:5" ht="18.75">
      <c r="A1" s="325" t="s">
        <v>524</v>
      </c>
      <c r="B1" t="s">
        <v>460</v>
      </c>
    </row>
    <row r="2" spans="1:5" ht="21" customHeight="1">
      <c r="E2" s="351" t="s">
        <v>461</v>
      </c>
    </row>
    <row r="3" spans="1:5" ht="56.25" customHeight="1">
      <c r="B3" s="425" t="s">
        <v>462</v>
      </c>
      <c r="C3" s="425"/>
      <c r="D3" s="425"/>
      <c r="E3" s="425"/>
    </row>
    <row r="4" spans="1:5">
      <c r="D4" s="245" t="s">
        <v>536</v>
      </c>
      <c r="E4" s="322">
        <f>②担当者情報!D7</f>
        <v>0</v>
      </c>
    </row>
    <row r="5" spans="1:5" ht="18.75" customHeight="1">
      <c r="D5" s="245" t="s">
        <v>149</v>
      </c>
      <c r="E5" s="322">
        <f>②担当者情報!C7</f>
        <v>0</v>
      </c>
    </row>
    <row r="6" spans="1:5" ht="18.75" customHeight="1">
      <c r="D6" s="245" t="s">
        <v>405</v>
      </c>
      <c r="E6" s="352"/>
    </row>
    <row r="7" spans="1:5">
      <c r="E7" s="246" t="s">
        <v>463</v>
      </c>
    </row>
    <row r="8" spans="1:5" ht="56.25" customHeight="1">
      <c r="B8" s="423" t="s">
        <v>464</v>
      </c>
      <c r="C8" s="423"/>
      <c r="D8" s="423"/>
      <c r="E8" s="423"/>
    </row>
    <row r="9" spans="1:5">
      <c r="E9" s="291"/>
    </row>
    <row r="10" spans="1:5">
      <c r="B10" t="s">
        <v>465</v>
      </c>
      <c r="E10" s="291"/>
    </row>
    <row r="11" spans="1:5">
      <c r="B11" t="s">
        <v>466</v>
      </c>
      <c r="E11" s="291"/>
    </row>
    <row r="12" spans="1:5" ht="27" customHeight="1">
      <c r="C12" s="423" t="s">
        <v>467</v>
      </c>
      <c r="D12" s="423"/>
      <c r="E12" s="423"/>
    </row>
    <row r="13" spans="1:5">
      <c r="B13" t="s">
        <v>468</v>
      </c>
      <c r="E13" s="291"/>
    </row>
    <row r="14" spans="1:5">
      <c r="C14" s="423" t="s">
        <v>469</v>
      </c>
      <c r="D14" s="423"/>
      <c r="E14" s="423"/>
    </row>
    <row r="15" spans="1:5">
      <c r="B15" t="s">
        <v>470</v>
      </c>
      <c r="E15" s="291"/>
    </row>
    <row r="16" spans="1:5">
      <c r="C16" s="423" t="s">
        <v>471</v>
      </c>
      <c r="D16" s="423"/>
      <c r="E16" s="423"/>
    </row>
    <row r="17" spans="2:5">
      <c r="B17" t="s">
        <v>472</v>
      </c>
      <c r="E17" s="291"/>
    </row>
    <row r="18" spans="2:5">
      <c r="C18" s="423" t="s">
        <v>473</v>
      </c>
      <c r="D18" s="423"/>
      <c r="E18" s="423"/>
    </row>
    <row r="19" spans="2:5">
      <c r="B19" t="s">
        <v>474</v>
      </c>
      <c r="E19" s="291"/>
    </row>
    <row r="20" spans="2:5" ht="27" customHeight="1">
      <c r="C20" s="423" t="s">
        <v>537</v>
      </c>
      <c r="D20" s="423"/>
      <c r="E20" s="423"/>
    </row>
    <row r="21" spans="2:5">
      <c r="E21" s="291"/>
    </row>
    <row r="22" spans="2:5">
      <c r="B22" t="s">
        <v>475</v>
      </c>
      <c r="E22" s="291"/>
    </row>
    <row r="23" spans="2:5">
      <c r="B23" t="s">
        <v>476</v>
      </c>
      <c r="E23" s="291"/>
    </row>
    <row r="24" spans="2:5">
      <c r="C24" s="424" t="s">
        <v>477</v>
      </c>
      <c r="D24" s="424"/>
      <c r="E24" s="424"/>
    </row>
    <row r="25" spans="2:5">
      <c r="B25" t="s">
        <v>478</v>
      </c>
    </row>
    <row r="26" spans="2:5">
      <c r="C26" s="424" t="s">
        <v>479</v>
      </c>
      <c r="D26" s="424"/>
      <c r="E26" s="424"/>
    </row>
    <row r="28" spans="2:5">
      <c r="B28" t="s">
        <v>480</v>
      </c>
    </row>
    <row r="29" spans="2:5">
      <c r="C29" s="287" t="s">
        <v>481</v>
      </c>
      <c r="D29" s="287" t="s">
        <v>490</v>
      </c>
      <c r="E29" s="287" t="s">
        <v>491</v>
      </c>
    </row>
    <row r="30" spans="2:5">
      <c r="C30" s="301">
        <f>②担当者情報!C13</f>
        <v>0</v>
      </c>
      <c r="D30" s="301">
        <f>②担当者情報!H13</f>
        <v>0</v>
      </c>
      <c r="E30" s="301">
        <f>②担当者情報!I13</f>
        <v>0</v>
      </c>
    </row>
    <row r="31" spans="2:5">
      <c r="C31" s="301">
        <f>②担当者情報!C14</f>
        <v>0</v>
      </c>
      <c r="D31" s="301">
        <f>②担当者情報!H14</f>
        <v>0</v>
      </c>
      <c r="E31" s="301">
        <f>②担当者情報!I14</f>
        <v>0</v>
      </c>
    </row>
    <row r="32" spans="2:5">
      <c r="C32" s="301">
        <f>②担当者情報!C15</f>
        <v>0</v>
      </c>
      <c r="D32" s="301">
        <f>②担当者情報!H15</f>
        <v>0</v>
      </c>
      <c r="E32" s="301">
        <f>②担当者情報!I15</f>
        <v>0</v>
      </c>
    </row>
    <row r="33" spans="3:5">
      <c r="C33" s="301">
        <f>②担当者情報!C16</f>
        <v>0</v>
      </c>
      <c r="D33" s="301">
        <f>②担当者情報!H16</f>
        <v>0</v>
      </c>
      <c r="E33" s="301">
        <f>②担当者情報!I16</f>
        <v>0</v>
      </c>
    </row>
    <row r="34" spans="3:5">
      <c r="C34" s="301">
        <f>②担当者情報!C17</f>
        <v>0</v>
      </c>
      <c r="D34" s="301">
        <f>②担当者情報!H17</f>
        <v>0</v>
      </c>
      <c r="E34" s="301">
        <f>②担当者情報!I17</f>
        <v>0</v>
      </c>
    </row>
    <row r="35" spans="3:5">
      <c r="C35" s="301">
        <f>②担当者情報!C18</f>
        <v>0</v>
      </c>
      <c r="D35" s="301">
        <f>②担当者情報!H18</f>
        <v>0</v>
      </c>
      <c r="E35" s="301">
        <f>②担当者情報!I18</f>
        <v>0</v>
      </c>
    </row>
    <row r="36" spans="3:5">
      <c r="C36" s="301">
        <f>②担当者情報!C19</f>
        <v>0</v>
      </c>
      <c r="D36" s="301">
        <f>②担当者情報!H19</f>
        <v>0</v>
      </c>
      <c r="E36" s="301">
        <f>②担当者情報!I19</f>
        <v>0</v>
      </c>
    </row>
    <row r="37" spans="3:5">
      <c r="C37" s="301">
        <f>②担当者情報!C20</f>
        <v>0</v>
      </c>
      <c r="D37" s="301">
        <f>②担当者情報!H20</f>
        <v>0</v>
      </c>
      <c r="E37" s="301">
        <f>②担当者情報!I20</f>
        <v>0</v>
      </c>
    </row>
    <row r="38" spans="3:5">
      <c r="C38" s="301">
        <f>②担当者情報!C21</f>
        <v>0</v>
      </c>
      <c r="D38" s="301">
        <f>②担当者情報!H21</f>
        <v>0</v>
      </c>
      <c r="E38" s="301">
        <f>②担当者情報!I21</f>
        <v>0</v>
      </c>
    </row>
    <row r="39" spans="3:5">
      <c r="C39" s="301">
        <f>②担当者情報!C22</f>
        <v>0</v>
      </c>
      <c r="D39" s="301">
        <f>②担当者情報!H22</f>
        <v>0</v>
      </c>
      <c r="E39" s="301">
        <f>②担当者情報!I22</f>
        <v>0</v>
      </c>
    </row>
    <row r="40" spans="3:5">
      <c r="C40" s="301">
        <f>②担当者情報!C23</f>
        <v>0</v>
      </c>
      <c r="D40" s="301">
        <f>②担当者情報!H23</f>
        <v>0</v>
      </c>
      <c r="E40" s="301">
        <f>②担当者情報!I23</f>
        <v>0</v>
      </c>
    </row>
    <row r="41" spans="3:5">
      <c r="C41" s="301">
        <f>②担当者情報!C24</f>
        <v>0</v>
      </c>
      <c r="D41" s="301">
        <f>②担当者情報!H24</f>
        <v>0</v>
      </c>
      <c r="E41" s="301">
        <f>②担当者情報!I24</f>
        <v>0</v>
      </c>
    </row>
    <row r="42" spans="3:5">
      <c r="C42" s="301">
        <f>②担当者情報!C25</f>
        <v>0</v>
      </c>
      <c r="D42" s="301">
        <f>②担当者情報!H25</f>
        <v>0</v>
      </c>
      <c r="E42" s="301">
        <f>②担当者情報!I25</f>
        <v>0</v>
      </c>
    </row>
    <row r="43" spans="3:5">
      <c r="C43" s="301">
        <f>②担当者情報!C26</f>
        <v>0</v>
      </c>
      <c r="D43" s="301">
        <f>②担当者情報!H26</f>
        <v>0</v>
      </c>
      <c r="E43" s="301">
        <f>②担当者情報!I26</f>
        <v>0</v>
      </c>
    </row>
    <row r="44" spans="3:5">
      <c r="C44" s="301">
        <f>②担当者情報!C27</f>
        <v>0</v>
      </c>
      <c r="D44" s="301">
        <f>②担当者情報!H27</f>
        <v>0</v>
      </c>
      <c r="E44" s="301">
        <f>②担当者情報!I27</f>
        <v>0</v>
      </c>
    </row>
    <row r="45" spans="3:5">
      <c r="C45" s="301">
        <f>②担当者情報!C28</f>
        <v>0</v>
      </c>
      <c r="D45" s="301">
        <f>②担当者情報!H28</f>
        <v>0</v>
      </c>
      <c r="E45" s="301">
        <f>②担当者情報!I28</f>
        <v>0</v>
      </c>
    </row>
    <row r="46" spans="3:5">
      <c r="C46" s="301">
        <f>②担当者情報!C29</f>
        <v>0</v>
      </c>
      <c r="D46" s="301">
        <f>②担当者情報!H29</f>
        <v>0</v>
      </c>
      <c r="E46" s="301">
        <f>②担当者情報!I29</f>
        <v>0</v>
      </c>
    </row>
    <row r="47" spans="3:5">
      <c r="C47" s="301">
        <f>②担当者情報!C30</f>
        <v>0</v>
      </c>
      <c r="D47" s="301">
        <f>②担当者情報!H30</f>
        <v>0</v>
      </c>
      <c r="E47" s="301">
        <f>②担当者情報!I30</f>
        <v>0</v>
      </c>
    </row>
    <row r="48" spans="3:5">
      <c r="C48" s="301">
        <f>②担当者情報!C31</f>
        <v>0</v>
      </c>
      <c r="D48" s="301">
        <f>②担当者情報!H31</f>
        <v>0</v>
      </c>
      <c r="E48" s="301">
        <f>②担当者情報!I31</f>
        <v>0</v>
      </c>
    </row>
    <row r="49" spans="2:5">
      <c r="C49" s="301">
        <f>②担当者情報!C32</f>
        <v>0</v>
      </c>
      <c r="D49" s="301">
        <f>②担当者情報!H32</f>
        <v>0</v>
      </c>
      <c r="E49" s="301">
        <f>②担当者情報!I32</f>
        <v>0</v>
      </c>
    </row>
    <row r="50" spans="2:5">
      <c r="C50" s="301">
        <f>②担当者情報!C33</f>
        <v>0</v>
      </c>
      <c r="D50" s="301">
        <f>②担当者情報!H33</f>
        <v>0</v>
      </c>
      <c r="E50" s="301">
        <f>②担当者情報!I33</f>
        <v>0</v>
      </c>
    </row>
    <row r="51" spans="2:5">
      <c r="C51" s="301">
        <f>②担当者情報!C34</f>
        <v>0</v>
      </c>
      <c r="D51" s="301">
        <f>②担当者情報!H34</f>
        <v>0</v>
      </c>
      <c r="E51" s="301">
        <f>②担当者情報!I34</f>
        <v>0</v>
      </c>
    </row>
    <row r="52" spans="2:5">
      <c r="C52" s="301">
        <f>②担当者情報!C35</f>
        <v>0</v>
      </c>
      <c r="D52" s="301">
        <f>②担当者情報!H35</f>
        <v>0</v>
      </c>
      <c r="E52" s="301">
        <f>②担当者情報!I35</f>
        <v>0</v>
      </c>
    </row>
    <row r="53" spans="2:5">
      <c r="C53" s="301">
        <f>②担当者情報!C36</f>
        <v>0</v>
      </c>
      <c r="D53" s="301">
        <f>②担当者情報!H36</f>
        <v>0</v>
      </c>
      <c r="E53" s="301">
        <f>②担当者情報!I36</f>
        <v>0</v>
      </c>
    </row>
    <row r="54" spans="2:5">
      <c r="C54" s="301">
        <f>②担当者情報!C37</f>
        <v>0</v>
      </c>
      <c r="D54" s="301">
        <f>②担当者情報!H37</f>
        <v>0</v>
      </c>
      <c r="E54" s="301">
        <f>②担当者情報!I37</f>
        <v>0</v>
      </c>
    </row>
    <row r="56" spans="2:5">
      <c r="B56" t="s">
        <v>484</v>
      </c>
    </row>
    <row r="58" spans="2:5">
      <c r="B58" t="s">
        <v>480</v>
      </c>
    </row>
    <row r="59" spans="2:5">
      <c r="C59" s="287" t="s">
        <v>481</v>
      </c>
      <c r="D59" s="287" t="s">
        <v>482</v>
      </c>
      <c r="E59" s="287" t="s">
        <v>483</v>
      </c>
    </row>
    <row r="60" spans="2:5">
      <c r="C60" s="301">
        <f>②担当者情報!C38</f>
        <v>0</v>
      </c>
      <c r="D60" s="301">
        <f>②担当者情報!H38</f>
        <v>0</v>
      </c>
      <c r="E60" s="301">
        <f>②担当者情報!I38</f>
        <v>0</v>
      </c>
    </row>
    <row r="61" spans="2:5">
      <c r="C61" s="301">
        <f>②担当者情報!C39</f>
        <v>0</v>
      </c>
      <c r="D61" s="301">
        <f>②担当者情報!H39</f>
        <v>0</v>
      </c>
      <c r="E61" s="301">
        <f>②担当者情報!I39</f>
        <v>0</v>
      </c>
    </row>
    <row r="62" spans="2:5">
      <c r="C62" s="301">
        <f>②担当者情報!C40</f>
        <v>0</v>
      </c>
      <c r="D62" s="301">
        <f>②担当者情報!H40</f>
        <v>0</v>
      </c>
      <c r="E62" s="301">
        <f>②担当者情報!I40</f>
        <v>0</v>
      </c>
    </row>
    <row r="63" spans="2:5">
      <c r="C63" s="301">
        <f>②担当者情報!C41</f>
        <v>0</v>
      </c>
      <c r="D63" s="301">
        <f>②担当者情報!H41</f>
        <v>0</v>
      </c>
      <c r="E63" s="301">
        <f>②担当者情報!I41</f>
        <v>0</v>
      </c>
    </row>
    <row r="64" spans="2:5">
      <c r="C64" s="301">
        <f>②担当者情報!C42</f>
        <v>0</v>
      </c>
      <c r="D64" s="301">
        <f>②担当者情報!H42</f>
        <v>0</v>
      </c>
      <c r="E64" s="301">
        <f>②担当者情報!I42</f>
        <v>0</v>
      </c>
    </row>
    <row r="65" spans="3:5">
      <c r="C65" s="301">
        <f>②担当者情報!C43</f>
        <v>0</v>
      </c>
      <c r="D65" s="301">
        <f>②担当者情報!H43</f>
        <v>0</v>
      </c>
      <c r="E65" s="301">
        <f>②担当者情報!I43</f>
        <v>0</v>
      </c>
    </row>
    <row r="66" spans="3:5">
      <c r="C66" s="301">
        <f>②担当者情報!C44</f>
        <v>0</v>
      </c>
      <c r="D66" s="301">
        <f>②担当者情報!H44</f>
        <v>0</v>
      </c>
      <c r="E66" s="301">
        <f>②担当者情報!I44</f>
        <v>0</v>
      </c>
    </row>
    <row r="67" spans="3:5">
      <c r="C67" s="301">
        <f>②担当者情報!C45</f>
        <v>0</v>
      </c>
      <c r="D67" s="301">
        <f>②担当者情報!H45</f>
        <v>0</v>
      </c>
      <c r="E67" s="301">
        <f>②担当者情報!I45</f>
        <v>0</v>
      </c>
    </row>
    <row r="68" spans="3:5">
      <c r="C68" s="301">
        <f>②担当者情報!C46</f>
        <v>0</v>
      </c>
      <c r="D68" s="301">
        <f>②担当者情報!H46</f>
        <v>0</v>
      </c>
      <c r="E68" s="301">
        <f>②担当者情報!I46</f>
        <v>0</v>
      </c>
    </row>
    <row r="69" spans="3:5">
      <c r="C69" s="301">
        <f>②担当者情報!C47</f>
        <v>0</v>
      </c>
      <c r="D69" s="301">
        <f>②担当者情報!H47</f>
        <v>0</v>
      </c>
      <c r="E69" s="301">
        <f>②担当者情報!I47</f>
        <v>0</v>
      </c>
    </row>
    <row r="70" spans="3:5">
      <c r="C70" s="301">
        <f>②担当者情報!C48</f>
        <v>0</v>
      </c>
      <c r="D70" s="301">
        <f>②担当者情報!H48</f>
        <v>0</v>
      </c>
      <c r="E70" s="301">
        <f>②担当者情報!I48</f>
        <v>0</v>
      </c>
    </row>
    <row r="71" spans="3:5">
      <c r="C71" s="301">
        <f>②担当者情報!C49</f>
        <v>0</v>
      </c>
      <c r="D71" s="301">
        <f>②担当者情報!H49</f>
        <v>0</v>
      </c>
      <c r="E71" s="301">
        <f>②担当者情報!I49</f>
        <v>0</v>
      </c>
    </row>
    <row r="72" spans="3:5">
      <c r="C72" s="301">
        <f>②担当者情報!C50</f>
        <v>0</v>
      </c>
      <c r="D72" s="301">
        <f>②担当者情報!H50</f>
        <v>0</v>
      </c>
      <c r="E72" s="301">
        <f>②担当者情報!I50</f>
        <v>0</v>
      </c>
    </row>
    <row r="73" spans="3:5">
      <c r="C73" s="301">
        <f>②担当者情報!C51</f>
        <v>0</v>
      </c>
      <c r="D73" s="301">
        <f>②担当者情報!H51</f>
        <v>0</v>
      </c>
      <c r="E73" s="301">
        <f>②担当者情報!I51</f>
        <v>0</v>
      </c>
    </row>
    <row r="74" spans="3:5">
      <c r="C74" s="301">
        <f>②担当者情報!C52</f>
        <v>0</v>
      </c>
      <c r="D74" s="301">
        <f>②担当者情報!H52</f>
        <v>0</v>
      </c>
      <c r="E74" s="301">
        <f>②担当者情報!I52</f>
        <v>0</v>
      </c>
    </row>
    <row r="75" spans="3:5">
      <c r="C75" s="301">
        <f>②担当者情報!C53</f>
        <v>0</v>
      </c>
      <c r="D75" s="301">
        <f>②担当者情報!H53</f>
        <v>0</v>
      </c>
      <c r="E75" s="301">
        <f>②担当者情報!I53</f>
        <v>0</v>
      </c>
    </row>
    <row r="76" spans="3:5">
      <c r="C76" s="301">
        <f>②担当者情報!C54</f>
        <v>0</v>
      </c>
      <c r="D76" s="301">
        <f>②担当者情報!H54</f>
        <v>0</v>
      </c>
      <c r="E76" s="301">
        <f>②担当者情報!I54</f>
        <v>0</v>
      </c>
    </row>
    <row r="77" spans="3:5">
      <c r="C77" s="301">
        <f>②担当者情報!C55</f>
        <v>0</v>
      </c>
      <c r="D77" s="301">
        <f>②担当者情報!H55</f>
        <v>0</v>
      </c>
      <c r="E77" s="301">
        <f>②担当者情報!I55</f>
        <v>0</v>
      </c>
    </row>
    <row r="78" spans="3:5">
      <c r="C78" s="301">
        <f>②担当者情報!C56</f>
        <v>0</v>
      </c>
      <c r="D78" s="301">
        <f>②担当者情報!H56</f>
        <v>0</v>
      </c>
      <c r="E78" s="301">
        <f>②担当者情報!I56</f>
        <v>0</v>
      </c>
    </row>
    <row r="79" spans="3:5">
      <c r="C79" s="301">
        <f>②担当者情報!C57</f>
        <v>0</v>
      </c>
      <c r="D79" s="301">
        <f>②担当者情報!H57</f>
        <v>0</v>
      </c>
      <c r="E79" s="301">
        <f>②担当者情報!I57</f>
        <v>0</v>
      </c>
    </row>
    <row r="80" spans="3:5">
      <c r="C80" s="301">
        <f>②担当者情報!C58</f>
        <v>0</v>
      </c>
      <c r="D80" s="301">
        <f>②担当者情報!H58</f>
        <v>0</v>
      </c>
      <c r="E80" s="301">
        <f>②担当者情報!I58</f>
        <v>0</v>
      </c>
    </row>
    <row r="81" spans="3:5">
      <c r="C81" s="301">
        <f>②担当者情報!C59</f>
        <v>0</v>
      </c>
      <c r="D81" s="301">
        <f>②担当者情報!H59</f>
        <v>0</v>
      </c>
      <c r="E81" s="301">
        <f>②担当者情報!I59</f>
        <v>0</v>
      </c>
    </row>
    <row r="82" spans="3:5">
      <c r="C82" s="301">
        <f>②担当者情報!C60</f>
        <v>0</v>
      </c>
      <c r="D82" s="301">
        <f>②担当者情報!H60</f>
        <v>0</v>
      </c>
      <c r="E82" s="301">
        <f>②担当者情報!I60</f>
        <v>0</v>
      </c>
    </row>
    <row r="83" spans="3:5">
      <c r="C83" s="301">
        <f>②担当者情報!C61</f>
        <v>0</v>
      </c>
      <c r="D83" s="301">
        <f>②担当者情報!H61</f>
        <v>0</v>
      </c>
      <c r="E83" s="301">
        <f>②担当者情報!I61</f>
        <v>0</v>
      </c>
    </row>
    <row r="84" spans="3:5">
      <c r="C84" s="301">
        <f>②担当者情報!C62</f>
        <v>0</v>
      </c>
      <c r="D84" s="301">
        <f>②担当者情報!H62</f>
        <v>0</v>
      </c>
      <c r="E84" s="301">
        <f>②担当者情報!I62</f>
        <v>0</v>
      </c>
    </row>
  </sheetData>
  <sheetProtection password="DD26" sheet="1" objects="1" scenarios="1"/>
  <mergeCells count="9">
    <mergeCell ref="C20:E20"/>
    <mergeCell ref="C24:E24"/>
    <mergeCell ref="C26:E26"/>
    <mergeCell ref="B3:E3"/>
    <mergeCell ref="B8:E8"/>
    <mergeCell ref="C12:E12"/>
    <mergeCell ref="C14:E14"/>
    <mergeCell ref="C16:E16"/>
    <mergeCell ref="C18:E18"/>
  </mergeCells>
  <phoneticPr fontId="71"/>
  <conditionalFormatting sqref="E6">
    <cfRule type="expression" dxfId="1" priority="1">
      <formula>$E$6=""</formula>
    </cfRule>
  </conditionalFormatting>
  <hyperlinks>
    <hyperlink ref="A1" location="Index!B1" display="Indexに戻る"/>
  </hyperlinks>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Index</vt:lpstr>
      <vt:lpstr>①事業者概要一覧</vt:lpstr>
      <vt:lpstr>②担当者情報</vt:lpstr>
      <vt:lpstr>③事業計画書</vt:lpstr>
      <vt:lpstr>④機器登録</vt:lpstr>
      <vt:lpstr>⑤サービス登録</vt:lpstr>
      <vt:lpstr>⑥インセンティブ登録</vt:lpstr>
      <vt:lpstr>⑦支出計画書</vt:lpstr>
      <vt:lpstr>⑧（別添１）コンソーシアム登録申請書（押印）</vt:lpstr>
      <vt:lpstr>⑨（別添２）コンソーシアム参加確認書（押印）</vt:lpstr>
      <vt:lpstr>⑩認証等取得見込み</vt:lpstr>
      <vt:lpstr>プルダウンリスト</vt:lpstr>
      <vt:lpstr>別紙●● (インセンティブ登録)</vt:lpstr>
      <vt:lpstr>別紙●● サービス登録</vt:lpstr>
      <vt:lpstr>別紙●●機器登録申請書</vt:lpstr>
      <vt:lpstr>様式●●</vt:lpstr>
      <vt:lpstr>認証取得計画</vt:lpstr>
      <vt:lpstr>様式●●（事業期間）</vt:lpstr>
      <vt:lpstr>様式●●インセンティブ付与リスト </vt:lpstr>
      <vt:lpstr>非表示</vt:lpstr>
      <vt:lpstr>非表示(⑩用)</vt:lpstr>
      <vt:lpstr>①事業者概要一覧!Print_Area</vt:lpstr>
      <vt:lpstr>②担当者情報!Print_Area</vt:lpstr>
      <vt:lpstr>③事業計画書!Print_Area</vt:lpstr>
      <vt:lpstr>④機器登録!Print_Area</vt:lpstr>
      <vt:lpstr>⑤サービス登録!Print_Area</vt:lpstr>
      <vt:lpstr>⑥インセンティブ登録!Print_Area</vt:lpstr>
      <vt:lpstr>⑦支出計画書!Print_Area</vt:lpstr>
      <vt:lpstr>'⑧（別添１）コンソーシアム登録申請書（押印）'!Print_Area</vt:lpstr>
      <vt:lpstr>'⑨（別添２）コンソーシアム参加確認書（押印）'!Print_Area</vt:lpstr>
      <vt:lpstr>⑩認証等取得見込み!Print_Area</vt:lpstr>
      <vt:lpstr>Index!Print_Area</vt:lpstr>
      <vt:lpstr>'別紙●● (インセンティブ登録)'!Print_Area</vt:lpstr>
      <vt:lpstr>'別紙●● サービス登録'!Print_Area</vt:lpstr>
      <vt:lpstr>別紙●●機器登録申請書!Print_Area</vt:lpstr>
      <vt:lpstr>様式●●!Print_Area</vt:lpstr>
      <vt:lpstr>'様式●●（事業期間）'!Print_Area</vt:lpstr>
      <vt:lpstr>'様式●●インセンティブ付与リスト '!Print_Area</vt:lpstr>
      <vt:lpstr>⑥インセンティブ登録!Print_Titles</vt:lpstr>
      <vt:lpstr>様式●●!Print_Titles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airi kato</cp:lastModifiedBy>
  <cp:lastPrinted>2019-03-20T05:34:08Z</cp:lastPrinted>
  <dcterms:created xsi:type="dcterms:W3CDTF">2011-12-13T06:23:18Z</dcterms:created>
  <dcterms:modified xsi:type="dcterms:W3CDTF">2019-04-24T01:29:57Z</dcterms:modified>
</cp:coreProperties>
</file>