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siiad01\suishin_pub\cp\200_公募\01_公募要領\"/>
    </mc:Choice>
  </mc:AlternateContent>
  <xr:revisionPtr revIDLastSave="0" documentId="13_ncr:1_{50C391B5-2301-476A-9318-2ED804975BE0}" xr6:coauthVersionLast="44" xr6:coauthVersionMax="45" xr10:uidLastSave="{00000000-0000-0000-0000-000000000000}"/>
  <bookViews>
    <workbookView xWindow="-120" yWindow="-120" windowWidth="29040" windowHeight="15840" tabRatio="818" xr2:uid="{00000000-000D-0000-FFFF-FFFF00000000}"/>
  </bookViews>
  <sheets>
    <sheet name="Index" sheetId="79" r:id="rId1"/>
    <sheet name="①事業者情報" sheetId="61" r:id="rId2"/>
    <sheet name="②担当者情報" sheetId="80" r:id="rId3"/>
    <sheet name="③事業計画書" sheetId="65" r:id="rId4"/>
    <sheet name="④機器登録" sheetId="71" r:id="rId5"/>
    <sheet name="⑤サービス登録" sheetId="68" r:id="rId6"/>
    <sheet name="⑥インセンティブ登録" sheetId="72" r:id="rId7"/>
    <sheet name="⑦支出計画書" sheetId="81" r:id="rId8"/>
    <sheet name="⑧（別添１）コンソーシアム登録申請書（押印）" sheetId="77" r:id="rId9"/>
    <sheet name="⑨（別添２）共同申請確認書（押印）" sheetId="82" r:id="rId10"/>
    <sheet name="⑩（別添３）コンソーシアム参加確認書（押印）" sheetId="73" r:id="rId11"/>
    <sheet name="⑪認証等取得計画書" sheetId="74" r:id="rId12"/>
    <sheet name="⑫（様式第１）交付申請書（押印）" sheetId="84" r:id="rId13"/>
    <sheet name="⑬（別添）役員名簿" sheetId="83" r:id="rId14"/>
    <sheet name="プルダウンリスト" sheetId="75" state="hidden" r:id="rId15"/>
    <sheet name="非表示" sheetId="85" state="hidden" r:id="rId16"/>
    <sheet name="非表示(⑪用)" sheetId="78" state="hidden" r:id="rId17"/>
  </sheets>
  <definedNames>
    <definedName name="_xlnm._FilterDatabase" localSheetId="4" hidden="1">④機器登録!$A$20:$F$31</definedName>
    <definedName name="_xlnm._FilterDatabase" localSheetId="16" hidden="1">'非表示(⑪用)'!$A$1:$M$43</definedName>
    <definedName name="_xlnm.Print_Area" localSheetId="1">①事業者情報!$A$1:$Q$34</definedName>
    <definedName name="_xlnm.Print_Area" localSheetId="2">②担当者情報!$A$1:$M$33</definedName>
    <definedName name="_xlnm.Print_Area" localSheetId="3">③事業計画書!$A$1:$F$30</definedName>
    <definedName name="_xlnm.Print_Area" localSheetId="4">④機器登録!$A$1:$F$213</definedName>
    <definedName name="_xlnm.Print_Area" localSheetId="5">⑤サービス登録!$A$1:$E$363</definedName>
    <definedName name="_xlnm.Print_Area" localSheetId="6">⑥インセンティブ登録!$A$1:$F$273</definedName>
    <definedName name="_xlnm.Print_Area" localSheetId="7">⑦支出計画書!$A$1:$X$29</definedName>
    <definedName name="_xlnm.Print_Area" localSheetId="8">'⑧（別添１）コンソーシアム登録申請書（押印）'!$A$1:$G$57</definedName>
    <definedName name="_xlnm.Print_Area" localSheetId="9">'⑨（別添２）共同申請確認書（押印）'!$A$1:$E$18</definedName>
    <definedName name="_xlnm.Print_Area" localSheetId="10">'⑩（別添３）コンソーシアム参加確認書（押印）'!$A$1:$E$18</definedName>
    <definedName name="_xlnm.Print_Area" localSheetId="11">⑪認証等取得計画書!$B$1:$C$17</definedName>
    <definedName name="_xlnm.Print_Area" localSheetId="12">'⑫（様式第１）交付申請書（押印）'!$A$1:$I$35</definedName>
    <definedName name="_xlnm.Print_Area" localSheetId="13">'⑬（別添）役員名簿'!$A$1:$K$32</definedName>
    <definedName name="_xlnm.Print_Area" localSheetId="0">Index!$A$1:$E$32</definedName>
    <definedName name="_xlnm.Print_Titles" localSheetId="6">⑥インセンティブ登録!$1:$1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80" l="1"/>
  <c r="B14" i="80"/>
  <c r="D5" i="77" l="1"/>
  <c r="D3" i="77"/>
  <c r="L8" i="81" l="1"/>
  <c r="A12" i="74" l="1"/>
  <c r="A20" i="74" s="1"/>
  <c r="A28" i="74" s="1"/>
  <c r="A36" i="74" s="1"/>
  <c r="A44" i="74" s="1"/>
  <c r="A52" i="74" s="1"/>
  <c r="A60" i="74" s="1"/>
  <c r="A68" i="74" s="1"/>
  <c r="A76" i="74" s="1"/>
  <c r="A84" i="74" s="1"/>
  <c r="A92" i="74" s="1"/>
  <c r="A100" i="74" s="1"/>
  <c r="A108" i="74" s="1"/>
  <c r="A116" i="74" s="1"/>
  <c r="A13" i="74"/>
  <c r="A21" i="74" s="1"/>
  <c r="A29" i="74" s="1"/>
  <c r="A37" i="74" s="1"/>
  <c r="A45" i="74" s="1"/>
  <c r="A53" i="74" s="1"/>
  <c r="A61" i="74" s="1"/>
  <c r="A69" i="74" s="1"/>
  <c r="A77" i="74" s="1"/>
  <c r="A85" i="74" s="1"/>
  <c r="A93" i="74" s="1"/>
  <c r="A101" i="74" s="1"/>
  <c r="A109" i="74" s="1"/>
  <c r="A117" i="74" s="1"/>
  <c r="A14" i="74"/>
  <c r="A22" i="74" s="1"/>
  <c r="A30" i="74" s="1"/>
  <c r="A38" i="74" s="1"/>
  <c r="A46" i="74" s="1"/>
  <c r="A54" i="74" s="1"/>
  <c r="A62" i="74" s="1"/>
  <c r="A70" i="74" s="1"/>
  <c r="A78" i="74" s="1"/>
  <c r="A86" i="74" s="1"/>
  <c r="A94" i="74" s="1"/>
  <c r="A102" i="74" s="1"/>
  <c r="A110" i="74" s="1"/>
  <c r="A118" i="74" s="1"/>
  <c r="A15" i="74"/>
  <c r="A23" i="74" s="1"/>
  <c r="A31" i="74" s="1"/>
  <c r="A39" i="74" s="1"/>
  <c r="A47" i="74" s="1"/>
  <c r="A55" i="74" s="1"/>
  <c r="A63" i="74" s="1"/>
  <c r="A71" i="74" s="1"/>
  <c r="A79" i="74" s="1"/>
  <c r="A87" i="74" s="1"/>
  <c r="A95" i="74" s="1"/>
  <c r="A103" i="74" s="1"/>
  <c r="A111" i="74" s="1"/>
  <c r="A119" i="74" s="1"/>
  <c r="A16" i="74"/>
  <c r="A24" i="74" s="1"/>
  <c r="A32" i="74" s="1"/>
  <c r="A40" i="74" s="1"/>
  <c r="A48" i="74" s="1"/>
  <c r="A56" i="74" s="1"/>
  <c r="A64" i="74" s="1"/>
  <c r="A72" i="74" s="1"/>
  <c r="A80" i="74" s="1"/>
  <c r="A88" i="74" s="1"/>
  <c r="A96" i="74" s="1"/>
  <c r="A104" i="74" s="1"/>
  <c r="A112" i="74" s="1"/>
  <c r="A120" i="74" s="1"/>
  <c r="A17" i="74"/>
  <c r="A25" i="74" s="1"/>
  <c r="A33" i="74" s="1"/>
  <c r="A41" i="74" s="1"/>
  <c r="A49" i="74" s="1"/>
  <c r="A57" i="74" s="1"/>
  <c r="A65" i="74" s="1"/>
  <c r="A73" i="74" s="1"/>
  <c r="A81" i="74" s="1"/>
  <c r="A89" i="74" s="1"/>
  <c r="A97" i="74" s="1"/>
  <c r="A105" i="74" s="1"/>
  <c r="A113" i="74" s="1"/>
  <c r="A121" i="74" s="1"/>
  <c r="A11" i="74"/>
  <c r="A19" i="74" s="1"/>
  <c r="A27" i="74" s="1"/>
  <c r="A35" i="74" s="1"/>
  <c r="A43" i="74" s="1"/>
  <c r="A51" i="74" s="1"/>
  <c r="A59" i="74" s="1"/>
  <c r="A67" i="74" s="1"/>
  <c r="A75" i="74" s="1"/>
  <c r="A83" i="74" s="1"/>
  <c r="A91" i="74" s="1"/>
  <c r="A99" i="74" s="1"/>
  <c r="A107" i="74" s="1"/>
  <c r="A115" i="74" s="1"/>
  <c r="G42" i="78"/>
  <c r="G40" i="78"/>
  <c r="G38" i="78"/>
  <c r="G36" i="78"/>
  <c r="G34" i="78"/>
  <c r="G32" i="78"/>
  <c r="G30" i="78"/>
  <c r="G28" i="78"/>
  <c r="G26" i="78"/>
  <c r="G24" i="78"/>
  <c r="G22" i="78"/>
  <c r="G20" i="78"/>
  <c r="G18" i="78"/>
  <c r="G16" i="78"/>
  <c r="G14" i="78"/>
  <c r="G12" i="78"/>
  <c r="G10" i="78"/>
  <c r="G8" i="78"/>
  <c r="G6" i="78"/>
  <c r="G4" i="78"/>
  <c r="G2" i="78"/>
  <c r="E43" i="78"/>
  <c r="E41" i="78"/>
  <c r="E39" i="78"/>
  <c r="E37" i="78"/>
  <c r="E35" i="78"/>
  <c r="E33" i="78"/>
  <c r="E31" i="78"/>
  <c r="E29" i="78"/>
  <c r="E27" i="78"/>
  <c r="E25" i="78"/>
  <c r="E23" i="78"/>
  <c r="E21" i="78"/>
  <c r="E19" i="78"/>
  <c r="E17" i="78"/>
  <c r="E15" i="78"/>
  <c r="E13" i="78"/>
  <c r="E11" i="78"/>
  <c r="E9" i="78"/>
  <c r="E7" i="78"/>
  <c r="E5" i="78"/>
  <c r="E3" i="78"/>
  <c r="B3" i="78" s="1"/>
  <c r="E2" i="78"/>
  <c r="B2" i="78" s="1"/>
  <c r="C2" i="78" s="1"/>
  <c r="D38" i="77"/>
  <c r="D39" i="77"/>
  <c r="D40" i="77"/>
  <c r="D41" i="77"/>
  <c r="D42" i="77"/>
  <c r="D43" i="77"/>
  <c r="D44" i="77"/>
  <c r="D45" i="77"/>
  <c r="D46" i="77"/>
  <c r="D47" i="77"/>
  <c r="D48" i="77"/>
  <c r="D49" i="77"/>
  <c r="D50" i="77"/>
  <c r="D51" i="77"/>
  <c r="D52" i="77"/>
  <c r="D53" i="77"/>
  <c r="D54" i="77"/>
  <c r="D55" i="77"/>
  <c r="D56" i="77"/>
  <c r="D37" i="77"/>
  <c r="C42" i="77"/>
  <c r="C43" i="77"/>
  <c r="C44" i="77"/>
  <c r="C45" i="77"/>
  <c r="C46" i="77"/>
  <c r="C47" i="77"/>
  <c r="C48" i="77"/>
  <c r="C49" i="77"/>
  <c r="C50" i="77"/>
  <c r="C51" i="77"/>
  <c r="C52" i="77"/>
  <c r="C53" i="77"/>
  <c r="C54" i="77"/>
  <c r="C55" i="77"/>
  <c r="C56" i="77"/>
  <c r="C41" i="77"/>
  <c r="C40" i="77"/>
  <c r="C39" i="77"/>
  <c r="C38" i="77"/>
  <c r="C37" i="77"/>
  <c r="R4" i="85" l="1"/>
  <c r="R5" i="85"/>
  <c r="R6" i="85"/>
  <c r="R7" i="85"/>
  <c r="R8" i="85"/>
  <c r="R9" i="85"/>
  <c r="R10" i="85"/>
  <c r="R11" i="85"/>
  <c r="R12" i="85"/>
  <c r="R13" i="85"/>
  <c r="R14" i="85"/>
  <c r="R15" i="85"/>
  <c r="R16" i="85"/>
  <c r="R17" i="85"/>
  <c r="R18" i="85"/>
  <c r="R19" i="85"/>
  <c r="R20" i="85"/>
  <c r="R21" i="85"/>
  <c r="R22" i="85"/>
  <c r="R23" i="85"/>
  <c r="R24" i="85"/>
  <c r="R25" i="85"/>
  <c r="R26" i="85"/>
  <c r="R27" i="85"/>
  <c r="R28" i="85"/>
  <c r="R29" i="85"/>
  <c r="R30" i="85"/>
  <c r="R31" i="85"/>
  <c r="R32" i="85"/>
  <c r="R33" i="85"/>
  <c r="R34" i="85"/>
  <c r="R35" i="85"/>
  <c r="R36" i="85"/>
  <c r="R37" i="85"/>
  <c r="R38" i="85"/>
  <c r="R39" i="85"/>
  <c r="R40" i="85"/>
  <c r="R41" i="85"/>
  <c r="R42" i="85"/>
  <c r="R43" i="85"/>
  <c r="R44" i="85"/>
  <c r="R45" i="85"/>
  <c r="R46" i="85"/>
  <c r="R47" i="85"/>
  <c r="R48" i="85"/>
  <c r="R49" i="85"/>
  <c r="R50" i="85"/>
  <c r="R51" i="85"/>
  <c r="R52" i="85"/>
  <c r="Q4" i="85"/>
  <c r="Q5" i="85"/>
  <c r="Q6" i="85"/>
  <c r="Q7" i="85"/>
  <c r="Q8" i="85"/>
  <c r="Q9" i="85"/>
  <c r="Q10" i="85"/>
  <c r="Q11" i="85"/>
  <c r="Q12" i="85"/>
  <c r="Q13" i="85"/>
  <c r="Q14" i="85"/>
  <c r="Q15" i="85"/>
  <c r="Q16" i="85"/>
  <c r="Q17" i="85"/>
  <c r="Q18" i="85"/>
  <c r="Q19" i="85"/>
  <c r="Q20" i="85"/>
  <c r="Q21" i="85"/>
  <c r="Q22" i="85"/>
  <c r="Q23" i="85"/>
  <c r="Q24" i="85"/>
  <c r="Q25" i="85"/>
  <c r="Q26" i="85"/>
  <c r="Q27" i="85"/>
  <c r="Q28" i="85"/>
  <c r="Q29" i="85"/>
  <c r="Q30" i="85"/>
  <c r="Q31" i="85"/>
  <c r="Q32" i="85"/>
  <c r="Q33" i="85"/>
  <c r="Q34" i="85"/>
  <c r="Q35" i="85"/>
  <c r="Q36" i="85"/>
  <c r="Q37" i="85"/>
  <c r="Q38" i="85"/>
  <c r="Q39" i="85"/>
  <c r="Q40" i="85"/>
  <c r="Q41" i="85"/>
  <c r="Q42" i="85"/>
  <c r="Q43" i="85"/>
  <c r="Q44" i="85"/>
  <c r="Q45" i="85"/>
  <c r="Q46" i="85"/>
  <c r="Q47" i="85"/>
  <c r="Q48" i="85"/>
  <c r="Q49" i="85"/>
  <c r="Q50" i="85"/>
  <c r="Q51" i="85"/>
  <c r="Q52" i="85"/>
  <c r="P4" i="85"/>
  <c r="P5" i="85"/>
  <c r="P6" i="85"/>
  <c r="P7" i="85"/>
  <c r="P8" i="85"/>
  <c r="P9" i="85"/>
  <c r="P10" i="85"/>
  <c r="P11" i="85"/>
  <c r="P12" i="85"/>
  <c r="P13" i="85"/>
  <c r="P14" i="85"/>
  <c r="P15" i="85"/>
  <c r="P16" i="85"/>
  <c r="P17" i="85"/>
  <c r="P18" i="85"/>
  <c r="P19" i="85"/>
  <c r="P20" i="85"/>
  <c r="P21" i="85"/>
  <c r="P22" i="85"/>
  <c r="P23" i="85"/>
  <c r="P24" i="85"/>
  <c r="P25" i="85"/>
  <c r="P26" i="85"/>
  <c r="P27" i="85"/>
  <c r="P28" i="85"/>
  <c r="P29" i="85"/>
  <c r="P30" i="85"/>
  <c r="P31" i="85"/>
  <c r="P32" i="85"/>
  <c r="P33" i="85"/>
  <c r="P34" i="85"/>
  <c r="P35" i="85"/>
  <c r="P36" i="85"/>
  <c r="P37" i="85"/>
  <c r="P38" i="85"/>
  <c r="P39" i="85"/>
  <c r="P40" i="85"/>
  <c r="P41" i="85"/>
  <c r="P42" i="85"/>
  <c r="P43" i="85"/>
  <c r="P44" i="85"/>
  <c r="P45" i="85"/>
  <c r="P46" i="85"/>
  <c r="P47" i="85"/>
  <c r="P48" i="85"/>
  <c r="P49" i="85"/>
  <c r="P50" i="85"/>
  <c r="P51" i="85"/>
  <c r="P52" i="85"/>
  <c r="O4" i="85"/>
  <c r="O5" i="85"/>
  <c r="O6" i="85"/>
  <c r="O7" i="85"/>
  <c r="O8" i="85"/>
  <c r="O9" i="85"/>
  <c r="O10" i="85"/>
  <c r="O11" i="85"/>
  <c r="O12" i="85"/>
  <c r="O13" i="85"/>
  <c r="O14" i="85"/>
  <c r="O15" i="85"/>
  <c r="O16" i="85"/>
  <c r="O17" i="85"/>
  <c r="O18" i="85"/>
  <c r="O19" i="85"/>
  <c r="O20" i="85"/>
  <c r="O21" i="85"/>
  <c r="O22" i="85"/>
  <c r="O23" i="85"/>
  <c r="O24" i="85"/>
  <c r="O25" i="85"/>
  <c r="O26" i="85"/>
  <c r="O27" i="85"/>
  <c r="O28" i="85"/>
  <c r="O29" i="85"/>
  <c r="O30" i="85"/>
  <c r="O31" i="85"/>
  <c r="O32" i="85"/>
  <c r="O33" i="85"/>
  <c r="O34" i="85"/>
  <c r="O35" i="85"/>
  <c r="O36" i="85"/>
  <c r="O37" i="85"/>
  <c r="O38" i="85"/>
  <c r="O39" i="85"/>
  <c r="O40" i="85"/>
  <c r="O41" i="85"/>
  <c r="O42" i="85"/>
  <c r="O43" i="85"/>
  <c r="O44" i="85"/>
  <c r="O45" i="85"/>
  <c r="O46" i="85"/>
  <c r="O47" i="85"/>
  <c r="O48" i="85"/>
  <c r="O49" i="85"/>
  <c r="O50" i="85"/>
  <c r="O51" i="85"/>
  <c r="O52" i="85"/>
  <c r="N4" i="85"/>
  <c r="N5" i="85"/>
  <c r="N6" i="85"/>
  <c r="N7" i="85"/>
  <c r="N8" i="85"/>
  <c r="N9" i="85"/>
  <c r="N10" i="85"/>
  <c r="N11" i="85"/>
  <c r="N12" i="85"/>
  <c r="N13" i="85"/>
  <c r="N14" i="85"/>
  <c r="N15" i="85"/>
  <c r="N16" i="85"/>
  <c r="N17" i="85"/>
  <c r="N18" i="85"/>
  <c r="N19" i="85"/>
  <c r="N20" i="85"/>
  <c r="N21" i="85"/>
  <c r="N22" i="85"/>
  <c r="N23" i="85"/>
  <c r="N24" i="85"/>
  <c r="N25" i="85"/>
  <c r="N26" i="85"/>
  <c r="N27" i="85"/>
  <c r="N28" i="85"/>
  <c r="N29" i="85"/>
  <c r="N30" i="85"/>
  <c r="N31" i="85"/>
  <c r="N32" i="85"/>
  <c r="N33" i="85"/>
  <c r="N34" i="85"/>
  <c r="N35" i="85"/>
  <c r="N36" i="85"/>
  <c r="N37" i="85"/>
  <c r="N38" i="85"/>
  <c r="N39" i="85"/>
  <c r="N40" i="85"/>
  <c r="N41" i="85"/>
  <c r="N42" i="85"/>
  <c r="N43" i="85"/>
  <c r="N44" i="85"/>
  <c r="N45" i="85"/>
  <c r="N46" i="85"/>
  <c r="N47" i="85"/>
  <c r="N48" i="85"/>
  <c r="N49" i="85"/>
  <c r="N50" i="85"/>
  <c r="N51" i="85"/>
  <c r="N52" i="85"/>
  <c r="M4" i="85"/>
  <c r="M5" i="85"/>
  <c r="M6" i="85"/>
  <c r="M7" i="85"/>
  <c r="M8" i="85"/>
  <c r="M9" i="85"/>
  <c r="M10" i="85"/>
  <c r="M11" i="85"/>
  <c r="M12" i="85"/>
  <c r="M13" i="85"/>
  <c r="M14" i="85"/>
  <c r="M15" i="85"/>
  <c r="M16" i="85"/>
  <c r="M17" i="85"/>
  <c r="M18" i="85"/>
  <c r="M19" i="85"/>
  <c r="M20" i="85"/>
  <c r="M21" i="85"/>
  <c r="M22" i="85"/>
  <c r="M23" i="85"/>
  <c r="M24" i="85"/>
  <c r="M25" i="85"/>
  <c r="M26" i="85"/>
  <c r="M27" i="85"/>
  <c r="M28" i="85"/>
  <c r="M29" i="85"/>
  <c r="M30" i="85"/>
  <c r="M31" i="85"/>
  <c r="M32" i="85"/>
  <c r="M33" i="85"/>
  <c r="M34" i="85"/>
  <c r="M35" i="85"/>
  <c r="M36" i="85"/>
  <c r="M37" i="85"/>
  <c r="M38" i="85"/>
  <c r="M39" i="85"/>
  <c r="M40" i="85"/>
  <c r="M41" i="85"/>
  <c r="M42" i="85"/>
  <c r="M43" i="85"/>
  <c r="M44" i="85"/>
  <c r="M45" i="85"/>
  <c r="M46" i="85"/>
  <c r="M47" i="85"/>
  <c r="M48" i="85"/>
  <c r="M49" i="85"/>
  <c r="M50" i="85"/>
  <c r="M51" i="85"/>
  <c r="M52" i="85"/>
  <c r="M53" i="85"/>
  <c r="L4" i="85"/>
  <c r="L5" i="85"/>
  <c r="L6" i="85"/>
  <c r="L7" i="85"/>
  <c r="L8" i="85"/>
  <c r="L9" i="85"/>
  <c r="L10" i="85"/>
  <c r="L11" i="85"/>
  <c r="L12" i="85"/>
  <c r="L13" i="85"/>
  <c r="L14" i="85"/>
  <c r="L15" i="85"/>
  <c r="L16" i="85"/>
  <c r="L17" i="85"/>
  <c r="L18" i="85"/>
  <c r="L19" i="85"/>
  <c r="L20" i="85"/>
  <c r="L21" i="85"/>
  <c r="L22" i="85"/>
  <c r="L23" i="85"/>
  <c r="L24" i="85"/>
  <c r="L25" i="85"/>
  <c r="L26" i="85"/>
  <c r="L27" i="85"/>
  <c r="L28" i="85"/>
  <c r="L29" i="85"/>
  <c r="L30" i="85"/>
  <c r="L31" i="85"/>
  <c r="L32" i="85"/>
  <c r="L33" i="85"/>
  <c r="L34" i="85"/>
  <c r="L35" i="85"/>
  <c r="L36" i="85"/>
  <c r="L37" i="85"/>
  <c r="L38" i="85"/>
  <c r="L39" i="85"/>
  <c r="L40" i="85"/>
  <c r="L41" i="85"/>
  <c r="L42" i="85"/>
  <c r="L43" i="85"/>
  <c r="L44" i="85"/>
  <c r="L45" i="85"/>
  <c r="L46" i="85"/>
  <c r="L47" i="85"/>
  <c r="L48" i="85"/>
  <c r="L49" i="85"/>
  <c r="L50" i="85"/>
  <c r="L51" i="85"/>
  <c r="L52" i="85"/>
  <c r="K4" i="85"/>
  <c r="K5" i="85"/>
  <c r="K6" i="85"/>
  <c r="K7" i="85"/>
  <c r="K8" i="85"/>
  <c r="K9" i="85"/>
  <c r="K10" i="85"/>
  <c r="K11" i="85"/>
  <c r="K12" i="85"/>
  <c r="K13" i="85"/>
  <c r="K14" i="85"/>
  <c r="K15" i="85"/>
  <c r="K16" i="85"/>
  <c r="K17" i="85"/>
  <c r="K18" i="85"/>
  <c r="K19" i="85"/>
  <c r="K20" i="85"/>
  <c r="K21" i="85"/>
  <c r="K22" i="85"/>
  <c r="K23" i="85"/>
  <c r="K24" i="85"/>
  <c r="K25" i="85"/>
  <c r="K26" i="85"/>
  <c r="K27" i="85"/>
  <c r="K28" i="85"/>
  <c r="K29" i="85"/>
  <c r="K30" i="85"/>
  <c r="K31" i="85"/>
  <c r="K32" i="85"/>
  <c r="K33" i="85"/>
  <c r="K34" i="85"/>
  <c r="K35" i="85"/>
  <c r="K36" i="85"/>
  <c r="K37" i="85"/>
  <c r="K38" i="85"/>
  <c r="K39" i="85"/>
  <c r="K40" i="85"/>
  <c r="K41" i="85"/>
  <c r="K42" i="85"/>
  <c r="K43" i="85"/>
  <c r="K44" i="85"/>
  <c r="K45" i="85"/>
  <c r="K46" i="85"/>
  <c r="K47" i="85"/>
  <c r="K48" i="85"/>
  <c r="K49" i="85"/>
  <c r="K50" i="85"/>
  <c r="K51" i="85"/>
  <c r="K52" i="85"/>
  <c r="J4" i="85"/>
  <c r="J5" i="85"/>
  <c r="J6" i="85"/>
  <c r="J7" i="85"/>
  <c r="J8" i="85"/>
  <c r="J9" i="85"/>
  <c r="J10" i="85"/>
  <c r="J11" i="85"/>
  <c r="J12" i="85"/>
  <c r="J13" i="85"/>
  <c r="J14" i="85"/>
  <c r="J15" i="85"/>
  <c r="J16" i="85"/>
  <c r="J17" i="85"/>
  <c r="J18" i="85"/>
  <c r="J19" i="85"/>
  <c r="J20" i="85"/>
  <c r="J21" i="85"/>
  <c r="J22" i="85"/>
  <c r="J23" i="85"/>
  <c r="J24" i="85"/>
  <c r="J25" i="85"/>
  <c r="J26" i="85"/>
  <c r="J27" i="85"/>
  <c r="J28" i="85"/>
  <c r="J29" i="85"/>
  <c r="J30" i="85"/>
  <c r="J31" i="85"/>
  <c r="J32" i="85"/>
  <c r="J33" i="85"/>
  <c r="J34" i="85"/>
  <c r="J35" i="85"/>
  <c r="J36" i="85"/>
  <c r="J37" i="85"/>
  <c r="J38" i="85"/>
  <c r="J39" i="85"/>
  <c r="J40" i="85"/>
  <c r="J41" i="85"/>
  <c r="J42" i="85"/>
  <c r="J43" i="85"/>
  <c r="J44" i="85"/>
  <c r="J45" i="85"/>
  <c r="J46" i="85"/>
  <c r="J47" i="85"/>
  <c r="J48" i="85"/>
  <c r="J49" i="85"/>
  <c r="J50" i="85"/>
  <c r="J51" i="85"/>
  <c r="J52" i="85"/>
  <c r="I4" i="85"/>
  <c r="I5" i="85"/>
  <c r="I6" i="85"/>
  <c r="I7" i="85"/>
  <c r="I8" i="85"/>
  <c r="I9" i="85"/>
  <c r="I10" i="85"/>
  <c r="I11" i="85"/>
  <c r="I12" i="85"/>
  <c r="I13" i="85"/>
  <c r="I14" i="85"/>
  <c r="I15" i="85"/>
  <c r="I16" i="85"/>
  <c r="I17" i="85"/>
  <c r="I18" i="85"/>
  <c r="I19" i="85"/>
  <c r="I20" i="85"/>
  <c r="I21" i="85"/>
  <c r="I22" i="85"/>
  <c r="I23" i="85"/>
  <c r="I24" i="85"/>
  <c r="I25" i="85"/>
  <c r="I26" i="85"/>
  <c r="I27" i="85"/>
  <c r="I28" i="85"/>
  <c r="I29" i="85"/>
  <c r="I30" i="85"/>
  <c r="I31" i="85"/>
  <c r="I32" i="85"/>
  <c r="I33" i="85"/>
  <c r="I34" i="85"/>
  <c r="I35" i="85"/>
  <c r="I36" i="85"/>
  <c r="I37" i="85"/>
  <c r="I38" i="85"/>
  <c r="I39" i="85"/>
  <c r="I40" i="85"/>
  <c r="I41" i="85"/>
  <c r="I42" i="85"/>
  <c r="I43" i="85"/>
  <c r="I44" i="85"/>
  <c r="I45" i="85"/>
  <c r="I46" i="85"/>
  <c r="I47" i="85"/>
  <c r="I48" i="85"/>
  <c r="I49" i="85"/>
  <c r="I50" i="85"/>
  <c r="I51" i="85"/>
  <c r="I52" i="85"/>
  <c r="H4" i="85"/>
  <c r="H5" i="85"/>
  <c r="H6" i="85"/>
  <c r="H7" i="85"/>
  <c r="H8" i="85"/>
  <c r="H9" i="85"/>
  <c r="H10" i="85"/>
  <c r="H11" i="85"/>
  <c r="H12" i="85"/>
  <c r="H13" i="85"/>
  <c r="H14" i="85"/>
  <c r="H15" i="85"/>
  <c r="H16" i="85"/>
  <c r="H17" i="85"/>
  <c r="H18" i="85"/>
  <c r="H19" i="85"/>
  <c r="H20" i="85"/>
  <c r="H21" i="85"/>
  <c r="H22" i="85"/>
  <c r="H23" i="85"/>
  <c r="H24" i="85"/>
  <c r="H25" i="85"/>
  <c r="H26" i="85"/>
  <c r="H27" i="85"/>
  <c r="H28" i="85"/>
  <c r="H29" i="85"/>
  <c r="H30" i="85"/>
  <c r="H31" i="85"/>
  <c r="H32" i="85"/>
  <c r="H33" i="85"/>
  <c r="H34" i="85"/>
  <c r="H35" i="85"/>
  <c r="H36" i="85"/>
  <c r="H37" i="85"/>
  <c r="H38" i="85"/>
  <c r="H39" i="85"/>
  <c r="H40" i="85"/>
  <c r="H41" i="85"/>
  <c r="H42" i="85"/>
  <c r="H43" i="85"/>
  <c r="H44" i="85"/>
  <c r="H45" i="85"/>
  <c r="H46" i="85"/>
  <c r="H47" i="85"/>
  <c r="H48" i="85"/>
  <c r="H49" i="85"/>
  <c r="H50" i="85"/>
  <c r="H51" i="85"/>
  <c r="H52" i="85"/>
  <c r="G4" i="85"/>
  <c r="G5" i="85"/>
  <c r="G6" i="85"/>
  <c r="G7" i="85"/>
  <c r="G8" i="85"/>
  <c r="G9" i="85"/>
  <c r="G10" i="85"/>
  <c r="G11" i="85"/>
  <c r="G12" i="85"/>
  <c r="G13" i="85"/>
  <c r="G14" i="85"/>
  <c r="G15" i="85"/>
  <c r="G16" i="85"/>
  <c r="G17" i="85"/>
  <c r="G18" i="85"/>
  <c r="G19" i="85"/>
  <c r="G20" i="85"/>
  <c r="G21" i="85"/>
  <c r="G22" i="85"/>
  <c r="G23" i="85"/>
  <c r="G24" i="85"/>
  <c r="G25"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F4" i="85"/>
  <c r="F5" i="85"/>
  <c r="F6" i="85"/>
  <c r="F7" i="85"/>
  <c r="F8" i="85"/>
  <c r="F9" i="85"/>
  <c r="F10" i="85"/>
  <c r="F11" i="85"/>
  <c r="F12" i="85"/>
  <c r="F13" i="85"/>
  <c r="F14" i="85"/>
  <c r="F15" i="85"/>
  <c r="F16" i="85"/>
  <c r="F17" i="85"/>
  <c r="F18" i="85"/>
  <c r="F19" i="85"/>
  <c r="F20" i="85"/>
  <c r="F21" i="85"/>
  <c r="F22" i="85"/>
  <c r="F23" i="85"/>
  <c r="F24" i="85"/>
  <c r="F25" i="85"/>
  <c r="F26" i="85"/>
  <c r="F27" i="85"/>
  <c r="F28" i="85"/>
  <c r="F29" i="85"/>
  <c r="F30" i="85"/>
  <c r="F31" i="85"/>
  <c r="F32" i="85"/>
  <c r="F33" i="85"/>
  <c r="F34" i="85"/>
  <c r="F35" i="85"/>
  <c r="F36" i="85"/>
  <c r="F37" i="85"/>
  <c r="F38" i="85"/>
  <c r="F39" i="85"/>
  <c r="F40" i="85"/>
  <c r="F41" i="85"/>
  <c r="F42" i="85"/>
  <c r="F43" i="85"/>
  <c r="F44" i="85"/>
  <c r="F45" i="85"/>
  <c r="F46" i="85"/>
  <c r="F47" i="85"/>
  <c r="F48" i="85"/>
  <c r="F49" i="85"/>
  <c r="F50" i="85"/>
  <c r="F51" i="85"/>
  <c r="F52" i="85"/>
  <c r="E4" i="85"/>
  <c r="E5" i="85"/>
  <c r="E6" i="85"/>
  <c r="E7" i="85"/>
  <c r="E8" i="85"/>
  <c r="E9" i="85"/>
  <c r="E10" i="85"/>
  <c r="E11" i="85"/>
  <c r="E12" i="85"/>
  <c r="E13" i="85"/>
  <c r="E14" i="85"/>
  <c r="E15" i="85"/>
  <c r="E16" i="85"/>
  <c r="E17" i="85"/>
  <c r="E18" i="85"/>
  <c r="E19" i="85"/>
  <c r="E20" i="85"/>
  <c r="E21" i="85"/>
  <c r="E22" i="85"/>
  <c r="E23" i="85"/>
  <c r="E24" i="85"/>
  <c r="E25" i="85"/>
  <c r="E26" i="85"/>
  <c r="E27" i="85"/>
  <c r="E28" i="85"/>
  <c r="E29" i="85"/>
  <c r="E30" i="85"/>
  <c r="E31" i="85"/>
  <c r="E32" i="85"/>
  <c r="E33" i="85"/>
  <c r="E34" i="85"/>
  <c r="E35" i="85"/>
  <c r="E36" i="85"/>
  <c r="E37" i="85"/>
  <c r="E38" i="85"/>
  <c r="E39" i="85"/>
  <c r="E40" i="85"/>
  <c r="E41" i="85"/>
  <c r="E42" i="85"/>
  <c r="E43" i="85"/>
  <c r="E44" i="85"/>
  <c r="E45" i="85"/>
  <c r="E46" i="85"/>
  <c r="E47" i="85"/>
  <c r="E48" i="85"/>
  <c r="E49" i="85"/>
  <c r="E50" i="85"/>
  <c r="E51" i="85"/>
  <c r="E52" i="85"/>
  <c r="R3" i="85"/>
  <c r="Q3" i="85"/>
  <c r="P3" i="85"/>
  <c r="O3" i="85"/>
  <c r="N3" i="85"/>
  <c r="M3" i="85"/>
  <c r="L3" i="85"/>
  <c r="K3" i="85"/>
  <c r="J3" i="85"/>
  <c r="I3" i="85"/>
  <c r="H3" i="85"/>
  <c r="G3" i="85"/>
  <c r="F3" i="85"/>
  <c r="E3" i="85"/>
  <c r="R2" i="85"/>
  <c r="Q2" i="85"/>
  <c r="P2" i="85"/>
  <c r="O2" i="85"/>
  <c r="N2" i="85"/>
  <c r="M2" i="85"/>
  <c r="L2" i="85"/>
  <c r="K2" i="85"/>
  <c r="J2" i="85"/>
  <c r="I2" i="85"/>
  <c r="H2" i="85"/>
  <c r="G2" i="85"/>
  <c r="F2" i="85"/>
  <c r="E2" i="85"/>
  <c r="A2" i="85"/>
  <c r="A4" i="85"/>
  <c r="A5" i="85"/>
  <c r="A6" i="85"/>
  <c r="A7" i="85"/>
  <c r="A8" i="85"/>
  <c r="A9" i="85"/>
  <c r="A10" i="85"/>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43" i="85"/>
  <c r="A44" i="85"/>
  <c r="A45" i="85"/>
  <c r="A46" i="85"/>
  <c r="A47" i="85"/>
  <c r="A48" i="85"/>
  <c r="A49" i="85"/>
  <c r="A50" i="85"/>
  <c r="A51" i="85"/>
  <c r="A52" i="85"/>
  <c r="A3" i="85"/>
  <c r="D2" i="85" l="1"/>
  <c r="B2" i="85"/>
  <c r="C2" i="85"/>
  <c r="C3" i="85"/>
  <c r="D3" i="85"/>
  <c r="B3" i="85"/>
  <c r="B4" i="85"/>
  <c r="D4" i="85"/>
  <c r="C4" i="85"/>
  <c r="B5" i="85"/>
  <c r="C5" i="85"/>
  <c r="D5" i="85"/>
  <c r="D6" i="85"/>
  <c r="B6" i="85"/>
  <c r="C6" i="85"/>
  <c r="C7" i="85"/>
  <c r="B7" i="85"/>
  <c r="D7" i="85"/>
  <c r="D8" i="85"/>
  <c r="B8" i="85"/>
  <c r="C8" i="85"/>
  <c r="B9" i="85"/>
  <c r="C9" i="85"/>
  <c r="D9" i="85"/>
  <c r="C10" i="85"/>
  <c r="B10" i="85"/>
  <c r="D10" i="85"/>
  <c r="D11" i="85"/>
  <c r="B11" i="85"/>
  <c r="C11" i="85"/>
  <c r="B12" i="85"/>
  <c r="C12" i="85"/>
  <c r="D12" i="85"/>
  <c r="C13" i="85"/>
  <c r="B13" i="85"/>
  <c r="D13" i="85"/>
  <c r="D14" i="85"/>
  <c r="B14" i="85"/>
  <c r="C14" i="85"/>
  <c r="B15" i="85"/>
  <c r="C15" i="85"/>
  <c r="D15" i="85"/>
  <c r="C16" i="85"/>
  <c r="B16" i="85"/>
  <c r="D16" i="85"/>
  <c r="D17" i="85"/>
  <c r="B17" i="85"/>
  <c r="C17" i="85"/>
  <c r="B18" i="85"/>
  <c r="C18" i="85"/>
  <c r="D18" i="85"/>
  <c r="C19" i="85"/>
  <c r="B19" i="85"/>
  <c r="D19" i="85"/>
  <c r="D20" i="85"/>
  <c r="B20" i="85"/>
  <c r="C20" i="85"/>
  <c r="B21" i="85"/>
  <c r="C21" i="85"/>
  <c r="D21" i="85"/>
  <c r="C22" i="85"/>
  <c r="B22" i="85"/>
  <c r="D22" i="85"/>
  <c r="D23" i="85"/>
  <c r="B23" i="85"/>
  <c r="C23" i="85"/>
  <c r="B24" i="85"/>
  <c r="C24" i="85"/>
  <c r="D24" i="85"/>
  <c r="C25" i="85"/>
  <c r="B25" i="85"/>
  <c r="D25" i="85"/>
  <c r="D26" i="85"/>
  <c r="B26" i="85"/>
  <c r="C26" i="85"/>
  <c r="B27" i="85"/>
  <c r="C27" i="85"/>
  <c r="D27" i="85"/>
  <c r="C28" i="85"/>
  <c r="B28" i="85"/>
  <c r="D28" i="85"/>
  <c r="D29" i="85"/>
  <c r="B29" i="85"/>
  <c r="C29" i="85"/>
  <c r="B30" i="85"/>
  <c r="C30" i="85"/>
  <c r="D30" i="85"/>
  <c r="C31" i="85"/>
  <c r="B31" i="85"/>
  <c r="D31" i="85"/>
  <c r="D32" i="85"/>
  <c r="B32" i="85"/>
  <c r="C32" i="85"/>
  <c r="B33" i="85"/>
  <c r="C33" i="85"/>
  <c r="D33" i="85"/>
  <c r="C34" i="85"/>
  <c r="B34" i="85"/>
  <c r="D34" i="85"/>
  <c r="D35" i="85"/>
  <c r="B35" i="85"/>
  <c r="C35" i="85"/>
  <c r="B36" i="85"/>
  <c r="C36" i="85"/>
  <c r="D36" i="85"/>
  <c r="C37" i="85"/>
  <c r="B37" i="85"/>
  <c r="D37" i="85"/>
  <c r="D38" i="85"/>
  <c r="B38" i="85"/>
  <c r="C38" i="85"/>
  <c r="B39" i="85"/>
  <c r="C39" i="85"/>
  <c r="D39" i="85"/>
  <c r="C40" i="85"/>
  <c r="B40" i="85"/>
  <c r="D40" i="85"/>
  <c r="D41" i="85"/>
  <c r="B41" i="85"/>
  <c r="C41" i="85"/>
  <c r="B42" i="85"/>
  <c r="C42" i="85"/>
  <c r="D42" i="85"/>
  <c r="C43" i="85"/>
  <c r="B43" i="85"/>
  <c r="D43" i="85"/>
  <c r="D44" i="85"/>
  <c r="B44" i="85"/>
  <c r="C44" i="85"/>
  <c r="B45" i="85"/>
  <c r="C45" i="85"/>
  <c r="D45" i="85"/>
  <c r="C46" i="85"/>
  <c r="B46" i="85"/>
  <c r="D46" i="85"/>
  <c r="D47" i="85"/>
  <c r="B47" i="85"/>
  <c r="C47" i="85"/>
  <c r="B48" i="85"/>
  <c r="C48" i="85"/>
  <c r="D48" i="85"/>
  <c r="C49" i="85"/>
  <c r="B49" i="85"/>
  <c r="D49" i="85"/>
  <c r="D50" i="85"/>
  <c r="B50" i="85"/>
  <c r="C50" i="85"/>
  <c r="B51" i="85"/>
  <c r="C51" i="85"/>
  <c r="D51" i="85"/>
  <c r="C52" i="85"/>
  <c r="B52" i="85"/>
  <c r="D52" i="85"/>
  <c r="W8" i="85" l="1"/>
  <c r="I9" i="75" s="1"/>
  <c r="W14" i="85"/>
  <c r="I15" i="75" s="1"/>
  <c r="W20" i="85"/>
  <c r="I21" i="75" s="1"/>
  <c r="W26" i="85"/>
  <c r="I27" i="75" s="1"/>
  <c r="W32" i="85"/>
  <c r="I33" i="75" s="1"/>
  <c r="W38" i="85"/>
  <c r="I39" i="75" s="1"/>
  <c r="W44" i="85"/>
  <c r="I45" i="75" s="1"/>
  <c r="W50" i="85"/>
  <c r="I51" i="75" s="1"/>
  <c r="W18" i="85"/>
  <c r="I19" i="75" s="1"/>
  <c r="W48" i="85"/>
  <c r="I49" i="75" s="1"/>
  <c r="W7" i="85"/>
  <c r="I8" i="75" s="1"/>
  <c r="W25" i="85"/>
  <c r="I26" i="75" s="1"/>
  <c r="W43" i="85"/>
  <c r="I44" i="75" s="1"/>
  <c r="W9" i="85"/>
  <c r="I10" i="75" s="1"/>
  <c r="W15" i="85"/>
  <c r="I16" i="75" s="1"/>
  <c r="W21" i="85"/>
  <c r="I22" i="75" s="1"/>
  <c r="W27" i="85"/>
  <c r="I28" i="75" s="1"/>
  <c r="W33" i="85"/>
  <c r="I34" i="75" s="1"/>
  <c r="W39" i="85"/>
  <c r="I40" i="75" s="1"/>
  <c r="W45" i="85"/>
  <c r="I46" i="75" s="1"/>
  <c r="W51" i="85"/>
  <c r="I52" i="75" s="1"/>
  <c r="W6" i="85"/>
  <c r="I7" i="75" s="1"/>
  <c r="W24" i="85"/>
  <c r="I25" i="75" s="1"/>
  <c r="W36" i="85"/>
  <c r="I37" i="75" s="1"/>
  <c r="W19" i="85"/>
  <c r="I20" i="75" s="1"/>
  <c r="W37" i="85"/>
  <c r="I38" i="75" s="1"/>
  <c r="W10" i="85"/>
  <c r="I11" i="75" s="1"/>
  <c r="W16" i="85"/>
  <c r="I17" i="75" s="1"/>
  <c r="W22" i="85"/>
  <c r="I23" i="75" s="1"/>
  <c r="W28" i="85"/>
  <c r="I29" i="75" s="1"/>
  <c r="W34" i="85"/>
  <c r="I35" i="75" s="1"/>
  <c r="W40" i="85"/>
  <c r="I41" i="75" s="1"/>
  <c r="W46" i="85"/>
  <c r="I47" i="75" s="1"/>
  <c r="W52" i="85"/>
  <c r="I53" i="75" s="1"/>
  <c r="W5" i="85"/>
  <c r="I6" i="75" s="1"/>
  <c r="W11" i="85"/>
  <c r="I12" i="75" s="1"/>
  <c r="W17" i="85"/>
  <c r="I18" i="75" s="1"/>
  <c r="W29" i="85"/>
  <c r="I30" i="75" s="1"/>
  <c r="W35" i="85"/>
  <c r="I36" i="75" s="1"/>
  <c r="W41" i="85"/>
  <c r="I42" i="75" s="1"/>
  <c r="W47" i="85"/>
  <c r="I48" i="75" s="1"/>
  <c r="W12" i="85"/>
  <c r="I13" i="75" s="1"/>
  <c r="W30" i="85"/>
  <c r="I31" i="75" s="1"/>
  <c r="W42" i="85"/>
  <c r="I43" i="75" s="1"/>
  <c r="W13" i="85"/>
  <c r="I14" i="75" s="1"/>
  <c r="W31" i="85"/>
  <c r="I32" i="75" s="1"/>
  <c r="W49" i="85"/>
  <c r="I50" i="75" s="1"/>
  <c r="W23" i="85"/>
  <c r="I24" i="75" s="1"/>
  <c r="W4" i="85"/>
  <c r="I5" i="75" s="1"/>
  <c r="W3" i="85"/>
  <c r="Y10" i="85"/>
  <c r="J11" i="75" s="1"/>
  <c r="Y30" i="85"/>
  <c r="J31" i="75" s="1"/>
  <c r="Y19" i="85"/>
  <c r="J20" i="75" s="1"/>
  <c r="Y31" i="85"/>
  <c r="J32" i="75" s="1"/>
  <c r="Y37" i="85"/>
  <c r="J38" i="75" s="1"/>
  <c r="Y49" i="85"/>
  <c r="J50" i="75" s="1"/>
  <c r="Y13" i="85"/>
  <c r="J14" i="75" s="1"/>
  <c r="Y42" i="85"/>
  <c r="J43" i="75" s="1"/>
  <c r="Y7" i="85"/>
  <c r="J8" i="75" s="1"/>
  <c r="Y8" i="85"/>
  <c r="J9" i="75" s="1"/>
  <c r="Y14" i="85"/>
  <c r="J15" i="75" s="1"/>
  <c r="Y20" i="85"/>
  <c r="J21" i="75" s="1"/>
  <c r="Y26" i="85"/>
  <c r="J27" i="75" s="1"/>
  <c r="Y32" i="85"/>
  <c r="J33" i="75" s="1"/>
  <c r="Y38" i="85"/>
  <c r="J39" i="75" s="1"/>
  <c r="Y44" i="85"/>
  <c r="J45" i="75" s="1"/>
  <c r="Y50" i="85"/>
  <c r="J51" i="75" s="1"/>
  <c r="Y9" i="85"/>
  <c r="J10" i="75" s="1"/>
  <c r="Y15" i="85"/>
  <c r="J16" i="75" s="1"/>
  <c r="Y21" i="85"/>
  <c r="J22" i="75" s="1"/>
  <c r="Y27" i="85"/>
  <c r="J28" i="75" s="1"/>
  <c r="Y33" i="85"/>
  <c r="J34" i="75" s="1"/>
  <c r="Y39" i="85"/>
  <c r="J40" i="75" s="1"/>
  <c r="Y45" i="85"/>
  <c r="J46" i="75" s="1"/>
  <c r="Y51" i="85"/>
  <c r="J52" i="75" s="1"/>
  <c r="Y4" i="85"/>
  <c r="J5" i="75" s="1"/>
  <c r="Y16" i="85"/>
  <c r="J17" i="75" s="1"/>
  <c r="Y22" i="85"/>
  <c r="J23" i="75" s="1"/>
  <c r="Y28" i="85"/>
  <c r="J29" i="75" s="1"/>
  <c r="Y34" i="85"/>
  <c r="J35" i="75" s="1"/>
  <c r="Y40" i="85"/>
  <c r="J41" i="75" s="1"/>
  <c r="Y46" i="85"/>
  <c r="J47" i="75" s="1"/>
  <c r="Y52" i="85"/>
  <c r="J53" i="75" s="1"/>
  <c r="Y5" i="85"/>
  <c r="J6" i="75" s="1"/>
  <c r="Y11" i="85"/>
  <c r="J12" i="75" s="1"/>
  <c r="Y17" i="85"/>
  <c r="J18" i="75" s="1"/>
  <c r="Y23" i="85"/>
  <c r="J24" i="75" s="1"/>
  <c r="Y29" i="85"/>
  <c r="J30" i="75" s="1"/>
  <c r="Y35" i="85"/>
  <c r="J36" i="75" s="1"/>
  <c r="Y41" i="85"/>
  <c r="J42" i="75" s="1"/>
  <c r="Y47" i="85"/>
  <c r="J48" i="75" s="1"/>
  <c r="Y3" i="85"/>
  <c r="J4" i="75" s="1"/>
  <c r="Y6" i="85"/>
  <c r="J7" i="75" s="1"/>
  <c r="Y12" i="85"/>
  <c r="J13" i="75" s="1"/>
  <c r="Y18" i="85"/>
  <c r="J19" i="75" s="1"/>
  <c r="Y24" i="85"/>
  <c r="J25" i="75" s="1"/>
  <c r="Y36" i="85"/>
  <c r="J37" i="75" s="1"/>
  <c r="Y48" i="85"/>
  <c r="J49" i="75" s="1"/>
  <c r="Y25" i="85"/>
  <c r="J26" i="75" s="1"/>
  <c r="Y43" i="85"/>
  <c r="J44" i="75" s="1"/>
  <c r="U5" i="85"/>
  <c r="H6" i="75" s="1"/>
  <c r="U6" i="85"/>
  <c r="H7" i="75" s="1"/>
  <c r="U12" i="85"/>
  <c r="H13" i="75" s="1"/>
  <c r="U18" i="85"/>
  <c r="H19" i="75" s="1"/>
  <c r="U24" i="85"/>
  <c r="H25" i="75" s="1"/>
  <c r="U30" i="85"/>
  <c r="H31" i="75" s="1"/>
  <c r="U36" i="85"/>
  <c r="H37" i="75" s="1"/>
  <c r="U42" i="85"/>
  <c r="H43" i="75" s="1"/>
  <c r="U48" i="85"/>
  <c r="H49" i="75" s="1"/>
  <c r="U13" i="85"/>
  <c r="H14" i="75" s="1"/>
  <c r="U31" i="85"/>
  <c r="H32" i="75" s="1"/>
  <c r="U43" i="85"/>
  <c r="H44" i="75" s="1"/>
  <c r="U7" i="85"/>
  <c r="H8" i="75" s="1"/>
  <c r="U49" i="85"/>
  <c r="H50" i="75" s="1"/>
  <c r="U8" i="85"/>
  <c r="H9" i="75" s="1"/>
  <c r="U14" i="85"/>
  <c r="H15" i="75" s="1"/>
  <c r="U20" i="85"/>
  <c r="H21" i="75" s="1"/>
  <c r="U26" i="85"/>
  <c r="H27" i="75" s="1"/>
  <c r="U32" i="85"/>
  <c r="H33" i="75" s="1"/>
  <c r="U38" i="85"/>
  <c r="H39" i="75" s="1"/>
  <c r="U44" i="85"/>
  <c r="H45" i="75" s="1"/>
  <c r="U50" i="85"/>
  <c r="H51" i="75" s="1"/>
  <c r="U9" i="85"/>
  <c r="H10" i="75" s="1"/>
  <c r="U15" i="85"/>
  <c r="H16" i="75" s="1"/>
  <c r="U21" i="85"/>
  <c r="H22" i="75" s="1"/>
  <c r="U27" i="85"/>
  <c r="H28" i="75" s="1"/>
  <c r="U33" i="85"/>
  <c r="H34" i="75" s="1"/>
  <c r="U39" i="85"/>
  <c r="H40" i="75" s="1"/>
  <c r="U45" i="85"/>
  <c r="H46" i="75" s="1"/>
  <c r="U51" i="85"/>
  <c r="H52" i="75" s="1"/>
  <c r="U4" i="85"/>
  <c r="H5" i="75" s="1"/>
  <c r="U10" i="85"/>
  <c r="H11" i="75" s="1"/>
  <c r="U16" i="85"/>
  <c r="H17" i="75" s="1"/>
  <c r="U22" i="85"/>
  <c r="H23" i="75" s="1"/>
  <c r="U28" i="85"/>
  <c r="H29" i="75" s="1"/>
  <c r="U34" i="85"/>
  <c r="H35" i="75" s="1"/>
  <c r="U40" i="85"/>
  <c r="H41" i="75" s="1"/>
  <c r="U46" i="85"/>
  <c r="H47" i="75" s="1"/>
  <c r="U52" i="85"/>
  <c r="H53" i="75" s="1"/>
  <c r="U11" i="85"/>
  <c r="H12" i="75" s="1"/>
  <c r="U17" i="85"/>
  <c r="H18" i="75" s="1"/>
  <c r="U23" i="85"/>
  <c r="H24" i="75" s="1"/>
  <c r="U29" i="85"/>
  <c r="H30" i="75" s="1"/>
  <c r="U35" i="85"/>
  <c r="H36" i="75" s="1"/>
  <c r="U41" i="85"/>
  <c r="H42" i="75" s="1"/>
  <c r="U47" i="85"/>
  <c r="H48" i="75" s="1"/>
  <c r="U19" i="85"/>
  <c r="H20" i="75" s="1"/>
  <c r="U25" i="85"/>
  <c r="H26" i="75" s="1"/>
  <c r="U37" i="85"/>
  <c r="H38" i="75" s="1"/>
  <c r="U3" i="85"/>
  <c r="H4" i="75" s="1"/>
  <c r="C270" i="72"/>
  <c r="C260" i="72"/>
  <c r="C259" i="72"/>
  <c r="C253" i="72"/>
  <c r="C243" i="72"/>
  <c r="C242" i="72"/>
  <c r="C236" i="72"/>
  <c r="C226" i="72"/>
  <c r="C225" i="72"/>
  <c r="C219" i="72"/>
  <c r="C209" i="72"/>
  <c r="C208" i="72"/>
  <c r="C202" i="72"/>
  <c r="C192" i="72"/>
  <c r="C191" i="72"/>
  <c r="C185" i="72"/>
  <c r="C175" i="72"/>
  <c r="C174" i="72"/>
  <c r="C168" i="72"/>
  <c r="C158" i="72"/>
  <c r="C157" i="72"/>
  <c r="C151" i="72"/>
  <c r="C141" i="72"/>
  <c r="C140" i="72"/>
  <c r="C134" i="72"/>
  <c r="C124" i="72"/>
  <c r="C123" i="72"/>
  <c r="C117" i="72"/>
  <c r="C107" i="72"/>
  <c r="C106" i="72"/>
  <c r="C100" i="72"/>
  <c r="C90" i="72"/>
  <c r="C89" i="72"/>
  <c r="C83" i="72"/>
  <c r="C73" i="72"/>
  <c r="C72" i="72"/>
  <c r="C66" i="72"/>
  <c r="C56" i="72"/>
  <c r="C55" i="72"/>
  <c r="C49" i="72"/>
  <c r="C39" i="72"/>
  <c r="C38" i="72"/>
  <c r="C22" i="72"/>
  <c r="C21" i="72"/>
  <c r="C344" i="68"/>
  <c r="C343" i="68"/>
  <c r="C321" i="68"/>
  <c r="C320" i="68"/>
  <c r="C298" i="68"/>
  <c r="C297" i="68"/>
  <c r="C275" i="68"/>
  <c r="C274" i="68"/>
  <c r="C252" i="68"/>
  <c r="C251" i="68"/>
  <c r="C229" i="68"/>
  <c r="C228" i="68"/>
  <c r="C206" i="68"/>
  <c r="C205" i="68"/>
  <c r="C183" i="68"/>
  <c r="C182" i="68"/>
  <c r="C160" i="68"/>
  <c r="C159" i="68"/>
  <c r="C137" i="68"/>
  <c r="C136" i="68"/>
  <c r="C114" i="68"/>
  <c r="C113" i="68"/>
  <c r="C91" i="68"/>
  <c r="C90" i="68"/>
  <c r="C68" i="68"/>
  <c r="C67" i="68"/>
  <c r="C45" i="68"/>
  <c r="C44" i="68"/>
  <c r="C22" i="68"/>
  <c r="C21" i="68"/>
  <c r="AA6" i="85" l="1"/>
  <c r="I4" i="75"/>
  <c r="O28" i="81"/>
  <c r="P27" i="81"/>
  <c r="P26" i="81"/>
  <c r="P25" i="81"/>
  <c r="P24" i="81"/>
  <c r="P23" i="81"/>
  <c r="P22" i="81"/>
  <c r="P21" i="81"/>
  <c r="P20" i="81"/>
  <c r="P19" i="81"/>
  <c r="P18" i="81"/>
  <c r="P17" i="81"/>
  <c r="P16" i="81"/>
  <c r="P15" i="81"/>
  <c r="P14" i="81"/>
  <c r="P13" i="81"/>
  <c r="P12" i="81"/>
  <c r="P11" i="81"/>
  <c r="P10" i="81"/>
  <c r="P9" i="81"/>
  <c r="P8" i="81"/>
  <c r="Q28" i="81"/>
  <c r="R27" i="81"/>
  <c r="R26" i="81"/>
  <c r="R25" i="81"/>
  <c r="R24" i="81"/>
  <c r="R23" i="81"/>
  <c r="R22" i="81"/>
  <c r="R21" i="81"/>
  <c r="R20" i="81"/>
  <c r="R19" i="81"/>
  <c r="R18" i="81"/>
  <c r="R17" i="81"/>
  <c r="R16" i="81"/>
  <c r="R15" i="81"/>
  <c r="R14" i="81"/>
  <c r="R13" i="81"/>
  <c r="R12" i="81"/>
  <c r="R11" i="81"/>
  <c r="R10" i="81"/>
  <c r="R9" i="81"/>
  <c r="R8" i="81"/>
  <c r="P28" i="81" l="1"/>
  <c r="R28" i="81"/>
  <c r="C204" i="71"/>
  <c r="C203" i="71"/>
  <c r="C191" i="71"/>
  <c r="C190" i="71"/>
  <c r="C178" i="71"/>
  <c r="C177" i="71"/>
  <c r="C165" i="71"/>
  <c r="C164" i="71"/>
  <c r="C152" i="71"/>
  <c r="C151" i="71"/>
  <c r="C138" i="71"/>
  <c r="C139" i="71"/>
  <c r="C125" i="71"/>
  <c r="C112" i="71"/>
  <c r="C99" i="71"/>
  <c r="C86" i="71"/>
  <c r="C87" i="71"/>
  <c r="C73" i="71"/>
  <c r="C74" i="71"/>
  <c r="C61" i="71"/>
  <c r="C60" i="71"/>
  <c r="C48" i="71"/>
  <c r="C47" i="71"/>
  <c r="C35" i="71"/>
  <c r="C34" i="71"/>
  <c r="C22" i="71"/>
  <c r="C21" i="71"/>
  <c r="C126" i="71"/>
  <c r="C113" i="71"/>
  <c r="C100" i="71"/>
  <c r="A8" i="82" l="1"/>
  <c r="A8" i="73"/>
  <c r="I28" i="81" l="1"/>
  <c r="J27" i="81"/>
  <c r="J26" i="81"/>
  <c r="J25" i="81"/>
  <c r="J24" i="81"/>
  <c r="J23" i="81"/>
  <c r="J22" i="81"/>
  <c r="J21" i="81"/>
  <c r="J20" i="81"/>
  <c r="J19" i="81"/>
  <c r="J18" i="81"/>
  <c r="J17" i="81"/>
  <c r="J16" i="81"/>
  <c r="J15" i="81"/>
  <c r="J14" i="81"/>
  <c r="J13" i="81"/>
  <c r="J12" i="81"/>
  <c r="J11" i="81"/>
  <c r="J10" i="81"/>
  <c r="J9" i="81"/>
  <c r="J8" i="81"/>
  <c r="K28" i="81"/>
  <c r="G28" i="81"/>
  <c r="L27" i="81"/>
  <c r="H27" i="81"/>
  <c r="L26" i="81"/>
  <c r="H26" i="81"/>
  <c r="L25" i="81"/>
  <c r="H25" i="81"/>
  <c r="L24" i="81"/>
  <c r="H24" i="81"/>
  <c r="L23" i="81"/>
  <c r="H23" i="81"/>
  <c r="L22" i="81"/>
  <c r="H22" i="81"/>
  <c r="L21" i="81"/>
  <c r="H21" i="81"/>
  <c r="L20" i="81"/>
  <c r="H20" i="81"/>
  <c r="L19" i="81"/>
  <c r="H19" i="81"/>
  <c r="L18" i="81"/>
  <c r="H18" i="81"/>
  <c r="L17" i="81"/>
  <c r="H17" i="81"/>
  <c r="L16" i="81"/>
  <c r="H16" i="81"/>
  <c r="L15" i="81"/>
  <c r="H15" i="81"/>
  <c r="L14" i="81"/>
  <c r="H14" i="81"/>
  <c r="L13" i="81"/>
  <c r="H13" i="81"/>
  <c r="L12" i="81"/>
  <c r="H12" i="81"/>
  <c r="L11" i="81"/>
  <c r="H11" i="81"/>
  <c r="L10" i="81"/>
  <c r="H10" i="81"/>
  <c r="L9" i="81"/>
  <c r="H9" i="81"/>
  <c r="H8" i="81"/>
  <c r="J28" i="81" l="1"/>
  <c r="L28" i="81"/>
  <c r="H28" i="81"/>
  <c r="C32" i="72" l="1"/>
  <c r="W27" i="81" l="1"/>
  <c r="V27" i="81"/>
  <c r="T27" i="81"/>
  <c r="N27" i="81"/>
  <c r="F27" i="81"/>
  <c r="W26" i="81"/>
  <c r="V26" i="81"/>
  <c r="T26" i="81"/>
  <c r="N26" i="81"/>
  <c r="F26" i="81"/>
  <c r="W25" i="81"/>
  <c r="V25" i="81"/>
  <c r="T25" i="81"/>
  <c r="N25" i="81"/>
  <c r="F25" i="81"/>
  <c r="W24" i="81"/>
  <c r="V24" i="81"/>
  <c r="T24" i="81"/>
  <c r="N24" i="81"/>
  <c r="F24" i="81"/>
  <c r="W23" i="81"/>
  <c r="V23" i="81"/>
  <c r="T23" i="81"/>
  <c r="N23" i="81"/>
  <c r="F23" i="81"/>
  <c r="X23" i="81" s="1"/>
  <c r="U28" i="81"/>
  <c r="S28" i="81"/>
  <c r="M28" i="81"/>
  <c r="E28" i="81"/>
  <c r="N13" i="81"/>
  <c r="N14" i="81"/>
  <c r="N19" i="81"/>
  <c r="N20" i="81"/>
  <c r="W13" i="81"/>
  <c r="N22" i="81"/>
  <c r="F22" i="81"/>
  <c r="N21" i="81"/>
  <c r="F21" i="81"/>
  <c r="F20" i="81"/>
  <c r="F19" i="81"/>
  <c r="T18" i="81"/>
  <c r="N18" i="81"/>
  <c r="F18" i="81"/>
  <c r="N17" i="81"/>
  <c r="F17" i="81"/>
  <c r="N16" i="81"/>
  <c r="F16" i="81"/>
  <c r="N15" i="81"/>
  <c r="F15" i="81"/>
  <c r="F14" i="81"/>
  <c r="V13" i="81"/>
  <c r="T13" i="81"/>
  <c r="F13" i="81"/>
  <c r="N12" i="81"/>
  <c r="F12" i="81"/>
  <c r="N11" i="81"/>
  <c r="F11" i="81"/>
  <c r="N10" i="81"/>
  <c r="F10" i="81"/>
  <c r="N9" i="81"/>
  <c r="F9" i="81"/>
  <c r="N8" i="81"/>
  <c r="F8" i="81"/>
  <c r="X24" i="81" l="1"/>
  <c r="X27" i="81"/>
  <c r="N28" i="81"/>
  <c r="X25" i="81"/>
  <c r="X26" i="81"/>
  <c r="F28" i="81"/>
  <c r="V19" i="81"/>
  <c r="W19" i="81"/>
  <c r="T12" i="81"/>
  <c r="T19" i="81"/>
  <c r="T17" i="81"/>
  <c r="T11" i="81"/>
  <c r="V11" i="81"/>
  <c r="V18" i="81"/>
  <c r="X18" i="81" s="1"/>
  <c r="W18" i="81"/>
  <c r="V22" i="81"/>
  <c r="W22" i="81"/>
  <c r="T22" i="81"/>
  <c r="V16" i="81"/>
  <c r="T16" i="81"/>
  <c r="X16" i="81" s="1"/>
  <c r="V10" i="81"/>
  <c r="T10" i="81"/>
  <c r="V21" i="81"/>
  <c r="W21" i="81"/>
  <c r="T21" i="81"/>
  <c r="V15" i="81"/>
  <c r="T15" i="81"/>
  <c r="W15" i="81"/>
  <c r="V9" i="81"/>
  <c r="W9" i="81"/>
  <c r="T9" i="81"/>
  <c r="W8" i="81"/>
  <c r="V8" i="81"/>
  <c r="W12" i="81"/>
  <c r="V12" i="81"/>
  <c r="T8" i="81"/>
  <c r="X22" i="81"/>
  <c r="X13" i="81"/>
  <c r="D4" i="77"/>
  <c r="X9" i="81" l="1"/>
  <c r="X12" i="81"/>
  <c r="X8" i="81"/>
  <c r="X19" i="81"/>
  <c r="X11" i="81"/>
  <c r="X10" i="81"/>
  <c r="X15" i="81"/>
  <c r="W10" i="81"/>
  <c r="W11" i="81"/>
  <c r="X21" i="81"/>
  <c r="W16" i="81"/>
  <c r="T20" i="81"/>
  <c r="T14" i="81"/>
  <c r="T28" i="81" s="1"/>
  <c r="W17" i="81"/>
  <c r="V17" i="81"/>
  <c r="X17" i="81" s="1"/>
  <c r="B33" i="80"/>
  <c r="B56" i="77" s="1"/>
  <c r="E56" i="77" s="1"/>
  <c r="B32" i="80"/>
  <c r="B55" i="77" s="1"/>
  <c r="E55" i="77" s="1"/>
  <c r="B31" i="80"/>
  <c r="B54" i="77" s="1"/>
  <c r="E54" i="77" s="1"/>
  <c r="B30" i="80"/>
  <c r="B53" i="77" s="1"/>
  <c r="E53" i="77" s="1"/>
  <c r="B29" i="80"/>
  <c r="B52" i="77" s="1"/>
  <c r="E52" i="77" s="1"/>
  <c r="B28" i="80"/>
  <c r="B51" i="77" s="1"/>
  <c r="E51" i="77" s="1"/>
  <c r="B27" i="80"/>
  <c r="B50" i="77" s="1"/>
  <c r="E50" i="77" s="1"/>
  <c r="B26" i="80"/>
  <c r="B49" i="77" s="1"/>
  <c r="E49" i="77" s="1"/>
  <c r="B25" i="80"/>
  <c r="B48" i="77" s="1"/>
  <c r="E48" i="77" s="1"/>
  <c r="B24" i="80"/>
  <c r="B47" i="77" s="1"/>
  <c r="E47" i="77" s="1"/>
  <c r="B23" i="80"/>
  <c r="B46" i="77" s="1"/>
  <c r="E46" i="77" s="1"/>
  <c r="B22" i="80"/>
  <c r="B45" i="77" s="1"/>
  <c r="E45" i="77" s="1"/>
  <c r="B21" i="80"/>
  <c r="B44" i="77" s="1"/>
  <c r="E44" i="77" s="1"/>
  <c r="B20" i="80"/>
  <c r="B43" i="77" s="1"/>
  <c r="E43" i="77" s="1"/>
  <c r="B19" i="80"/>
  <c r="B42" i="77" s="1"/>
  <c r="E42" i="77" s="1"/>
  <c r="B18" i="80"/>
  <c r="B41" i="77" s="1"/>
  <c r="E41" i="77" s="1"/>
  <c r="B17" i="80"/>
  <c r="B40" i="77" s="1"/>
  <c r="E40" i="77" s="1"/>
  <c r="B16" i="80"/>
  <c r="B39" i="77" s="1"/>
  <c r="E39" i="77" s="1"/>
  <c r="B15" i="80"/>
  <c r="B38" i="77" s="1"/>
  <c r="E38" i="77" s="1"/>
  <c r="B37" i="77"/>
  <c r="E37" i="77" s="1"/>
  <c r="W14" i="81" l="1"/>
  <c r="V14" i="81"/>
  <c r="X14" i="81" s="1"/>
  <c r="V20" i="81"/>
  <c r="X20" i="81" s="1"/>
  <c r="W20" i="81"/>
  <c r="F4" i="78"/>
  <c r="F6" i="78"/>
  <c r="F8" i="78"/>
  <c r="F10" i="78"/>
  <c r="F12" i="78"/>
  <c r="F14" i="78"/>
  <c r="F16" i="78"/>
  <c r="F18" i="78"/>
  <c r="F20" i="78"/>
  <c r="F22" i="78"/>
  <c r="F24" i="78"/>
  <c r="F26" i="78"/>
  <c r="F28" i="78"/>
  <c r="F30" i="78"/>
  <c r="F32" i="78"/>
  <c r="F34" i="78"/>
  <c r="F36" i="78"/>
  <c r="F38" i="78"/>
  <c r="F40" i="78"/>
  <c r="F42" i="78"/>
  <c r="G43" i="78"/>
  <c r="B43" i="78"/>
  <c r="C43" i="78" s="1"/>
  <c r="E42" i="78"/>
  <c r="B42" i="78" s="1"/>
  <c r="C42" i="78" s="1"/>
  <c r="D42" i="78"/>
  <c r="D43" i="78" s="1"/>
  <c r="A42" i="78"/>
  <c r="G41" i="78"/>
  <c r="B41" i="78"/>
  <c r="C41" i="78" s="1"/>
  <c r="E40" i="78"/>
  <c r="B40" i="78" s="1"/>
  <c r="C40" i="78" s="1"/>
  <c r="D40" i="78"/>
  <c r="D41" i="78" s="1"/>
  <c r="A40" i="78"/>
  <c r="G39" i="78"/>
  <c r="B39" i="78"/>
  <c r="C39" i="78" s="1"/>
  <c r="E38" i="78"/>
  <c r="B38" i="78" s="1"/>
  <c r="C38" i="78" s="1"/>
  <c r="D38" i="78"/>
  <c r="D39" i="78" s="1"/>
  <c r="A38" i="78"/>
  <c r="G37" i="78"/>
  <c r="B37" i="78"/>
  <c r="C37" i="78" s="1"/>
  <c r="E36" i="78"/>
  <c r="B36" i="78" s="1"/>
  <c r="C36" i="78" s="1"/>
  <c r="D36" i="78"/>
  <c r="D37" i="78" s="1"/>
  <c r="A36" i="78"/>
  <c r="G35" i="78"/>
  <c r="B35" i="78"/>
  <c r="C35" i="78" s="1"/>
  <c r="E34" i="78"/>
  <c r="B34" i="78" s="1"/>
  <c r="C34" i="78" s="1"/>
  <c r="D34" i="78"/>
  <c r="D35" i="78" s="1"/>
  <c r="A34" i="78"/>
  <c r="G33" i="78"/>
  <c r="B33" i="78"/>
  <c r="C33" i="78" s="1"/>
  <c r="E32" i="78"/>
  <c r="B32" i="78" s="1"/>
  <c r="C32" i="78" s="1"/>
  <c r="D32" i="78"/>
  <c r="D33" i="78" s="1"/>
  <c r="A32" i="78"/>
  <c r="G31" i="78"/>
  <c r="B31" i="78"/>
  <c r="C31" i="78" s="1"/>
  <c r="E30" i="78"/>
  <c r="B30" i="78" s="1"/>
  <c r="C30" i="78" s="1"/>
  <c r="D30" i="78"/>
  <c r="D31" i="78" s="1"/>
  <c r="A30" i="78"/>
  <c r="G29" i="78"/>
  <c r="B29" i="78"/>
  <c r="C29" i="78" s="1"/>
  <c r="E28" i="78"/>
  <c r="B28" i="78" s="1"/>
  <c r="C28" i="78" s="1"/>
  <c r="D28" i="78"/>
  <c r="D29" i="78" s="1"/>
  <c r="A28" i="78"/>
  <c r="G27" i="78"/>
  <c r="B27" i="78"/>
  <c r="C27" i="78" s="1"/>
  <c r="E26" i="78"/>
  <c r="B26" i="78" s="1"/>
  <c r="C26" i="78" s="1"/>
  <c r="D26" i="78"/>
  <c r="D27" i="78" s="1"/>
  <c r="A26" i="78"/>
  <c r="G25" i="78"/>
  <c r="B25" i="78"/>
  <c r="C25" i="78" s="1"/>
  <c r="E24" i="78"/>
  <c r="B24" i="78" s="1"/>
  <c r="C24" i="78" s="1"/>
  <c r="D24" i="78"/>
  <c r="D25" i="78" s="1"/>
  <c r="A24" i="78"/>
  <c r="G23" i="78"/>
  <c r="B23" i="78"/>
  <c r="C23" i="78" s="1"/>
  <c r="E22" i="78"/>
  <c r="B22" i="78" s="1"/>
  <c r="C22" i="78" s="1"/>
  <c r="D22" i="78"/>
  <c r="D23" i="78" s="1"/>
  <c r="A22" i="78"/>
  <c r="G21" i="78"/>
  <c r="B21" i="78"/>
  <c r="C21" i="78" s="1"/>
  <c r="E20" i="78"/>
  <c r="B20" i="78" s="1"/>
  <c r="C20" i="78" s="1"/>
  <c r="D20" i="78"/>
  <c r="D21" i="78" s="1"/>
  <c r="A20" i="78"/>
  <c r="G19" i="78"/>
  <c r="B19" i="78"/>
  <c r="C19" i="78" s="1"/>
  <c r="E18" i="78"/>
  <c r="B18" i="78" s="1"/>
  <c r="C18" i="78" s="1"/>
  <c r="D18" i="78"/>
  <c r="D19" i="78" s="1"/>
  <c r="A18" i="78"/>
  <c r="G17" i="78"/>
  <c r="B17" i="78"/>
  <c r="C17" i="78" s="1"/>
  <c r="E16" i="78"/>
  <c r="B16" i="78" s="1"/>
  <c r="C16" i="78" s="1"/>
  <c r="D16" i="78"/>
  <c r="D17" i="78" s="1"/>
  <c r="A16" i="78"/>
  <c r="G15" i="78"/>
  <c r="B15" i="78"/>
  <c r="C15" i="78" s="1"/>
  <c r="E14" i="78"/>
  <c r="B14" i="78" s="1"/>
  <c r="C14" i="78" s="1"/>
  <c r="D14" i="78"/>
  <c r="D15" i="78" s="1"/>
  <c r="A14" i="78"/>
  <c r="G13" i="78"/>
  <c r="B13" i="78"/>
  <c r="E12" i="78"/>
  <c r="B12" i="78" s="1"/>
  <c r="C12" i="78" s="1"/>
  <c r="D12" i="78"/>
  <c r="D13" i="78" s="1"/>
  <c r="A12" i="78"/>
  <c r="G11" i="78"/>
  <c r="B11" i="78"/>
  <c r="E10" i="78"/>
  <c r="B10" i="78" s="1"/>
  <c r="D10" i="78"/>
  <c r="D11" i="78" s="1"/>
  <c r="A10" i="78"/>
  <c r="G9" i="78"/>
  <c r="B9" i="78"/>
  <c r="C9" i="78" s="1"/>
  <c r="E8" i="78"/>
  <c r="B8" i="78" s="1"/>
  <c r="D8" i="78"/>
  <c r="D9" i="78" s="1"/>
  <c r="A8" i="78"/>
  <c r="G7" i="78"/>
  <c r="B7" i="78"/>
  <c r="E6" i="78"/>
  <c r="B6" i="78" s="1"/>
  <c r="D6" i="78"/>
  <c r="D7" i="78" s="1"/>
  <c r="A6" i="78"/>
  <c r="G5" i="78"/>
  <c r="B5" i="78"/>
  <c r="E4" i="78"/>
  <c r="B4" i="78" s="1"/>
  <c r="D4" i="78"/>
  <c r="D5" i="78" s="1"/>
  <c r="A4" i="78"/>
  <c r="G3" i="78"/>
  <c r="C3" i="78"/>
  <c r="F2" i="78"/>
  <c r="D2" i="78"/>
  <c r="D3" i="78" s="1"/>
  <c r="A2" i="78"/>
  <c r="C4" i="78" l="1"/>
  <c r="W28" i="81"/>
  <c r="X28" i="81"/>
  <c r="V28" i="81"/>
  <c r="X29" i="81" l="1"/>
  <c r="G31" i="84" s="1"/>
  <c r="G32" i="84" s="1"/>
  <c r="C31" i="84"/>
  <c r="C5" i="78"/>
  <c r="C6" i="78" s="1"/>
  <c r="C8" i="78"/>
  <c r="C32" i="84" l="1"/>
  <c r="D31" i="84"/>
  <c r="D32" i="84" s="1"/>
  <c r="C7" i="78"/>
  <c r="C10" i="78"/>
  <c r="C11" i="78"/>
  <c r="C13" i="78" l="1"/>
  <c r="K5" i="78" s="1"/>
  <c r="C28" i="74" s="1"/>
  <c r="K17" i="78"/>
  <c r="K27" i="78"/>
  <c r="L11" i="78"/>
  <c r="C77" i="74" s="1"/>
  <c r="L13" i="78"/>
  <c r="C93" i="74" s="1"/>
  <c r="M41" i="78"/>
  <c r="J42" i="78"/>
  <c r="M18" i="78"/>
  <c r="L36" i="78"/>
  <c r="M32" i="78"/>
  <c r="M14" i="78"/>
  <c r="C102" i="74" s="1"/>
  <c r="L39" i="78"/>
  <c r="M6" i="78"/>
  <c r="C38" i="74" s="1"/>
  <c r="L8" i="78"/>
  <c r="C53" i="74" s="1"/>
  <c r="K7" i="78"/>
  <c r="C44" i="74" s="1"/>
  <c r="J6" i="78"/>
  <c r="C35" i="74" s="1"/>
  <c r="K12" i="78"/>
  <c r="C84" i="74" s="1"/>
  <c r="M26" i="78"/>
  <c r="L12" i="78"/>
  <c r="C85" i="74" s="1"/>
  <c r="L35" i="78"/>
  <c r="M9" i="78"/>
  <c r="C62" i="74" s="1"/>
  <c r="K34" i="78"/>
  <c r="L26" i="78"/>
  <c r="M19" i="78"/>
  <c r="L24" i="78"/>
  <c r="J11" i="78"/>
  <c r="C75" i="74" s="1"/>
  <c r="K8" i="78" l="1"/>
  <c r="C52" i="74" s="1"/>
  <c r="K42" i="78"/>
  <c r="J24" i="78"/>
  <c r="K23" i="78"/>
  <c r="J35" i="78"/>
  <c r="L31" i="78"/>
  <c r="J17" i="78"/>
  <c r="L21" i="78"/>
  <c r="K20" i="78"/>
  <c r="J43" i="78"/>
  <c r="L14" i="78"/>
  <c r="C101" i="74" s="1"/>
  <c r="K31" i="78"/>
  <c r="M13" i="78"/>
  <c r="C94" i="74" s="1"/>
  <c r="K29" i="78"/>
  <c r="M15" i="78"/>
  <c r="C110" i="74" s="1"/>
  <c r="M11" i="78"/>
  <c r="C78" i="74" s="1"/>
  <c r="K24" i="78"/>
  <c r="M37" i="78"/>
  <c r="K43" i="78"/>
  <c r="L41" i="78"/>
  <c r="L15" i="78"/>
  <c r="C109" i="74" s="1"/>
  <c r="J15" i="78"/>
  <c r="C107" i="74" s="1"/>
  <c r="J16" i="78"/>
  <c r="C115" i="74" s="1"/>
  <c r="L30" i="78"/>
  <c r="J13" i="78"/>
  <c r="C91" i="74" s="1"/>
  <c r="K18" i="78"/>
  <c r="L19" i="78"/>
  <c r="L38" i="78"/>
  <c r="K16" i="78"/>
  <c r="C116" i="74" s="1"/>
  <c r="K28" i="78"/>
  <c r="L42" i="78"/>
  <c r="J7" i="78"/>
  <c r="C43" i="74" s="1"/>
  <c r="K39" i="78"/>
  <c r="K3" i="78"/>
  <c r="C12" i="74" s="1"/>
  <c r="M7" i="78"/>
  <c r="C46" i="74" s="1"/>
  <c r="L40" i="78"/>
  <c r="K15" i="78"/>
  <c r="C108" i="74" s="1"/>
  <c r="K14" i="78"/>
  <c r="C100" i="74" s="1"/>
  <c r="K19" i="78"/>
  <c r="M35" i="78"/>
  <c r="L34" i="78"/>
  <c r="J25" i="78"/>
  <c r="L16" i="78"/>
  <c r="C117" i="74" s="1"/>
  <c r="K11" i="78"/>
  <c r="C76" i="74" s="1"/>
  <c r="M43" i="78"/>
  <c r="J2" i="78"/>
  <c r="C3" i="74" s="1"/>
  <c r="J18" i="78"/>
  <c r="J26" i="78"/>
  <c r="M31" i="78"/>
  <c r="L18" i="78"/>
  <c r="M12" i="78"/>
  <c r="C86" i="74" s="1"/>
  <c r="J32" i="78"/>
  <c r="J28" i="78"/>
  <c r="K21" i="78"/>
  <c r="K26" i="78"/>
  <c r="L10" i="78"/>
  <c r="C69" i="74" s="1"/>
  <c r="J34" i="78"/>
  <c r="M33" i="78"/>
  <c r="J10" i="78"/>
  <c r="C67" i="74" s="1"/>
  <c r="J23" i="78"/>
  <c r="M30" i="78"/>
  <c r="J40" i="78"/>
  <c r="J19" i="78"/>
  <c r="M36" i="78"/>
  <c r="M40" i="78"/>
  <c r="J29" i="78"/>
  <c r="J27" i="78"/>
  <c r="J12" i="78"/>
  <c r="C83" i="74" s="1"/>
  <c r="K4" i="78"/>
  <c r="C20" i="74" s="1"/>
  <c r="M25" i="78"/>
  <c r="L29" i="78"/>
  <c r="K6" i="78"/>
  <c r="C36" i="74" s="1"/>
  <c r="M17" i="78"/>
  <c r="L32" i="78"/>
  <c r="M20" i="78"/>
  <c r="K38" i="78"/>
  <c r="K30" i="78"/>
  <c r="M42" i="78"/>
  <c r="L28" i="78"/>
  <c r="M27" i="78"/>
  <c r="M21" i="78"/>
  <c r="M16" i="78"/>
  <c r="C118" i="74" s="1"/>
  <c r="J31" i="78"/>
  <c r="M8" i="78"/>
  <c r="C54" i="74" s="1"/>
  <c r="L3" i="78"/>
  <c r="C13" i="74" s="1"/>
  <c r="K35" i="78"/>
  <c r="M28" i="78"/>
  <c r="J14" i="78"/>
  <c r="C99" i="74" s="1"/>
  <c r="K10" i="78"/>
  <c r="C68" i="74" s="1"/>
  <c r="J30" i="78"/>
  <c r="K33" i="78"/>
  <c r="J21" i="78"/>
  <c r="J41" i="78"/>
  <c r="M34" i="78"/>
  <c r="L20" i="78"/>
  <c r="L25" i="78"/>
  <c r="K41" i="78"/>
  <c r="L9" i="78"/>
  <c r="C61" i="74" s="1"/>
  <c r="K32" i="78"/>
  <c r="L43" i="78"/>
  <c r="J37" i="78"/>
  <c r="L33" i="78"/>
  <c r="M23" i="78"/>
  <c r="M24" i="78"/>
  <c r="J20" i="78"/>
  <c r="K22" i="78"/>
  <c r="K37" i="78"/>
  <c r="K13" i="78"/>
  <c r="C92" i="74" s="1"/>
  <c r="J39" i="78"/>
  <c r="M10" i="78"/>
  <c r="C70" i="74" s="1"/>
  <c r="J22" i="78"/>
  <c r="M22" i="78"/>
  <c r="M2" i="78"/>
  <c r="C6" i="74" s="1"/>
  <c r="K40" i="78"/>
  <c r="L23" i="78"/>
  <c r="L27" i="78"/>
  <c r="L6" i="78"/>
  <c r="C37" i="74" s="1"/>
  <c r="L17" i="78"/>
  <c r="K9" i="78"/>
  <c r="C60" i="74" s="1"/>
  <c r="J9" i="78"/>
  <c r="C59" i="74" s="1"/>
  <c r="J4" i="78"/>
  <c r="C19" i="74" s="1"/>
  <c r="M38" i="78"/>
  <c r="M39" i="78"/>
  <c r="J38" i="78"/>
  <c r="L37" i="78"/>
  <c r="L7" i="78"/>
  <c r="C45" i="74" s="1"/>
  <c r="L22" i="78"/>
  <c r="M4" i="78"/>
  <c r="C22" i="74" s="1"/>
  <c r="L4" i="78"/>
  <c r="C21" i="74" s="1"/>
  <c r="J5" i="78"/>
  <c r="C27" i="74" s="1"/>
  <c r="M3" i="78"/>
  <c r="C14" i="74" s="1"/>
  <c r="L2" i="78"/>
  <c r="C5" i="74" s="1"/>
  <c r="J8" i="78"/>
  <c r="C51" i="74" s="1"/>
  <c r="J33" i="78"/>
  <c r="J36" i="78"/>
  <c r="K25" i="78"/>
  <c r="M29" i="78"/>
  <c r="L5" i="78"/>
  <c r="C29" i="74" s="1"/>
  <c r="M5" i="78"/>
  <c r="C30" i="74" s="1"/>
  <c r="J3" i="78"/>
  <c r="C11" i="74" s="1"/>
  <c r="K2" i="78"/>
  <c r="C4" i="74" s="1"/>
</calcChain>
</file>

<file path=xl/sharedStrings.xml><?xml version="1.0" encoding="utf-8"?>
<sst xmlns="http://schemas.openxmlformats.org/spreadsheetml/2006/main" count="2189" uniqueCount="448">
  <si>
    <t>社名</t>
    <rPh sb="0" eb="2">
      <t>シャメイ</t>
    </rPh>
    <phoneticPr fontId="5"/>
  </si>
  <si>
    <t>会社名</t>
    <rPh sb="0" eb="3">
      <t>カイシャメイ</t>
    </rPh>
    <phoneticPr fontId="7"/>
  </si>
  <si>
    <t>代表者役職</t>
    <rPh sb="0" eb="3">
      <t>ダイヒョウシャ</t>
    </rPh>
    <rPh sb="3" eb="5">
      <t>ヤクショク</t>
    </rPh>
    <phoneticPr fontId="7"/>
  </si>
  <si>
    <t>代表者氏名</t>
    <rPh sb="0" eb="3">
      <t>ダイヒョウシャ</t>
    </rPh>
    <rPh sb="3" eb="5">
      <t>シメイ</t>
    </rPh>
    <phoneticPr fontId="7"/>
  </si>
  <si>
    <t>No</t>
    <phoneticPr fontId="7"/>
  </si>
  <si>
    <t>住所（登記）</t>
    <rPh sb="0" eb="2">
      <t>ジュウショ</t>
    </rPh>
    <rPh sb="3" eb="5">
      <t>トウキ</t>
    </rPh>
    <phoneticPr fontId="7"/>
  </si>
  <si>
    <t>体制図</t>
    <rPh sb="0" eb="2">
      <t>タイセイ</t>
    </rPh>
    <rPh sb="2" eb="3">
      <t>ズ</t>
    </rPh>
    <phoneticPr fontId="7"/>
  </si>
  <si>
    <t>■事業実施体制</t>
    <rPh sb="1" eb="3">
      <t>ジギョウ</t>
    </rPh>
    <rPh sb="3" eb="5">
      <t>ジッシ</t>
    </rPh>
    <rPh sb="5" eb="7">
      <t>タイセイ</t>
    </rPh>
    <phoneticPr fontId="7"/>
  </si>
  <si>
    <t>■事業計画</t>
    <rPh sb="1" eb="3">
      <t>ジギョウ</t>
    </rPh>
    <rPh sb="3" eb="5">
      <t>ケイカク</t>
    </rPh>
    <phoneticPr fontId="7"/>
  </si>
  <si>
    <t>■プライバシー確保に向けた事業者間連携・工夫</t>
    <rPh sb="13" eb="16">
      <t>ジギョウシャ</t>
    </rPh>
    <rPh sb="16" eb="17">
      <t>カン</t>
    </rPh>
    <rPh sb="17" eb="19">
      <t>レンケイ</t>
    </rPh>
    <phoneticPr fontId="7"/>
  </si>
  <si>
    <t>実施する事業者間連携・工夫</t>
    <rPh sb="0" eb="2">
      <t>ジッシ</t>
    </rPh>
    <rPh sb="4" eb="7">
      <t>ジギョウシャ</t>
    </rPh>
    <rPh sb="7" eb="8">
      <t>カン</t>
    </rPh>
    <rPh sb="8" eb="10">
      <t>レンケイ</t>
    </rPh>
    <rPh sb="11" eb="13">
      <t>クフウ</t>
    </rPh>
    <phoneticPr fontId="7"/>
  </si>
  <si>
    <t>上記の効果分析方法</t>
    <rPh sb="0" eb="2">
      <t>ジョウキ</t>
    </rPh>
    <rPh sb="3" eb="5">
      <t>コウカ</t>
    </rPh>
    <rPh sb="5" eb="7">
      <t>ブンセキ</t>
    </rPh>
    <rPh sb="7" eb="9">
      <t>ホウホウ</t>
    </rPh>
    <phoneticPr fontId="7"/>
  </si>
  <si>
    <t>■使い易いUIの実現に向けた事業者間連携・工夫</t>
    <rPh sb="1" eb="2">
      <t>ツカ</t>
    </rPh>
    <rPh sb="3" eb="4">
      <t>ヤス</t>
    </rPh>
    <rPh sb="8" eb="10">
      <t>ジツゲン</t>
    </rPh>
    <rPh sb="14" eb="17">
      <t>ジギョウシャ</t>
    </rPh>
    <rPh sb="17" eb="18">
      <t>カン</t>
    </rPh>
    <rPh sb="18" eb="20">
      <t>レンケイ</t>
    </rPh>
    <phoneticPr fontId="7"/>
  </si>
  <si>
    <t>備考</t>
    <rPh sb="0" eb="2">
      <t>ビコウ</t>
    </rPh>
    <phoneticPr fontId="7"/>
  </si>
  <si>
    <t>サービス名称</t>
    <rPh sb="4" eb="6">
      <t>メイショウ</t>
    </rPh>
    <phoneticPr fontId="7"/>
  </si>
  <si>
    <t>基本情報</t>
    <rPh sb="0" eb="2">
      <t>キホン</t>
    </rPh>
    <rPh sb="2" eb="4">
      <t>ジョウホウ</t>
    </rPh>
    <phoneticPr fontId="7"/>
  </si>
  <si>
    <t>件数</t>
    <rPh sb="0" eb="2">
      <t>ケンスウ</t>
    </rPh>
    <phoneticPr fontId="7"/>
  </si>
  <si>
    <t>金額</t>
    <rPh sb="0" eb="2">
      <t>キンガク</t>
    </rPh>
    <phoneticPr fontId="7"/>
  </si>
  <si>
    <t>③事業計画書</t>
    <rPh sb="1" eb="3">
      <t>ジギョウ</t>
    </rPh>
    <rPh sb="3" eb="6">
      <t>ケイカクショ</t>
    </rPh>
    <phoneticPr fontId="7"/>
  </si>
  <si>
    <t>部署</t>
    <rPh sb="0" eb="2">
      <t>ブショ</t>
    </rPh>
    <phoneticPr fontId="7"/>
  </si>
  <si>
    <t>役職</t>
    <rPh sb="0" eb="2">
      <t>ヤクショク</t>
    </rPh>
    <phoneticPr fontId="7"/>
  </si>
  <si>
    <t>氏名</t>
    <rPh sb="0" eb="2">
      <t>シメイ</t>
    </rPh>
    <phoneticPr fontId="7"/>
  </si>
  <si>
    <t>電話番号</t>
    <rPh sb="0" eb="2">
      <t>デンワ</t>
    </rPh>
    <rPh sb="2" eb="4">
      <t>バンゴウ</t>
    </rPh>
    <phoneticPr fontId="7"/>
  </si>
  <si>
    <t>メールアドレス</t>
    <phoneticPr fontId="7"/>
  </si>
  <si>
    <t>機器名称</t>
    <rPh sb="0" eb="2">
      <t>キキ</t>
    </rPh>
    <rPh sb="2" eb="4">
      <t>メイショウ</t>
    </rPh>
    <phoneticPr fontId="7"/>
  </si>
  <si>
    <t>型番</t>
    <rPh sb="0" eb="2">
      <t>カタバン</t>
    </rPh>
    <phoneticPr fontId="7"/>
  </si>
  <si>
    <t>機能</t>
    <rPh sb="0" eb="2">
      <t>キノウ</t>
    </rPh>
    <phoneticPr fontId="7"/>
  </si>
  <si>
    <t>⑥インセンティブ登録申請書</t>
    <rPh sb="8" eb="10">
      <t>トウロク</t>
    </rPh>
    <rPh sb="10" eb="13">
      <t>シンセイショ</t>
    </rPh>
    <phoneticPr fontId="7"/>
  </si>
  <si>
    <t>対象サービス</t>
    <rPh sb="0" eb="2">
      <t>タイショウ</t>
    </rPh>
    <phoneticPr fontId="7"/>
  </si>
  <si>
    <t>インセンティブ分類</t>
    <rPh sb="7" eb="9">
      <t>ブンルイ</t>
    </rPh>
    <phoneticPr fontId="7"/>
  </si>
  <si>
    <t>消費者への提供方法</t>
    <rPh sb="0" eb="3">
      <t>ショウヒシャ</t>
    </rPh>
    <rPh sb="5" eb="7">
      <t>テイキョウ</t>
    </rPh>
    <rPh sb="7" eb="9">
      <t>ホウホウ</t>
    </rPh>
    <phoneticPr fontId="7"/>
  </si>
  <si>
    <t>同一人物・同一サービスへのインセンティブ提供がないことの確認方法</t>
    <rPh sb="0" eb="2">
      <t>ドウイツ</t>
    </rPh>
    <rPh sb="2" eb="4">
      <t>ジンブツ</t>
    </rPh>
    <rPh sb="5" eb="7">
      <t>ドウイツ</t>
    </rPh>
    <rPh sb="20" eb="22">
      <t>テイキョウ</t>
    </rPh>
    <rPh sb="28" eb="30">
      <t>カクニン</t>
    </rPh>
    <rPh sb="30" eb="32">
      <t>ホウホウ</t>
    </rPh>
    <phoneticPr fontId="7"/>
  </si>
  <si>
    <t>景品表示法への対応</t>
    <rPh sb="0" eb="2">
      <t>ケイヒン</t>
    </rPh>
    <rPh sb="2" eb="5">
      <t>ヒョウジホウ</t>
    </rPh>
    <rPh sb="7" eb="9">
      <t>タイオウ</t>
    </rPh>
    <phoneticPr fontId="7"/>
  </si>
  <si>
    <t>合計</t>
    <rPh sb="0" eb="2">
      <t>ゴウケイ</t>
    </rPh>
    <phoneticPr fontId="7"/>
  </si>
  <si>
    <t>⑦支出計画書</t>
    <rPh sb="1" eb="3">
      <t>シシュツ</t>
    </rPh>
    <rPh sb="3" eb="6">
      <t>ケイカクショ</t>
    </rPh>
    <phoneticPr fontId="7"/>
  </si>
  <si>
    <t>印</t>
    <rPh sb="0" eb="1">
      <t>イン</t>
    </rPh>
    <phoneticPr fontId="7"/>
  </si>
  <si>
    <t>社名</t>
    <rPh sb="0" eb="2">
      <t>シャメイ</t>
    </rPh>
    <phoneticPr fontId="7"/>
  </si>
  <si>
    <t>（別添２）</t>
    <rPh sb="1" eb="3">
      <t>ベッテン</t>
    </rPh>
    <phoneticPr fontId="7"/>
  </si>
  <si>
    <t>記</t>
    <rPh sb="0" eb="1">
      <t>キ</t>
    </rPh>
    <phoneticPr fontId="7"/>
  </si>
  <si>
    <t>以上</t>
    <rPh sb="0" eb="2">
      <t>イジョウ</t>
    </rPh>
    <phoneticPr fontId="7"/>
  </si>
  <si>
    <t>現時点での対応状況</t>
    <rPh sb="0" eb="3">
      <t>ゲンジテン</t>
    </rPh>
    <rPh sb="5" eb="7">
      <t>タイオウ</t>
    </rPh>
    <rPh sb="7" eb="9">
      <t>ジョウキョウ</t>
    </rPh>
    <phoneticPr fontId="7"/>
  </si>
  <si>
    <t>機器
メーカー</t>
    <rPh sb="0" eb="2">
      <t>キキ</t>
    </rPh>
    <phoneticPr fontId="7"/>
  </si>
  <si>
    <t>サービス
事業者</t>
    <rPh sb="5" eb="8">
      <t>ジギョウシャ</t>
    </rPh>
    <phoneticPr fontId="7"/>
  </si>
  <si>
    <t>その他
（役割を記載）</t>
    <rPh sb="2" eb="3">
      <t>ホカ</t>
    </rPh>
    <rPh sb="5" eb="7">
      <t>ヤクワリ</t>
    </rPh>
    <rPh sb="8" eb="10">
      <t>キサイ</t>
    </rPh>
    <phoneticPr fontId="7"/>
  </si>
  <si>
    <t>（未取得の場合）
申請（予定）日</t>
    <rPh sb="1" eb="2">
      <t>ミ</t>
    </rPh>
    <rPh sb="2" eb="4">
      <t>シュトク</t>
    </rPh>
    <rPh sb="5" eb="7">
      <t>バアイ</t>
    </rPh>
    <rPh sb="9" eb="11">
      <t>シンセイ</t>
    </rPh>
    <rPh sb="12" eb="14">
      <t>ヨテイ</t>
    </rPh>
    <rPh sb="15" eb="16">
      <t>ヒ</t>
    </rPh>
    <phoneticPr fontId="7"/>
  </si>
  <si>
    <t>情報セキュリティ
マネジメント認証</t>
    <rPh sb="0" eb="2">
      <t>ジョウホウ</t>
    </rPh>
    <rPh sb="15" eb="17">
      <t>ニンショウ</t>
    </rPh>
    <phoneticPr fontId="7"/>
  </si>
  <si>
    <t>情報セキュリティ体制</t>
    <rPh sb="0" eb="2">
      <t>ジョウホウ</t>
    </rPh>
    <rPh sb="8" eb="10">
      <t>タイセイ</t>
    </rPh>
    <phoneticPr fontId="7"/>
  </si>
  <si>
    <t>事業者の役割（該当するもの全てを選択）</t>
    <rPh sb="0" eb="3">
      <t>ジギョウシャ</t>
    </rPh>
    <rPh sb="4" eb="6">
      <t>ヤクワリ</t>
    </rPh>
    <rPh sb="7" eb="9">
      <t>ガイトウ</t>
    </rPh>
    <rPh sb="13" eb="14">
      <t>スベ</t>
    </rPh>
    <rPh sb="16" eb="18">
      <t>センタク</t>
    </rPh>
    <phoneticPr fontId="7"/>
  </si>
  <si>
    <t>●</t>
    <phoneticPr fontId="7"/>
  </si>
  <si>
    <t>情セキュ</t>
    <rPh sb="0" eb="1">
      <t>ジョウ</t>
    </rPh>
    <phoneticPr fontId="15"/>
  </si>
  <si>
    <t>個人情報</t>
    <rPh sb="0" eb="2">
      <t>コジン</t>
    </rPh>
    <rPh sb="2" eb="4">
      <t>ジョウホウ</t>
    </rPh>
    <phoneticPr fontId="15"/>
  </si>
  <si>
    <t>例）</t>
    <rPh sb="0" eb="1">
      <t>レイ</t>
    </rPh>
    <phoneticPr fontId="7"/>
  </si>
  <si>
    <t>幹事会社が、コンソーシアムに参画する各社への管理に関する計画を記載すること。
上記管理に関する具体的なMOU、協定書等の締結がある場合はその旨も記載すること。</t>
    <rPh sb="0" eb="2">
      <t>カンジ</t>
    </rPh>
    <rPh sb="2" eb="4">
      <t>ガイシャ</t>
    </rPh>
    <rPh sb="14" eb="16">
      <t>サンカク</t>
    </rPh>
    <rPh sb="18" eb="20">
      <t>カクシャ</t>
    </rPh>
    <rPh sb="22" eb="24">
      <t>カンリ</t>
    </rPh>
    <rPh sb="25" eb="26">
      <t>カン</t>
    </rPh>
    <rPh sb="28" eb="30">
      <t>ケイカク</t>
    </rPh>
    <rPh sb="31" eb="33">
      <t>キサイ</t>
    </rPh>
    <rPh sb="40" eb="42">
      <t>ジョウキ</t>
    </rPh>
    <rPh sb="42" eb="44">
      <t>カンリ</t>
    </rPh>
    <rPh sb="45" eb="46">
      <t>カン</t>
    </rPh>
    <rPh sb="48" eb="51">
      <t>グタイテキ</t>
    </rPh>
    <rPh sb="56" eb="59">
      <t>キョウテイショ</t>
    </rPh>
    <rPh sb="59" eb="60">
      <t>トウ</t>
    </rPh>
    <rPh sb="61" eb="63">
      <t>テイケツ</t>
    </rPh>
    <rPh sb="66" eb="68">
      <t>バアイ</t>
    </rPh>
    <rPh sb="71" eb="72">
      <t>ムネ</t>
    </rPh>
    <rPh sb="73" eb="75">
      <t>キサイ</t>
    </rPh>
    <phoneticPr fontId="7"/>
  </si>
  <si>
    <t>上記の実施内容について効果分析について、本事業期間に実施する内容を記載すること。</t>
    <rPh sb="0" eb="2">
      <t>ジョウキ</t>
    </rPh>
    <rPh sb="3" eb="5">
      <t>ジッシ</t>
    </rPh>
    <rPh sb="5" eb="7">
      <t>ナイヨウ</t>
    </rPh>
    <rPh sb="11" eb="13">
      <t>コウカ</t>
    </rPh>
    <rPh sb="13" eb="15">
      <t>ブンセキ</t>
    </rPh>
    <phoneticPr fontId="7"/>
  </si>
  <si>
    <t>備考</t>
    <rPh sb="0" eb="2">
      <t>ビコウ</t>
    </rPh>
    <phoneticPr fontId="7"/>
  </si>
  <si>
    <t>④機器登録申請書</t>
    <rPh sb="1" eb="3">
      <t>キキ</t>
    </rPh>
    <rPh sb="3" eb="5">
      <t>トウロク</t>
    </rPh>
    <rPh sb="5" eb="8">
      <t>シンセイショ</t>
    </rPh>
    <phoneticPr fontId="7"/>
  </si>
  <si>
    <t>⑤サービス登録申請書</t>
    <rPh sb="5" eb="7">
      <t>トウロク</t>
    </rPh>
    <rPh sb="7" eb="10">
      <t>シンセイショ</t>
    </rPh>
    <phoneticPr fontId="7"/>
  </si>
  <si>
    <t>収集する生活データ（概要）</t>
    <rPh sb="0" eb="2">
      <t>シュウシュウ</t>
    </rPh>
    <rPh sb="4" eb="6">
      <t>セイカツ</t>
    </rPh>
    <rPh sb="10" eb="12">
      <t>ガイヨウ</t>
    </rPh>
    <phoneticPr fontId="7"/>
  </si>
  <si>
    <t>上記一覧からの転記につき入力不要</t>
    <rPh sb="0" eb="2">
      <t>ジョウキ</t>
    </rPh>
    <rPh sb="2" eb="4">
      <t>イチラン</t>
    </rPh>
    <rPh sb="7" eb="9">
      <t>テンキ</t>
    </rPh>
    <rPh sb="12" eb="14">
      <t>ニュウリョク</t>
    </rPh>
    <rPh sb="14" eb="16">
      <t>フヨウ</t>
    </rPh>
    <phoneticPr fontId="7"/>
  </si>
  <si>
    <t>転記</t>
    <rPh sb="0" eb="2">
      <t>テンキ</t>
    </rPh>
    <phoneticPr fontId="7"/>
  </si>
  <si>
    <t>用いる生活データ（概要）</t>
    <rPh sb="0" eb="1">
      <t>モチ</t>
    </rPh>
    <rPh sb="3" eb="5">
      <t>セイカツ</t>
    </rPh>
    <rPh sb="9" eb="11">
      <t>ガイヨウ</t>
    </rPh>
    <phoneticPr fontId="7"/>
  </si>
  <si>
    <t>インセンティブ</t>
    <phoneticPr fontId="15"/>
  </si>
  <si>
    <t>自社製品・サービス値引</t>
    <rPh sb="2" eb="4">
      <t>セイヒン</t>
    </rPh>
    <phoneticPr fontId="15"/>
  </si>
  <si>
    <t>他社値製品・サービス値引</t>
    <phoneticPr fontId="15"/>
  </si>
  <si>
    <t>他社ポイント提供</t>
    <rPh sb="6" eb="8">
      <t>テイキョウ</t>
    </rPh>
    <phoneticPr fontId="15"/>
  </si>
  <si>
    <t>その他</t>
    <rPh sb="2" eb="3">
      <t>ホカ</t>
    </rPh>
    <phoneticPr fontId="15"/>
  </si>
  <si>
    <t>提供方法</t>
    <rPh sb="0" eb="2">
      <t>テイキョウ</t>
    </rPh>
    <rPh sb="2" eb="4">
      <t>ホウホウ</t>
    </rPh>
    <phoneticPr fontId="15"/>
  </si>
  <si>
    <t>「景品類」への該当</t>
    <rPh sb="1" eb="3">
      <t>ケイヒン</t>
    </rPh>
    <rPh sb="3" eb="4">
      <t>タグイ</t>
    </rPh>
    <rPh sb="7" eb="9">
      <t>ガイトウ</t>
    </rPh>
    <phoneticPr fontId="7"/>
  </si>
  <si>
    <t>事業責任者　役職氏名</t>
    <rPh sb="0" eb="2">
      <t>ジギョウ</t>
    </rPh>
    <rPh sb="2" eb="5">
      <t>セキニンシャ</t>
    </rPh>
    <rPh sb="6" eb="8">
      <t>ヤクショク</t>
    </rPh>
    <rPh sb="8" eb="10">
      <t>シメイ</t>
    </rPh>
    <phoneticPr fontId="7"/>
  </si>
  <si>
    <t>取得しようとする認証等</t>
    <rPh sb="0" eb="2">
      <t>シュトク</t>
    </rPh>
    <rPh sb="8" eb="10">
      <t>ニンショウ</t>
    </rPh>
    <rPh sb="10" eb="11">
      <t>トウ</t>
    </rPh>
    <phoneticPr fontId="7"/>
  </si>
  <si>
    <t>事業者名</t>
    <rPh sb="0" eb="3">
      <t>ジギョウシャ</t>
    </rPh>
    <rPh sb="3" eb="4">
      <t>メイ</t>
    </rPh>
    <phoneticPr fontId="7"/>
  </si>
  <si>
    <t>取得認証</t>
    <rPh sb="0" eb="2">
      <t>シュトク</t>
    </rPh>
    <rPh sb="2" eb="4">
      <t>ニンショウ</t>
    </rPh>
    <phoneticPr fontId="15"/>
  </si>
  <si>
    <t>申請（予定）時期</t>
    <rPh sb="0" eb="2">
      <t>シンセイ</t>
    </rPh>
    <rPh sb="3" eb="5">
      <t>ヨテイ</t>
    </rPh>
    <rPh sb="6" eb="8">
      <t>ジキ</t>
    </rPh>
    <phoneticPr fontId="7"/>
  </si>
  <si>
    <t>認証等の取得対象範囲</t>
    <rPh sb="0" eb="2">
      <t>ニンショウ</t>
    </rPh>
    <rPh sb="2" eb="3">
      <t>トウ</t>
    </rPh>
    <rPh sb="4" eb="6">
      <t>シュトク</t>
    </rPh>
    <rPh sb="6" eb="8">
      <t>タイショウ</t>
    </rPh>
    <rPh sb="8" eb="10">
      <t>ハンイ</t>
    </rPh>
    <phoneticPr fontId="7"/>
  </si>
  <si>
    <t>申請に向けた課題等</t>
    <rPh sb="0" eb="2">
      <t>シンセイ</t>
    </rPh>
    <rPh sb="3" eb="4">
      <t>ム</t>
    </rPh>
    <rPh sb="6" eb="8">
      <t>カダイ</t>
    </rPh>
    <rPh sb="8" eb="9">
      <t>トウ</t>
    </rPh>
    <phoneticPr fontId="7"/>
  </si>
  <si>
    <t>申請までのスケジュール</t>
    <rPh sb="0" eb="2">
      <t>シンセイ</t>
    </rPh>
    <phoneticPr fontId="7"/>
  </si>
  <si>
    <t>提供するインセンティブ</t>
    <rPh sb="0" eb="2">
      <t>テイキョウ</t>
    </rPh>
    <phoneticPr fontId="7"/>
  </si>
  <si>
    <t>景品表示法上の「景品類」に該当するかどうか。</t>
    <rPh sb="13" eb="15">
      <t>ガイトウ</t>
    </rPh>
    <phoneticPr fontId="7"/>
  </si>
  <si>
    <t>【景品類に該当する場合】
制限に抵触しない認識・根拠
【景品類に該当しない場合】
景品類に該当しない認識・根拠</t>
    <rPh sb="1" eb="4">
      <t>ケイヒンルイ</t>
    </rPh>
    <rPh sb="5" eb="7">
      <t>ガイトウ</t>
    </rPh>
    <rPh sb="9" eb="11">
      <t>バアイ</t>
    </rPh>
    <rPh sb="13" eb="15">
      <t>セイゲン</t>
    </rPh>
    <rPh sb="16" eb="18">
      <t>テイショク</t>
    </rPh>
    <rPh sb="21" eb="23">
      <t>ニンシキ</t>
    </rPh>
    <rPh sb="24" eb="26">
      <t>コンキョ</t>
    </rPh>
    <rPh sb="29" eb="32">
      <t>ケイヒンルイ</t>
    </rPh>
    <rPh sb="33" eb="35">
      <t>ガイトウ</t>
    </rPh>
    <rPh sb="38" eb="40">
      <t>バアイ</t>
    </rPh>
    <rPh sb="42" eb="45">
      <t>ケイヒンルイ</t>
    </rPh>
    <rPh sb="46" eb="48">
      <t>ガイトウ</t>
    </rPh>
    <rPh sb="51" eb="53">
      <t>ニンシキ</t>
    </rPh>
    <rPh sb="54" eb="56">
      <t>コンキョ</t>
    </rPh>
    <phoneticPr fontId="7"/>
  </si>
  <si>
    <t>✕✕✕株式会社</t>
    <rPh sb="3" eb="7">
      <t>カブシキガイシャ</t>
    </rPh>
    <phoneticPr fontId="7"/>
  </si>
  <si>
    <t>●</t>
  </si>
  <si>
    <t>ソフトウェア開発・設計・保守</t>
    <rPh sb="6" eb="8">
      <t>カイハツ</t>
    </rPh>
    <rPh sb="9" eb="11">
      <t>セッケイ</t>
    </rPh>
    <rPh sb="12" eb="14">
      <t>ホシュ</t>
    </rPh>
    <phoneticPr fontId="7"/>
  </si>
  <si>
    <t>共同　太郎</t>
    <rPh sb="0" eb="2">
      <t>キョウドウ</t>
    </rPh>
    <rPh sb="3" eb="5">
      <t>タロウ</t>
    </rPh>
    <phoneticPr fontId="7"/>
  </si>
  <si>
    <t>✕✕本部長</t>
    <rPh sb="2" eb="5">
      <t>ホンブチョウ</t>
    </rPh>
    <phoneticPr fontId="7"/>
  </si>
  <si>
    <t>✕✕本部</t>
    <rPh sb="2" eb="4">
      <t>ホンブ</t>
    </rPh>
    <phoneticPr fontId="7"/>
  </si>
  <si>
    <t>プライバシーを確保する（または確保していることを十分に伝える）ための事業者間連携や工夫について、本事業期間に実施する内容を記載すること。</t>
    <rPh sb="7" eb="9">
      <t>カクホ</t>
    </rPh>
    <rPh sb="15" eb="17">
      <t>カクホ</t>
    </rPh>
    <rPh sb="24" eb="26">
      <t>ジュウブン</t>
    </rPh>
    <rPh sb="27" eb="28">
      <t>ツタ</t>
    </rPh>
    <rPh sb="34" eb="37">
      <t>ジギョウシャ</t>
    </rPh>
    <rPh sb="37" eb="38">
      <t>アイダ</t>
    </rPh>
    <rPh sb="38" eb="40">
      <t>レンケイ</t>
    </rPh>
    <rPh sb="41" eb="43">
      <t>クフウ</t>
    </rPh>
    <rPh sb="48" eb="49">
      <t>ホン</t>
    </rPh>
    <rPh sb="49" eb="51">
      <t>ジギョウ</t>
    </rPh>
    <rPh sb="51" eb="53">
      <t>キカン</t>
    </rPh>
    <rPh sb="54" eb="56">
      <t>ジッシ</t>
    </rPh>
    <rPh sb="58" eb="60">
      <t>ナイヨウ</t>
    </rPh>
    <rPh sb="61" eb="63">
      <t>キサイ</t>
    </rPh>
    <phoneticPr fontId="7"/>
  </si>
  <si>
    <t>●●事業部</t>
    <rPh sb="2" eb="4">
      <t>ジギョウ</t>
    </rPh>
    <rPh sb="4" eb="5">
      <t>ブ</t>
    </rPh>
    <phoneticPr fontId="7"/>
  </si>
  <si>
    <t>（未取得の場合）
申請（予定）時期</t>
    <rPh sb="1" eb="2">
      <t>ミ</t>
    </rPh>
    <rPh sb="2" eb="4">
      <t>シュトク</t>
    </rPh>
    <rPh sb="5" eb="7">
      <t>バアイ</t>
    </rPh>
    <rPh sb="9" eb="11">
      <t>シンセイ</t>
    </rPh>
    <rPh sb="12" eb="14">
      <t>ヨテイ</t>
    </rPh>
    <rPh sb="15" eb="17">
      <t>ジキ</t>
    </rPh>
    <phoneticPr fontId="7"/>
  </si>
  <si>
    <t>機能イメージ
（画像、データ収集フロー等）</t>
    <rPh sb="0" eb="2">
      <t>キノウ</t>
    </rPh>
    <rPh sb="8" eb="10">
      <t>ガゾウ</t>
    </rPh>
    <rPh sb="14" eb="16">
      <t>シュウシュウ</t>
    </rPh>
    <rPh sb="19" eb="20">
      <t>トウ</t>
    </rPh>
    <phoneticPr fontId="7"/>
  </si>
  <si>
    <t>●</t>
    <phoneticPr fontId="15"/>
  </si>
  <si>
    <t>●</t>
    <phoneticPr fontId="15"/>
  </si>
  <si>
    <t>No.</t>
    <phoneticPr fontId="15"/>
  </si>
  <si>
    <t>（別添１）</t>
    <rPh sb="1" eb="3">
      <t>ベッテン</t>
    </rPh>
    <phoneticPr fontId="5"/>
  </si>
  <si>
    <t>第１条（目的）</t>
    <phoneticPr fontId="5"/>
  </si>
  <si>
    <t>第２条（審査対象）</t>
    <phoneticPr fontId="5"/>
  </si>
  <si>
    <t>本メンバーは、申請内容が本コンソーシアムの単位で審査を受け、採否が決定されることを同意する。</t>
    <phoneticPr fontId="5"/>
  </si>
  <si>
    <t>第３条（成立・解散）</t>
    <phoneticPr fontId="5"/>
  </si>
  <si>
    <t>本コンソーシアムは、上記申請日に成立し、事業完了日または本申請が不採択となった時に解散するものとする。</t>
    <rPh sb="10" eb="12">
      <t>ジョウキ</t>
    </rPh>
    <phoneticPr fontId="5"/>
  </si>
  <si>
    <t>第４条（情報提供）</t>
    <phoneticPr fontId="5"/>
  </si>
  <si>
    <t>本メンバーは、必要に応じて本件事業の遂行に必要な情報を他の本メンバーに提供する。</t>
    <phoneticPr fontId="5"/>
  </si>
  <si>
    <t>第５条（報告会）</t>
    <phoneticPr fontId="5"/>
  </si>
  <si>
    <t>２．契約締結義務</t>
    <rPh sb="2" eb="4">
      <t>ケイヤク</t>
    </rPh>
    <rPh sb="4" eb="6">
      <t>テイケツ</t>
    </rPh>
    <rPh sb="6" eb="8">
      <t>ギム</t>
    </rPh>
    <phoneticPr fontId="5"/>
  </si>
  <si>
    <t>本事業における情報管理、適正な補助金運用等に関する契約等を締結すること。</t>
    <rPh sb="27" eb="28">
      <t>トウ</t>
    </rPh>
    <phoneticPr fontId="5"/>
  </si>
  <si>
    <t>機器No.</t>
    <rPh sb="0" eb="2">
      <t>キキ</t>
    </rPh>
    <phoneticPr fontId="7"/>
  </si>
  <si>
    <t>データ収集元（機器No.等）</t>
    <phoneticPr fontId="7"/>
  </si>
  <si>
    <t>サービスNo.</t>
    <phoneticPr fontId="7"/>
  </si>
  <si>
    <t>インセンティブNo.</t>
    <phoneticPr fontId="7"/>
  </si>
  <si>
    <t>自動入力</t>
    <rPh sb="0" eb="2">
      <t>ジドウ</t>
    </rPh>
    <rPh sb="2" eb="4">
      <t>ニュウリョク</t>
    </rPh>
    <phoneticPr fontId="7"/>
  </si>
  <si>
    <t>認証等の取得対象範囲</t>
    <rPh sb="0" eb="3">
      <t>ニンショウナド</t>
    </rPh>
    <rPh sb="4" eb="6">
      <t>シュトク</t>
    </rPh>
    <rPh sb="6" eb="8">
      <t>タイショウ</t>
    </rPh>
    <rPh sb="8" eb="10">
      <t>ハンイ</t>
    </rPh>
    <phoneticPr fontId="7"/>
  </si>
  <si>
    <t>10審査中
30審査中
99未申請</t>
    <rPh sb="2" eb="5">
      <t>シンサチュウ</t>
    </rPh>
    <rPh sb="8" eb="11">
      <t>シンサチュウ</t>
    </rPh>
    <rPh sb="14" eb="17">
      <t>ミシンセイ</t>
    </rPh>
    <phoneticPr fontId="15"/>
  </si>
  <si>
    <t>対象ナンバリング</t>
    <rPh sb="0" eb="2">
      <t>タイショウ</t>
    </rPh>
    <phoneticPr fontId="15"/>
  </si>
  <si>
    <t>⑩認証等取得見込み</t>
    <phoneticPr fontId="7"/>
  </si>
  <si>
    <t>－</t>
    <phoneticPr fontId="15"/>
  </si>
  <si>
    <t>↑ページTOPに戻る</t>
    <rPh sb="8" eb="9">
      <t>モド</t>
    </rPh>
    <phoneticPr fontId="7"/>
  </si>
  <si>
    <t>生活空間におけるサイバー／フィジカル融合促進事業費補助金</t>
    <rPh sb="0" eb="2">
      <t>セイカツ</t>
    </rPh>
    <rPh sb="2" eb="4">
      <t>クウカン</t>
    </rPh>
    <rPh sb="18" eb="20">
      <t>ユウゴウ</t>
    </rPh>
    <rPh sb="20" eb="22">
      <t>ソクシン</t>
    </rPh>
    <rPh sb="22" eb="24">
      <t>ジギョウ</t>
    </rPh>
    <rPh sb="24" eb="25">
      <t>ヒ</t>
    </rPh>
    <rPh sb="25" eb="28">
      <t>ホジョキン</t>
    </rPh>
    <phoneticPr fontId="15"/>
  </si>
  <si>
    <t>No</t>
    <phoneticPr fontId="15"/>
  </si>
  <si>
    <t>区分</t>
    <rPh sb="0" eb="2">
      <t>クブン</t>
    </rPh>
    <phoneticPr fontId="15"/>
  </si>
  <si>
    <t>②担当者情報</t>
    <rPh sb="1" eb="4">
      <t>タントウシャ</t>
    </rPh>
    <rPh sb="4" eb="6">
      <t>ジョウホウ</t>
    </rPh>
    <phoneticPr fontId="15"/>
  </si>
  <si>
    <t>③事業計画書</t>
    <rPh sb="1" eb="3">
      <t>ジギョウ</t>
    </rPh>
    <rPh sb="3" eb="6">
      <t>ケイカクショ</t>
    </rPh>
    <phoneticPr fontId="15"/>
  </si>
  <si>
    <t>⑦支出計画書</t>
    <rPh sb="1" eb="3">
      <t>シシュツ</t>
    </rPh>
    <rPh sb="3" eb="6">
      <t>ケイカクショ</t>
    </rPh>
    <phoneticPr fontId="15"/>
  </si>
  <si>
    <t>Index</t>
    <phoneticPr fontId="7"/>
  </si>
  <si>
    <t>様式</t>
    <rPh sb="0" eb="2">
      <t>ヨウシキ</t>
    </rPh>
    <phoneticPr fontId="15"/>
  </si>
  <si>
    <t>インセンティブ登録申請書　補足資料</t>
    <rPh sb="7" eb="9">
      <t>トウロク</t>
    </rPh>
    <rPh sb="9" eb="12">
      <t>シンセイショ</t>
    </rPh>
    <rPh sb="13" eb="15">
      <t>ホソク</t>
    </rPh>
    <rPh sb="15" eb="17">
      <t>シリョウ</t>
    </rPh>
    <phoneticPr fontId="15"/>
  </si>
  <si>
    <t>※１　採択後、追加登録を行う際も同様式を利用すること。</t>
    <rPh sb="3" eb="5">
      <t>サイタク</t>
    </rPh>
    <rPh sb="5" eb="6">
      <t>ゴ</t>
    </rPh>
    <rPh sb="7" eb="9">
      <t>ツイカ</t>
    </rPh>
    <rPh sb="9" eb="11">
      <t>トウロク</t>
    </rPh>
    <rPh sb="12" eb="13">
      <t>オコナ</t>
    </rPh>
    <rPh sb="14" eb="15">
      <t>サイ</t>
    </rPh>
    <rPh sb="16" eb="18">
      <t>ドウヨウ</t>
    </rPh>
    <rPh sb="18" eb="19">
      <t>シキ</t>
    </rPh>
    <rPh sb="20" eb="22">
      <t>リヨウ</t>
    </rPh>
    <phoneticPr fontId="15"/>
  </si>
  <si>
    <t>（参考）　以下の自由様式を必要に応じて添付すること。</t>
    <rPh sb="1" eb="3">
      <t>サンコウ</t>
    </rPh>
    <rPh sb="5" eb="7">
      <t>イカ</t>
    </rPh>
    <rPh sb="8" eb="10">
      <t>ジユウ</t>
    </rPh>
    <rPh sb="10" eb="12">
      <t>ヨウシキ</t>
    </rPh>
    <rPh sb="13" eb="15">
      <t>ヒツヨウ</t>
    </rPh>
    <rPh sb="16" eb="17">
      <t>オウ</t>
    </rPh>
    <rPh sb="19" eb="21">
      <t>テンプ</t>
    </rPh>
    <phoneticPr fontId="15"/>
  </si>
  <si>
    <t>（プルダウン選択）</t>
  </si>
  <si>
    <t>　　コンソーシアム幹事　住所</t>
    <rPh sb="12" eb="14">
      <t>ジュウショ</t>
    </rPh>
    <phoneticPr fontId="5"/>
  </si>
  <si>
    <t>本メンバーは、本コンソーシアムが存続する間、幹事の要請により報告会を開催し、本件事業の進行状況について相互に報告を行い、また、本件事業の実施方法その他について協議を行う。</t>
    <phoneticPr fontId="5"/>
  </si>
  <si>
    <t>申請指定様式</t>
    <rPh sb="0" eb="2">
      <t>シンセイ</t>
    </rPh>
    <rPh sb="2" eb="4">
      <t>シテイ</t>
    </rPh>
    <rPh sb="4" eb="6">
      <t>ヨウシキ</t>
    </rPh>
    <phoneticPr fontId="15"/>
  </si>
  <si>
    <t>事業者登記簿謄本</t>
    <rPh sb="0" eb="3">
      <t>ジギョウシャ</t>
    </rPh>
    <rPh sb="3" eb="6">
      <t>トウキボ</t>
    </rPh>
    <rPh sb="6" eb="8">
      <t>トウホン</t>
    </rPh>
    <phoneticPr fontId="15"/>
  </si>
  <si>
    <t>押印は事業責任者の押印で構いません。
社判である必要はございません。</t>
    <rPh sb="0" eb="2">
      <t>オウイン</t>
    </rPh>
    <rPh sb="3" eb="5">
      <t>ジギョウ</t>
    </rPh>
    <rPh sb="5" eb="8">
      <t>セキニンシャ</t>
    </rPh>
    <rPh sb="9" eb="11">
      <t>オウイン</t>
    </rPh>
    <rPh sb="12" eb="13">
      <t>カマ</t>
    </rPh>
    <rPh sb="19" eb="21">
      <t>シャバン</t>
    </rPh>
    <rPh sb="24" eb="26">
      <t>ヒツヨウ</t>
    </rPh>
    <phoneticPr fontId="7"/>
  </si>
  <si>
    <t>自動入力</t>
    <rPh sb="0" eb="2">
      <t>ジドウ</t>
    </rPh>
    <rPh sb="2" eb="4">
      <t>ニュウリョク</t>
    </rPh>
    <phoneticPr fontId="7"/>
  </si>
  <si>
    <t>プルダウン選択</t>
    <rPh sb="5" eb="7">
      <t>センタク</t>
    </rPh>
    <phoneticPr fontId="7"/>
  </si>
  <si>
    <t>指定様式</t>
    <rPh sb="0" eb="2">
      <t>シテイ</t>
    </rPh>
    <rPh sb="2" eb="4">
      <t>ヨウシキ</t>
    </rPh>
    <phoneticPr fontId="15"/>
  </si>
  <si>
    <t>決算報告書（直近３年分）</t>
    <rPh sb="0" eb="2">
      <t>ケッサン</t>
    </rPh>
    <rPh sb="2" eb="5">
      <t>ホウコクショ</t>
    </rPh>
    <rPh sb="6" eb="8">
      <t>チョッキン</t>
    </rPh>
    <rPh sb="9" eb="11">
      <t>ネンブン</t>
    </rPh>
    <phoneticPr fontId="15"/>
  </si>
  <si>
    <t>機器登録申請書　補足資料（機器カタログ、説明資料等）</t>
    <rPh sb="0" eb="2">
      <t>キキ</t>
    </rPh>
    <rPh sb="2" eb="4">
      <t>トウロク</t>
    </rPh>
    <rPh sb="4" eb="7">
      <t>シンセイショ</t>
    </rPh>
    <rPh sb="8" eb="10">
      <t>ホソク</t>
    </rPh>
    <rPh sb="10" eb="12">
      <t>シリョウ</t>
    </rPh>
    <rPh sb="13" eb="15">
      <t>キキ</t>
    </rPh>
    <rPh sb="20" eb="22">
      <t>セツメイ</t>
    </rPh>
    <rPh sb="22" eb="24">
      <t>シリョウ</t>
    </rPh>
    <rPh sb="24" eb="25">
      <t>トウ</t>
    </rPh>
    <phoneticPr fontId="15"/>
  </si>
  <si>
    <t>自由様式（必須）</t>
    <rPh sb="0" eb="2">
      <t>ジユウ</t>
    </rPh>
    <rPh sb="2" eb="4">
      <t>ヨウシキ</t>
    </rPh>
    <rPh sb="5" eb="7">
      <t>ヒッス</t>
    </rPh>
    <phoneticPr fontId="15"/>
  </si>
  <si>
    <t>自由様式（任意）</t>
    <rPh sb="0" eb="2">
      <t>ジユウ</t>
    </rPh>
    <rPh sb="2" eb="4">
      <t>ヨウシキ</t>
    </rPh>
    <rPh sb="5" eb="7">
      <t>ニンイ</t>
    </rPh>
    <phoneticPr fontId="15"/>
  </si>
  <si>
    <t>①事業者情報</t>
    <rPh sb="1" eb="4">
      <t>ジギョウシャ</t>
    </rPh>
    <rPh sb="4" eb="6">
      <t>ジョウホウ</t>
    </rPh>
    <phoneticPr fontId="7"/>
  </si>
  <si>
    <t>①事業者情報</t>
    <rPh sb="1" eb="4">
      <t>ジギョウシャ</t>
    </rPh>
    <rPh sb="4" eb="6">
      <t>ジョウホウ</t>
    </rPh>
    <phoneticPr fontId="15"/>
  </si>
  <si>
    <t>指定様式
（押印要）</t>
    <rPh sb="0" eb="2">
      <t>シテイ</t>
    </rPh>
    <rPh sb="2" eb="4">
      <t>ヨウシキ</t>
    </rPh>
    <rPh sb="8" eb="9">
      <t>ヨウ</t>
    </rPh>
    <phoneticPr fontId="15"/>
  </si>
  <si>
    <t>✕✕県✕✕市✕✕丁目✕✕番</t>
    <rPh sb="2" eb="3">
      <t>ケン</t>
    </rPh>
    <rPh sb="5" eb="6">
      <t>シ</t>
    </rPh>
    <rPh sb="8" eb="10">
      <t>チョウメ</t>
    </rPh>
    <rPh sb="12" eb="13">
      <t>バン</t>
    </rPh>
    <phoneticPr fontId="7"/>
  </si>
  <si>
    <t>PF
事業者</t>
    <rPh sb="3" eb="5">
      <t>ジギョウ</t>
    </rPh>
    <rPh sb="5" eb="6">
      <t>シャ</t>
    </rPh>
    <phoneticPr fontId="7"/>
  </si>
  <si>
    <t>ISO/IEC27001_認証済</t>
    <rPh sb="13" eb="15">
      <t>ニンショウ</t>
    </rPh>
    <rPh sb="15" eb="16">
      <t>ズ</t>
    </rPh>
    <phoneticPr fontId="15"/>
  </si>
  <si>
    <t>JIS Q 15001_認証済</t>
    <rPh sb="12" eb="14">
      <t>ニンショウ</t>
    </rPh>
    <rPh sb="14" eb="15">
      <t>ズ</t>
    </rPh>
    <phoneticPr fontId="15"/>
  </si>
  <si>
    <t>ISO/IEC27001_認証</t>
    <rPh sb="13" eb="15">
      <t>ニンショウ</t>
    </rPh>
    <phoneticPr fontId="15"/>
  </si>
  <si>
    <t>JIS Q 15001_認証</t>
    <rPh sb="12" eb="14">
      <t>ニンショウ</t>
    </rPh>
    <phoneticPr fontId="15"/>
  </si>
  <si>
    <t>保証型監査_認証</t>
    <rPh sb="0" eb="3">
      <t>ホショウガタ</t>
    </rPh>
    <rPh sb="3" eb="5">
      <t>カンサ</t>
    </rPh>
    <rPh sb="6" eb="8">
      <t>ニンショウ</t>
    </rPh>
    <phoneticPr fontId="15"/>
  </si>
  <si>
    <t>②担当者情報</t>
  </si>
  <si>
    <t>書類送付先住所</t>
    <rPh sb="0" eb="2">
      <t>ショルイ</t>
    </rPh>
    <rPh sb="2" eb="5">
      <t>ソウフサキ</t>
    </rPh>
    <rPh sb="5" eb="7">
      <t>ジュウショ</t>
    </rPh>
    <phoneticPr fontId="7"/>
  </si>
  <si>
    <t>責任者</t>
    <rPh sb="0" eb="3">
      <t>セキニンシャ</t>
    </rPh>
    <phoneticPr fontId="15"/>
  </si>
  <si>
    <t>03-0000-0000</t>
    <phoneticPr fontId="15"/>
  </si>
  <si>
    <t>担当者</t>
    <rPh sb="0" eb="3">
      <t>タントウシャ</t>
    </rPh>
    <phoneticPr fontId="15"/>
  </si>
  <si>
    <t>2020年●月●日</t>
    <phoneticPr fontId="7"/>
  </si>
  <si>
    <t>令和元年度「生活空間におけるサイバー/フィジカル融合促進事業費補助金」
コンソーシアム登録申請書</t>
    <rPh sb="0" eb="2">
      <t>レイワ</t>
    </rPh>
    <rPh sb="2" eb="3">
      <t>モト</t>
    </rPh>
    <rPh sb="3" eb="4">
      <t>ネン</t>
    </rPh>
    <phoneticPr fontId="5"/>
  </si>
  <si>
    <t>2020年●月●日</t>
    <phoneticPr fontId="5"/>
  </si>
  <si>
    <t>令和元年度「生活空間におけるサイバー/フィジカル融合促進事業費補助金」公募要領に記載の通り</t>
    <rPh sb="0" eb="2">
      <t>レイワ</t>
    </rPh>
    <rPh sb="2" eb="3">
      <t>モト</t>
    </rPh>
    <rPh sb="35" eb="37">
      <t>コウボ</t>
    </rPh>
    <rPh sb="37" eb="39">
      <t>ヨウリョウ</t>
    </rPh>
    <rPh sb="40" eb="42">
      <t>キサイ</t>
    </rPh>
    <rPh sb="43" eb="44">
      <t>トオ</t>
    </rPh>
    <phoneticPr fontId="5"/>
  </si>
  <si>
    <t>印</t>
    <phoneticPr fontId="15"/>
  </si>
  <si>
    <t>左記認証の
取得対象範囲</t>
    <rPh sb="0" eb="2">
      <t>サキ</t>
    </rPh>
    <rPh sb="2" eb="4">
      <t>ニンショウ</t>
    </rPh>
    <rPh sb="8" eb="10">
      <t>タイショウ</t>
    </rPh>
    <rPh sb="10" eb="12">
      <t>ハンイ</t>
    </rPh>
    <phoneticPr fontId="7"/>
  </si>
  <si>
    <t>生活
データ
取扱者</t>
    <rPh sb="0" eb="2">
      <t>セイカツ</t>
    </rPh>
    <rPh sb="7" eb="8">
      <t>ト</t>
    </rPh>
    <rPh sb="8" eb="9">
      <t>アツカ</t>
    </rPh>
    <rPh sb="9" eb="10">
      <t>シャ</t>
    </rPh>
    <phoneticPr fontId="7"/>
  </si>
  <si>
    <t>法人番号
（ハイフン除く数字13桁）</t>
    <rPh sb="0" eb="2">
      <t>ホウジン</t>
    </rPh>
    <rPh sb="2" eb="4">
      <t>バンゴウ</t>
    </rPh>
    <phoneticPr fontId="7"/>
  </si>
  <si>
    <t>幹事社の
コンソーシアム
全体管理体制</t>
    <rPh sb="0" eb="2">
      <t>カンジ</t>
    </rPh>
    <rPh sb="2" eb="3">
      <t>シャ</t>
    </rPh>
    <rPh sb="13" eb="15">
      <t>ゼンタイ</t>
    </rPh>
    <rPh sb="15" eb="17">
      <t>カンリ</t>
    </rPh>
    <rPh sb="17" eb="19">
      <t>タイセイ</t>
    </rPh>
    <phoneticPr fontId="7"/>
  </si>
  <si>
    <t>MOU、協定書等の締結予定</t>
    <rPh sb="11" eb="13">
      <t>ヨテイ</t>
    </rPh>
    <phoneticPr fontId="7"/>
  </si>
  <si>
    <t>進捗管理方法</t>
    <rPh sb="0" eb="2">
      <t>シンチョク</t>
    </rPh>
    <rPh sb="2" eb="4">
      <t>カンリ</t>
    </rPh>
    <rPh sb="4" eb="6">
      <t>ホウホウ</t>
    </rPh>
    <phoneticPr fontId="7"/>
  </si>
  <si>
    <t>実施（予定）期間</t>
    <rPh sb="0" eb="2">
      <t>ジッシ</t>
    </rPh>
    <rPh sb="3" eb="5">
      <t>ヨテイ</t>
    </rPh>
    <rPh sb="6" eb="8">
      <t>キカン</t>
    </rPh>
    <phoneticPr fontId="7"/>
  </si>
  <si>
    <t>実施内容</t>
    <phoneticPr fontId="7"/>
  </si>
  <si>
    <t>①コンソーシアム体制構築・調整</t>
    <rPh sb="8" eb="10">
      <t>タイセイ</t>
    </rPh>
    <rPh sb="10" eb="12">
      <t>コウチク</t>
    </rPh>
    <rPh sb="13" eb="15">
      <t>チョウセイ</t>
    </rPh>
    <phoneticPr fontId="7"/>
  </si>
  <si>
    <t>②プラットフォーム開発
（データ連携・システム開発等）</t>
    <rPh sb="9" eb="11">
      <t>カイハツ</t>
    </rPh>
    <rPh sb="16" eb="18">
      <t>レンケイ</t>
    </rPh>
    <rPh sb="23" eb="25">
      <t>カイハツ</t>
    </rPh>
    <rPh sb="25" eb="26">
      <t>トウ</t>
    </rPh>
    <phoneticPr fontId="7"/>
  </si>
  <si>
    <t>コンソーシアムとしての取組（定例MTG、検討会の実施等）</t>
    <rPh sb="11" eb="13">
      <t>トリクミ</t>
    </rPh>
    <rPh sb="14" eb="16">
      <t>テイレイ</t>
    </rPh>
    <rPh sb="20" eb="23">
      <t>ケントウカイ</t>
    </rPh>
    <rPh sb="24" eb="26">
      <t>ジッシ</t>
    </rPh>
    <rPh sb="26" eb="27">
      <t>トウ</t>
    </rPh>
    <phoneticPr fontId="7"/>
  </si>
  <si>
    <t>サービス契約月</t>
    <rPh sb="4" eb="6">
      <t>ケイヤク</t>
    </rPh>
    <rPh sb="6" eb="7">
      <t>ツキ</t>
    </rPh>
    <phoneticPr fontId="15"/>
  </si>
  <si>
    <t>インセンティブ
（プルダウンで選択）</t>
    <phoneticPr fontId="15"/>
  </si>
  <si>
    <t>補助金額
（１/2）</t>
    <rPh sb="0" eb="2">
      <t>ホジョ</t>
    </rPh>
    <rPh sb="2" eb="4">
      <t>キンガク</t>
    </rPh>
    <phoneticPr fontId="7"/>
  </si>
  <si>
    <t>提供サービス
（プルダウンで選択）</t>
    <rPh sb="0" eb="2">
      <t>テイキョウ</t>
    </rPh>
    <phoneticPr fontId="7"/>
  </si>
  <si>
    <t>・「⑤サービス登録申請書」「⑥インセンティブ登録申請書」で記入した組合せごとに計画値を記入すること。</t>
    <rPh sb="9" eb="12">
      <t>シンセイショ</t>
    </rPh>
    <rPh sb="22" eb="24">
      <t>トウロク</t>
    </rPh>
    <rPh sb="24" eb="27">
      <t>シンセイショ</t>
    </rPh>
    <rPh sb="29" eb="31">
      <t>キニュウ</t>
    </rPh>
    <rPh sb="33" eb="35">
      <t>クミアワ</t>
    </rPh>
    <rPh sb="39" eb="41">
      <t>ケイカク</t>
    </rPh>
    <rPh sb="41" eb="42">
      <t>チ</t>
    </rPh>
    <rPh sb="43" eb="45">
      <t>キニュウ</t>
    </rPh>
    <phoneticPr fontId="15"/>
  </si>
  <si>
    <t>※インセンティブ単価が一律でない場合（販売機器ごとに異なる等）はサービスとインセンティブの組み合わせ単位での平均金額を記入する</t>
    <rPh sb="19" eb="21">
      <t>ハンバイ</t>
    </rPh>
    <rPh sb="21" eb="23">
      <t>キキ</t>
    </rPh>
    <rPh sb="26" eb="27">
      <t>コト</t>
    </rPh>
    <rPh sb="29" eb="30">
      <t>トウ</t>
    </rPh>
    <rPh sb="45" eb="46">
      <t>ク</t>
    </rPh>
    <rPh sb="47" eb="48">
      <t>ア</t>
    </rPh>
    <rPh sb="50" eb="52">
      <t>タンイ</t>
    </rPh>
    <rPh sb="54" eb="56">
      <t>ヘイキン</t>
    </rPh>
    <rPh sb="59" eb="61">
      <t>キニュウ</t>
    </rPh>
    <phoneticPr fontId="15"/>
  </si>
  <si>
    <t>①登録機器
②利用者（データ提供者）
③プラットフォーム（データ収集先）
④サービス事業者等（データ提供先）
の4点を用いてデータの流れが分かるように
画像やフロー図等で説明すること。</t>
    <rPh sb="1" eb="3">
      <t>トウロク</t>
    </rPh>
    <rPh sb="3" eb="5">
      <t>キキ</t>
    </rPh>
    <rPh sb="7" eb="10">
      <t>リヨウシャ</t>
    </rPh>
    <rPh sb="14" eb="16">
      <t>テイキョウ</t>
    </rPh>
    <rPh sb="16" eb="17">
      <t>シャ</t>
    </rPh>
    <rPh sb="32" eb="34">
      <t>シュウシュウ</t>
    </rPh>
    <rPh sb="34" eb="35">
      <t>サキ</t>
    </rPh>
    <rPh sb="42" eb="45">
      <t>ジギョウシャ</t>
    </rPh>
    <rPh sb="45" eb="46">
      <t>トウ</t>
    </rPh>
    <rPh sb="57" eb="58">
      <t>テン</t>
    </rPh>
    <rPh sb="59" eb="60">
      <t>モチ</t>
    </rPh>
    <rPh sb="66" eb="67">
      <t>ナガ</t>
    </rPh>
    <rPh sb="69" eb="70">
      <t>ワ</t>
    </rPh>
    <rPh sb="76" eb="78">
      <t>ガゾウ</t>
    </rPh>
    <rPh sb="82" eb="83">
      <t>ズ</t>
    </rPh>
    <rPh sb="83" eb="84">
      <t>トウ</t>
    </rPh>
    <rPh sb="85" eb="87">
      <t>セツメイ</t>
    </rPh>
    <phoneticPr fontId="7"/>
  </si>
  <si>
    <t>機器販売計画</t>
    <rPh sb="0" eb="2">
      <t>キキ</t>
    </rPh>
    <rPh sb="2" eb="4">
      <t>ハンバイ</t>
    </rPh>
    <rPh sb="4" eb="6">
      <t>ケイカク</t>
    </rPh>
    <phoneticPr fontId="7"/>
  </si>
  <si>
    <t>販売状況（プルダウン選択）</t>
    <rPh sb="0" eb="2">
      <t>ハンバイ</t>
    </rPh>
    <rPh sb="2" eb="4">
      <t>ジョウキョウ</t>
    </rPh>
    <rPh sb="10" eb="12">
      <t>センタク</t>
    </rPh>
    <phoneticPr fontId="7"/>
  </si>
  <si>
    <t>（販売予定の場合）販売開始時期</t>
    <rPh sb="1" eb="3">
      <t>ハンバイ</t>
    </rPh>
    <rPh sb="3" eb="5">
      <t>ヨテイ</t>
    </rPh>
    <rPh sb="6" eb="8">
      <t>バアイ</t>
    </rPh>
    <rPh sb="9" eb="11">
      <t>ハンバイ</t>
    </rPh>
    <rPh sb="11" eb="13">
      <t>カイシ</t>
    </rPh>
    <rPh sb="13" eb="15">
      <t>ジキ</t>
    </rPh>
    <phoneticPr fontId="7"/>
  </si>
  <si>
    <t>本事業でサービスに活用される生活データを収集する機器を機器メーカーごとに記載すること。
同一メーカー同一機器について複数の機種（型番）を登録する場合は、主要な型番と”他型番あり”と注釈を記載すること。
※機器登録申請補足資料として機器名称と型番の一覧表を作成し、提出すること。
収集する生活データ（概要）は、生体情報、活動量情報、行動情報、宅内情報…といった粒度で、該当するものを全て記載すること。</t>
    <rPh sb="0" eb="1">
      <t>ホン</t>
    </rPh>
    <rPh sb="1" eb="3">
      <t>ジギョウ</t>
    </rPh>
    <rPh sb="9" eb="11">
      <t>カツヨウ</t>
    </rPh>
    <rPh sb="14" eb="16">
      <t>セイカツ</t>
    </rPh>
    <rPh sb="20" eb="22">
      <t>シュウシュウ</t>
    </rPh>
    <rPh sb="24" eb="26">
      <t>キキ</t>
    </rPh>
    <rPh sb="27" eb="29">
      <t>キキ</t>
    </rPh>
    <rPh sb="36" eb="38">
      <t>キサイ</t>
    </rPh>
    <rPh sb="45" eb="47">
      <t>ドウイツ</t>
    </rPh>
    <rPh sb="51" eb="53">
      <t>ドウイツ</t>
    </rPh>
    <rPh sb="53" eb="55">
      <t>キキ</t>
    </rPh>
    <rPh sb="59" eb="61">
      <t>フクスウ</t>
    </rPh>
    <rPh sb="62" eb="64">
      <t>キシュ</t>
    </rPh>
    <rPh sb="65" eb="67">
      <t>カタバン</t>
    </rPh>
    <rPh sb="69" eb="71">
      <t>トウロク</t>
    </rPh>
    <rPh sb="73" eb="75">
      <t>バアイ</t>
    </rPh>
    <rPh sb="77" eb="79">
      <t>シュヨウ</t>
    </rPh>
    <rPh sb="80" eb="82">
      <t>カタバン</t>
    </rPh>
    <rPh sb="84" eb="85">
      <t>ホカ</t>
    </rPh>
    <rPh sb="85" eb="87">
      <t>カタバン</t>
    </rPh>
    <rPh sb="91" eb="93">
      <t>チュウシャク</t>
    </rPh>
    <rPh sb="94" eb="96">
      <t>キサイ</t>
    </rPh>
    <rPh sb="132" eb="134">
      <t>テイシュツ</t>
    </rPh>
    <rPh sb="141" eb="143">
      <t>シュウシュウ</t>
    </rPh>
    <rPh sb="145" eb="147">
      <t>セイカツ</t>
    </rPh>
    <rPh sb="151" eb="153">
      <t>ガイヨウ</t>
    </rPh>
    <rPh sb="156" eb="158">
      <t>セイタイ</t>
    </rPh>
    <rPh sb="158" eb="160">
      <t>ジョウホウ</t>
    </rPh>
    <rPh sb="161" eb="163">
      <t>カツドウ</t>
    </rPh>
    <rPh sb="163" eb="164">
      <t>リョウ</t>
    </rPh>
    <rPh sb="164" eb="166">
      <t>ジョウホウ</t>
    </rPh>
    <rPh sb="167" eb="169">
      <t>コウドウ</t>
    </rPh>
    <rPh sb="169" eb="171">
      <t>ジョウホウ</t>
    </rPh>
    <rPh sb="172" eb="174">
      <t>タクナイ</t>
    </rPh>
    <rPh sb="174" eb="176">
      <t>ジョウホウ</t>
    </rPh>
    <rPh sb="181" eb="183">
      <t>リュウド</t>
    </rPh>
    <rPh sb="185" eb="187">
      <t>ガイトウ</t>
    </rPh>
    <rPh sb="192" eb="193">
      <t>スベ</t>
    </rPh>
    <rPh sb="194" eb="196">
      <t>キサイ</t>
    </rPh>
    <phoneticPr fontId="7"/>
  </si>
  <si>
    <t>販売（予定）価格（小売希望価格）</t>
    <rPh sb="3" eb="5">
      <t>ヨテイ</t>
    </rPh>
    <phoneticPr fontId="7"/>
  </si>
  <si>
    <t>登録する機器の販売状況を記載すること。
※複数型番を登録する機器の場合は、主要な型番の価格を記載すること。</t>
    <rPh sb="0" eb="2">
      <t>トウロク</t>
    </rPh>
    <rPh sb="4" eb="6">
      <t>キキ</t>
    </rPh>
    <rPh sb="7" eb="9">
      <t>ハンバイ</t>
    </rPh>
    <rPh sb="9" eb="11">
      <t>ジョウキョウ</t>
    </rPh>
    <rPh sb="12" eb="14">
      <t>キサイ</t>
    </rPh>
    <rPh sb="21" eb="23">
      <t>フクスウ</t>
    </rPh>
    <rPh sb="23" eb="25">
      <t>カタバン</t>
    </rPh>
    <rPh sb="26" eb="28">
      <t>トウロク</t>
    </rPh>
    <rPh sb="30" eb="32">
      <t>キキ</t>
    </rPh>
    <rPh sb="33" eb="35">
      <t>バアイ</t>
    </rPh>
    <rPh sb="37" eb="39">
      <t>シュヨウ</t>
    </rPh>
    <rPh sb="40" eb="42">
      <t>カタバン</t>
    </rPh>
    <rPh sb="43" eb="45">
      <t>カカク</t>
    </rPh>
    <rPh sb="46" eb="48">
      <t>キサイ</t>
    </rPh>
    <phoneticPr fontId="7"/>
  </si>
  <si>
    <t xml:space="preserve">サービス事業者
</t>
    <rPh sb="4" eb="7">
      <t>ジギョウシャ</t>
    </rPh>
    <phoneticPr fontId="7"/>
  </si>
  <si>
    <t xml:space="preserve">機器メーカー
</t>
    <rPh sb="0" eb="2">
      <t>キキ</t>
    </rPh>
    <phoneticPr fontId="7"/>
  </si>
  <si>
    <t>提供状況（プルダウン選択）</t>
    <rPh sb="0" eb="2">
      <t>テイキョウ</t>
    </rPh>
    <rPh sb="2" eb="4">
      <t>ジョウキョウ</t>
    </rPh>
    <rPh sb="10" eb="12">
      <t>センタク</t>
    </rPh>
    <phoneticPr fontId="7"/>
  </si>
  <si>
    <t>（提供予定の場合）提供開始時期</t>
    <rPh sb="1" eb="3">
      <t>テイキョウ</t>
    </rPh>
    <rPh sb="3" eb="5">
      <t>ヨテイ</t>
    </rPh>
    <rPh sb="6" eb="8">
      <t>バアイ</t>
    </rPh>
    <rPh sb="9" eb="11">
      <t>テイキョウ</t>
    </rPh>
    <rPh sb="11" eb="13">
      <t>カイシ</t>
    </rPh>
    <rPh sb="13" eb="15">
      <t>ジキ</t>
    </rPh>
    <phoneticPr fontId="7"/>
  </si>
  <si>
    <t>コンセプト</t>
    <phoneticPr fontId="7"/>
  </si>
  <si>
    <t>契約締結方法</t>
    <rPh sb="0" eb="2">
      <t>ケイヤク</t>
    </rPh>
    <rPh sb="2" eb="4">
      <t>テイケツ</t>
    </rPh>
    <rPh sb="4" eb="6">
      <t>ホウホウ</t>
    </rPh>
    <phoneticPr fontId="7"/>
  </si>
  <si>
    <t>契約者個人を特定する方法
（重複契約を防ぐ仕組み）</t>
    <rPh sb="0" eb="3">
      <t>ケイヤクシャ</t>
    </rPh>
    <rPh sb="3" eb="5">
      <t>コジン</t>
    </rPh>
    <rPh sb="6" eb="8">
      <t>トクテイ</t>
    </rPh>
    <rPh sb="10" eb="12">
      <t>ホウホウ</t>
    </rPh>
    <rPh sb="14" eb="16">
      <t>チョウフク</t>
    </rPh>
    <rPh sb="16" eb="18">
      <t>ケイヤク</t>
    </rPh>
    <rPh sb="19" eb="20">
      <t>フセ</t>
    </rPh>
    <rPh sb="21" eb="23">
      <t>シク</t>
    </rPh>
    <phoneticPr fontId="7"/>
  </si>
  <si>
    <t>契約期間の確認方法</t>
    <rPh sb="0" eb="2">
      <t>ケイヤク</t>
    </rPh>
    <rPh sb="2" eb="4">
      <t>キカン</t>
    </rPh>
    <rPh sb="5" eb="7">
      <t>カクニン</t>
    </rPh>
    <rPh sb="7" eb="9">
      <t>ホウホウ</t>
    </rPh>
    <phoneticPr fontId="7"/>
  </si>
  <si>
    <t>サービス契約書／利用規約</t>
    <rPh sb="4" eb="7">
      <t>ケイヤクショ</t>
    </rPh>
    <rPh sb="8" eb="10">
      <t>リヨウ</t>
    </rPh>
    <rPh sb="10" eb="12">
      <t>キヤク</t>
    </rPh>
    <phoneticPr fontId="7"/>
  </si>
  <si>
    <t>サービス契約にかかる契約書/利用規約の作成状況をプルダウンで選択すること。</t>
    <rPh sb="4" eb="6">
      <t>ケイヤク</t>
    </rPh>
    <rPh sb="10" eb="13">
      <t>ケイヤクショ</t>
    </rPh>
    <rPh sb="14" eb="16">
      <t>リヨウ</t>
    </rPh>
    <rPh sb="16" eb="18">
      <t>キヤク</t>
    </rPh>
    <rPh sb="19" eb="21">
      <t>サクセイ</t>
    </rPh>
    <rPh sb="21" eb="23">
      <t>ジョウキョウ</t>
    </rPh>
    <rPh sb="30" eb="32">
      <t>センタク</t>
    </rPh>
    <phoneticPr fontId="7"/>
  </si>
  <si>
    <t>提供するサービスの契約締結方法ごとに契約者個人を特定する方法、および契約期間の確認方法について記載すること。
※必要に応じて行数の追加は可
例）見守りサービス
①契約締結方法：ダウンロードした専用アプリから利用規約に同意することで締結
②利用者個人を特定する方法：利用登録時にメールアドレスおよび機器識別情報の登録が必須となるため、同一機器で複数の契約は不可
③契約期間の確認方法：機器・ユーザーごとの契約情報、利用情報はPF上のデータベースにて管理</t>
    <rPh sb="0" eb="2">
      <t>テイキョウ</t>
    </rPh>
    <rPh sb="18" eb="20">
      <t>ケイヤク</t>
    </rPh>
    <rPh sb="20" eb="21">
      <t>シャ</t>
    </rPh>
    <rPh sb="21" eb="23">
      <t>コジン</t>
    </rPh>
    <rPh sb="24" eb="26">
      <t>トクテイ</t>
    </rPh>
    <rPh sb="28" eb="30">
      <t>ホウホウ</t>
    </rPh>
    <rPh sb="34" eb="36">
      <t>ケイヤク</t>
    </rPh>
    <rPh sb="36" eb="38">
      <t>キカン</t>
    </rPh>
    <rPh sb="39" eb="41">
      <t>カクニン</t>
    </rPh>
    <rPh sb="41" eb="43">
      <t>ホウホウ</t>
    </rPh>
    <rPh sb="47" eb="49">
      <t>キサイ</t>
    </rPh>
    <rPh sb="56" eb="58">
      <t>ヒツヨウ</t>
    </rPh>
    <rPh sb="59" eb="60">
      <t>オウ</t>
    </rPh>
    <rPh sb="62" eb="64">
      <t>ギョウスウ</t>
    </rPh>
    <rPh sb="65" eb="67">
      <t>ツイカ</t>
    </rPh>
    <rPh sb="70" eb="71">
      <t>レイ</t>
    </rPh>
    <rPh sb="72" eb="74">
      <t>ミマモ</t>
    </rPh>
    <rPh sb="81" eb="83">
      <t>ケイヤク</t>
    </rPh>
    <rPh sb="83" eb="85">
      <t>テイケツ</t>
    </rPh>
    <rPh sb="85" eb="87">
      <t>ホウホウ</t>
    </rPh>
    <rPh sb="96" eb="98">
      <t>センヨウ</t>
    </rPh>
    <rPh sb="103" eb="105">
      <t>リヨウ</t>
    </rPh>
    <rPh sb="105" eb="107">
      <t>キヤク</t>
    </rPh>
    <rPh sb="108" eb="110">
      <t>ドウイ</t>
    </rPh>
    <rPh sb="115" eb="117">
      <t>テイケツ</t>
    </rPh>
    <rPh sb="119" eb="122">
      <t>リヨウシャ</t>
    </rPh>
    <rPh sb="122" eb="124">
      <t>コジン</t>
    </rPh>
    <rPh sb="125" eb="127">
      <t>トクテイ</t>
    </rPh>
    <rPh sb="129" eb="131">
      <t>ホウホウ</t>
    </rPh>
    <rPh sb="150" eb="152">
      <t>シキベツ</t>
    </rPh>
    <rPh sb="166" eb="168">
      <t>ドウイツ</t>
    </rPh>
    <rPh sb="168" eb="170">
      <t>キキ</t>
    </rPh>
    <rPh sb="171" eb="173">
      <t>フクスウ</t>
    </rPh>
    <rPh sb="174" eb="176">
      <t>ケイヤク</t>
    </rPh>
    <rPh sb="177" eb="179">
      <t>フカ</t>
    </rPh>
    <rPh sb="181" eb="183">
      <t>ケイヤク</t>
    </rPh>
    <rPh sb="183" eb="185">
      <t>キカン</t>
    </rPh>
    <rPh sb="186" eb="188">
      <t>カクニン</t>
    </rPh>
    <rPh sb="188" eb="190">
      <t>ホウホウ</t>
    </rPh>
    <rPh sb="213" eb="214">
      <t>ウエ</t>
    </rPh>
    <phoneticPr fontId="7"/>
  </si>
  <si>
    <t>契約・管理</t>
    <rPh sb="0" eb="2">
      <t>ケイヤク</t>
    </rPh>
    <rPh sb="3" eb="5">
      <t>カンリ</t>
    </rPh>
    <phoneticPr fontId="7"/>
  </si>
  <si>
    <t>サービスイメージ
（画像、サービス提供フロー等）</t>
    <rPh sb="17" eb="19">
      <t>テイキョウ</t>
    </rPh>
    <phoneticPr fontId="7"/>
  </si>
  <si>
    <t>本事業でプラットフォーム事業者が生活データを提供するサービスにつき、1サービス1行を用いて記載すること。
データ収集元は、「④機器登録申請書」のNoと紐付けて記載し、登録機器以外のセンサー等の機器情報もサービスに用いる場合はその機器情報も記載すること。
※登録機器以外で成り立つサービスは登録不可
用いる生活データ（概要）は、「④機器登録申請書」と同様に、生体情報、活動量情報、行動情報、宅内情報…といった粒度で、該当するものを全て記載すること。</t>
    <rPh sb="0" eb="1">
      <t>ホン</t>
    </rPh>
    <rPh sb="1" eb="3">
      <t>ジギョウ</t>
    </rPh>
    <rPh sb="12" eb="15">
      <t>ジギョウシャ</t>
    </rPh>
    <rPh sb="16" eb="18">
      <t>セイカツ</t>
    </rPh>
    <rPh sb="22" eb="24">
      <t>テイキョウ</t>
    </rPh>
    <rPh sb="40" eb="41">
      <t>ギョウ</t>
    </rPh>
    <rPh sb="42" eb="43">
      <t>モチ</t>
    </rPh>
    <rPh sb="45" eb="47">
      <t>キサイ</t>
    </rPh>
    <rPh sb="57" eb="59">
      <t>シュウシュウ</t>
    </rPh>
    <rPh sb="59" eb="60">
      <t>モト</t>
    </rPh>
    <rPh sb="68" eb="71">
      <t>シンセイショ</t>
    </rPh>
    <rPh sb="76" eb="78">
      <t>ヒモヅ</t>
    </rPh>
    <rPh sb="80" eb="82">
      <t>キサイ</t>
    </rPh>
    <rPh sb="84" eb="86">
      <t>トウロク</t>
    </rPh>
    <rPh sb="86" eb="88">
      <t>キキ</t>
    </rPh>
    <rPh sb="88" eb="90">
      <t>イガイ</t>
    </rPh>
    <rPh sb="95" eb="96">
      <t>トウ</t>
    </rPh>
    <rPh sb="97" eb="99">
      <t>キキ</t>
    </rPh>
    <rPh sb="99" eb="101">
      <t>ジョウホウ</t>
    </rPh>
    <rPh sb="107" eb="108">
      <t>モチ</t>
    </rPh>
    <rPh sb="110" eb="112">
      <t>バアイ</t>
    </rPh>
    <rPh sb="115" eb="117">
      <t>キキ</t>
    </rPh>
    <rPh sb="117" eb="119">
      <t>ジョウホウ</t>
    </rPh>
    <rPh sb="120" eb="122">
      <t>キサイ</t>
    </rPh>
    <rPh sb="129" eb="131">
      <t>トウロク</t>
    </rPh>
    <rPh sb="131" eb="133">
      <t>キキ</t>
    </rPh>
    <rPh sb="133" eb="135">
      <t>イガイ</t>
    </rPh>
    <rPh sb="136" eb="137">
      <t>ナ</t>
    </rPh>
    <rPh sb="138" eb="139">
      <t>タ</t>
    </rPh>
    <rPh sb="145" eb="147">
      <t>トウロク</t>
    </rPh>
    <rPh sb="147" eb="149">
      <t>フカ</t>
    </rPh>
    <rPh sb="151" eb="152">
      <t>モチ</t>
    </rPh>
    <rPh sb="176" eb="178">
      <t>ドウヨウ</t>
    </rPh>
    <phoneticPr fontId="7"/>
  </si>
  <si>
    <t>提供</t>
    <rPh sb="0" eb="2">
      <t>テイキョウ</t>
    </rPh>
    <phoneticPr fontId="7"/>
  </si>
  <si>
    <t>インセンティブ発生条件</t>
    <rPh sb="7" eb="9">
      <t>ハッセイ</t>
    </rPh>
    <rPh sb="9" eb="11">
      <t>ジョウケン</t>
    </rPh>
    <phoneticPr fontId="7"/>
  </si>
  <si>
    <t>補助対象可否確認方法</t>
    <rPh sb="0" eb="2">
      <t>ホジョ</t>
    </rPh>
    <rPh sb="2" eb="4">
      <t>タイショウ</t>
    </rPh>
    <rPh sb="4" eb="6">
      <t>カヒ</t>
    </rPh>
    <rPh sb="6" eb="8">
      <t>カクニン</t>
    </rPh>
    <rPh sb="8" eb="10">
      <t>ホウホウ</t>
    </rPh>
    <phoneticPr fontId="7"/>
  </si>
  <si>
    <t>インセンティブ内容の詳細</t>
    <rPh sb="7" eb="9">
      <t>ナイヨウ</t>
    </rPh>
    <rPh sb="10" eb="12">
      <t>ショウサイ</t>
    </rPh>
    <phoneticPr fontId="7"/>
  </si>
  <si>
    <t>一定期間、サービス利用契約が継続していることを確認する方法を記載すること。
例）DBで利用開始日時と終了日時のデータを取得　等</t>
    <rPh sb="0" eb="2">
      <t>イッテイ</t>
    </rPh>
    <rPh sb="2" eb="4">
      <t>キカン</t>
    </rPh>
    <rPh sb="9" eb="11">
      <t>リヨウ</t>
    </rPh>
    <rPh sb="11" eb="13">
      <t>ケイヤク</t>
    </rPh>
    <rPh sb="14" eb="16">
      <t>ケイゾク</t>
    </rPh>
    <rPh sb="23" eb="25">
      <t>カクニン</t>
    </rPh>
    <rPh sb="27" eb="29">
      <t>ホウホウ</t>
    </rPh>
    <rPh sb="30" eb="32">
      <t>キサイ</t>
    </rPh>
    <rPh sb="38" eb="39">
      <t>レイ</t>
    </rPh>
    <rPh sb="43" eb="45">
      <t>リヨウ</t>
    </rPh>
    <rPh sb="45" eb="47">
      <t>カイシ</t>
    </rPh>
    <rPh sb="47" eb="49">
      <t>ニチジ</t>
    </rPh>
    <rPh sb="50" eb="52">
      <t>シュウリョウ</t>
    </rPh>
    <rPh sb="52" eb="54">
      <t>ニチジ</t>
    </rPh>
    <rPh sb="59" eb="61">
      <t>シュトク</t>
    </rPh>
    <rPh sb="62" eb="63">
      <t>トウ</t>
    </rPh>
    <phoneticPr fontId="7"/>
  </si>
  <si>
    <t>一定期間、生活データの提供が継続していることを確認する方法を記載すること。
例）DBで機器利用のログを取得　等</t>
    <rPh sb="0" eb="2">
      <t>イッテイ</t>
    </rPh>
    <rPh sb="2" eb="4">
      <t>キカン</t>
    </rPh>
    <rPh sb="5" eb="7">
      <t>セイカツ</t>
    </rPh>
    <rPh sb="11" eb="13">
      <t>テイキョウ</t>
    </rPh>
    <rPh sb="14" eb="16">
      <t>ケイゾク</t>
    </rPh>
    <rPh sb="43" eb="45">
      <t>キキ</t>
    </rPh>
    <rPh sb="45" eb="47">
      <t>リヨウ</t>
    </rPh>
    <rPh sb="51" eb="53">
      <t>シュトク</t>
    </rPh>
    <rPh sb="54" eb="55">
      <t>トウ</t>
    </rPh>
    <phoneticPr fontId="7"/>
  </si>
  <si>
    <t>同一人物に同一サービスでのインセンティブ提供がないことを確認する方法を記載すること。
例：DBで機器・サービス・ユーザーの重複がないことを確認できる情報を取得　等</t>
    <rPh sb="0" eb="2">
      <t>ドウイツ</t>
    </rPh>
    <rPh sb="2" eb="4">
      <t>ジンブツ</t>
    </rPh>
    <rPh sb="5" eb="7">
      <t>ドウイツ</t>
    </rPh>
    <rPh sb="20" eb="22">
      <t>テイキョウ</t>
    </rPh>
    <rPh sb="28" eb="30">
      <t>カクニン</t>
    </rPh>
    <rPh sb="32" eb="34">
      <t>ホウホウ</t>
    </rPh>
    <rPh sb="43" eb="44">
      <t>レイ</t>
    </rPh>
    <rPh sb="48" eb="50">
      <t>キキ</t>
    </rPh>
    <rPh sb="61" eb="63">
      <t>チョウフク</t>
    </rPh>
    <rPh sb="69" eb="71">
      <t>カクニン</t>
    </rPh>
    <rPh sb="74" eb="76">
      <t>ジョウホウ</t>
    </rPh>
    <rPh sb="77" eb="79">
      <t>シュトク</t>
    </rPh>
    <rPh sb="80" eb="81">
      <t>トウ</t>
    </rPh>
    <phoneticPr fontId="7"/>
  </si>
  <si>
    <t>インセンティブの提供方法</t>
    <rPh sb="8" eb="10">
      <t>テイキョウ</t>
    </rPh>
    <rPh sb="10" eb="12">
      <t>ホウホウ</t>
    </rPh>
    <phoneticPr fontId="7"/>
  </si>
  <si>
    <t>消費者のインセンティブを受けとったことを確認する方法</t>
    <rPh sb="0" eb="3">
      <t>ショウヒシャ</t>
    </rPh>
    <rPh sb="12" eb="13">
      <t>ウ</t>
    </rPh>
    <rPh sb="20" eb="22">
      <t>カクニン</t>
    </rPh>
    <rPh sb="24" eb="26">
      <t>ホウホウ</t>
    </rPh>
    <phoneticPr fontId="7"/>
  </si>
  <si>
    <t>消費者がインセンティブを受け取っていることを確認できる方法でインセンティブの提供を行うこと。
例）機器購入時の値引き販売を行うため、請求書・領収書で値引き額を確認、配達履歴で受取を確認、メール開封履歴データの取得で確認　等</t>
    <rPh sb="0" eb="3">
      <t>ショウヒシャ</t>
    </rPh>
    <rPh sb="12" eb="13">
      <t>ウ</t>
    </rPh>
    <rPh sb="14" eb="15">
      <t>ト</t>
    </rPh>
    <rPh sb="22" eb="24">
      <t>カクニン</t>
    </rPh>
    <rPh sb="27" eb="29">
      <t>ホウホウ</t>
    </rPh>
    <rPh sb="38" eb="40">
      <t>テイキョウ</t>
    </rPh>
    <rPh sb="41" eb="42">
      <t>オコナ</t>
    </rPh>
    <rPh sb="47" eb="48">
      <t>レイ</t>
    </rPh>
    <rPh sb="49" eb="51">
      <t>キキ</t>
    </rPh>
    <rPh sb="51" eb="53">
      <t>コウニュウ</t>
    </rPh>
    <rPh sb="53" eb="54">
      <t>ジ</t>
    </rPh>
    <rPh sb="55" eb="57">
      <t>ネビ</t>
    </rPh>
    <rPh sb="58" eb="60">
      <t>ハンバイ</t>
    </rPh>
    <rPh sb="61" eb="62">
      <t>オコナ</t>
    </rPh>
    <rPh sb="66" eb="69">
      <t>セイキュウショ</t>
    </rPh>
    <rPh sb="70" eb="73">
      <t>リョウシュウショ</t>
    </rPh>
    <rPh sb="74" eb="76">
      <t>ネビ</t>
    </rPh>
    <rPh sb="77" eb="78">
      <t>ガク</t>
    </rPh>
    <rPh sb="79" eb="81">
      <t>カクニン</t>
    </rPh>
    <rPh sb="82" eb="84">
      <t>ハイタツ</t>
    </rPh>
    <rPh sb="84" eb="86">
      <t>リレキ</t>
    </rPh>
    <rPh sb="87" eb="89">
      <t>ウケトリ</t>
    </rPh>
    <rPh sb="90" eb="92">
      <t>カクニン</t>
    </rPh>
    <rPh sb="96" eb="98">
      <t>カイフウ</t>
    </rPh>
    <rPh sb="98" eb="100">
      <t>リレキ</t>
    </rPh>
    <rPh sb="104" eb="106">
      <t>シュトク</t>
    </rPh>
    <rPh sb="107" eb="109">
      <t>カクニン</t>
    </rPh>
    <rPh sb="110" eb="111">
      <t>トウ</t>
    </rPh>
    <phoneticPr fontId="7"/>
  </si>
  <si>
    <t>誰がいつ、どの様に消費者へインセンティブを提供するのかを記載すること。
例）販売店で販売時に値引きを行う、サービス事業者が1か月以上の契約・データ提供確認後、発送代行業者が商品券を簡易書留で送付　等</t>
    <rPh sb="0" eb="1">
      <t>ダレ</t>
    </rPh>
    <rPh sb="7" eb="8">
      <t>ヨウ</t>
    </rPh>
    <rPh sb="9" eb="12">
      <t>ショウヒシャ</t>
    </rPh>
    <rPh sb="21" eb="23">
      <t>テイキョウ</t>
    </rPh>
    <rPh sb="28" eb="30">
      <t>キサイ</t>
    </rPh>
    <rPh sb="36" eb="37">
      <t>レイ</t>
    </rPh>
    <rPh sb="38" eb="41">
      <t>ハンバイテン</t>
    </rPh>
    <rPh sb="42" eb="44">
      <t>ハンバイ</t>
    </rPh>
    <rPh sb="44" eb="45">
      <t>ジ</t>
    </rPh>
    <rPh sb="46" eb="48">
      <t>ネビ</t>
    </rPh>
    <rPh sb="50" eb="51">
      <t>オコナ</t>
    </rPh>
    <rPh sb="57" eb="60">
      <t>ジギョウシャ</t>
    </rPh>
    <rPh sb="63" eb="64">
      <t>ゲツ</t>
    </rPh>
    <rPh sb="64" eb="66">
      <t>イジョウ</t>
    </rPh>
    <rPh sb="67" eb="69">
      <t>ケイヤク</t>
    </rPh>
    <rPh sb="73" eb="75">
      <t>テイキョウ</t>
    </rPh>
    <rPh sb="75" eb="77">
      <t>カクニン</t>
    </rPh>
    <rPh sb="77" eb="78">
      <t>ゴ</t>
    </rPh>
    <rPh sb="79" eb="81">
      <t>ハッソウ</t>
    </rPh>
    <rPh sb="81" eb="83">
      <t>ダイコウ</t>
    </rPh>
    <rPh sb="83" eb="85">
      <t>ギョウシャ</t>
    </rPh>
    <rPh sb="86" eb="89">
      <t>ショウヒンケン</t>
    </rPh>
    <rPh sb="90" eb="92">
      <t>カンイ</t>
    </rPh>
    <rPh sb="92" eb="94">
      <t>カキトメ</t>
    </rPh>
    <rPh sb="95" eb="97">
      <t>ソウフ</t>
    </rPh>
    <phoneticPr fontId="7"/>
  </si>
  <si>
    <t>マーケティング</t>
    <phoneticPr fontId="7"/>
  </si>
  <si>
    <t>上記①②の効果分析方法</t>
    <rPh sb="0" eb="2">
      <t>ジョウキ</t>
    </rPh>
    <rPh sb="5" eb="7">
      <t>コウカ</t>
    </rPh>
    <rPh sb="7" eb="9">
      <t>ブンセキ</t>
    </rPh>
    <rPh sb="9" eb="11">
      <t>ホウホウ</t>
    </rPh>
    <phoneticPr fontId="7"/>
  </si>
  <si>
    <t>①消費者に余計な作業や思考をさせないための設計上の工夫</t>
    <rPh sb="1" eb="4">
      <t xml:space="preserve">ショウヒシャ </t>
    </rPh>
    <rPh sb="5" eb="7">
      <t xml:space="preserve">ヨケイナサギョウ </t>
    </rPh>
    <rPh sb="11" eb="13">
      <t xml:space="preserve">シコウヲ </t>
    </rPh>
    <rPh sb="21" eb="24">
      <t xml:space="preserve">セッケイジョウ </t>
    </rPh>
    <phoneticPr fontId="7"/>
  </si>
  <si>
    <t>①収集する生活データの詳細</t>
    <rPh sb="1" eb="3">
      <t>シュウシュウ</t>
    </rPh>
    <rPh sb="5" eb="7">
      <t>セイカツ</t>
    </rPh>
    <phoneticPr fontId="7"/>
  </si>
  <si>
    <t>登録機器の使用場所と主たる役務</t>
    <rPh sb="0" eb="2">
      <t>トウロク</t>
    </rPh>
    <rPh sb="2" eb="4">
      <t>キキ</t>
    </rPh>
    <rPh sb="5" eb="9">
      <t xml:space="preserve">シヨウバショ </t>
    </rPh>
    <rPh sb="10" eb="11">
      <t>シュ</t>
    </rPh>
    <rPh sb="13" eb="15">
      <t>エキム</t>
    </rPh>
    <phoneticPr fontId="7"/>
  </si>
  <si>
    <t>上記一覧からの転記につき入力不要</t>
    <phoneticPr fontId="7"/>
  </si>
  <si>
    <t>サービス提供計画</t>
    <rPh sb="4" eb="6">
      <t xml:space="preserve">テイキョウ </t>
    </rPh>
    <rPh sb="6" eb="8">
      <t xml:space="preserve">ケイカク </t>
    </rPh>
    <phoneticPr fontId="7"/>
  </si>
  <si>
    <t>提供するサービス</t>
    <rPh sb="0" eb="2">
      <t>テイキョウ</t>
    </rPh>
    <phoneticPr fontId="7"/>
  </si>
  <si>
    <t>サービス内容詳細</t>
    <rPh sb="6" eb="8">
      <t xml:space="preserve">ショウサイ </t>
    </rPh>
    <phoneticPr fontId="7"/>
  </si>
  <si>
    <t>サービスを提供するUI</t>
    <rPh sb="0" eb="4">
      <t>サービスウ</t>
    </rPh>
    <phoneticPr fontId="7"/>
  </si>
  <si>
    <t>サービスによって得られる効果</t>
    <rPh sb="8" eb="9">
      <t xml:space="preserve">エラレル </t>
    </rPh>
    <rPh sb="12" eb="14">
      <t xml:space="preserve">コウカ </t>
    </rPh>
    <phoneticPr fontId="7"/>
  </si>
  <si>
    <t>サービスが提供されるタイミング</t>
    <rPh sb="5" eb="7">
      <t xml:space="preserve">テイキョウ </t>
    </rPh>
    <phoneticPr fontId="7"/>
  </si>
  <si>
    <t>記入例）見守る側に設置したスマートロックの開閉情報とエアコンの人感センサー・オンオフ情報を取得し、全国の家庭をターゲットに離れた家族の見守りサービスを提供する</t>
    <rPh sb="0" eb="3">
      <t xml:space="preserve">キニュウレイ </t>
    </rPh>
    <rPh sb="4" eb="5">
      <t xml:space="preserve">ミマモル </t>
    </rPh>
    <rPh sb="5" eb="7">
      <t>ゼンコク</t>
    </rPh>
    <rPh sb="8" eb="10">
      <t>カテイ</t>
    </rPh>
    <rPh sb="23" eb="25">
      <t>ミマモ</t>
    </rPh>
    <rPh sb="50" eb="52">
      <t>ミマモ</t>
    </rPh>
    <rPh sb="53" eb="54">
      <t>ガワ</t>
    </rPh>
    <rPh sb="55" eb="57">
      <t>セッチジンカンジョウホウシュトクリヨウシャエコウカヒツヨウトキザイフザイカツドウジョウタイカクニンフアンケイゲンミマモジカンツクヒツヨウ</t>
    </rPh>
    <phoneticPr fontId="7"/>
  </si>
  <si>
    <t>記入例）必要な時にいつでも在不在や活動状態を確認でき、不安の軽減や「見守る」ための時間を作る必要がなくなる</t>
    <phoneticPr fontId="7"/>
  </si>
  <si>
    <t>記入例）見守る側が持つスマートフォンに通知、詳細は専用アプリで確認できる</t>
    <phoneticPr fontId="7"/>
  </si>
  <si>
    <t>（コンソーシアム登録者に対する同意事項）</t>
    <rPh sb="1" eb="3">
      <t>ドウイ</t>
    </rPh>
    <rPh sb="3" eb="5">
      <t>ジコウ</t>
    </rPh>
    <phoneticPr fontId="5"/>
  </si>
  <si>
    <t>責任者</t>
    <rPh sb="0" eb="3">
      <t xml:space="preserve">セキニンシャ </t>
    </rPh>
    <phoneticPr fontId="15"/>
  </si>
  <si>
    <t>連絡先</t>
    <rPh sb="0" eb="3">
      <t xml:space="preserve">レンラクサキ </t>
    </rPh>
    <phoneticPr fontId="15"/>
  </si>
  <si>
    <t>会社名</t>
    <rPh sb="0" eb="3">
      <t xml:space="preserve">カイシャメイ </t>
    </rPh>
    <phoneticPr fontId="15"/>
  </si>
  <si>
    <t>令和元年度「生活空間におけるサイバー/フィジカル融合促進事業費補助金」
共同申請確認書</t>
    <rPh sb="0" eb="2">
      <t>レイワ</t>
    </rPh>
    <rPh sb="2" eb="3">
      <t>モト</t>
    </rPh>
    <rPh sb="36" eb="40">
      <t xml:space="preserve">キョウドウシンセイ </t>
    </rPh>
    <rPh sb="40" eb="43">
      <t>カクニンショ</t>
    </rPh>
    <phoneticPr fontId="7"/>
  </si>
  <si>
    <t>⑪認証等取得計画書</t>
    <rPh sb="1" eb="3">
      <t>ニンショウ</t>
    </rPh>
    <rPh sb="3" eb="4">
      <t>トウ</t>
    </rPh>
    <rPh sb="4" eb="6">
      <t>シュトク</t>
    </rPh>
    <rPh sb="6" eb="9">
      <t>ケイカクショ</t>
    </rPh>
    <phoneticPr fontId="15"/>
  </si>
  <si>
    <t>※２　認証等未取得者については、No.11「⑪認証等取得計画書」にて取得計画を記入の上で提出すること。</t>
    <rPh sb="3" eb="5">
      <t>ニンショウ</t>
    </rPh>
    <rPh sb="5" eb="6">
      <t>トウ</t>
    </rPh>
    <rPh sb="6" eb="7">
      <t>ミ</t>
    </rPh>
    <rPh sb="7" eb="9">
      <t>シュトク</t>
    </rPh>
    <rPh sb="9" eb="10">
      <t>シャ</t>
    </rPh>
    <rPh sb="34" eb="36">
      <t>シュトク</t>
    </rPh>
    <rPh sb="36" eb="38">
      <t>ケイカク</t>
    </rPh>
    <rPh sb="39" eb="41">
      <t>キニュウ</t>
    </rPh>
    <rPh sb="42" eb="43">
      <t>ウエ</t>
    </rPh>
    <rPh sb="44" eb="46">
      <t>テイシュツ</t>
    </rPh>
    <phoneticPr fontId="15"/>
  </si>
  <si>
    <t>下記の指定様式1～11の順に必要事項を記入のこと。</t>
    <rPh sb="0" eb="2">
      <t>カキ</t>
    </rPh>
    <rPh sb="3" eb="5">
      <t>シテイ</t>
    </rPh>
    <rPh sb="5" eb="7">
      <t>ヨウシキ</t>
    </rPh>
    <rPh sb="12" eb="13">
      <t>ジュン</t>
    </rPh>
    <rPh sb="14" eb="16">
      <t>ヒツヨウ</t>
    </rPh>
    <rPh sb="16" eb="18">
      <t>ジコウ</t>
    </rPh>
    <rPh sb="19" eb="21">
      <t>キニュウ</t>
    </rPh>
    <phoneticPr fontId="15"/>
  </si>
  <si>
    <t>サービス登録申請書　補足資料 (説明、サービス契約書/利用規約案等）</t>
    <rPh sb="4" eb="6">
      <t>トウロク</t>
    </rPh>
    <rPh sb="6" eb="9">
      <t>シンセイショ</t>
    </rPh>
    <rPh sb="10" eb="12">
      <t>ホソク</t>
    </rPh>
    <rPh sb="12" eb="14">
      <t xml:space="preserve">シリョウ </t>
    </rPh>
    <rPh sb="16" eb="18">
      <t>セツメイ</t>
    </rPh>
    <rPh sb="23" eb="26">
      <t>ケイヤクショ</t>
    </rPh>
    <rPh sb="27" eb="29">
      <t>リヨウ</t>
    </rPh>
    <rPh sb="29" eb="31">
      <t>キヤク</t>
    </rPh>
    <rPh sb="31" eb="32">
      <t>アン</t>
    </rPh>
    <rPh sb="32" eb="33">
      <t>トウ</t>
    </rPh>
    <phoneticPr fontId="15"/>
  </si>
  <si>
    <t>実施計画</t>
    <rPh sb="0" eb="2">
      <t>ジッシ</t>
    </rPh>
    <rPh sb="2" eb="4">
      <t>ケイカク</t>
    </rPh>
    <phoneticPr fontId="5"/>
  </si>
  <si>
    <t>■プラットフォーム機能</t>
    <rPh sb="9" eb="11">
      <t>キノウ</t>
    </rPh>
    <phoneticPr fontId="5"/>
  </si>
  <si>
    <t>データの集約・管理方法</t>
    <rPh sb="4" eb="6">
      <t>シュウヤク</t>
    </rPh>
    <rPh sb="7" eb="9">
      <t>カンリ</t>
    </rPh>
    <rPh sb="9" eb="11">
      <t>ホウホウ</t>
    </rPh>
    <phoneticPr fontId="5"/>
  </si>
  <si>
    <t>データの分析方法</t>
    <rPh sb="4" eb="6">
      <t>ブンセキ</t>
    </rPh>
    <rPh sb="6" eb="8">
      <t>ホウホウ</t>
    </rPh>
    <phoneticPr fontId="5"/>
  </si>
  <si>
    <t>生活データを他の事業者へ提供する機能（APIの定義、具体的な提供方法等）</t>
    <rPh sb="0" eb="2">
      <t>セイカツ</t>
    </rPh>
    <rPh sb="6" eb="7">
      <t>ホカ</t>
    </rPh>
    <rPh sb="8" eb="11">
      <t>ジギョウシャ</t>
    </rPh>
    <rPh sb="12" eb="14">
      <t>テイキョウ</t>
    </rPh>
    <rPh sb="16" eb="18">
      <t>キノウ</t>
    </rPh>
    <rPh sb="23" eb="25">
      <t>テイギ</t>
    </rPh>
    <rPh sb="26" eb="29">
      <t>グタイテキ</t>
    </rPh>
    <rPh sb="30" eb="32">
      <t>テイキョウ</t>
    </rPh>
    <rPh sb="32" eb="34">
      <t>ホウホウ</t>
    </rPh>
    <rPh sb="34" eb="35">
      <t>トウ</t>
    </rPh>
    <phoneticPr fontId="5"/>
  </si>
  <si>
    <t>プラットフォーム事業者が、ネットワークデバイスから受け取る際の集約方法、管理方法を具体的に記載すること。
ネットワークデバイス毎に方法が異なる場合は、適当な粒度に分類のうえ、それぞれ記載すること。</t>
    <rPh sb="8" eb="10">
      <t>ジギョウ</t>
    </rPh>
    <rPh sb="10" eb="11">
      <t>シャ</t>
    </rPh>
    <rPh sb="25" eb="26">
      <t>ウ</t>
    </rPh>
    <rPh sb="27" eb="28">
      <t>ト</t>
    </rPh>
    <rPh sb="29" eb="30">
      <t>サイ</t>
    </rPh>
    <rPh sb="31" eb="35">
      <t>シュウヤクホウホウ</t>
    </rPh>
    <rPh sb="36" eb="38">
      <t>カンリ</t>
    </rPh>
    <rPh sb="38" eb="40">
      <t>ホウホウ</t>
    </rPh>
    <rPh sb="41" eb="44">
      <t>グタイテキ</t>
    </rPh>
    <rPh sb="45" eb="47">
      <t>キサイ</t>
    </rPh>
    <rPh sb="64" eb="65">
      <t>ゴト</t>
    </rPh>
    <rPh sb="66" eb="68">
      <t>ホウホウ</t>
    </rPh>
    <rPh sb="69" eb="70">
      <t>コト</t>
    </rPh>
    <rPh sb="72" eb="74">
      <t>バアイ</t>
    </rPh>
    <rPh sb="76" eb="78">
      <t>テキトウ</t>
    </rPh>
    <rPh sb="79" eb="81">
      <t>リュウド</t>
    </rPh>
    <rPh sb="82" eb="84">
      <t>ブンルイ</t>
    </rPh>
    <rPh sb="92" eb="94">
      <t>キサイ</t>
    </rPh>
    <phoneticPr fontId="5"/>
  </si>
  <si>
    <t>プラットフォーム事業者が、受け取った情報の分析方法を具体的に記載すること。
受け取った情報ごとに分析方法が異なる場合は、適当な粒度に分類のうえ、それぞれ記載すること。</t>
    <rPh sb="8" eb="11">
      <t>ジギョウシャ</t>
    </rPh>
    <rPh sb="13" eb="14">
      <t>ウ</t>
    </rPh>
    <rPh sb="15" eb="16">
      <t>ト</t>
    </rPh>
    <rPh sb="18" eb="20">
      <t>ジョウホウ</t>
    </rPh>
    <rPh sb="21" eb="25">
      <t>ブンセキホウホウ</t>
    </rPh>
    <rPh sb="26" eb="29">
      <t>グタイテキ</t>
    </rPh>
    <rPh sb="30" eb="32">
      <t>キサイ</t>
    </rPh>
    <rPh sb="39" eb="40">
      <t>ウ</t>
    </rPh>
    <rPh sb="41" eb="42">
      <t>ト</t>
    </rPh>
    <rPh sb="44" eb="46">
      <t>ジョウホウ</t>
    </rPh>
    <rPh sb="49" eb="53">
      <t>ブンセキホウホウ</t>
    </rPh>
    <rPh sb="54" eb="55">
      <t>コト</t>
    </rPh>
    <rPh sb="57" eb="59">
      <t>バアイ</t>
    </rPh>
    <rPh sb="61" eb="63">
      <t>テキトウ</t>
    </rPh>
    <rPh sb="64" eb="66">
      <t>リュウド</t>
    </rPh>
    <rPh sb="67" eb="69">
      <t>ブンルイ</t>
    </rPh>
    <rPh sb="77" eb="79">
      <t>キサイ</t>
    </rPh>
    <phoneticPr fontId="5"/>
  </si>
  <si>
    <t>プラットフォーム事業者が、サービス事業者へ情報提供機能を具体的に記載すること。
ネットワークデバイス毎に方法が異なる場合は、適当な粒度に分類のうえ、それぞれ記載すること。</t>
    <rPh sb="8" eb="10">
      <t>ジギョウ</t>
    </rPh>
    <rPh sb="10" eb="11">
      <t>シャ</t>
    </rPh>
    <rPh sb="17" eb="20">
      <t>ジギョウシャ</t>
    </rPh>
    <rPh sb="21" eb="23">
      <t>ジョウホウ</t>
    </rPh>
    <rPh sb="23" eb="25">
      <t>テイキョウ</t>
    </rPh>
    <rPh sb="25" eb="27">
      <t>キノウ</t>
    </rPh>
    <rPh sb="28" eb="31">
      <t>グタイテキ</t>
    </rPh>
    <rPh sb="32" eb="34">
      <t>キサイ</t>
    </rPh>
    <phoneticPr fontId="5"/>
  </si>
  <si>
    <t>⑤販売活動
（代理店交渉、販促活動等）</t>
    <rPh sb="1" eb="3">
      <t>ハンバイ</t>
    </rPh>
    <rPh sb="3" eb="5">
      <t>カツドウ</t>
    </rPh>
    <phoneticPr fontId="7"/>
  </si>
  <si>
    <t>③サービス開発・提供準備
（アプリ開発・実証等）</t>
    <rPh sb="5" eb="7">
      <t>カイハツ</t>
    </rPh>
    <rPh sb="17" eb="19">
      <t>カイハツ</t>
    </rPh>
    <rPh sb="20" eb="22">
      <t>ジッショウ</t>
    </rPh>
    <phoneticPr fontId="7"/>
  </si>
  <si>
    <t>④機器提供の準備
（機器開発・製造・保守体制構築等）</t>
    <rPh sb="18" eb="20">
      <t>ホシュ</t>
    </rPh>
    <rPh sb="20" eb="22">
      <t>タイセイ</t>
    </rPh>
    <rPh sb="22" eb="24">
      <t>コウチク</t>
    </rPh>
    <phoneticPr fontId="7"/>
  </si>
  <si>
    <t>⑥インセンティブ提供
（インセンティブ設計、契約等）</t>
    <phoneticPr fontId="7"/>
  </si>
  <si>
    <t>本事業にかかる活動について、実施する内容とそのスケジュールを記載すること。
インセンティブの提供だけでなく、下記の内容を含めること。
①コンソーシアム体制構築・調整
②プラットフォーム提供の準備（システム開発等）
③サービス提供の準備（アプリ開発・実証等）
④機器提供の準備（機器開発・製造・保守体制構築等）
⑤販売活動（代理店交渉・販促活動等）
⑥インセンティブ提供（インセンティブ設計、契約等）</t>
    <rPh sb="0" eb="1">
      <t>ホン</t>
    </rPh>
    <rPh sb="1" eb="3">
      <t>ジギョウ</t>
    </rPh>
    <rPh sb="7" eb="9">
      <t>カツドウ</t>
    </rPh>
    <rPh sb="14" eb="16">
      <t>ジッシ</t>
    </rPh>
    <rPh sb="18" eb="20">
      <t>ナイヨウ</t>
    </rPh>
    <rPh sb="30" eb="32">
      <t>キサイ</t>
    </rPh>
    <rPh sb="47" eb="49">
      <t>テイキョウ</t>
    </rPh>
    <rPh sb="55" eb="57">
      <t>カキ</t>
    </rPh>
    <rPh sb="58" eb="60">
      <t>ナイヨウ</t>
    </rPh>
    <rPh sb="61" eb="62">
      <t>フク</t>
    </rPh>
    <rPh sb="93" eb="95">
      <t>テイキョウ</t>
    </rPh>
    <rPh sb="96" eb="98">
      <t>ジュンビ</t>
    </rPh>
    <rPh sb="103" eb="105">
      <t>カイハツ</t>
    </rPh>
    <rPh sb="105" eb="106">
      <t>トウ</t>
    </rPh>
    <rPh sb="113" eb="115">
      <t>テイキョウ</t>
    </rPh>
    <rPh sb="116" eb="118">
      <t>ジュンビ</t>
    </rPh>
    <rPh sb="127" eb="128">
      <t>トウ</t>
    </rPh>
    <rPh sb="131" eb="133">
      <t>キキ</t>
    </rPh>
    <rPh sb="133" eb="135">
      <t>テイキョウ</t>
    </rPh>
    <rPh sb="136" eb="138">
      <t>ジュンビ</t>
    </rPh>
    <rPh sb="139" eb="141">
      <t>キキ</t>
    </rPh>
    <rPh sb="141" eb="143">
      <t>カイハツ</t>
    </rPh>
    <rPh sb="144" eb="146">
      <t>セイゾウ</t>
    </rPh>
    <rPh sb="153" eb="154">
      <t>トウ</t>
    </rPh>
    <rPh sb="157" eb="159">
      <t>ハンバイ</t>
    </rPh>
    <rPh sb="159" eb="161">
      <t>カツドウ</t>
    </rPh>
    <rPh sb="162" eb="165">
      <t>ダイリテン</t>
    </rPh>
    <rPh sb="165" eb="167">
      <t>コウショウ</t>
    </rPh>
    <rPh sb="168" eb="170">
      <t>ハンソク</t>
    </rPh>
    <rPh sb="170" eb="172">
      <t>カツドウ</t>
    </rPh>
    <rPh sb="172" eb="173">
      <t>トウ</t>
    </rPh>
    <rPh sb="183" eb="185">
      <t>テイキョウ</t>
    </rPh>
    <rPh sb="193" eb="195">
      <t>セッケイ</t>
    </rPh>
    <rPh sb="196" eb="198">
      <t>ケイヤク</t>
    </rPh>
    <rPh sb="198" eb="199">
      <t>トウ</t>
    </rPh>
    <phoneticPr fontId="7"/>
  </si>
  <si>
    <t>より多くの機器メーカー、サービス事業者が参画するインセンティブを与えるための活動（接続互換性確保、データの価値向上等）について、本事業期間に実施する内容を記載すること。</t>
    <rPh sb="0" eb="1">
      <t>コト</t>
    </rPh>
    <rPh sb="9" eb="11">
      <t>レンケイ</t>
    </rPh>
    <rPh sb="14" eb="15">
      <t>オオ</t>
    </rPh>
    <rPh sb="17" eb="19">
      <t>キキ</t>
    </rPh>
    <rPh sb="28" eb="31">
      <t>ジギョウシャ</t>
    </rPh>
    <rPh sb="32" eb="34">
      <t>サンカク</t>
    </rPh>
    <rPh sb="44" eb="45">
      <t>アタ</t>
    </rPh>
    <rPh sb="50" eb="52">
      <t>カツドウ</t>
    </rPh>
    <rPh sb="53" eb="55">
      <t>セツゾク</t>
    </rPh>
    <rPh sb="55" eb="58">
      <t>ゴカンセイ</t>
    </rPh>
    <rPh sb="58" eb="60">
      <t>カクホ</t>
    </rPh>
    <rPh sb="65" eb="67">
      <t>カチ</t>
    </rPh>
    <rPh sb="67" eb="69">
      <t>コウジョウ</t>
    </rPh>
    <rPh sb="69" eb="70">
      <t>トウ</t>
    </rPh>
    <phoneticPr fontId="5"/>
  </si>
  <si>
    <t>https://openid.net/connect/</t>
    <phoneticPr fontId="7"/>
  </si>
  <si>
    <t>http://openid-foundation-japan.github.io/openid-connect-core-1_0.ja.html</t>
    <phoneticPr fontId="7"/>
  </si>
  <si>
    <t>　　　　　原文</t>
    <rPh sb="5" eb="7">
      <t>ゲンブン</t>
    </rPh>
    <phoneticPr fontId="7"/>
  </si>
  <si>
    <t>　　　　　日本語訳</t>
    <rPh sb="5" eb="8">
      <t>ニホンゴ</t>
    </rPh>
    <rPh sb="8" eb="9">
      <t>ヤク</t>
    </rPh>
    <phoneticPr fontId="7"/>
  </si>
  <si>
    <t>　※ID認証連携：異なるサービスや利用契約等で発行されている利用者の識別情報を共通して使えるようにするための連携方式</t>
    <rPh sb="4" eb="6">
      <t>ニンショウ</t>
    </rPh>
    <rPh sb="6" eb="8">
      <t>レンケイ</t>
    </rPh>
    <rPh sb="9" eb="10">
      <t>コト</t>
    </rPh>
    <rPh sb="17" eb="19">
      <t>リヨウ</t>
    </rPh>
    <rPh sb="19" eb="21">
      <t>ケイヤク</t>
    </rPh>
    <rPh sb="21" eb="22">
      <t>トウ</t>
    </rPh>
    <rPh sb="23" eb="25">
      <t>ハッコウ</t>
    </rPh>
    <phoneticPr fontId="7"/>
  </si>
  <si>
    <t>　（参考URL）OpenID Connectの定義について</t>
    <rPh sb="2" eb="4">
      <t>サンコウ</t>
    </rPh>
    <phoneticPr fontId="7"/>
  </si>
  <si>
    <t>7月</t>
    <rPh sb="1" eb="2">
      <t>ガツ</t>
    </rPh>
    <phoneticPr fontId="7"/>
  </si>
  <si>
    <t>8月</t>
    <phoneticPr fontId="15"/>
  </si>
  <si>
    <t>9月</t>
    <phoneticPr fontId="15"/>
  </si>
  <si>
    <t>10月</t>
    <phoneticPr fontId="15"/>
  </si>
  <si>
    <t>インセンティブ単価（円）※</t>
    <rPh sb="7" eb="9">
      <t>タンカ</t>
    </rPh>
    <phoneticPr fontId="7"/>
  </si>
  <si>
    <t>解決を目指すユーザー課題・社会課題</t>
    <rPh sb="0" eb="2">
      <t>カイケツ</t>
    </rPh>
    <rPh sb="3" eb="5">
      <t>メザ</t>
    </rPh>
    <rPh sb="10" eb="12">
      <t>カダイ</t>
    </rPh>
    <rPh sb="13" eb="15">
      <t>シャカイ</t>
    </rPh>
    <rPh sb="15" eb="17">
      <t>カダイ</t>
    </rPh>
    <phoneticPr fontId="7"/>
  </si>
  <si>
    <t>登録するサービスを「誰が」「どのように」販売するのかを記載すること。
例）データを取得する機器●●の販売時に、全国の家電量販店および機器メーカー直販サイトを用いた店頭・WEBでの機器とセットでの販売を予定している</t>
    <rPh sb="8" eb="10">
      <t>コクチ</t>
    </rPh>
    <rPh sb="15" eb="16">
      <t>ゴ</t>
    </rPh>
    <rPh sb="17" eb="19">
      <t>ハンソク</t>
    </rPh>
    <rPh sb="19" eb="20">
      <t>トウ</t>
    </rPh>
    <rPh sb="25" eb="27">
      <t>リヨウ</t>
    </rPh>
    <rPh sb="27" eb="29">
      <t>ソクシン</t>
    </rPh>
    <rPh sb="30" eb="31">
      <t>ム</t>
    </rPh>
    <rPh sb="45" eb="47">
      <t xml:space="preserve">キキ </t>
    </rPh>
    <rPh sb="50" eb="52">
      <t xml:space="preserve">ハンバイ </t>
    </rPh>
    <rPh sb="52" eb="53">
      <t xml:space="preserve">ジニ </t>
    </rPh>
    <rPh sb="59" eb="61">
      <t>ケイカク</t>
    </rPh>
    <rPh sb="62" eb="64">
      <t>キサイ</t>
    </rPh>
    <rPh sb="89" eb="91">
      <t xml:space="preserve">キキト </t>
    </rPh>
    <phoneticPr fontId="7"/>
  </si>
  <si>
    <t>提供するサービスがどの様な課題解決につながるか、ユーザーや社会が抱える課題を踏まえて具体的に記載すること。</t>
    <rPh sb="0" eb="2">
      <t>テイキョウ</t>
    </rPh>
    <rPh sb="11" eb="12">
      <t>ヨウ</t>
    </rPh>
    <rPh sb="13" eb="15">
      <t>カダイ</t>
    </rPh>
    <rPh sb="15" eb="17">
      <t>カイケツ</t>
    </rPh>
    <rPh sb="29" eb="31">
      <t>シャカイ</t>
    </rPh>
    <rPh sb="32" eb="33">
      <t>カカ</t>
    </rPh>
    <rPh sb="35" eb="37">
      <t>カダイ</t>
    </rPh>
    <rPh sb="38" eb="39">
      <t>フ</t>
    </rPh>
    <rPh sb="42" eb="45">
      <t>グタイテキ</t>
    </rPh>
    <rPh sb="46" eb="48">
      <t>キサイ</t>
    </rPh>
    <phoneticPr fontId="7"/>
  </si>
  <si>
    <t>（有償の場合）提供（予定）金額</t>
    <rPh sb="1" eb="3">
      <t>ユウショウ</t>
    </rPh>
    <rPh sb="4" eb="6">
      <t>バアイ</t>
    </rPh>
    <rPh sb="7" eb="9">
      <t>テイキョウ</t>
    </rPh>
    <rPh sb="10" eb="12">
      <t>ヨテイ</t>
    </rPh>
    <rPh sb="13" eb="15">
      <t>キンガク</t>
    </rPh>
    <phoneticPr fontId="7"/>
  </si>
  <si>
    <t>登録するサービスの提供状況を選択し、提供予定の場合は開始時期、有償の場合は提供（予定）金額を記載すること。</t>
    <rPh sb="0" eb="2">
      <t>トウロク</t>
    </rPh>
    <rPh sb="9" eb="11">
      <t>テイキョウ</t>
    </rPh>
    <rPh sb="11" eb="13">
      <t>ジョウキョウ</t>
    </rPh>
    <rPh sb="14" eb="16">
      <t>センタク</t>
    </rPh>
    <rPh sb="18" eb="20">
      <t>テイキョウ</t>
    </rPh>
    <rPh sb="20" eb="22">
      <t>ヨテイ</t>
    </rPh>
    <rPh sb="23" eb="25">
      <t>バアイ</t>
    </rPh>
    <rPh sb="26" eb="28">
      <t>カイシ</t>
    </rPh>
    <rPh sb="28" eb="30">
      <t>ジキ</t>
    </rPh>
    <rPh sb="46" eb="48">
      <t>キサイ</t>
    </rPh>
    <phoneticPr fontId="7"/>
  </si>
  <si>
    <t>特例申請の希望</t>
    <rPh sb="0" eb="2">
      <t>トクレイ</t>
    </rPh>
    <rPh sb="2" eb="4">
      <t>シンセイ</t>
    </rPh>
    <rPh sb="5" eb="7">
      <t>キボウ</t>
    </rPh>
    <phoneticPr fontId="7"/>
  </si>
  <si>
    <t>「希望する」理由</t>
    <rPh sb="1" eb="3">
      <t>キボウ</t>
    </rPh>
    <rPh sb="6" eb="8">
      <t>リユウ</t>
    </rPh>
    <phoneticPr fontId="7"/>
  </si>
  <si>
    <t>（インセンティブ対象者の）
サービス利用契約期間の確認方法</t>
    <rPh sb="8" eb="11">
      <t xml:space="preserve">タイショウシャ </t>
    </rPh>
    <rPh sb="17" eb="19">
      <t>リヨウ</t>
    </rPh>
    <rPh sb="19" eb="21">
      <t>ケイヤク</t>
    </rPh>
    <rPh sb="21" eb="23">
      <t>キカン</t>
    </rPh>
    <rPh sb="24" eb="26">
      <t>カクニン</t>
    </rPh>
    <rPh sb="26" eb="28">
      <t>ホウホウ</t>
    </rPh>
    <phoneticPr fontId="7"/>
  </si>
  <si>
    <t>（インセンティブ対象者の）
生活データ提供期間の確認方法</t>
    <rPh sb="0" eb="2">
      <t>セイカツ</t>
    </rPh>
    <rPh sb="5" eb="7">
      <t>テイキョウ</t>
    </rPh>
    <rPh sb="7" eb="9">
      <t>キカン</t>
    </rPh>
    <rPh sb="10" eb="12">
      <t>カクニン</t>
    </rPh>
    <rPh sb="12" eb="14">
      <t>ホウホウ</t>
    </rPh>
    <phoneticPr fontId="7"/>
  </si>
  <si>
    <r>
      <t xml:space="preserve">一般消費者に対する景品類の提供に関する事項の制限
https://www.caa.go.jp/policies/policy/representation/fair_labeling/public_notice/pdf/100121premiums_7.pdf
「一般消費者に対する景品類の提供に関する事項の制限」の運用基準について
</t>
    </r>
    <r>
      <rPr>
        <sz val="9"/>
        <color theme="1" tint="0.249977111117893"/>
        <rFont val="ＭＳ Ｐゴシック"/>
        <family val="2"/>
        <charset val="128"/>
        <scheme val="minor"/>
      </rPr>
      <t>https://www.caa.go.jp/policies/policy/representation/fair_labeling/guideline/pdf/100121premiums_22.pdf</t>
    </r>
    <phoneticPr fontId="7"/>
  </si>
  <si>
    <t>②データ提供頻度
（プルダウン選択）</t>
    <rPh sb="4" eb="6">
      <t xml:space="preserve">テイキョウ </t>
    </rPh>
    <rPh sb="6" eb="8">
      <t>ヒンド</t>
    </rPh>
    <phoneticPr fontId="7"/>
  </si>
  <si>
    <t>③データ提供頻度の詳細
・②「一定間隔」の場合：その間隔
・②「使用時」の場合：利用者の傾向を把握するために必要なデータ量（使用回数や期間等）</t>
    <rPh sb="9" eb="11">
      <t xml:space="preserve">ショウサイ </t>
    </rPh>
    <rPh sb="13" eb="14">
      <t xml:space="preserve">テイキョウ </t>
    </rPh>
    <rPh sb="14" eb="17">
      <t xml:space="preserve">イッテイカンカク </t>
    </rPh>
    <rPh sb="25" eb="26">
      <t xml:space="preserve">カンカク </t>
    </rPh>
    <rPh sb="27" eb="33">
      <t xml:space="preserve">シヨウジ </t>
    </rPh>
    <rPh sb="37" eb="38">
      <t xml:space="preserve">バアイ </t>
    </rPh>
    <rPh sb="38" eb="41">
      <t xml:space="preserve">リヨウシャ </t>
    </rPh>
    <rPh sb="45" eb="46">
      <t xml:space="preserve">ハアク </t>
    </rPh>
    <rPh sb="46" eb="47">
      <t xml:space="preserve">ブンセキ </t>
    </rPh>
    <rPh sb="47" eb="49">
      <t xml:space="preserve">ハアク </t>
    </rPh>
    <rPh sb="52" eb="54">
      <t xml:space="preserve">ヒツヨウナ </t>
    </rPh>
    <rPh sb="58" eb="59">
      <t xml:space="preserve">リョウ </t>
    </rPh>
    <rPh sb="60" eb="62">
      <t xml:space="preserve">シュウシュウカイスウ </t>
    </rPh>
    <rPh sb="62" eb="64">
      <t xml:space="preserve">シヨウ </t>
    </rPh>
    <rPh sb="67" eb="69">
      <t xml:space="preserve">キカン </t>
    </rPh>
    <rPh sb="69" eb="70">
      <t xml:space="preserve">トウ </t>
    </rPh>
    <phoneticPr fontId="7"/>
  </si>
  <si>
    <t>参加形態</t>
    <rPh sb="0" eb="4">
      <t xml:space="preserve">サンカケイタイ </t>
    </rPh>
    <phoneticPr fontId="7"/>
  </si>
  <si>
    <t>コンソ</t>
    <phoneticPr fontId="7"/>
  </si>
  <si>
    <t>参加形態</t>
    <rPh sb="0" eb="4">
      <t xml:space="preserve">サンカケイタイ </t>
    </rPh>
    <phoneticPr fontId="15"/>
  </si>
  <si>
    <t>共同</t>
    <rPh sb="0" eb="2">
      <t xml:space="preserve">キョウドウ </t>
    </rPh>
    <phoneticPr fontId="15"/>
  </si>
  <si>
    <r>
      <t>　　共同</t>
    </r>
    <r>
      <rPr>
        <sz val="11"/>
        <color theme="1"/>
        <rFont val="ＭＳ Ｐゴシック"/>
        <family val="3"/>
        <charset val="128"/>
      </rPr>
      <t>事業</t>
    </r>
    <r>
      <rPr>
        <sz val="11"/>
        <color theme="1"/>
        <rFont val="ＭＳ Ｐゴシック"/>
        <family val="3"/>
        <charset val="128"/>
        <scheme val="minor"/>
      </rPr>
      <t>者　住所</t>
    </r>
    <rPh sb="2" eb="4">
      <t xml:space="preserve">キョウドウシンセイ </t>
    </rPh>
    <rPh sb="4" eb="6">
      <t xml:space="preserve">ジギョウ </t>
    </rPh>
    <rPh sb="6" eb="7">
      <t>シャ</t>
    </rPh>
    <rPh sb="8" eb="10">
      <t>ジュウショ</t>
    </rPh>
    <phoneticPr fontId="7"/>
  </si>
  <si>
    <t>参加形態
（共同・
コンソ）</t>
    <rPh sb="0" eb="2">
      <t xml:space="preserve">サンカ </t>
    </rPh>
    <rPh sb="2" eb="4">
      <t xml:space="preserve">ケイタイ </t>
    </rPh>
    <rPh sb="6" eb="8">
      <t>キョウドウ</t>
    </rPh>
    <phoneticPr fontId="7"/>
  </si>
  <si>
    <t>幹事者</t>
    <rPh sb="0" eb="2">
      <t>カンジ</t>
    </rPh>
    <rPh sb="2" eb="3">
      <t>シャ</t>
    </rPh>
    <phoneticPr fontId="7"/>
  </si>
  <si>
    <t>1．事業者参画資格</t>
    <rPh sb="2" eb="4">
      <t>ジギョウ</t>
    </rPh>
    <rPh sb="4" eb="5">
      <t>シャ</t>
    </rPh>
    <rPh sb="5" eb="7">
      <t>サンカク</t>
    </rPh>
    <rPh sb="7" eb="9">
      <t>シカク</t>
    </rPh>
    <phoneticPr fontId="5"/>
  </si>
  <si>
    <t>（参画要件）</t>
    <rPh sb="1" eb="3">
      <t>サンカク</t>
    </rPh>
    <rPh sb="3" eb="5">
      <t>ヨウケン</t>
    </rPh>
    <phoneticPr fontId="5"/>
  </si>
  <si>
    <t>標題に掲げる補助金事業について、コンソーシアム幹事会社は、本コンソーシアムを構成する企業又は団体のすべてが、
本申請書に記す同意事項を認め、参画要件を満たすことを確認し、以下の通り登録申請を行います。</t>
    <rPh sb="25" eb="27">
      <t>カイシャ</t>
    </rPh>
    <rPh sb="70" eb="72">
      <t>サンカク</t>
    </rPh>
    <phoneticPr fontId="5"/>
  </si>
  <si>
    <t>下記コンソーシアム登録者一覧に記載されたメンバー（以下「本メンバー」という）は、コンソーシアム（以下「本コンソーシアム」という）を組み、本件事業を推進することに同意する。</t>
    <rPh sb="9" eb="11">
      <t>トウロク</t>
    </rPh>
    <rPh sb="11" eb="12">
      <t>シャ</t>
    </rPh>
    <rPh sb="12" eb="14">
      <t>イチラン</t>
    </rPh>
    <phoneticPr fontId="5"/>
  </si>
  <si>
    <t>（コンソーシアム登録者一覧）</t>
    <rPh sb="8" eb="10">
      <t>トウロク</t>
    </rPh>
    <rPh sb="10" eb="11">
      <t>シャ</t>
    </rPh>
    <rPh sb="11" eb="13">
      <t>イチラン</t>
    </rPh>
    <phoneticPr fontId="5"/>
  </si>
  <si>
    <t>⑬（別添）役員名簿</t>
    <rPh sb="2" eb="4">
      <t>ベッテン</t>
    </rPh>
    <rPh sb="5" eb="7">
      <t>ヤクイン</t>
    </rPh>
    <rPh sb="7" eb="9">
      <t>メイボ</t>
    </rPh>
    <phoneticPr fontId="15"/>
  </si>
  <si>
    <t>⑫（様式第１）交付申請書（押印）</t>
    <rPh sb="2" eb="4">
      <t>ヨウシキ</t>
    </rPh>
    <rPh sb="4" eb="5">
      <t>ダイ</t>
    </rPh>
    <rPh sb="7" eb="9">
      <t>コウフ</t>
    </rPh>
    <rPh sb="9" eb="12">
      <t>シンセイショ</t>
    </rPh>
    <rPh sb="13" eb="15">
      <t>オウイン</t>
    </rPh>
    <phoneticPr fontId="15"/>
  </si>
  <si>
    <t>指定様式
（押印要）</t>
    <rPh sb="0" eb="2">
      <t>シテイ</t>
    </rPh>
    <rPh sb="2" eb="4">
      <t>ヨウシキ</t>
    </rPh>
    <phoneticPr fontId="15"/>
  </si>
  <si>
    <t>2020年●月●日</t>
    <phoneticPr fontId="7"/>
  </si>
  <si>
    <t xml:space="preserve">  一般社団法人　環境共創イニシアチブ
　　代 表 理 事　　赤　池　　学　殿</t>
    <phoneticPr fontId="7"/>
  </si>
  <si>
    <t>　　申請者　住所</t>
    <rPh sb="2" eb="5">
      <t>シンセイシャ</t>
    </rPh>
    <rPh sb="6" eb="8">
      <t>ジュウショ</t>
    </rPh>
    <phoneticPr fontId="5"/>
  </si>
  <si>
    <t>氏名</t>
    <rPh sb="0" eb="2">
      <t>シメイ</t>
    </rPh>
    <phoneticPr fontId="5"/>
  </si>
  <si>
    <t>　　共同事業者　住所</t>
    <rPh sb="2" eb="4">
      <t>キョウドウ</t>
    </rPh>
    <rPh sb="4" eb="6">
      <t>ジギョウ</t>
    </rPh>
    <rPh sb="6" eb="7">
      <t>シャ</t>
    </rPh>
    <rPh sb="8" eb="10">
      <t>ジュウショ</t>
    </rPh>
    <phoneticPr fontId="5"/>
  </si>
  <si>
    <t>令和元年度生活空間におけるサイバー／フィジカル融合促進事業費補助金
交付申請書</t>
    <rPh sb="0" eb="2">
      <t>レイワ</t>
    </rPh>
    <rPh sb="2" eb="4">
      <t>ガンネン</t>
    </rPh>
    <rPh sb="4" eb="5">
      <t>ド</t>
    </rPh>
    <rPh sb="5" eb="7">
      <t>セイカツ</t>
    </rPh>
    <rPh sb="7" eb="9">
      <t>クウカン</t>
    </rPh>
    <rPh sb="23" eb="25">
      <t>ユウゴウ</t>
    </rPh>
    <rPh sb="25" eb="27">
      <t>ソクシン</t>
    </rPh>
    <rPh sb="27" eb="30">
      <t>ジギョウヒ</t>
    </rPh>
    <rPh sb="30" eb="33">
      <t>ホジョキン</t>
    </rPh>
    <rPh sb="34" eb="36">
      <t>コウフ</t>
    </rPh>
    <rPh sb="36" eb="39">
      <t>シンセイショ</t>
    </rPh>
    <phoneticPr fontId="7"/>
  </si>
  <si>
    <t>　生活空間におけるサイバー／フィジカル融合促進事業費補助金交付規程（以下、「交付規程」という。）第４条に基づき上記補助金の交付を下記のとおり申請します。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5"/>
  </si>
  <si>
    <t>記</t>
    <phoneticPr fontId="15"/>
  </si>
  <si>
    <t>１．間接補助事業の名称</t>
    <phoneticPr fontId="15"/>
  </si>
  <si>
    <t>２．間接補助事業の目的及び内容</t>
    <phoneticPr fontId="15"/>
  </si>
  <si>
    <t>３．間接補助事業の開始及び完了予定日</t>
    <phoneticPr fontId="15"/>
  </si>
  <si>
    <t xml:space="preserve">４．間接補助事業に要する経費、補助対象経費、補助金交付申請額、およびその配分額 </t>
    <phoneticPr fontId="15"/>
  </si>
  <si>
    <t>（単位：円）</t>
    <phoneticPr fontId="15"/>
  </si>
  <si>
    <t>補助率</t>
  </si>
  <si>
    <t>合    計</t>
  </si>
  <si>
    <t>間接補助事業に要する
経費</t>
    <phoneticPr fontId="15"/>
  </si>
  <si>
    <t>補助対象経費
の額</t>
    <phoneticPr fontId="15"/>
  </si>
  <si>
    <t>補助金
交付申請額</t>
    <phoneticPr fontId="15"/>
  </si>
  <si>
    <t>補助対象経費の
区分</t>
    <phoneticPr fontId="15"/>
  </si>
  <si>
    <t>（注１）申請書には、次の事項を記載した書面を添付すること。
（１）	申請者が申請者以外の者と共同して間接補助事業を行おうとする場合にあって当該		事業に係る協定書の写し
（２）	申請者の役員等名簿（別添）
（３）	その他ＳＩＩが指示する書面</t>
    <phoneticPr fontId="15"/>
  </si>
  <si>
    <t>（別添）</t>
    <rPh sb="1" eb="3">
      <t>ベッテン</t>
    </rPh>
    <phoneticPr fontId="5"/>
  </si>
  <si>
    <t>氏名カナ</t>
  </si>
  <si>
    <t>氏名漢字</t>
  </si>
  <si>
    <t>生年月日</t>
  </si>
  <si>
    <t>性別</t>
  </si>
  <si>
    <t>会社名</t>
  </si>
  <si>
    <t>役職名</t>
  </si>
  <si>
    <t>和暦</t>
  </si>
  <si>
    <t>年</t>
  </si>
  <si>
    <t>月</t>
  </si>
  <si>
    <t>日</t>
  </si>
  <si>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t>
    <phoneticPr fontId="15"/>
  </si>
  <si>
    <t>役員名簿</t>
    <rPh sb="0" eb="2">
      <t>ヤクイン</t>
    </rPh>
    <rPh sb="2" eb="4">
      <t>メイボ</t>
    </rPh>
    <phoneticPr fontId="5"/>
  </si>
  <si>
    <t>H30事業での申請</t>
    <rPh sb="3" eb="5">
      <t>ジギョウ</t>
    </rPh>
    <rPh sb="7" eb="9">
      <t>シンセイ</t>
    </rPh>
    <phoneticPr fontId="7"/>
  </si>
  <si>
    <t>H30事業でのサービス登録</t>
    <rPh sb="3" eb="5">
      <t>ジギョウ</t>
    </rPh>
    <rPh sb="11" eb="13">
      <t>トウロク</t>
    </rPh>
    <phoneticPr fontId="7"/>
  </si>
  <si>
    <t xml:space="preserve">
平成30年度補正予算事業でサービス登録申請を行なったサービスについては、下記①②の点を踏まえて別サービスとして判断できる場合のみ、登録可否の判断を行うので、具体的に説明すること。
①用いるデバイスやデータの追加・変更、および分析の内容レベルの変更に基づいて、サービスの提供機能が追加されており、
②消費者目線にて、その提供価値が高まっていること
（公募要領P7：1-3-（１）対象サービスを参照）
</t>
    <rPh sb="37" eb="39">
      <t>カキ</t>
    </rPh>
    <rPh sb="42" eb="43">
      <t>テン</t>
    </rPh>
    <rPh sb="44" eb="45">
      <t>フ</t>
    </rPh>
    <rPh sb="68" eb="70">
      <t>カヒ</t>
    </rPh>
    <rPh sb="71" eb="73">
      <t>ハンダン</t>
    </rPh>
    <rPh sb="74" eb="75">
      <t>オコナ</t>
    </rPh>
    <rPh sb="79" eb="82">
      <t>グタイテキ</t>
    </rPh>
    <rPh sb="83" eb="85">
      <t>セツメイ</t>
    </rPh>
    <rPh sb="190" eb="192">
      <t>サンショウ</t>
    </rPh>
    <phoneticPr fontId="7"/>
  </si>
  <si>
    <t>追加されたサービスの提供機能</t>
    <rPh sb="0" eb="2">
      <t>ツイカ</t>
    </rPh>
    <phoneticPr fontId="7"/>
  </si>
  <si>
    <t>消費者目線にて高まった提供価値</t>
    <rPh sb="7" eb="8">
      <t>タカ</t>
    </rPh>
    <phoneticPr fontId="7"/>
  </si>
  <si>
    <t>用いるデバイスやデータの追加・変更、および分析の内容レベルの変更点</t>
    <rPh sb="32" eb="33">
      <t>テン</t>
    </rPh>
    <phoneticPr fontId="7"/>
  </si>
  <si>
    <t>特例申請（公募要領（P10）を参照）の希望有無を選択し、希望する場合は、蓋然性の高さが分かるように具体的な説明を記載すること。</t>
    <rPh sb="19" eb="21">
      <t>キボウ</t>
    </rPh>
    <rPh sb="21" eb="23">
      <t>ウム</t>
    </rPh>
    <rPh sb="24" eb="26">
      <t>センタク</t>
    </rPh>
    <rPh sb="28" eb="30">
      <t>キボウ</t>
    </rPh>
    <rPh sb="32" eb="34">
      <t>バアイ</t>
    </rPh>
    <rPh sb="36" eb="38">
      <t>シンセイ</t>
    </rPh>
    <rPh sb="40" eb="41">
      <t>タカ</t>
    </rPh>
    <rPh sb="43" eb="44">
      <t>ワ</t>
    </rPh>
    <rPh sb="56" eb="58">
      <t>キサイセツメイ</t>
    </rPh>
    <phoneticPr fontId="7"/>
  </si>
  <si>
    <t>H30事業において、当該サービスと類似の「サービス登録申請」を行ったかどうかを選択する。</t>
    <rPh sb="3" eb="5">
      <t>ジギョウ</t>
    </rPh>
    <rPh sb="10" eb="12">
      <t>トウガイ</t>
    </rPh>
    <rPh sb="17" eb="19">
      <t xml:space="preserve">ルイジ </t>
    </rPh>
    <rPh sb="25" eb="27">
      <t>トウロク</t>
    </rPh>
    <rPh sb="27" eb="29">
      <t>シンセイ</t>
    </rPh>
    <rPh sb="31" eb="32">
      <t>オコナ</t>
    </rPh>
    <rPh sb="39" eb="41">
      <t>センタク</t>
    </rPh>
    <phoneticPr fontId="7"/>
  </si>
  <si>
    <t>④機器登録申請書※１</t>
    <phoneticPr fontId="15"/>
  </si>
  <si>
    <t>⑤サービス登録申請書※１</t>
    <rPh sb="5" eb="7">
      <t>トウロク</t>
    </rPh>
    <rPh sb="7" eb="10">
      <t>シンセイショ</t>
    </rPh>
    <phoneticPr fontId="15"/>
  </si>
  <si>
    <t>⑥インセンティブ登録申請書※１</t>
    <rPh sb="8" eb="10">
      <t>トウロク</t>
    </rPh>
    <rPh sb="10" eb="13">
      <t>シンセイショ</t>
    </rPh>
    <phoneticPr fontId="15"/>
  </si>
  <si>
    <t>■事業者・クラウド間の連携を促す活動（WEB-APIの公開やID認証連携機能※の実装、データの価値を高める工夫）</t>
    <rPh sb="1" eb="4">
      <t>ジギョウシャ</t>
    </rPh>
    <rPh sb="9" eb="10">
      <t>アイダ</t>
    </rPh>
    <rPh sb="11" eb="13">
      <t>レンケイ</t>
    </rPh>
    <rPh sb="14" eb="15">
      <t>ウナガ</t>
    </rPh>
    <rPh sb="16" eb="18">
      <t>カツドウ</t>
    </rPh>
    <rPh sb="32" eb="34">
      <t>ニンショウ</t>
    </rPh>
    <rPh sb="34" eb="36">
      <t>レンケイ</t>
    </rPh>
    <rPh sb="36" eb="38">
      <t>キノウ</t>
    </rPh>
    <phoneticPr fontId="7"/>
  </si>
  <si>
    <t>①～⑥以外の取組について記入</t>
    <rPh sb="3" eb="5">
      <t>イガイ</t>
    </rPh>
    <rPh sb="6" eb="8">
      <t>トリクミ</t>
    </rPh>
    <rPh sb="12" eb="14">
      <t>キニュウ</t>
    </rPh>
    <phoneticPr fontId="7"/>
  </si>
  <si>
    <t>⑦その他</t>
    <phoneticPr fontId="7"/>
  </si>
  <si>
    <t>本事業期間（2020年7月～2021年3月）</t>
    <rPh sb="0" eb="1">
      <t>ホン</t>
    </rPh>
    <rPh sb="1" eb="3">
      <t>ジギョウ</t>
    </rPh>
    <rPh sb="3" eb="5">
      <t>キカン</t>
    </rPh>
    <rPh sb="10" eb="11">
      <t>ネン</t>
    </rPh>
    <rPh sb="12" eb="13">
      <t>ツキ</t>
    </rPh>
    <rPh sb="18" eb="19">
      <t>ネン</t>
    </rPh>
    <rPh sb="20" eb="21">
      <t>ツキ</t>
    </rPh>
    <phoneticPr fontId="7"/>
  </si>
  <si>
    <t>本事業期間終了後（2021年4月～）</t>
    <rPh sb="0" eb="1">
      <t>ホン</t>
    </rPh>
    <rPh sb="1" eb="3">
      <t>ジギョウ</t>
    </rPh>
    <rPh sb="3" eb="5">
      <t>キカン</t>
    </rPh>
    <rPh sb="5" eb="8">
      <t>シュウリョウゴ</t>
    </rPh>
    <rPh sb="13" eb="14">
      <t>ネン</t>
    </rPh>
    <rPh sb="15" eb="16">
      <t>ツキ</t>
    </rPh>
    <phoneticPr fontId="7"/>
  </si>
  <si>
    <t>登録する機器を「誰が」「どのように」販売するのかを記載すること
例）全国の家電量販店および機器メーカー直販サイトを用いた店頭・WEBでの販売を予定している</t>
    <rPh sb="0" eb="1">
      <t xml:space="preserve">トウロク </t>
    </rPh>
    <rPh sb="2" eb="4">
      <t xml:space="preserve">スルキキ </t>
    </rPh>
    <rPh sb="8" eb="9">
      <t xml:space="preserve">ダレガ </t>
    </rPh>
    <rPh sb="18" eb="20">
      <t xml:space="preserve">ハンバイ </t>
    </rPh>
    <rPh sb="25" eb="27">
      <t xml:space="preserve">キサイ </t>
    </rPh>
    <rPh sb="32" eb="33">
      <t xml:space="preserve">レイ </t>
    </rPh>
    <rPh sb="34" eb="36">
      <t xml:space="preserve">ゼンコク </t>
    </rPh>
    <rPh sb="37" eb="42">
      <t xml:space="preserve">カデンリョウハンテン </t>
    </rPh>
    <rPh sb="45" eb="47">
      <t xml:space="preserve">キキメーカー </t>
    </rPh>
    <rPh sb="51" eb="53">
      <t xml:space="preserve">チョクハンサイト </t>
    </rPh>
    <rPh sb="57" eb="58">
      <t xml:space="preserve">モチイテ </t>
    </rPh>
    <rPh sb="60" eb="62">
      <t xml:space="preserve">テントウ </t>
    </rPh>
    <rPh sb="71" eb="73">
      <t xml:space="preserve">ヨテイ </t>
    </rPh>
    <phoneticPr fontId="7"/>
  </si>
  <si>
    <t>使用される場所と、データ収集以外の主たる役務の内容を記載すること。
例）冷蔵庫：キッチンに設置し食品等の食品の鮮度を保ち、保存する</t>
    <rPh sb="0" eb="2">
      <t xml:space="preserve">シヨウ </t>
    </rPh>
    <rPh sb="12" eb="14">
      <t>シュウシュウ</t>
    </rPh>
    <rPh sb="14" eb="16">
      <t>イガイ</t>
    </rPh>
    <rPh sb="17" eb="18">
      <t>シュ</t>
    </rPh>
    <rPh sb="20" eb="22">
      <t>エキム</t>
    </rPh>
    <rPh sb="23" eb="25">
      <t>ナイヨウ</t>
    </rPh>
    <rPh sb="26" eb="28">
      <t>キサイ</t>
    </rPh>
    <rPh sb="34" eb="35">
      <t>レイ</t>
    </rPh>
    <rPh sb="36" eb="39">
      <t>レイゾウコ</t>
    </rPh>
    <rPh sb="48" eb="50">
      <t>ショクヒン</t>
    </rPh>
    <rPh sb="50" eb="51">
      <t>トウ</t>
    </rPh>
    <rPh sb="52" eb="54">
      <t>ショクヒン</t>
    </rPh>
    <rPh sb="55" eb="57">
      <t>センド</t>
    </rPh>
    <rPh sb="58" eb="59">
      <t>タモ</t>
    </rPh>
    <rPh sb="61" eb="63">
      <t>ホゾン</t>
    </rPh>
    <phoneticPr fontId="7"/>
  </si>
  <si>
    <t>①登録機器（データ収集元）
②プラットフォーム（データ収集先）
③サービス事業者等（データ利用者）
④利用者（サービス利用者）
⑤提供されるサービス
の5点を用いてサービスの流れが分かるように
ユーザーインターフェースの画像等やフロー図等で説明すること。</t>
    <rPh sb="1" eb="3">
      <t>トウロク</t>
    </rPh>
    <rPh sb="3" eb="5">
      <t>キキ</t>
    </rPh>
    <rPh sb="9" eb="11">
      <t>シュウシュウ</t>
    </rPh>
    <rPh sb="11" eb="12">
      <t>モト</t>
    </rPh>
    <rPh sb="27" eb="29">
      <t>シュウシュウ</t>
    </rPh>
    <rPh sb="29" eb="30">
      <t>サキ</t>
    </rPh>
    <rPh sb="45" eb="48">
      <t>リヨウシャ</t>
    </rPh>
    <rPh sb="51" eb="54">
      <t>リヨウシャ</t>
    </rPh>
    <rPh sb="59" eb="61">
      <t>リヨウ</t>
    </rPh>
    <rPh sb="61" eb="62">
      <t>シャ</t>
    </rPh>
    <rPh sb="65" eb="67">
      <t>テイキョウ</t>
    </rPh>
    <rPh sb="87" eb="88">
      <t>ナガ</t>
    </rPh>
    <phoneticPr fontId="7"/>
  </si>
  <si>
    <t>【サービス登録している場合】
異なるサービスであることの説明</t>
    <rPh sb="5" eb="7">
      <t>トウロク</t>
    </rPh>
    <rPh sb="10" eb="12">
      <t>バアイ</t>
    </rPh>
    <rPh sb="14" eb="15">
      <t>コト</t>
    </rPh>
    <rPh sb="26" eb="28">
      <t xml:space="preserve">セツメイ </t>
    </rPh>
    <phoneticPr fontId="7"/>
  </si>
  <si>
    <r>
      <rPr>
        <sz val="11"/>
        <color theme="1"/>
        <rFont val="ＭＳ Ｐゴシック"/>
        <family val="3"/>
        <charset val="128"/>
        <scheme val="minor"/>
      </rPr>
      <t>【交付規程第４条】</t>
    </r>
    <rPh sb="1" eb="3">
      <t>コウフ</t>
    </rPh>
    <rPh sb="3" eb="5">
      <t>キテイ</t>
    </rPh>
    <rPh sb="5" eb="6">
      <t>ダイ</t>
    </rPh>
    <rPh sb="7" eb="8">
      <t>ジョウ</t>
    </rPh>
    <phoneticPr fontId="15"/>
  </si>
  <si>
    <r>
      <rPr>
        <sz val="11"/>
        <color theme="1"/>
        <rFont val="ＭＳ Ｐゴシック"/>
        <family val="3"/>
        <charset val="128"/>
        <scheme val="minor"/>
      </rPr>
      <t>　間接補助事業者は、単独の間接補助事業者による申請又は複数の間接補助事業者による</t>
    </r>
    <r>
      <rPr>
        <sz val="11"/>
        <color theme="1"/>
        <rFont val="ＭＳ Ｐゴシック (本文)"/>
        <family val="3"/>
        <charset val="128"/>
      </rPr>
      <t xml:space="preserve"> </t>
    </r>
    <r>
      <rPr>
        <sz val="11"/>
        <color theme="1"/>
        <rFont val="ＭＳ Ｐゴシック"/>
        <family val="3"/>
        <charset val="128"/>
        <scheme val="minor"/>
      </rPr>
      <t>共同申請により、補助金の</t>
    </r>
    <phoneticPr fontId="15"/>
  </si>
  <si>
    <r>
      <rPr>
        <sz val="11"/>
        <color theme="1"/>
        <rFont val="ＭＳ Ｐゴシック"/>
        <family val="3"/>
        <charset val="128"/>
        <scheme val="minor"/>
      </rPr>
      <t>交付を受けようとするときは、様式第１による交付申請書にＳＩＩが定める書類を添えて、ＳＩＩに提出しなければならない。</t>
    </r>
    <phoneticPr fontId="15"/>
  </si>
  <si>
    <r>
      <rPr>
        <sz val="11"/>
        <color theme="1"/>
        <rFont val="ＭＳ Ｐゴシック"/>
        <family val="3"/>
        <charset val="128"/>
        <scheme val="minor"/>
      </rPr>
      <t>【公募要領「（１）</t>
    </r>
    <r>
      <rPr>
        <sz val="11"/>
        <color theme="1"/>
        <rFont val="ＭＳ Ｐゴシック (本文)"/>
        <family val="3"/>
        <charset val="128"/>
      </rPr>
      <t xml:space="preserve"> </t>
    </r>
    <r>
      <rPr>
        <sz val="11"/>
        <color theme="1"/>
        <rFont val="ＭＳ Ｐゴシック"/>
        <family val="3"/>
        <charset val="128"/>
        <scheme val="minor"/>
      </rPr>
      <t>－２　プラットフォーム事業者以外（共同事業者）」（４）】</t>
    </r>
    <rPh sb="1" eb="3">
      <t>コウボ</t>
    </rPh>
    <rPh sb="3" eb="5">
      <t>ヨウリョウ</t>
    </rPh>
    <phoneticPr fontId="15"/>
  </si>
  <si>
    <r>
      <rPr>
        <sz val="11"/>
        <color theme="1"/>
        <rFont val="ＭＳ Ｐゴシック"/>
        <family val="3"/>
        <charset val="128"/>
        <scheme val="minor"/>
      </rPr>
      <t>　幹事者と共同で事業を実施する者として、補助事業における責務を連帯にて負うことに同意すること。</t>
    </r>
    <phoneticPr fontId="15"/>
  </si>
  <si>
    <t>（別添３）</t>
    <rPh sb="1" eb="3">
      <t>ベッテン</t>
    </rPh>
    <phoneticPr fontId="7"/>
  </si>
  <si>
    <t>（様式第１）</t>
    <rPh sb="1" eb="3">
      <t xml:space="preserve">ヨウシキ </t>
    </rPh>
    <rPh sb="3" eb="4">
      <t xml:space="preserve">ダイ </t>
    </rPh>
    <phoneticPr fontId="5"/>
  </si>
  <si>
    <t>令和元年度「生活空間におけるサイバー/フィジカル融合促進事業費補助金」
コンソーシアム参加確認書</t>
    <rPh sb="0" eb="2">
      <t>レイワ</t>
    </rPh>
    <rPh sb="2" eb="3">
      <t>モト</t>
    </rPh>
    <rPh sb="43" eb="45">
      <t xml:space="preserve">サンカ </t>
    </rPh>
    <rPh sb="45" eb="48">
      <t>カクニンショ</t>
    </rPh>
    <phoneticPr fontId="7"/>
  </si>
  <si>
    <r>
      <t>　　</t>
    </r>
    <r>
      <rPr>
        <sz val="11"/>
        <color theme="1"/>
        <rFont val="ＭＳ Ｐゴシック"/>
        <family val="3"/>
        <charset val="128"/>
      </rPr>
      <t>事業</t>
    </r>
    <r>
      <rPr>
        <sz val="11"/>
        <color theme="1"/>
        <rFont val="ＭＳ Ｐゴシック"/>
        <family val="3"/>
        <charset val="128"/>
        <scheme val="minor"/>
      </rPr>
      <t>者　住所</t>
    </r>
    <rPh sb="2" eb="4">
      <t xml:space="preserve">ジギョウ </t>
    </rPh>
    <rPh sb="4" eb="5">
      <t>シャ</t>
    </rPh>
    <rPh sb="6" eb="8">
      <t>ジュウショ</t>
    </rPh>
    <phoneticPr fontId="7"/>
  </si>
  <si>
    <t>番　　　　号</t>
    <rPh sb="0" eb="1">
      <t xml:space="preserve">バン </t>
    </rPh>
    <rPh sb="5" eb="6">
      <t xml:space="preserve">ゴウ </t>
    </rPh>
    <phoneticPr fontId="15"/>
  </si>
  <si>
    <r>
      <t>情報セキュリティマネジメントに関する証明書類（写し）</t>
    </r>
    <r>
      <rPr>
        <b/>
        <vertAlign val="superscript"/>
        <sz val="12"/>
        <color theme="1"/>
        <rFont val="ＭＳ Ｐゴシック"/>
        <family val="2"/>
        <charset val="128"/>
        <scheme val="minor"/>
      </rPr>
      <t>※２</t>
    </r>
    <r>
      <rPr>
        <sz val="12"/>
        <color theme="1"/>
        <rFont val="ＭＳ Ｐゴシック"/>
        <family val="2"/>
        <charset val="128"/>
        <scheme val="minor"/>
      </rPr>
      <t xml:space="preserve">
（ISO/IEC 27001認証証書、保証型監査の監査調書）</t>
    </r>
    <rPh sb="0" eb="2">
      <t>ジョウホウ</t>
    </rPh>
    <rPh sb="15" eb="16">
      <t>カン</t>
    </rPh>
    <rPh sb="18" eb="20">
      <t>ショウメイ</t>
    </rPh>
    <rPh sb="20" eb="22">
      <t>ショルイ</t>
    </rPh>
    <rPh sb="23" eb="24">
      <t>ウツ</t>
    </rPh>
    <rPh sb="43" eb="45">
      <t>ニンショウ</t>
    </rPh>
    <rPh sb="45" eb="47">
      <t>ショウショ</t>
    </rPh>
    <rPh sb="48" eb="51">
      <t>ホショウガタ</t>
    </rPh>
    <rPh sb="51" eb="53">
      <t>カンサ</t>
    </rPh>
    <rPh sb="54" eb="56">
      <t>カンサ</t>
    </rPh>
    <rPh sb="56" eb="58">
      <t>チョウショ</t>
    </rPh>
    <phoneticPr fontId="15"/>
  </si>
  <si>
    <r>
      <t>個人情報の取扱いに関する認証書類（写し）
(Pマーク認証証書、保証型監査の監査調書）</t>
    </r>
    <r>
      <rPr>
        <b/>
        <vertAlign val="superscript"/>
        <sz val="12"/>
        <color theme="1"/>
        <rFont val="ＭＳ Ｐゴシック"/>
        <family val="2"/>
        <charset val="128"/>
        <scheme val="minor"/>
      </rPr>
      <t>※２</t>
    </r>
    <rPh sb="0" eb="2">
      <t>コジン</t>
    </rPh>
    <rPh sb="2" eb="4">
      <t>ジョウホウ</t>
    </rPh>
    <rPh sb="5" eb="7">
      <t>トリアツカ</t>
    </rPh>
    <rPh sb="9" eb="10">
      <t>カン</t>
    </rPh>
    <rPh sb="12" eb="14">
      <t>ニンショウ</t>
    </rPh>
    <rPh sb="14" eb="16">
      <t>ショルイ</t>
    </rPh>
    <rPh sb="17" eb="18">
      <t>ウツ</t>
    </rPh>
    <rPh sb="26" eb="28">
      <t>ニンショウ</t>
    </rPh>
    <rPh sb="28" eb="30">
      <t>ショウショ</t>
    </rPh>
    <phoneticPr fontId="15"/>
  </si>
  <si>
    <t>1月</t>
    <phoneticPr fontId="15"/>
  </si>
  <si>
    <t>２月</t>
    <phoneticPr fontId="15"/>
  </si>
  <si>
    <t>3月</t>
    <phoneticPr fontId="15"/>
  </si>
  <si>
    <t>（プルダウン選択）</t>
    <phoneticPr fontId="7"/>
  </si>
  <si>
    <t>プラットフォーム事業者</t>
    <phoneticPr fontId="15"/>
  </si>
  <si>
    <t>機器メーカー</t>
    <rPh sb="0" eb="2">
      <t>キキ</t>
    </rPh>
    <phoneticPr fontId="5"/>
  </si>
  <si>
    <t>サービス事業者</t>
    <rPh sb="4" eb="7">
      <t>ジギョウシャ</t>
    </rPh>
    <phoneticPr fontId="5"/>
  </si>
  <si>
    <t>プラットフォーム事業者No.</t>
    <phoneticPr fontId="5"/>
  </si>
  <si>
    <t>機器
メーカーNo.</t>
    <rPh sb="0" eb="2">
      <t>キキ</t>
    </rPh>
    <phoneticPr fontId="5"/>
  </si>
  <si>
    <t>サービス
事業者No.</t>
    <rPh sb="5" eb="8">
      <t>ジギョウシャ</t>
    </rPh>
    <phoneticPr fontId="5"/>
  </si>
  <si>
    <t>会社名</t>
    <rPh sb="0" eb="3">
      <t>カイシャメイ</t>
    </rPh>
    <phoneticPr fontId="5"/>
  </si>
  <si>
    <t>住所（登記）</t>
    <rPh sb="0" eb="2">
      <t>ジュウショ</t>
    </rPh>
    <rPh sb="3" eb="5">
      <t>トウキ</t>
    </rPh>
    <phoneticPr fontId="5"/>
  </si>
  <si>
    <t>代表者役職</t>
    <rPh sb="0" eb="3">
      <t>ダイヒョウシャ</t>
    </rPh>
    <rPh sb="3" eb="5">
      <t>ヤクショク</t>
    </rPh>
    <phoneticPr fontId="5"/>
  </si>
  <si>
    <t>代表者氏名</t>
    <rPh sb="0" eb="3">
      <t>ダイヒョウシャ</t>
    </rPh>
    <rPh sb="3" eb="5">
      <t>シメイ</t>
    </rPh>
    <phoneticPr fontId="5"/>
  </si>
  <si>
    <t>プラットフォーム
事業者</t>
    <rPh sb="9" eb="11">
      <t>ジギョウ</t>
    </rPh>
    <rPh sb="11" eb="12">
      <t>シャ</t>
    </rPh>
    <phoneticPr fontId="5"/>
  </si>
  <si>
    <t>機器
メーカー</t>
    <rPh sb="0" eb="2">
      <t>キキ</t>
    </rPh>
    <phoneticPr fontId="5"/>
  </si>
  <si>
    <t>サービス
事業者</t>
    <rPh sb="5" eb="8">
      <t>ジギョウシャ</t>
    </rPh>
    <phoneticPr fontId="5"/>
  </si>
  <si>
    <t>その他
（役割を記載）</t>
    <rPh sb="2" eb="3">
      <t>ホカ</t>
    </rPh>
    <rPh sb="5" eb="7">
      <t>ヤクワリ</t>
    </rPh>
    <rPh sb="8" eb="10">
      <t>キサイ</t>
    </rPh>
    <phoneticPr fontId="5"/>
  </si>
  <si>
    <t>生活データの
取り扱い</t>
    <rPh sb="0" eb="2">
      <t>セイカツ</t>
    </rPh>
    <rPh sb="7" eb="8">
      <t>ト</t>
    </rPh>
    <rPh sb="9" eb="10">
      <t>アツカ</t>
    </rPh>
    <phoneticPr fontId="5"/>
  </si>
  <si>
    <t>情報セキュリティ
マネジメント認証</t>
    <rPh sb="0" eb="2">
      <t>ジョウホウ</t>
    </rPh>
    <rPh sb="15" eb="17">
      <t>ニンショウ</t>
    </rPh>
    <phoneticPr fontId="5"/>
  </si>
  <si>
    <t>左記認証取得の
対象範囲</t>
    <rPh sb="0" eb="2">
      <t>サキ</t>
    </rPh>
    <rPh sb="2" eb="4">
      <t>ニンショウ</t>
    </rPh>
    <rPh sb="4" eb="6">
      <t>シュトク</t>
    </rPh>
    <rPh sb="8" eb="10">
      <t>タイショウ</t>
    </rPh>
    <rPh sb="10" eb="12">
      <t>ハンイ</t>
    </rPh>
    <phoneticPr fontId="5"/>
  </si>
  <si>
    <t>（未取得の場合）
申請（予定）時期</t>
    <rPh sb="1" eb="2">
      <t>ミ</t>
    </rPh>
    <rPh sb="2" eb="4">
      <t>シュトク</t>
    </rPh>
    <rPh sb="5" eb="7">
      <t>バアイ</t>
    </rPh>
    <rPh sb="9" eb="11">
      <t>シンセイ</t>
    </rPh>
    <rPh sb="12" eb="14">
      <t>ヨテイ</t>
    </rPh>
    <rPh sb="15" eb="17">
      <t>ジキ</t>
    </rPh>
    <phoneticPr fontId="5"/>
  </si>
  <si>
    <t>個人情報保護認証</t>
    <rPh sb="0" eb="2">
      <t>コジン</t>
    </rPh>
    <rPh sb="2" eb="4">
      <t>ジョウホウ</t>
    </rPh>
    <rPh sb="4" eb="6">
      <t>ホゴ</t>
    </rPh>
    <rPh sb="6" eb="8">
      <t>ニンショウ</t>
    </rPh>
    <phoneticPr fontId="5"/>
  </si>
  <si>
    <t>（未取得の場合）
申請（予定）日</t>
    <rPh sb="1" eb="2">
      <t>ミ</t>
    </rPh>
    <rPh sb="2" eb="4">
      <t>シュトク</t>
    </rPh>
    <rPh sb="5" eb="7">
      <t>バアイ</t>
    </rPh>
    <rPh sb="9" eb="11">
      <t>シンセイ</t>
    </rPh>
    <rPh sb="12" eb="14">
      <t>ヨテイ</t>
    </rPh>
    <rPh sb="15" eb="16">
      <t>ヒ</t>
    </rPh>
    <phoneticPr fontId="5"/>
  </si>
  <si>
    <t>プラットフォーム事業者</t>
    <phoneticPr fontId="5"/>
  </si>
  <si>
    <t>00_ISO/IEC27001_認証済</t>
    <rPh sb="16" eb="18">
      <t>ニンショウ</t>
    </rPh>
    <rPh sb="18" eb="19">
      <t>ズ</t>
    </rPh>
    <phoneticPr fontId="15"/>
  </si>
  <si>
    <t>10_保証型監査_認証済</t>
    <rPh sb="3" eb="6">
      <t>ホショウガタ</t>
    </rPh>
    <rPh sb="6" eb="8">
      <t>カンサ</t>
    </rPh>
    <rPh sb="9" eb="11">
      <t>ニンショウ</t>
    </rPh>
    <rPh sb="11" eb="12">
      <t>ズ</t>
    </rPh>
    <phoneticPr fontId="15"/>
  </si>
  <si>
    <t>20_ISO/IEC27001_審査中</t>
    <rPh sb="16" eb="19">
      <t>シンサチュウ</t>
    </rPh>
    <phoneticPr fontId="15"/>
  </si>
  <si>
    <t>30_保証型監査_審査中</t>
    <rPh sb="3" eb="6">
      <t>ホショウガタ</t>
    </rPh>
    <rPh sb="6" eb="8">
      <t>カンサ</t>
    </rPh>
    <rPh sb="9" eb="12">
      <t>シンサチュウ</t>
    </rPh>
    <phoneticPr fontId="15"/>
  </si>
  <si>
    <t>99_未取得</t>
    <rPh sb="3" eb="4">
      <t>ミ</t>
    </rPh>
    <rPh sb="4" eb="6">
      <t>シュトク</t>
    </rPh>
    <phoneticPr fontId="15"/>
  </si>
  <si>
    <t>00_JIS Q 15001_認証済</t>
    <rPh sb="15" eb="17">
      <t>ニンショウ</t>
    </rPh>
    <rPh sb="17" eb="18">
      <t>ズ</t>
    </rPh>
    <phoneticPr fontId="15"/>
  </si>
  <si>
    <t>10_保証型監査_認証済</t>
    <rPh sb="3" eb="6">
      <t>ホショウガタ</t>
    </rPh>
    <rPh sb="6" eb="8">
      <t>カンサ</t>
    </rPh>
    <rPh sb="9" eb="11">
      <t>ニンショウ</t>
    </rPh>
    <rPh sb="11" eb="12">
      <t>ズミ</t>
    </rPh>
    <phoneticPr fontId="15"/>
  </si>
  <si>
    <t>20_JIS Q 15001_審査中</t>
    <rPh sb="15" eb="18">
      <t>シンサチュウ</t>
    </rPh>
    <phoneticPr fontId="15"/>
  </si>
  <si>
    <t>30_保証型監査_審査中</t>
    <phoneticPr fontId="15"/>
  </si>
  <si>
    <t>10_ISO/IEC27001_審査中</t>
    <rPh sb="16" eb="19">
      <t>シンサチュウ</t>
    </rPh>
    <phoneticPr fontId="15"/>
  </si>
  <si>
    <t>20_保証型監査_認証済</t>
    <rPh sb="3" eb="6">
      <t>ホショウガタ</t>
    </rPh>
    <rPh sb="6" eb="8">
      <t>カンサ</t>
    </rPh>
    <rPh sb="9" eb="11">
      <t>ニンショウ</t>
    </rPh>
    <rPh sb="11" eb="12">
      <t>ズ</t>
    </rPh>
    <phoneticPr fontId="15"/>
  </si>
  <si>
    <t>10_JIS Q 15001_審査中</t>
    <rPh sb="15" eb="18">
      <t>シンサチュウ</t>
    </rPh>
    <phoneticPr fontId="15"/>
  </si>
  <si>
    <t>20_保証型監査_認証済</t>
    <rPh sb="3" eb="6">
      <t>ホショウガタ</t>
    </rPh>
    <rPh sb="6" eb="8">
      <t>カンサ</t>
    </rPh>
    <rPh sb="9" eb="11">
      <t>ニンショウ</t>
    </rPh>
    <rPh sb="11" eb="12">
      <t>ズミ</t>
    </rPh>
    <phoneticPr fontId="15"/>
  </si>
  <si>
    <t>30_保証型監査_審査中</t>
    <phoneticPr fontId="15"/>
  </si>
  <si>
    <t>②①の工夫等を行ったUIに対して、実際にユーザーがどう感じるかを把握・理解するための取り組み等</t>
    <rPh sb="3" eb="4">
      <t xml:space="preserve">オコナッタ </t>
    </rPh>
    <rPh sb="6" eb="12">
      <t xml:space="preserve">クフウヤ </t>
    </rPh>
    <rPh sb="14" eb="17">
      <t xml:space="preserve">カイゼンテン </t>
    </rPh>
    <rPh sb="18" eb="19">
      <t xml:space="preserve">タイシ </t>
    </rPh>
    <rPh sb="29" eb="31">
      <t xml:space="preserve">チョウサ </t>
    </rPh>
    <rPh sb="32" eb="34">
      <t xml:space="preserve">リヨウ </t>
    </rPh>
    <rPh sb="35" eb="37">
      <t xml:space="preserve">ジョウキョウ </t>
    </rPh>
    <rPh sb="41" eb="43">
      <t xml:space="preserve">ハアクヲ トリクミ レイ ヒョウカ ショウヒシャ リヨウ トウ </t>
    </rPh>
    <phoneticPr fontId="7"/>
  </si>
  <si>
    <t>個人情報
保護認証</t>
    <rPh sb="0" eb="2">
      <t>コジン</t>
    </rPh>
    <rPh sb="2" eb="4">
      <t>ジョウホウ</t>
    </rPh>
    <rPh sb="4" eb="6">
      <t>ホゴ</t>
    </rPh>
    <rPh sb="6" eb="8">
      <t>ニンショウ</t>
    </rPh>
    <phoneticPr fontId="7"/>
  </si>
  <si>
    <t>0000000000000</t>
    <phoneticPr fontId="15"/>
  </si>
  <si>
    <t>aaaa@xx.co.jp</t>
    <phoneticPr fontId="7"/>
  </si>
  <si>
    <t>✕✕</t>
    <phoneticPr fontId="7"/>
  </si>
  <si>
    <t>○○ ○○</t>
    <phoneticPr fontId="7"/>
  </si>
  <si>
    <t>bbbb@xx.co.jp</t>
    <phoneticPr fontId="7"/>
  </si>
  <si>
    <t>▲▲ ▲▲</t>
    <phoneticPr fontId="7"/>
  </si>
  <si>
    <t>コンソーシアムに参画する下記の参画者および予定しているインセンティブ発行者など、全てのプレーヤーを含めて、体制図を作成すること。
①プラットフォーム事業者
②機器メーカー
③サービス事業者
体制図においては、下記の流れを明記すること。
①生活データの流れ
②インセンティブ取引の流れ
③サービス提供の流れ
④企業間決済の流れ</t>
    <rPh sb="8" eb="10">
      <t>サンカク</t>
    </rPh>
    <rPh sb="12" eb="14">
      <t xml:space="preserve">カキ </t>
    </rPh>
    <rPh sb="15" eb="18">
      <t xml:space="preserve">サンカクシャ </t>
    </rPh>
    <rPh sb="21" eb="23">
      <t xml:space="preserve">ヨテイ </t>
    </rPh>
    <rPh sb="34" eb="37">
      <t xml:space="preserve">ハッコウシャ </t>
    </rPh>
    <rPh sb="40" eb="41">
      <t>スベ</t>
    </rPh>
    <rPh sb="49" eb="50">
      <t>フク</t>
    </rPh>
    <rPh sb="53" eb="55">
      <t>タイセイ</t>
    </rPh>
    <rPh sb="55" eb="56">
      <t>ズ</t>
    </rPh>
    <rPh sb="57" eb="59">
      <t>サクセイ</t>
    </rPh>
    <rPh sb="79" eb="81">
      <t xml:space="preserve">キキ </t>
    </rPh>
    <rPh sb="85" eb="94">
      <t>タイセイ</t>
    </rPh>
    <rPh sb="94" eb="95">
      <t>ズ</t>
    </rPh>
    <rPh sb="101" eb="103">
      <t>カキ</t>
    </rPh>
    <rPh sb="104" eb="105">
      <t>ナガ</t>
    </rPh>
    <rPh sb="107" eb="109">
      <t>メイキ</t>
    </rPh>
    <rPh sb="118" eb="119">
      <t>ナガ</t>
    </rPh>
    <rPh sb="129" eb="131">
      <t>トリヒキ</t>
    </rPh>
    <rPh sb="132" eb="133">
      <t>ナガ</t>
    </rPh>
    <rPh sb="140" eb="142">
      <t>テイキョウ</t>
    </rPh>
    <rPh sb="143" eb="144">
      <t>ナガ</t>
    </rPh>
    <rPh sb="147" eb="150">
      <t xml:space="preserve">キギョウカン </t>
    </rPh>
    <rPh sb="150" eb="152">
      <t xml:space="preserve">ケッサイ </t>
    </rPh>
    <rPh sb="153" eb="154">
      <t xml:space="preserve">ナガレ </t>
    </rPh>
    <phoneticPr fontId="7"/>
  </si>
  <si>
    <t>使い易いユーザーインターフェースの実現に向けた事業者連携や工夫について、
消費者が対象サービスを選択・契約・利用することや機器をネットワークに接続すること等の観点から、本事業期間に実施する①②それぞれの内容を記載すること。</t>
    <rPh sb="0" eb="1">
      <t>ツカ</t>
    </rPh>
    <rPh sb="2" eb="3">
      <t>ヤス</t>
    </rPh>
    <rPh sb="17" eb="19">
      <t>ジツゲン</t>
    </rPh>
    <rPh sb="20" eb="21">
      <t>ム</t>
    </rPh>
    <rPh sb="23" eb="26">
      <t>ジギョウシャ</t>
    </rPh>
    <rPh sb="26" eb="28">
      <t>レンケイ</t>
    </rPh>
    <rPh sb="29" eb="31">
      <t>クフウ</t>
    </rPh>
    <rPh sb="54" eb="57">
      <t xml:space="preserve">ショウヒシャガ </t>
    </rPh>
    <rPh sb="58" eb="60">
      <t xml:space="preserve">タイショウサービスヲ </t>
    </rPh>
    <rPh sb="65" eb="67">
      <t xml:space="preserve">センタク </t>
    </rPh>
    <rPh sb="68" eb="70">
      <t xml:space="preserve">ケイヤク </t>
    </rPh>
    <rPh sb="71" eb="73">
      <t xml:space="preserve">リヨウ </t>
    </rPh>
    <rPh sb="99" eb="101">
      <t xml:space="preserve">セツゾクスルコト </t>
    </rPh>
    <rPh sb="104" eb="106">
      <t xml:space="preserve">キサイ </t>
    </rPh>
    <phoneticPr fontId="7"/>
  </si>
  <si>
    <t>実施者（コンソーシアム以外の関係先も含む）</t>
    <rPh sb="0" eb="2">
      <t>ジッシ</t>
    </rPh>
    <rPh sb="2" eb="3">
      <t>シャ</t>
    </rPh>
    <rPh sb="9" eb="11">
      <t>イガイ</t>
    </rPh>
    <rPh sb="13" eb="14">
      <t>カンケイ</t>
    </rPh>
    <rPh sb="14" eb="15">
      <t>サキ</t>
    </rPh>
    <rPh sb="16" eb="17">
      <t>フク</t>
    </rPh>
    <phoneticPr fontId="7"/>
  </si>
  <si>
    <t>①収集する生活データごとに、
②データ提供頻度（プルダウン：常時/一定間隔/使用時）を選択、
③常時接続（機器設定後、常時機器からのデータ提供が行われているもの（映像データ等）以外の場合、
・「一定間隔」を選択：1日○回、○時間ごと、○分ごと、等、そのデータ提供（機器からクラウドやサーバ等にデータが提供される）間隔を記載する。
・「使用時」を選択：利用者にとって有用なデータとなるために必要なデータ量（どの程度の期間や頻度利用することを想定しているか）を記載する。
例）
①室内環境情報②一定間隔③1時間おきに機器設置場所の室温・湿度を送信
①調理履歴②使用時③10回程度の利用（1日2回、1週間程度の使用を想定）により、一定の利用者の傾向把握可能</t>
    <rPh sb="1" eb="3">
      <t>シュウシュウ</t>
    </rPh>
    <rPh sb="5" eb="7">
      <t>セイカツ</t>
    </rPh>
    <rPh sb="18" eb="19">
      <t>シュウシュウ</t>
    </rPh>
    <rPh sb="19" eb="21">
      <t xml:space="preserve">テイキョウ </t>
    </rPh>
    <rPh sb="21" eb="22">
      <t>ヒンド</t>
    </rPh>
    <rPh sb="29" eb="31">
      <t>ジョウジ</t>
    </rPh>
    <rPh sb="32" eb="34">
      <t>イッテイ</t>
    </rPh>
    <rPh sb="34" eb="36">
      <t>カンカク</t>
    </rPh>
    <rPh sb="37" eb="40">
      <t>シヨウジ</t>
    </rPh>
    <rPh sb="42" eb="44">
      <t>センタク</t>
    </rPh>
    <rPh sb="48" eb="52">
      <t xml:space="preserve">ジョウジセツゾク </t>
    </rPh>
    <rPh sb="53" eb="57">
      <t xml:space="preserve">キキセッテイゴ </t>
    </rPh>
    <rPh sb="57" eb="58">
      <t xml:space="preserve">ゴ </t>
    </rPh>
    <rPh sb="59" eb="61">
      <t xml:space="preserve">ジョウジ </t>
    </rPh>
    <rPh sb="61" eb="63">
      <t xml:space="preserve">キキ </t>
    </rPh>
    <rPh sb="72" eb="73">
      <t xml:space="preserve">オコナワレテイル </t>
    </rPh>
    <rPh sb="81" eb="83">
      <t xml:space="preserve">エイゾウ </t>
    </rPh>
    <rPh sb="88" eb="90">
      <t xml:space="preserve">イガイ </t>
    </rPh>
    <rPh sb="91" eb="93">
      <t xml:space="preserve">バアイ </t>
    </rPh>
    <rPh sb="94" eb="165">
      <t>テイド</t>
    </rPh>
    <rPh sb="167" eb="170">
      <t xml:space="preserve">シヨウジ </t>
    </rPh>
    <rPh sb="172" eb="174">
      <t xml:space="preserve">センタク </t>
    </rPh>
    <rPh sb="175" eb="178">
      <t xml:space="preserve">リヨウシャ </t>
    </rPh>
    <rPh sb="182" eb="184">
      <t xml:space="preserve">ユウヨウナ </t>
    </rPh>
    <rPh sb="194" eb="196">
      <t xml:space="preserve">ヒツヨウナ </t>
    </rPh>
    <rPh sb="207" eb="209">
      <t xml:space="preserve">キカン </t>
    </rPh>
    <rPh sb="210" eb="212">
      <t xml:space="preserve">ヒンド </t>
    </rPh>
    <rPh sb="212" eb="214">
      <t xml:space="preserve">リヨウ </t>
    </rPh>
    <rPh sb="219" eb="221">
      <t xml:space="preserve">ソウテイ </t>
    </rPh>
    <rPh sb="228" eb="230">
      <t xml:space="preserve">キサイ </t>
    </rPh>
    <rPh sb="233" eb="237">
      <t xml:space="preserve">テイキョウ </t>
    </rPh>
    <rPh sb="238" eb="242">
      <t xml:space="preserve">シツナイカンキョウ </t>
    </rPh>
    <rPh sb="242" eb="244">
      <t xml:space="preserve">ジョウホウ </t>
    </rPh>
    <rPh sb="245" eb="249">
      <t xml:space="preserve">イッテイカンカク </t>
    </rPh>
    <rPh sb="256" eb="262">
      <t xml:space="preserve">キキセッチバショ </t>
    </rPh>
    <rPh sb="263" eb="265">
      <t xml:space="preserve">シツオン </t>
    </rPh>
    <rPh sb="266" eb="268">
      <t xml:space="preserve">シツド </t>
    </rPh>
    <rPh sb="269" eb="271">
      <t xml:space="preserve">ソウシン </t>
    </rPh>
    <rPh sb="271" eb="273">
      <t xml:space="preserve">チョウリ </t>
    </rPh>
    <rPh sb="273" eb="275">
      <t xml:space="preserve">リレキ </t>
    </rPh>
    <rPh sb="276" eb="278">
      <t xml:space="preserve">ヨウスヲ </t>
    </rPh>
    <rPh sb="283" eb="285">
      <t xml:space="preserve">テイド </t>
    </rPh>
    <rPh sb="286" eb="288">
      <t xml:space="preserve">リヨウ </t>
    </rPh>
    <rPh sb="297" eb="299">
      <t xml:space="preserve">テイド </t>
    </rPh>
    <rPh sb="300" eb="302">
      <t xml:space="preserve">シヨウ </t>
    </rPh>
    <rPh sb="303" eb="305">
      <t xml:space="preserve">ソウテイ </t>
    </rPh>
    <rPh sb="310" eb="312">
      <t xml:space="preserve">イッテイ </t>
    </rPh>
    <rPh sb="313" eb="316">
      <t xml:space="preserve">リヨウシャノ </t>
    </rPh>
    <rPh sb="317" eb="319">
      <t xml:space="preserve">ケイコウ </t>
    </rPh>
    <rPh sb="319" eb="321">
      <t xml:space="preserve">ハアク </t>
    </rPh>
    <rPh sb="321" eb="323">
      <t xml:space="preserve">カノウ </t>
    </rPh>
    <phoneticPr fontId="7"/>
  </si>
  <si>
    <t>収集する生活データ
の詳細と提供頻度
（※必要に応じて行を追加して記載すること）</t>
    <rPh sb="0" eb="2">
      <t>シュウシュウ</t>
    </rPh>
    <rPh sb="4" eb="6">
      <t>セイカツ</t>
    </rPh>
    <rPh sb="11" eb="13">
      <t>ショウサイ</t>
    </rPh>
    <rPh sb="14" eb="16">
      <t xml:space="preserve">テイキョウ </t>
    </rPh>
    <rPh sb="16" eb="18">
      <t>ヒンド</t>
    </rPh>
    <rPh sb="21" eb="23">
      <t xml:space="preserve">ヒツヨウニ </t>
    </rPh>
    <rPh sb="24" eb="25">
      <t xml:space="preserve">オウジテ </t>
    </rPh>
    <rPh sb="27" eb="28">
      <t xml:space="preserve">ギョウ </t>
    </rPh>
    <rPh sb="33" eb="35">
      <t xml:space="preserve">キサイ </t>
    </rPh>
    <phoneticPr fontId="7"/>
  </si>
  <si>
    <t>内容（※必要に応じて行を追加して記入すること）</t>
    <rPh sb="0" eb="2">
      <t>ナイヨウ</t>
    </rPh>
    <rPh sb="4" eb="6">
      <t xml:space="preserve">ヒツヨウニオウジテ </t>
    </rPh>
    <rPh sb="10" eb="11">
      <t xml:space="preserve">ギョウヲ </t>
    </rPh>
    <rPh sb="12" eb="14">
      <t xml:space="preserve">ツイカ </t>
    </rPh>
    <rPh sb="16" eb="18">
      <t xml:space="preserve">キニュウ </t>
    </rPh>
    <phoneticPr fontId="7"/>
  </si>
  <si>
    <r>
      <t xml:space="preserve">提供するサービスごとにインセンティブ内容の詳細と、対象となる条件を記載すること。
</t>
    </r>
    <r>
      <rPr>
        <sz val="10"/>
        <color theme="1"/>
        <rFont val="ＭＳ Ｐゴシック"/>
        <family val="2"/>
        <charset val="128"/>
      </rPr>
      <t>例）
①対象サービス：見守りサービス
②インセンティブ内容の詳細：ネットワークカメラと</t>
    </r>
    <r>
      <rPr>
        <sz val="10"/>
        <color theme="1"/>
        <rFont val="ＭＳ Ｐゴシック (本文)"/>
        <family val="3"/>
        <charset val="128"/>
      </rPr>
      <t>1</t>
    </r>
    <r>
      <rPr>
        <sz val="10"/>
        <color theme="1"/>
        <rFont val="ＭＳ Ｐゴシック"/>
        <family val="2"/>
        <charset val="128"/>
      </rPr>
      <t>年間のサービス利用料、通常</t>
    </r>
    <r>
      <rPr>
        <sz val="10"/>
        <color theme="1"/>
        <rFont val="ＭＳ Ｐゴシック (本文)"/>
        <family val="3"/>
        <charset val="128"/>
      </rPr>
      <t>30,000</t>
    </r>
    <r>
      <rPr>
        <sz val="10"/>
        <color theme="1"/>
        <rFont val="ＭＳ Ｐゴシック"/>
        <family val="2"/>
        <charset val="128"/>
      </rPr>
      <t>円を無料で提供
③インセンティブ発生条件：サービス利用契約後、</t>
    </r>
    <r>
      <rPr>
        <sz val="10"/>
        <color theme="1"/>
        <rFont val="ＭＳ Ｐゴシック (本文)"/>
        <family val="3"/>
        <charset val="128"/>
      </rPr>
      <t>1</t>
    </r>
    <r>
      <rPr>
        <sz val="10"/>
        <color theme="1"/>
        <rFont val="ＭＳ Ｐゴシック"/>
        <family val="2"/>
        <charset val="128"/>
      </rPr>
      <t>か月以内にサービス解約またはネットワーク接続を</t>
    </r>
    <r>
      <rPr>
        <sz val="10"/>
        <color theme="1"/>
        <rFont val="ＭＳ Ｐゴシック (本文)"/>
        <family val="3"/>
        <charset val="128"/>
      </rPr>
      <t>1</t>
    </r>
    <r>
      <rPr>
        <sz val="10"/>
        <color theme="1"/>
        <rFont val="ＭＳ Ｐゴシック"/>
        <family val="2"/>
        <charset val="128"/>
      </rPr>
      <t>か月以内に停止した場合は、代金を請求する</t>
    </r>
    <rPh sb="0" eb="2">
      <t>テイキョウ</t>
    </rPh>
    <rPh sb="33" eb="35">
      <t>キサイ</t>
    </rPh>
    <rPh sb="41" eb="42">
      <t>レイ</t>
    </rPh>
    <rPh sb="45" eb="47">
      <t>タイショウ</t>
    </rPh>
    <rPh sb="52" eb="54">
      <t>ミマモ</t>
    </rPh>
    <rPh sb="68" eb="70">
      <t>ナイヨウ</t>
    </rPh>
    <rPh sb="71" eb="73">
      <t>ショウサイ</t>
    </rPh>
    <rPh sb="85" eb="87">
      <t>ネンカン</t>
    </rPh>
    <rPh sb="92" eb="95">
      <t>リヨウリョウ</t>
    </rPh>
    <rPh sb="96" eb="98">
      <t>ツウジョウ</t>
    </rPh>
    <rPh sb="109" eb="111">
      <t>テイキョウ</t>
    </rPh>
    <phoneticPr fontId="7"/>
  </si>
  <si>
    <r>
      <t xml:space="preserve">提供するサービスごとにインセンティブ内容の詳細と、対象となる条件を記載すること。
</t>
    </r>
    <r>
      <rPr>
        <sz val="10"/>
        <color theme="1"/>
        <rFont val="ＭＳ Ｐゴシック"/>
        <family val="2"/>
        <charset val="128"/>
      </rPr>
      <t>例）
①対象サービス：見守りサービス
②インセンティブ内容の詳細：ネットワークカメラと</t>
    </r>
    <r>
      <rPr>
        <sz val="10"/>
        <color theme="1"/>
        <rFont val="ＭＳ Ｐゴシック"/>
        <family val="3"/>
        <charset val="128"/>
      </rPr>
      <t>1</t>
    </r>
    <r>
      <rPr>
        <sz val="10"/>
        <color theme="1"/>
        <rFont val="ＭＳ Ｐゴシック"/>
        <family val="2"/>
        <charset val="128"/>
      </rPr>
      <t>年間のサービス利用料、通常</t>
    </r>
    <r>
      <rPr>
        <sz val="10"/>
        <color theme="1"/>
        <rFont val="ＭＳ Ｐゴシック"/>
        <family val="3"/>
        <charset val="128"/>
      </rPr>
      <t>30,000</t>
    </r>
    <r>
      <rPr>
        <sz val="10"/>
        <color theme="1"/>
        <rFont val="ＭＳ Ｐゴシック"/>
        <family val="2"/>
        <charset val="128"/>
      </rPr>
      <t>円を無料で提供
③インセンティブ発生条件：サービス利用契約後、</t>
    </r>
    <r>
      <rPr>
        <sz val="10"/>
        <color theme="1"/>
        <rFont val="ＭＳ Ｐゴシック"/>
        <family val="3"/>
        <charset val="128"/>
      </rPr>
      <t>1</t>
    </r>
    <r>
      <rPr>
        <sz val="10"/>
        <color theme="1"/>
        <rFont val="ＭＳ Ｐゴシック"/>
        <family val="2"/>
        <charset val="128"/>
      </rPr>
      <t>か月以内にサービス解約またはネットワーク接続を</t>
    </r>
    <r>
      <rPr>
        <sz val="10"/>
        <color theme="1"/>
        <rFont val="ＭＳ Ｐゴシック"/>
        <family val="3"/>
        <charset val="128"/>
      </rPr>
      <t>1</t>
    </r>
    <r>
      <rPr>
        <sz val="10"/>
        <color theme="1"/>
        <rFont val="ＭＳ Ｐゴシック"/>
        <family val="2"/>
        <charset val="128"/>
      </rPr>
      <t>か月以内に停止した場合は、代金を請求する</t>
    </r>
    <rPh sb="0" eb="2">
      <t>テイキョウ</t>
    </rPh>
    <rPh sb="33" eb="35">
      <t>キサイ</t>
    </rPh>
    <rPh sb="41" eb="42">
      <t>レイ</t>
    </rPh>
    <rPh sb="45" eb="47">
      <t>タイショウ</t>
    </rPh>
    <rPh sb="52" eb="54">
      <t>ミマモ</t>
    </rPh>
    <rPh sb="68" eb="70">
      <t>ナイヨウ</t>
    </rPh>
    <rPh sb="71" eb="73">
      <t>ショウサイ</t>
    </rPh>
    <rPh sb="85" eb="87">
      <t>ネンカン</t>
    </rPh>
    <rPh sb="92" eb="95">
      <t>リヨウリョウ</t>
    </rPh>
    <rPh sb="96" eb="98">
      <t>ツウジョウ</t>
    </rPh>
    <rPh sb="109" eb="111">
      <t>テイキョウ</t>
    </rPh>
    <phoneticPr fontId="7"/>
  </si>
  <si>
    <t>11月</t>
    <phoneticPr fontId="15"/>
  </si>
  <si>
    <t>12月</t>
    <phoneticPr fontId="15"/>
  </si>
  <si>
    <t>参加形態</t>
    <rPh sb="0" eb="2">
      <t xml:space="preserve">サンカケイタイ </t>
    </rPh>
    <rPh sb="2" eb="4">
      <t xml:space="preserve">ケイタイ </t>
    </rPh>
    <phoneticPr fontId="15"/>
  </si>
  <si>
    <t>コンソーシアム</t>
    <phoneticPr fontId="15"/>
  </si>
  <si>
    <t>記</t>
    <rPh sb="0" eb="1">
      <t xml:space="preserve">キ </t>
    </rPh>
    <phoneticPr fontId="15"/>
  </si>
  <si>
    <t>以上</t>
    <rPh sb="0" eb="2">
      <t xml:space="preserve">イジョウ </t>
    </rPh>
    <phoneticPr fontId="15"/>
  </si>
  <si>
    <t>提出日に変更</t>
    <rPh sb="0" eb="3">
      <t xml:space="preserve">テイシュツビ </t>
    </rPh>
    <rPh sb="4" eb="6">
      <t xml:space="preserve">ヘンコウ </t>
    </rPh>
    <phoneticPr fontId="15"/>
  </si>
  <si>
    <t>　シートからの自動入力となります。</t>
    <rPh sb="7" eb="9">
      <t xml:space="preserve">ジドウ </t>
    </rPh>
    <rPh sb="9" eb="11">
      <t xml:space="preserve">ニュウリョク </t>
    </rPh>
    <phoneticPr fontId="15"/>
  </si>
  <si>
    <t>　反映がおかしい等あればSIIまでご連絡ください。</t>
    <rPh sb="1" eb="3">
      <t xml:space="preserve">ハンエイ </t>
    </rPh>
    <phoneticPr fontId="15"/>
  </si>
  <si>
    <t>事業責任者の役職と氏名を入力し、押印。
※押印は社判である必要はありません。</t>
    <rPh sb="0" eb="2">
      <t xml:space="preserve">ジギョウシャ </t>
    </rPh>
    <rPh sb="2" eb="5">
      <t xml:space="preserve">セキニンシャ </t>
    </rPh>
    <rPh sb="6" eb="8">
      <t xml:space="preserve">ヤクショク </t>
    </rPh>
    <rPh sb="9" eb="11">
      <t xml:space="preserve">シメイヲ </t>
    </rPh>
    <rPh sb="12" eb="14">
      <t xml:space="preserve">ニュウリョク </t>
    </rPh>
    <rPh sb="21" eb="23">
      <t xml:space="preserve">オウイン </t>
    </rPh>
    <phoneticPr fontId="15"/>
  </si>
  <si>
    <r>
      <t>※本事業終了日である</t>
    </r>
    <r>
      <rPr>
        <b/>
        <sz val="10"/>
        <color rgb="FFFF0000"/>
        <rFont val="ＭＳ Ｐゴシック"/>
        <family val="2"/>
        <charset val="128"/>
        <scheme val="minor"/>
      </rPr>
      <t>2021年3月5日（金）</t>
    </r>
    <r>
      <rPr>
        <sz val="10"/>
        <color rgb="FFFF0000"/>
        <rFont val="ＭＳ Ｐゴシック"/>
        <family val="2"/>
        <charset val="128"/>
        <scheme val="minor"/>
      </rPr>
      <t>までのスケジュールをご記入ください。</t>
    </r>
    <rPh sb="1" eb="2">
      <t>ホン</t>
    </rPh>
    <rPh sb="2" eb="4">
      <t>ジギョウ</t>
    </rPh>
    <rPh sb="4" eb="6">
      <t>シュウリョウ</t>
    </rPh>
    <rPh sb="6" eb="7">
      <t>ビ</t>
    </rPh>
    <rPh sb="14" eb="15">
      <t>ネン</t>
    </rPh>
    <rPh sb="16" eb="17">
      <t>ガツ</t>
    </rPh>
    <rPh sb="18" eb="19">
      <t>ニチ</t>
    </rPh>
    <rPh sb="20" eb="21">
      <t xml:space="preserve">キン </t>
    </rPh>
    <rPh sb="33" eb="35">
      <t>キニュウ</t>
    </rPh>
    <phoneticPr fontId="7"/>
  </si>
  <si>
    <t>交付決定日〜</t>
    <rPh sb="0" eb="5">
      <t xml:space="preserve">コウフケッテイビ </t>
    </rPh>
    <phoneticPr fontId="15"/>
  </si>
  <si>
    <t>1/2</t>
    <phoneticPr fontId="15"/>
  </si>
  <si>
    <t>⑦支出計画書より自動入力</t>
    <phoneticPr fontId="15"/>
  </si>
  <si>
    <t>補助事業完了期限である2021/3/5までの日付を入力</t>
    <rPh sb="0" eb="8">
      <t xml:space="preserve">ホジョジギョウカンリョウキゲン </t>
    </rPh>
    <rPh sb="22" eb="24">
      <t xml:space="preserve">ヒヅケ </t>
    </rPh>
    <rPh sb="25" eb="27">
      <t xml:space="preserve">ニュウリョク </t>
    </rPh>
    <phoneticPr fontId="15"/>
  </si>
  <si>
    <t>代表取締役</t>
    <rPh sb="0" eb="1">
      <t xml:space="preserve">ダイヒョウトリシマリヤク </t>
    </rPh>
    <phoneticPr fontId="7"/>
  </si>
  <si>
    <t>印</t>
  </si>
  <si>
    <t>会社所在地・社名・代表者名を記入
押印は登録している実印にて
※番地等、登記簿謄本どおりに記入してください</t>
    <rPh sb="0" eb="4">
      <t xml:space="preserve">ジドウニュウリョク </t>
    </rPh>
    <rPh sb="43" eb="45">
      <t xml:space="preserve">オウイン </t>
    </rPh>
    <rPh sb="46" eb="48">
      <t xml:space="preserve">トウロクシテイル </t>
    </rPh>
    <rPh sb="52" eb="53">
      <t xml:space="preserve">ジツイン </t>
    </rPh>
    <phoneticPr fontId="15"/>
  </si>
  <si>
    <t>申請者において文書管理番号等がある場合は記入、なければ不要</t>
    <rPh sb="0" eb="3">
      <t xml:space="preserve">シンセイシャ </t>
    </rPh>
    <rPh sb="7" eb="14">
      <t xml:space="preserve">ブンショカンリバンゴウトウ </t>
    </rPh>
    <rPh sb="20" eb="22">
      <t xml:space="preserve">キニュウ </t>
    </rPh>
    <rPh sb="27" eb="29">
      <t xml:space="preserve">フヨウ </t>
    </rPh>
    <phoneticPr fontId="15"/>
  </si>
  <si>
    <t>実施事業の内容をふまえて自由につけてよいが、簡潔な名称としてください</t>
    <rPh sb="0" eb="8">
      <t xml:space="preserve">ホジョジギョウカンリョウキゲン </t>
    </rPh>
    <rPh sb="22" eb="24">
      <t xml:space="preserve">ヒヅケ </t>
    </rPh>
    <rPh sb="25" eb="27">
      <t xml:space="preserve">ニュウリョク </t>
    </rPh>
    <phoneticPr fontId="15"/>
  </si>
  <si>
    <t>　　　　補助事業概要説明資料(別添)にて提示</t>
    <phoneticPr fontId="15"/>
  </si>
  <si>
    <t>サイバー／フィジカル 
融合促進事業費</t>
    <phoneticPr fontId="15"/>
  </si>
  <si>
    <t>会社法上の役員を全員を記入し、
行数は必要に応じて追加してください</t>
    <rPh sb="9" eb="10">
      <t xml:space="preserve">ツイカ </t>
    </rPh>
    <rPh sb="11" eb="13">
      <t xml:space="preserve">キニュウ </t>
    </rPh>
    <phoneticPr fontId="15"/>
  </si>
  <si>
    <t>共同事業者は押印不要です</t>
    <rPh sb="0" eb="2">
      <t>キョウドウ</t>
    </rPh>
    <rPh sb="2" eb="4">
      <t>ジギョウ</t>
    </rPh>
    <rPh sb="4" eb="5">
      <t>シャ</t>
    </rPh>
    <rPh sb="6" eb="8">
      <t>オウイン</t>
    </rPh>
    <rPh sb="8" eb="10">
      <t>フヨウ</t>
    </rPh>
    <phoneticPr fontId="15"/>
  </si>
  <si>
    <t>複数の共同事業者が参画している場合は、必要に応じて住所・社名・役職・氏名を記入する行を追加してください</t>
    <rPh sb="0" eb="2">
      <t xml:space="preserve">フクスウ </t>
    </rPh>
    <rPh sb="3" eb="8">
      <t xml:space="preserve">キョウドウジギョウシャ </t>
    </rPh>
    <rPh sb="9" eb="11">
      <t>▲</t>
    </rPh>
    <rPh sb="25" eb="27">
      <t xml:space="preserve">ジュウショ </t>
    </rPh>
    <rPh sb="28" eb="30">
      <t xml:space="preserve">シャメイ </t>
    </rPh>
    <rPh sb="31" eb="33">
      <t xml:space="preserve">ヤクショク </t>
    </rPh>
    <rPh sb="34" eb="36">
      <t xml:space="preserve">シメイ </t>
    </rPh>
    <rPh sb="37" eb="39">
      <t xml:space="preserve">キニュウ </t>
    </rPh>
    <rPh sb="41" eb="42">
      <t xml:space="preserve">ギョウヲ </t>
    </rPh>
    <rPh sb="43" eb="45">
      <t xml:space="preserve">ツイカ </t>
    </rPh>
    <phoneticPr fontId="15"/>
  </si>
  <si>
    <t>①登録機器（データ収集元）
②プラットフォーム（データ収集先）
③サービス事業者（データ利用者）
④利用者（サービス利用者）
⑤インセンティブ提供者
の5点を用いてサービスの流れが分かるように
ユーザーインターフェースの画像等やフロー図等で説明すること。</t>
    <rPh sb="1" eb="3">
      <t>トウロク</t>
    </rPh>
    <rPh sb="3" eb="5">
      <t>キキ</t>
    </rPh>
    <rPh sb="9" eb="11">
      <t>シュウシュウ</t>
    </rPh>
    <rPh sb="11" eb="12">
      <t>モト</t>
    </rPh>
    <rPh sb="27" eb="29">
      <t>シュウシュウ</t>
    </rPh>
    <rPh sb="29" eb="30">
      <t>サキ</t>
    </rPh>
    <rPh sb="44" eb="47">
      <t>リヨウシャ</t>
    </rPh>
    <rPh sb="50" eb="53">
      <t>リヨウシャ</t>
    </rPh>
    <rPh sb="58" eb="60">
      <t>リヨウ</t>
    </rPh>
    <rPh sb="60" eb="61">
      <t>シャ</t>
    </rPh>
    <rPh sb="71" eb="74">
      <t xml:space="preserve">テイキョウシャ </t>
    </rPh>
    <rPh sb="87" eb="88">
      <t>ナガ</t>
    </rPh>
    <phoneticPr fontId="7"/>
  </si>
  <si>
    <t>⑪認証等取得計画書</t>
    <rPh sb="1" eb="3">
      <t>ニンショウ</t>
    </rPh>
    <rPh sb="3" eb="4">
      <t>トウ</t>
    </rPh>
    <rPh sb="4" eb="6">
      <t>シュトク</t>
    </rPh>
    <rPh sb="6" eb="9">
      <t>ケイカクショ</t>
    </rPh>
    <phoneticPr fontId="7"/>
  </si>
  <si>
    <r>
      <rPr>
        <sz val="11"/>
        <color theme="1"/>
        <rFont val="ＭＳ Ｐゴシック"/>
        <family val="3"/>
        <charset val="128"/>
        <scheme val="minor"/>
      </rPr>
      <t>（コンソーシアムに参画する事業者のうち、共同申請（共同</t>
    </r>
    <r>
      <rPr>
        <sz val="11"/>
        <color theme="1"/>
        <rFont val="ＭＳ Ｐゴシック"/>
        <family val="3"/>
        <charset val="128"/>
      </rPr>
      <t>事業</t>
    </r>
    <r>
      <rPr>
        <sz val="11"/>
        <color theme="1"/>
        <rFont val="ＭＳ Ｐゴシック"/>
        <family val="3"/>
        <charset val="128"/>
        <scheme val="minor"/>
      </rPr>
      <t>者）に係る条件）</t>
    </r>
    <rPh sb="1" eb="3">
      <t>ドウイ</t>
    </rPh>
    <rPh sb="3" eb="5">
      <t>ジコウ</t>
    </rPh>
    <rPh sb="9" eb="11">
      <t>サンカク</t>
    </rPh>
    <rPh sb="13" eb="15">
      <t xml:space="preserve">ジギョウシャ </t>
    </rPh>
    <rPh sb="15" eb="16">
      <t>シャ</t>
    </rPh>
    <rPh sb="20" eb="22">
      <t>キョウドウ</t>
    </rPh>
    <rPh sb="22" eb="24">
      <t>シンセイ</t>
    </rPh>
    <rPh sb="27" eb="29">
      <t xml:space="preserve">ジギョウシャ </t>
    </rPh>
    <phoneticPr fontId="5"/>
  </si>
  <si>
    <r>
      <rPr>
        <sz val="11"/>
        <color theme="1"/>
        <rFont val="ＭＳ Ｐゴシック"/>
        <family val="3"/>
        <charset val="128"/>
        <scheme val="minor"/>
      </rPr>
      <t>　間接補助事業者は、単独の間接補助事業者による申請又は複数の間接補助事業者による</t>
    </r>
    <r>
      <rPr>
        <sz val="11"/>
        <color theme="1"/>
        <rFont val="ＭＳ Ｐゴシック (本文)"/>
        <family val="3"/>
        <charset val="128"/>
      </rPr>
      <t xml:space="preserve"> </t>
    </r>
    <r>
      <rPr>
        <sz val="11"/>
        <color theme="1"/>
        <rFont val="ＭＳ Ｐゴシック"/>
        <family val="3"/>
        <charset val="128"/>
        <scheme val="minor"/>
      </rPr>
      <t>共同申請により、補助金</t>
    </r>
    <phoneticPr fontId="15"/>
  </si>
  <si>
    <t>の交付を受けようとするときは、様式第１による交付申請書にＳＩＩが定める書類を添えて、ＳＩＩに提出しなければならない。</t>
    <phoneticPr fontId="15"/>
  </si>
  <si>
    <t>■プラットフォーム事業者(幹事者）</t>
    <rPh sb="9" eb="12">
      <t>ジギョウシャ</t>
    </rPh>
    <rPh sb="13" eb="15">
      <t>カンジ</t>
    </rPh>
    <rPh sb="15" eb="16">
      <t>シャ</t>
    </rPh>
    <phoneticPr fontId="7"/>
  </si>
  <si>
    <t>■共同事業者・コンソーシアム事業者</t>
    <rPh sb="1" eb="3">
      <t>キョウドウ</t>
    </rPh>
    <rPh sb="3" eb="5">
      <t>ジギョウ</t>
    </rPh>
    <rPh sb="5" eb="6">
      <t>シャ</t>
    </rPh>
    <rPh sb="14" eb="17">
      <t>ジギョウシャ</t>
    </rPh>
    <phoneticPr fontId="7"/>
  </si>
  <si>
    <t>幹事者から</t>
    <phoneticPr fontId="15"/>
  </si>
  <si>
    <t>共同申請者から</t>
    <phoneticPr fontId="15"/>
  </si>
  <si>
    <t>コンソーシアム事業者を経由して</t>
    <phoneticPr fontId="15"/>
  </si>
  <si>
    <t>その他事業者を経由して</t>
    <rPh sb="2" eb="3">
      <t>タ</t>
    </rPh>
    <rPh sb="3" eb="5">
      <t>ジギョウ</t>
    </rPh>
    <rPh sb="5" eb="6">
      <t>シャ</t>
    </rPh>
    <rPh sb="7" eb="9">
      <t>ケイユ</t>
    </rPh>
    <phoneticPr fontId="15"/>
  </si>
  <si>
    <t>本事業で提供予定のインセンティブについて、1インセンティブ1行を用いて記載。
インセンティブ分類はプルダウンにて選択。
対象サービスは、⑤のNoと紐付けて記載。
消費者への提供方法は
・幹事者から
・共同事業者から
・コンソーシアム事業者を経由して
・その他事業者を経由して　のいずれかを選択。</t>
    <rPh sb="0" eb="1">
      <t>ホン</t>
    </rPh>
    <rPh sb="1" eb="3">
      <t>ジギョウ</t>
    </rPh>
    <rPh sb="4" eb="6">
      <t>テイキョウ</t>
    </rPh>
    <rPh sb="6" eb="8">
      <t>ヨテイ</t>
    </rPh>
    <rPh sb="30" eb="31">
      <t>ギョウ</t>
    </rPh>
    <rPh sb="32" eb="33">
      <t>モチ</t>
    </rPh>
    <rPh sb="35" eb="37">
      <t>キサイ</t>
    </rPh>
    <rPh sb="47" eb="49">
      <t>ブンルイ</t>
    </rPh>
    <rPh sb="57" eb="59">
      <t>センタク</t>
    </rPh>
    <rPh sb="61" eb="63">
      <t>タイショウ</t>
    </rPh>
    <rPh sb="74" eb="76">
      <t>ヒモヅ</t>
    </rPh>
    <rPh sb="78" eb="80">
      <t>キサイ</t>
    </rPh>
    <rPh sb="82" eb="85">
      <t>ショウヒシャ</t>
    </rPh>
    <rPh sb="87" eb="89">
      <t>テイキョウ</t>
    </rPh>
    <rPh sb="89" eb="91">
      <t>ホウホウ</t>
    </rPh>
    <rPh sb="94" eb="96">
      <t xml:space="preserve">カンジシャ </t>
    </rPh>
    <rPh sb="96" eb="97">
      <t xml:space="preserve">シャ </t>
    </rPh>
    <rPh sb="118" eb="120">
      <t>ケイユ</t>
    </rPh>
    <rPh sb="121" eb="123">
      <t xml:space="preserve">ケイユ </t>
    </rPh>
    <rPh sb="129" eb="130">
      <t>タ</t>
    </rPh>
    <rPh sb="141" eb="143">
      <t>センタク</t>
    </rPh>
    <phoneticPr fontId="7"/>
  </si>
  <si>
    <t>「消費者への提供方法」が、
・間接補助事業者（＝プラットフォーム事業者（幹事者）または共同事業者）が直接提供する場合：実費弁済額（自社調達にあっては原価）の確認が可能な証憑
・他コンソーシアム事業者またはインセンティブ提供を代行業者に依頼する等、間接的に提供する場合：提供者から間接補助事業者に対する請求・間接補助事業者から支払いを受けたことが確認可能な証憑について記載すること。（請求書・振り込み明細等）
※補助対象経費として申請する際に提出が必要</t>
    <rPh sb="1" eb="4">
      <t xml:space="preserve">ショウヒシャ </t>
    </rPh>
    <rPh sb="6" eb="8">
      <t xml:space="preserve">テイキョウ </t>
    </rPh>
    <rPh sb="8" eb="10">
      <t xml:space="preserve">ホウホウ </t>
    </rPh>
    <rPh sb="14" eb="21">
      <t xml:space="preserve">カンセツホジョジギョウシャ </t>
    </rPh>
    <rPh sb="25" eb="30">
      <t xml:space="preserve">キョウドウシンセイシャ </t>
    </rPh>
    <rPh sb="35" eb="37">
      <t xml:space="preserve">テイキョウスルバアイ </t>
    </rPh>
    <rPh sb="42" eb="43">
      <t>ジッピ</t>
    </rPh>
    <rPh sb="49" eb="51">
      <t>チョウタツ</t>
    </rPh>
    <rPh sb="56" eb="58">
      <t>ゲンカ</t>
    </rPh>
    <rPh sb="69" eb="136">
      <t>キサイ</t>
    </rPh>
    <rPh sb="136" eb="143">
      <t xml:space="preserve">カンセツホジョジギョウシャ </t>
    </rPh>
    <rPh sb="145" eb="147">
      <t xml:space="preserve">シハライヲ </t>
    </rPh>
    <rPh sb="149" eb="150">
      <t xml:space="preserve">ウケタ </t>
    </rPh>
    <rPh sb="155" eb="157">
      <t xml:space="preserve">カクニン </t>
    </rPh>
    <rPh sb="157" eb="159">
      <t xml:space="preserve">カノウ </t>
    </rPh>
    <rPh sb="160" eb="162">
      <t xml:space="preserve">ショウヒョウ </t>
    </rPh>
    <rPh sb="166" eb="168">
      <t xml:space="preserve">キサイ </t>
    </rPh>
    <rPh sb="174" eb="177">
      <t xml:space="preserve">セイキュウショ </t>
    </rPh>
    <rPh sb="178" eb="179">
      <t xml:space="preserve">フリコミメイサイ </t>
    </rPh>
    <rPh sb="184" eb="185">
      <t xml:space="preserve">トウ </t>
    </rPh>
    <rPh sb="186" eb="188">
      <t>ホジョ</t>
    </rPh>
    <rPh sb="188" eb="190">
      <t>タイショウ</t>
    </rPh>
    <rPh sb="190" eb="192">
      <t>ケイヒ</t>
    </rPh>
    <rPh sb="195" eb="197">
      <t>シンセイ</t>
    </rPh>
    <rPh sb="199" eb="200">
      <t>サイ</t>
    </rPh>
    <rPh sb="201" eb="203">
      <t>テイシュツ</t>
    </rPh>
    <rPh sb="203" eb="205">
      <t>ヒツヨウ</t>
    </rPh>
    <phoneticPr fontId="7"/>
  </si>
  <si>
    <t>間接補助事業者の実費弁済額の確認方法
（G列備考欄参照）</t>
    <rPh sb="0" eb="2">
      <t>カンセツ</t>
    </rPh>
    <rPh sb="2" eb="4">
      <t>ホジョ</t>
    </rPh>
    <rPh sb="4" eb="6">
      <t>ジギョウ</t>
    </rPh>
    <rPh sb="6" eb="7">
      <t>シャ</t>
    </rPh>
    <rPh sb="8" eb="10">
      <t>ジッピ</t>
    </rPh>
    <rPh sb="10" eb="12">
      <t>ベンサイ</t>
    </rPh>
    <rPh sb="12" eb="13">
      <t>ガク</t>
    </rPh>
    <rPh sb="14" eb="16">
      <t>カクニン</t>
    </rPh>
    <rPh sb="16" eb="18">
      <t>ホウホウ</t>
    </rPh>
    <rPh sb="21" eb="22">
      <t>レツ</t>
    </rPh>
    <rPh sb="22" eb="24">
      <t>ビコウ</t>
    </rPh>
    <rPh sb="24" eb="25">
      <t>ラン</t>
    </rPh>
    <rPh sb="25" eb="27">
      <t>サンショウ</t>
    </rPh>
    <phoneticPr fontId="7"/>
  </si>
  <si>
    <t>間接補助事業者の実費弁済額の確認方法 （G列備考欄参照）</t>
    <phoneticPr fontId="7"/>
  </si>
  <si>
    <t>間接補助事業者の実費弁済額の確認方法 
（G列備考欄参照）</t>
    <phoneticPr fontId="7"/>
  </si>
  <si>
    <r>
      <t>「消費者への提供方法」が、
・間接補助事業者（幹事者または共同事業者）が</t>
    </r>
    <r>
      <rPr>
        <u/>
        <sz val="10"/>
        <color theme="1"/>
        <rFont val="ＭＳ Ｐゴシック"/>
        <family val="2"/>
        <charset val="128"/>
        <scheme val="minor"/>
      </rPr>
      <t>直接提供する場合</t>
    </r>
    <r>
      <rPr>
        <sz val="10"/>
        <color theme="1"/>
        <rFont val="ＭＳ Ｐゴシック"/>
        <family val="2"/>
        <charset val="128"/>
        <scheme val="minor"/>
      </rPr>
      <t>：実費弁済額（自社調達にあっては原価）の確認が可能な証憑
・コンソーシアム事業者から、またはインセンティブ提供を代行業者に依頼する等、</t>
    </r>
    <r>
      <rPr>
        <u/>
        <sz val="10"/>
        <color theme="1"/>
        <rFont val="ＭＳ Ｐゴシック"/>
        <family val="2"/>
        <charset val="128"/>
        <scheme val="minor"/>
      </rPr>
      <t>間接的に提供する場合</t>
    </r>
    <r>
      <rPr>
        <sz val="10"/>
        <color theme="1"/>
        <rFont val="ＭＳ Ｐゴシック"/>
        <family val="2"/>
        <charset val="128"/>
        <scheme val="minor"/>
      </rPr>
      <t>：提供者から幹事者に対する請求・幹事者から支払いを受けたことが確認可能な証憑について記載すること。（請求書・振り込み明細等）
※補助対象経費として申請する際に提出が必要</t>
    </r>
    <rPh sb="1" eb="4">
      <t xml:space="preserve">ショウヒシャ </t>
    </rPh>
    <rPh sb="6" eb="8">
      <t xml:space="preserve">テイキョウ </t>
    </rPh>
    <rPh sb="8" eb="10">
      <t xml:space="preserve">ホウホウ </t>
    </rPh>
    <rPh sb="14" eb="21">
      <t xml:space="preserve">カンセツホジョジギョウシャ </t>
    </rPh>
    <rPh sb="27" eb="28">
      <t>ジッピ</t>
    </rPh>
    <rPh sb="28" eb="30">
      <t>ベンサイ</t>
    </rPh>
    <rPh sb="30" eb="32">
      <t>ジギョウ</t>
    </rPh>
    <rPh sb="32" eb="34">
      <t>ジシャ</t>
    </rPh>
    <rPh sb="34" eb="36">
      <t>チョウタツ</t>
    </rPh>
    <rPh sb="41" eb="43">
      <t>ゲンカ</t>
    </rPh>
    <rPh sb="132" eb="133">
      <t xml:space="preserve">ウケタ </t>
    </rPh>
    <rPh sb="136" eb="138">
      <t>カンジ</t>
    </rPh>
    <rPh sb="138" eb="139">
      <t>シャ</t>
    </rPh>
    <rPh sb="139" eb="141">
      <t xml:space="preserve">ショウヒョウ </t>
    </rPh>
    <rPh sb="145" eb="147">
      <t xml:space="preserve">キサイ </t>
    </rPh>
    <rPh sb="153" eb="156">
      <t xml:space="preserve">セイキュウショ </t>
    </rPh>
    <rPh sb="157" eb="158">
      <t xml:space="preserve">フリコミメイサイ </t>
    </rPh>
    <rPh sb="163" eb="164">
      <t xml:space="preserve">トウ </t>
    </rPh>
    <rPh sb="165" eb="167">
      <t>ホジョ</t>
    </rPh>
    <rPh sb="167" eb="169">
      <t>タイショウ</t>
    </rPh>
    <rPh sb="169" eb="171">
      <t>ケイヒ</t>
    </rPh>
    <rPh sb="174" eb="176">
      <t>シンセイ</t>
    </rPh>
    <rPh sb="178" eb="179">
      <t>サイ</t>
    </rPh>
    <rPh sb="180" eb="182">
      <t>テイシュツ</t>
    </rPh>
    <rPh sb="182" eb="184">
      <t>ヒツヨウ</t>
    </rPh>
    <phoneticPr fontId="7"/>
  </si>
  <si>
    <t>⑧（別添１）コンソーシアム登録申請書（押印）※１</t>
    <rPh sb="13" eb="15">
      <t>トウロク</t>
    </rPh>
    <rPh sb="15" eb="18">
      <t>シンセイショ</t>
    </rPh>
    <rPh sb="19" eb="21">
      <t>オウイン</t>
    </rPh>
    <phoneticPr fontId="15"/>
  </si>
  <si>
    <t>⑨（別添２）共同申請確認書（押印）※１</t>
    <phoneticPr fontId="15"/>
  </si>
  <si>
    <t>⑩（別添３）コンソーシアム参加確認書（押印）※１</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</si>
</sst>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yy&quot;年&quot;m&quot;月&quot;;@"/>
    <numFmt numFmtId="177" formatCode="&quot;No.&quot;#"/>
    <numFmt numFmtId="178" formatCode="_@"/>
    <numFmt numFmtId="179" formatCode="0;;;@"/>
    <numFmt numFmtId="180" formatCode="@&quot;(プルダウン選択)&quot;"/>
    <numFmt numFmtId="181" formatCode="@&quot;_x000a_（④で記載した機器No.を記入）&quot;"/>
    <numFmt numFmtId="182" formatCode="@&quot;_x000a_（⑤で記載したサービスNo.を記入）&quot;"/>
    <numFmt numFmtId="183" formatCode="0_ "/>
    <numFmt numFmtId="184" formatCode="00"/>
    <numFmt numFmtId="185" formatCode="yyyy&quot;年&quot;m&quot;月&quot;d&quot;日&quot;;@"/>
  </numFmts>
  <fonts count="74">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ajor"/>
    </font>
    <font>
      <sz val="16"/>
      <color theme="1"/>
      <name val="HGP創英角ｺﾞｼｯｸUB"/>
      <family val="3"/>
      <charset val="128"/>
    </font>
    <font>
      <sz val="11"/>
      <color theme="3"/>
      <name val="ＭＳ Ｐゴシック"/>
      <family val="3"/>
      <charset val="128"/>
      <scheme val="minor"/>
    </font>
    <font>
      <sz val="6"/>
      <name val="ＭＳ Ｐゴシック"/>
      <family val="3"/>
      <charset val="128"/>
      <scheme val="minor"/>
    </font>
    <font>
      <sz val="9"/>
      <color theme="1"/>
      <name val="Meiryo UI"/>
      <family val="3"/>
      <charset val="128"/>
    </font>
    <font>
      <u/>
      <sz val="11"/>
      <color theme="10"/>
      <name val="ＭＳ Ｐゴシック"/>
      <family val="3"/>
      <charset val="128"/>
      <scheme val="minor"/>
    </font>
    <font>
      <sz val="10"/>
      <color theme="1" tint="0.249977111117893"/>
      <name val="ＭＳ Ｐゴシック"/>
      <family val="3"/>
      <charset val="128"/>
      <scheme val="minor"/>
    </font>
    <font>
      <u/>
      <sz val="10"/>
      <color theme="9" tint="-0.249977111117893"/>
      <name val="ＭＳ Ｐゴシック"/>
      <family val="3"/>
      <charset val="128"/>
      <scheme val="minor"/>
    </font>
    <font>
      <sz val="8"/>
      <color theme="1" tint="0.249977111117893"/>
      <name val="ＭＳ Ｐゴシック"/>
      <family val="3"/>
      <charset val="128"/>
      <scheme val="minor"/>
    </font>
    <font>
      <sz val="12"/>
      <color theme="1"/>
      <name val="HGP創英角ｺﾞｼｯｸUB"/>
      <family val="3"/>
      <charset val="128"/>
    </font>
    <font>
      <sz val="12"/>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tint="0.499984740745262"/>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sz val="10"/>
      <color theme="1" tint="0.249977111117893"/>
      <name val="ＭＳ Ｐゴシック"/>
      <family val="2"/>
      <charset val="128"/>
      <scheme val="minor"/>
    </font>
    <font>
      <sz val="10"/>
      <color theme="1"/>
      <name val="ＭＳ Ｐゴシック"/>
      <family val="2"/>
      <charset val="128"/>
      <scheme val="minor"/>
    </font>
    <font>
      <sz val="10"/>
      <color theme="0"/>
      <name val="ＭＳ Ｐゴシック"/>
      <family val="2"/>
      <charset val="128"/>
      <scheme val="minor"/>
    </font>
    <font>
      <u/>
      <sz val="11"/>
      <color theme="9"/>
      <name val="ＭＳ Ｐゴシック"/>
      <family val="2"/>
      <charset val="128"/>
      <scheme val="minor"/>
    </font>
    <font>
      <sz val="10"/>
      <name val="ＭＳ Ｐゴシック"/>
      <family val="2"/>
      <charset val="128"/>
      <scheme val="minor"/>
    </font>
    <font>
      <sz val="9"/>
      <color theme="1" tint="0.249977111117893"/>
      <name val="ＭＳ Ｐゴシック"/>
      <family val="2"/>
      <charset val="128"/>
      <scheme val="minor"/>
    </font>
    <font>
      <sz val="16"/>
      <color theme="1"/>
      <name val="HGP創英角ｺﾞｼｯｸUB"/>
      <family val="2"/>
      <charset val="128"/>
    </font>
    <font>
      <sz val="11"/>
      <color theme="1"/>
      <name val="ＭＳ Ｐゴシック"/>
      <family val="3"/>
      <charset val="128"/>
    </font>
    <font>
      <sz val="10"/>
      <color theme="1"/>
      <name val="ＭＳ 明朝"/>
      <family val="1"/>
      <charset val="128"/>
    </font>
    <font>
      <b/>
      <u/>
      <sz val="11"/>
      <color theme="9"/>
      <name val="ＭＳ Ｐゴシック"/>
      <family val="3"/>
      <charset val="128"/>
      <scheme val="minor"/>
    </font>
    <font>
      <sz val="11"/>
      <color theme="1"/>
      <name val="ＭＳ Ｐゴシック (本文)"/>
      <family val="3"/>
      <charset val="128"/>
    </font>
    <font>
      <sz val="13"/>
      <color theme="1"/>
      <name val="ＭＳ Ｐゴシック"/>
      <family val="2"/>
      <charset val="128"/>
      <scheme val="minor"/>
    </font>
    <font>
      <sz val="14"/>
      <color theme="1"/>
      <name val="ＭＳ Ｐゴシック"/>
      <family val="2"/>
      <charset val="128"/>
      <scheme val="minor"/>
    </font>
    <font>
      <u/>
      <sz val="11"/>
      <color theme="1"/>
      <name val="ＭＳ Ｐゴシック"/>
      <family val="3"/>
      <charset val="128"/>
      <scheme val="minor"/>
    </font>
    <font>
      <u/>
      <sz val="11"/>
      <color theme="1"/>
      <name val="ＭＳ Ｐゴシック"/>
      <family val="2"/>
      <charset val="128"/>
      <scheme val="minor"/>
    </font>
    <font>
      <sz val="10"/>
      <color theme="1"/>
      <name val="ＭＳ Ｐゴシック"/>
      <family val="2"/>
      <charset val="128"/>
    </font>
    <font>
      <sz val="10"/>
      <color theme="1"/>
      <name val="ＭＳ Ｐゴシック (本文)"/>
      <family val="3"/>
      <charset val="128"/>
    </font>
    <font>
      <u/>
      <sz val="10"/>
      <color theme="1"/>
      <name val="ＭＳ Ｐゴシック"/>
      <family val="2"/>
      <charset val="128"/>
      <scheme val="minor"/>
    </font>
    <font>
      <sz val="10"/>
      <color theme="1"/>
      <name val="ＭＳ Ｐゴシック (本文)"/>
      <family val="3"/>
      <charset val="128"/>
    </font>
    <font>
      <b/>
      <sz val="9"/>
      <color theme="1"/>
      <name val="ＭＳ Ｐゴシック"/>
      <family val="3"/>
      <charset val="128"/>
      <scheme val="minor"/>
    </font>
    <font>
      <b/>
      <vertAlign val="superscript"/>
      <sz val="12"/>
      <color theme="1"/>
      <name val="ＭＳ Ｐゴシック"/>
      <family val="2"/>
      <charset val="128"/>
      <scheme val="minor"/>
    </font>
    <font>
      <sz val="10"/>
      <color theme="7"/>
      <name val="ＭＳ Ｐゴシック"/>
      <family val="3"/>
      <charset val="128"/>
      <scheme val="minor"/>
    </font>
    <font>
      <sz val="10"/>
      <color theme="7"/>
      <name val="ＭＳ Ｐゴシック"/>
      <family val="2"/>
      <charset val="128"/>
      <scheme val="minor"/>
    </font>
    <font>
      <sz val="11"/>
      <color theme="1"/>
      <name val="ＭＳ Ｐゴシック"/>
      <family val="2"/>
      <charset val="128"/>
      <scheme val="minor"/>
    </font>
    <font>
      <sz val="11"/>
      <color theme="8"/>
      <name val="ＭＳ Ｐゴシック"/>
      <family val="2"/>
      <charset val="128"/>
      <scheme val="minor"/>
    </font>
    <font>
      <sz val="11"/>
      <color theme="7"/>
      <name val="ＭＳ Ｐゴシック"/>
      <family val="2"/>
      <charset val="128"/>
      <scheme val="minor"/>
    </font>
    <font>
      <sz val="11"/>
      <color theme="8"/>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u/>
      <sz val="14"/>
      <color theme="1"/>
      <name val="ＭＳ Ｐゴシック"/>
      <family val="2"/>
      <charset val="128"/>
      <scheme val="minor"/>
    </font>
    <font>
      <sz val="11"/>
      <color theme="0"/>
      <name val="ＭＳ Ｐゴシック"/>
      <family val="2"/>
      <charset val="128"/>
      <scheme val="minor"/>
    </font>
    <font>
      <u/>
      <sz val="14"/>
      <color theme="10"/>
      <name val="ＭＳ Ｐゴシック"/>
      <family val="2"/>
      <charset val="128"/>
      <scheme val="minor"/>
    </font>
    <font>
      <sz val="10"/>
      <color theme="2"/>
      <name val="ＭＳ Ｐゴシック"/>
      <family val="2"/>
      <charset val="128"/>
      <scheme val="minor"/>
    </font>
    <font>
      <sz val="10"/>
      <color theme="1"/>
      <name val="ＭＳ Ｐゴシック"/>
      <family val="3"/>
      <charset val="128"/>
    </font>
    <font>
      <b/>
      <sz val="12"/>
      <name val="ＭＳ Ｐゴシック"/>
      <family val="3"/>
      <charset val="128"/>
      <scheme val="minor"/>
    </font>
    <font>
      <b/>
      <sz val="12"/>
      <color theme="1"/>
      <name val="ＭＳ Ｐゴシック"/>
      <family val="3"/>
      <charset val="128"/>
      <scheme val="minor"/>
    </font>
    <font>
      <b/>
      <sz val="10"/>
      <color rgb="FFFF0000"/>
      <name val="ＭＳ Ｐゴシック"/>
      <family val="2"/>
      <charset val="128"/>
      <scheme val="minor"/>
    </font>
    <font>
      <sz val="10"/>
      <color rgb="FFFF0000"/>
      <name val="ＭＳ Ｐゴシック"/>
      <family val="2"/>
      <charset val="128"/>
      <scheme val="minor"/>
    </font>
    <font>
      <sz val="10"/>
      <color theme="2"/>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2"/>
      <color theme="1" tint="0.249977111117893"/>
      <name val="ＭＳ Ｐゴシック"/>
      <family val="2"/>
      <charset val="128"/>
      <scheme val="minor"/>
    </font>
    <font>
      <sz val="11"/>
      <color rgb="FFFF0000"/>
      <name val="Arial"/>
      <family val="2"/>
    </font>
    <font>
      <sz val="13"/>
      <color theme="1"/>
      <name val="ＭＳ Ｐゴシック"/>
      <family val="3"/>
      <charset val="128"/>
      <scheme val="minor"/>
    </font>
    <font>
      <sz val="11"/>
      <color theme="2"/>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9"/>
        <bgColor indexed="64"/>
      </patternFill>
    </fill>
    <fill>
      <patternFill patternType="solid">
        <fgColor rgb="FFFFFF00"/>
        <bgColor indexed="64"/>
      </patternFill>
    </fill>
    <fill>
      <patternFill patternType="solid">
        <fgColor theme="7"/>
        <bgColor indexed="64"/>
      </patternFill>
    </fill>
    <fill>
      <patternFill patternType="solid">
        <fgColor theme="2"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
      <left style="thin">
        <color indexed="64"/>
      </left>
      <right style="thin">
        <color indexed="64"/>
      </right>
      <top/>
      <bottom style="thin">
        <color theme="1"/>
      </bottom>
      <diagonal/>
    </border>
    <border>
      <left style="thin">
        <color theme="1"/>
      </left>
      <right style="thin">
        <color theme="1"/>
      </right>
      <top/>
      <bottom style="thin">
        <color indexed="64"/>
      </bottom>
      <diagonal/>
    </border>
    <border>
      <left style="thin">
        <color theme="1"/>
      </left>
      <right/>
      <top style="thin">
        <color theme="1"/>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s>
  <cellStyleXfs count="6">
    <xf numFmtId="0" fontId="0" fillId="0" borderId="0">
      <alignment vertical="center"/>
    </xf>
    <xf numFmtId="38" fontId="8" fillId="0" borderId="0" applyFont="0" applyFill="0" applyBorder="0" applyAlignment="0" applyProtection="0">
      <alignment vertical="center"/>
    </xf>
    <xf numFmtId="38" fontId="6" fillId="0" borderId="0" applyFont="0" applyFill="0" applyBorder="0" applyAlignment="0" applyProtection="0">
      <alignment vertical="center"/>
    </xf>
    <xf numFmtId="0" fontId="8" fillId="0" borderId="0">
      <alignment vertical="center"/>
    </xf>
    <xf numFmtId="0" fontId="6" fillId="0" borderId="0">
      <alignment vertical="center"/>
    </xf>
    <xf numFmtId="0" fontId="17" fillId="0" borderId="0" applyNumberFormat="0" applyFill="0" applyBorder="0" applyAlignment="0" applyProtection="0">
      <alignment vertical="center"/>
    </xf>
  </cellStyleXfs>
  <cellXfs count="559">
    <xf numFmtId="0" fontId="0" fillId="0" borderId="0" xfId="0">
      <alignment vertical="center"/>
    </xf>
    <xf numFmtId="0" fontId="0" fillId="0" borderId="0" xfId="0"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16" fillId="0" borderId="15" xfId="0" applyFont="1" applyBorder="1">
      <alignment vertical="center"/>
    </xf>
    <xf numFmtId="0" fontId="16" fillId="0" borderId="0" xfId="0" applyFont="1">
      <alignment vertical="center"/>
    </xf>
    <xf numFmtId="176" fontId="16" fillId="0" borderId="0" xfId="0" applyNumberFormat="1" applyFont="1">
      <alignment vertical="center"/>
    </xf>
    <xf numFmtId="176" fontId="16" fillId="0" borderId="15" xfId="0" applyNumberFormat="1" applyFont="1" applyBorder="1">
      <alignment vertical="center"/>
    </xf>
    <xf numFmtId="0" fontId="16" fillId="7" borderId="15" xfId="0" applyFont="1" applyFill="1" applyBorder="1">
      <alignment vertical="center"/>
    </xf>
    <xf numFmtId="0" fontId="9" fillId="3" borderId="0" xfId="0" applyFont="1" applyFill="1">
      <alignment vertical="center"/>
    </xf>
    <xf numFmtId="0" fontId="16" fillId="7" borderId="15" xfId="0" applyFont="1" applyFill="1" applyBorder="1" applyAlignment="1">
      <alignment vertical="center" wrapText="1"/>
    </xf>
    <xf numFmtId="0" fontId="16" fillId="0" borderId="15" xfId="0" applyFont="1" applyBorder="1" applyAlignment="1">
      <alignment vertical="center" wrapText="1"/>
    </xf>
    <xf numFmtId="176" fontId="16" fillId="0" borderId="15" xfId="0" applyNumberFormat="1" applyFont="1" applyBorder="1" applyAlignment="1">
      <alignment vertical="center" wrapText="1"/>
    </xf>
    <xf numFmtId="0" fontId="9" fillId="0" borderId="0" xfId="0" applyFont="1" applyAlignment="1">
      <alignment horizontal="left" vertical="center"/>
    </xf>
    <xf numFmtId="0" fontId="9" fillId="0" borderId="0" xfId="0" applyFont="1" applyAlignment="1">
      <alignment horizontal="center" vertical="center" wrapText="1"/>
    </xf>
    <xf numFmtId="0" fontId="19" fillId="0" borderId="0" xfId="5" applyFont="1" applyAlignment="1">
      <alignment horizontal="center" vertical="center"/>
    </xf>
    <xf numFmtId="0" fontId="13" fillId="0" borderId="0" xfId="0" applyFont="1" applyAlignment="1">
      <alignment horizontal="center" vertical="center"/>
    </xf>
    <xf numFmtId="0" fontId="0" fillId="0" borderId="0" xfId="0" applyAlignment="1" applyProtection="1">
      <alignment horizontal="right" vertical="center"/>
      <protection locked="0"/>
    </xf>
    <xf numFmtId="0" fontId="0" fillId="0" borderId="0" xfId="0" applyAlignment="1" applyProtection="1">
      <alignment horizontal="right" vertical="center" wrapText="1"/>
      <protection locked="0"/>
    </xf>
    <xf numFmtId="0" fontId="0" fillId="0" borderId="0" xfId="0">
      <alignment vertical="center"/>
    </xf>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21" fillId="0" borderId="0" xfId="0" applyFont="1" applyAlignment="1">
      <alignment horizontal="left" vertical="center"/>
    </xf>
    <xf numFmtId="0" fontId="22" fillId="0" borderId="1" xfId="5" applyFont="1" applyBorder="1" applyAlignment="1">
      <alignment horizontal="left" vertical="center"/>
    </xf>
    <xf numFmtId="0" fontId="22" fillId="0" borderId="11" xfId="5" applyFont="1" applyBorder="1" applyAlignment="1">
      <alignment horizontal="left" vertical="center" wrapText="1"/>
    </xf>
    <xf numFmtId="0" fontId="22" fillId="0" borderId="1" xfId="5"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1" xfId="0" applyFont="1" applyBorder="1" applyAlignment="1">
      <alignment horizontal="center" vertical="center"/>
    </xf>
    <xf numFmtId="0" fontId="0" fillId="8"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xf>
    <xf numFmtId="0" fontId="0" fillId="0" borderId="0" xfId="0" applyAlignment="1" applyProtection="1">
      <alignment horizontal="left" vertical="center" wrapText="1"/>
      <protection locked="0"/>
    </xf>
    <xf numFmtId="3" fontId="10" fillId="0" borderId="47" xfId="1" applyNumberFormat="1" applyFont="1" applyBorder="1" applyProtection="1">
      <alignment vertical="center"/>
      <protection locked="0"/>
    </xf>
    <xf numFmtId="3" fontId="10" fillId="0" borderId="47" xfId="0" applyNumberFormat="1" applyFont="1" applyBorder="1" applyProtection="1">
      <alignment vertical="center"/>
      <protection locked="0"/>
    </xf>
    <xf numFmtId="3" fontId="10" fillId="0" borderId="58" xfId="0" applyNumberFormat="1" applyFont="1" applyBorder="1" applyProtection="1">
      <alignment vertical="center"/>
      <protection locked="0"/>
    </xf>
    <xf numFmtId="0" fontId="32" fillId="2" borderId="1" xfId="0" applyFont="1" applyFill="1" applyBorder="1" applyAlignment="1" applyProtection="1">
      <alignment vertical="center" wrapText="1"/>
      <protection locked="0"/>
    </xf>
    <xf numFmtId="0" fontId="37" fillId="0" borderId="1" xfId="5" applyFont="1" applyBorder="1" applyAlignment="1">
      <alignment horizontal="left" vertical="center" wrapText="1"/>
    </xf>
    <xf numFmtId="0" fontId="29" fillId="0" borderId="1" xfId="0" applyFont="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29" fillId="2" borderId="1" xfId="0" applyFont="1" applyFill="1" applyBorder="1" applyAlignment="1" applyProtection="1">
      <alignment vertical="center" wrapText="1"/>
      <protection locked="0"/>
    </xf>
    <xf numFmtId="14" fontId="29" fillId="2" borderId="1" xfId="0" applyNumberFormat="1" applyFont="1" applyFill="1" applyBorder="1" applyAlignment="1" applyProtection="1">
      <alignment vertical="center" wrapText="1"/>
      <protection locked="0"/>
    </xf>
    <xf numFmtId="38" fontId="29" fillId="2" borderId="1" xfId="1" applyFont="1" applyFill="1" applyBorder="1" applyAlignment="1" applyProtection="1">
      <alignment vertical="center" wrapText="1"/>
      <protection locked="0"/>
    </xf>
    <xf numFmtId="0" fontId="47" fillId="0" borderId="0" xfId="0" applyFont="1" applyAlignment="1">
      <alignment horizontal="left" vertical="center"/>
    </xf>
    <xf numFmtId="0" fontId="24" fillId="0" borderId="1" xfId="5" applyFont="1" applyBorder="1" applyAlignment="1">
      <alignment horizontal="left" vertical="center" wrapText="1"/>
    </xf>
    <xf numFmtId="0" fontId="4" fillId="0" borderId="1" xfId="5" applyFont="1" applyBorder="1" applyAlignment="1">
      <alignment horizontal="left" vertical="center" wrapText="1"/>
    </xf>
    <xf numFmtId="0" fontId="9" fillId="7" borderId="0" xfId="0" applyFont="1" applyFill="1">
      <alignment vertical="center"/>
    </xf>
    <xf numFmtId="0" fontId="16" fillId="7" borderId="0" xfId="0" applyFont="1" applyFill="1" applyAlignment="1">
      <alignment vertical="center" wrapText="1"/>
    </xf>
    <xf numFmtId="0" fontId="16" fillId="0" borderId="0" xfId="0" applyFont="1" applyAlignment="1">
      <alignment vertical="center" wrapText="1"/>
    </xf>
    <xf numFmtId="176" fontId="16" fillId="0" borderId="0" xfId="0" applyNumberFormat="1" applyFont="1" applyAlignment="1">
      <alignment vertical="center" wrapText="1"/>
    </xf>
    <xf numFmtId="0" fontId="29" fillId="2" borderId="3" xfId="0" applyFont="1" applyFill="1" applyBorder="1" applyAlignment="1" applyProtection="1">
      <alignment vertical="center" wrapText="1"/>
      <protection locked="0"/>
    </xf>
    <xf numFmtId="0" fontId="29" fillId="2" borderId="5" xfId="0" applyFont="1" applyFill="1" applyBorder="1" applyAlignment="1" applyProtection="1">
      <alignment vertical="center" wrapText="1"/>
      <protection locked="0"/>
    </xf>
    <xf numFmtId="0" fontId="29" fillId="2" borderId="3" xfId="0" applyFont="1" applyFill="1" applyBorder="1" applyAlignment="1" applyProtection="1">
      <alignment horizontal="center" vertical="center" wrapText="1"/>
      <protection locked="0"/>
    </xf>
    <xf numFmtId="0" fontId="32" fillId="2" borderId="3" xfId="0" applyFont="1" applyFill="1" applyBorder="1" applyAlignment="1" applyProtection="1">
      <alignment vertical="center" wrapText="1"/>
      <protection locked="0"/>
    </xf>
    <xf numFmtId="0" fontId="32" fillId="2" borderId="5" xfId="0" applyFont="1" applyFill="1" applyBorder="1" applyAlignment="1" applyProtection="1">
      <alignment vertical="center" wrapText="1"/>
      <protection locked="0"/>
    </xf>
    <xf numFmtId="0" fontId="29" fillId="2" borderId="3"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55" fillId="0" borderId="12" xfId="0" applyFont="1" applyBorder="1" applyAlignment="1" applyProtection="1">
      <alignment horizontal="center" vertical="center" wrapText="1"/>
      <protection locked="0"/>
    </xf>
    <xf numFmtId="0" fontId="55" fillId="0" borderId="12" xfId="0" applyFont="1" applyBorder="1" applyAlignment="1" applyProtection="1">
      <alignment horizontal="left" vertical="center" wrapText="1"/>
      <protection locked="0"/>
    </xf>
    <xf numFmtId="0" fontId="55" fillId="0" borderId="12" xfId="0" applyFont="1" applyBorder="1" applyAlignment="1" applyProtection="1">
      <alignment horizontal="left" vertical="center"/>
      <protection locked="0"/>
    </xf>
    <xf numFmtId="0" fontId="55" fillId="0" borderId="13" xfId="0" applyFont="1" applyBorder="1" applyAlignment="1" applyProtection="1">
      <alignment horizontal="left" vertical="center"/>
      <protection locked="0"/>
    </xf>
    <xf numFmtId="0" fontId="55" fillId="0" borderId="13" xfId="0" applyFont="1" applyBorder="1" applyAlignment="1" applyProtection="1">
      <alignment horizontal="center" vertical="center" wrapText="1"/>
      <protection locked="0"/>
    </xf>
    <xf numFmtId="0" fontId="55" fillId="0" borderId="13" xfId="0" applyFont="1" applyBorder="1" applyAlignment="1" applyProtection="1">
      <alignment horizontal="left" vertical="center" wrapText="1"/>
      <protection locked="0"/>
    </xf>
    <xf numFmtId="0" fontId="13" fillId="0" borderId="0" xfId="0" applyFont="1" applyProtection="1">
      <alignment vertical="center"/>
    </xf>
    <xf numFmtId="0" fontId="9" fillId="0" borderId="0" xfId="0" applyFont="1" applyProtection="1">
      <alignment vertical="center"/>
    </xf>
    <xf numFmtId="0" fontId="23" fillId="0" borderId="0" xfId="0" applyFont="1" applyProtection="1">
      <alignment vertical="center"/>
    </xf>
    <xf numFmtId="0" fontId="51" fillId="10" borderId="6" xfId="0" applyFont="1" applyFill="1" applyBorder="1" applyAlignment="1" applyProtection="1">
      <alignment horizontal="left" vertical="center" wrapText="1"/>
    </xf>
    <xf numFmtId="0" fontId="51" fillId="10" borderId="7" xfId="0" applyFont="1" applyFill="1" applyBorder="1" applyAlignment="1" applyProtection="1">
      <alignment horizontal="left" vertical="center" wrapText="1"/>
    </xf>
    <xf numFmtId="0" fontId="51" fillId="10" borderId="8" xfId="0" applyFont="1" applyFill="1" applyBorder="1" applyAlignment="1" applyProtection="1">
      <alignment horizontal="left" vertical="center" wrapText="1"/>
    </xf>
    <xf numFmtId="0" fontId="51" fillId="10" borderId="6" xfId="0" applyFont="1" applyFill="1" applyBorder="1" applyAlignment="1" applyProtection="1">
      <alignment horizontal="left" vertical="center"/>
    </xf>
    <xf numFmtId="0" fontId="51" fillId="10" borderId="7" xfId="0" applyFont="1" applyFill="1" applyBorder="1" applyAlignment="1" applyProtection="1">
      <alignment horizontal="left" vertical="center"/>
    </xf>
    <xf numFmtId="0" fontId="51" fillId="10" borderId="4" xfId="0" applyFont="1" applyFill="1" applyBorder="1" applyAlignment="1" applyProtection="1">
      <alignment horizontal="left" vertical="center" wrapText="1"/>
    </xf>
    <xf numFmtId="0" fontId="51" fillId="10" borderId="5" xfId="0" applyFont="1" applyFill="1" applyBorder="1" applyAlignment="1" applyProtection="1">
      <alignment horizontal="left" vertical="center" wrapText="1"/>
    </xf>
    <xf numFmtId="0" fontId="51" fillId="0" borderId="0" xfId="0" applyFont="1" applyProtection="1">
      <alignment vertical="center"/>
    </xf>
    <xf numFmtId="0" fontId="51" fillId="10" borderId="0" xfId="0" applyFont="1" applyFill="1" applyBorder="1" applyAlignment="1" applyProtection="1">
      <alignment horizontal="left" vertical="center" wrapText="1"/>
    </xf>
    <xf numFmtId="0" fontId="51" fillId="10" borderId="1" xfId="0" applyFont="1" applyFill="1" applyBorder="1" applyAlignment="1" applyProtection="1">
      <alignment horizontal="left" vertical="center" wrapText="1"/>
    </xf>
    <xf numFmtId="0" fontId="52" fillId="0" borderId="25" xfId="0" applyFont="1" applyBorder="1" applyAlignment="1" applyProtection="1">
      <alignment horizontal="center" vertical="center"/>
    </xf>
    <xf numFmtId="0" fontId="52" fillId="0" borderId="2" xfId="0" applyFont="1" applyBorder="1" applyAlignment="1" applyProtection="1">
      <alignment vertical="center" wrapText="1"/>
    </xf>
    <xf numFmtId="0" fontId="52" fillId="0" borderId="2" xfId="0" applyFont="1" applyBorder="1" applyAlignment="1" applyProtection="1">
      <alignment horizontal="center" vertical="center" wrapText="1"/>
    </xf>
    <xf numFmtId="0" fontId="52" fillId="0" borderId="27" xfId="0" applyFont="1" applyBorder="1" applyAlignment="1" applyProtection="1">
      <alignment horizontal="center" vertical="center" wrapText="1"/>
    </xf>
    <xf numFmtId="0" fontId="52" fillId="0" borderId="0" xfId="0" applyFont="1" applyProtection="1">
      <alignment vertical="center"/>
    </xf>
    <xf numFmtId="0" fontId="51" fillId="0" borderId="26" xfId="0" applyFont="1" applyBorder="1" applyAlignment="1" applyProtection="1">
      <alignment horizontal="center" vertical="center" wrapText="1"/>
    </xf>
    <xf numFmtId="0" fontId="53" fillId="0" borderId="0" xfId="0" applyFont="1" applyAlignment="1" applyProtection="1">
      <alignment vertical="center" wrapText="1"/>
    </xf>
    <xf numFmtId="0" fontId="51" fillId="0" borderId="0" xfId="0" applyFont="1" applyAlignment="1" applyProtection="1">
      <alignment vertical="center" wrapText="1"/>
    </xf>
    <xf numFmtId="0" fontId="9" fillId="0" borderId="0" xfId="0" applyFont="1" applyAlignment="1" applyProtection="1">
      <alignment vertical="center" wrapText="1"/>
    </xf>
    <xf numFmtId="0" fontId="51" fillId="3" borderId="6" xfId="0" applyFont="1" applyFill="1" applyBorder="1" applyAlignment="1" applyProtection="1">
      <alignment horizontal="left" vertical="center" wrapText="1"/>
    </xf>
    <xf numFmtId="0" fontId="51" fillId="3" borderId="7" xfId="0" applyFont="1" applyFill="1" applyBorder="1" applyAlignment="1" applyProtection="1">
      <alignment horizontal="left" vertical="center" wrapText="1"/>
    </xf>
    <xf numFmtId="0" fontId="51" fillId="3" borderId="8" xfId="0" applyFont="1" applyFill="1" applyBorder="1" applyAlignment="1" applyProtection="1">
      <alignment horizontal="left" vertical="center" wrapText="1"/>
    </xf>
    <xf numFmtId="0" fontId="51" fillId="3" borderId="6" xfId="0" applyFont="1" applyFill="1" applyBorder="1" applyAlignment="1" applyProtection="1">
      <alignment horizontal="left" vertical="center"/>
    </xf>
    <xf numFmtId="0" fontId="51" fillId="3" borderId="7" xfId="0" applyFont="1" applyFill="1" applyBorder="1" applyAlignment="1" applyProtection="1">
      <alignment horizontal="left" vertical="center"/>
    </xf>
    <xf numFmtId="0" fontId="51" fillId="3" borderId="4" xfId="0" applyFont="1" applyFill="1" applyBorder="1" applyAlignment="1" applyProtection="1">
      <alignment horizontal="left" vertical="center" wrapText="1"/>
    </xf>
    <xf numFmtId="0" fontId="51" fillId="3" borderId="5" xfId="0" applyFont="1" applyFill="1" applyBorder="1" applyAlignment="1" applyProtection="1">
      <alignment horizontal="left" vertical="center" wrapText="1"/>
    </xf>
    <xf numFmtId="0" fontId="51" fillId="3" borderId="0" xfId="0" applyFont="1" applyFill="1" applyBorder="1" applyAlignment="1" applyProtection="1">
      <alignment horizontal="left" vertical="center" wrapText="1"/>
    </xf>
    <xf numFmtId="0" fontId="51" fillId="3" borderId="1" xfId="0" applyFont="1" applyFill="1" applyBorder="1" applyAlignment="1" applyProtection="1">
      <alignment horizontal="left" vertical="center" wrapText="1"/>
    </xf>
    <xf numFmtId="0" fontId="54" fillId="0" borderId="24" xfId="0" applyFont="1" applyBorder="1" applyAlignment="1" applyProtection="1">
      <alignment horizontal="center" vertical="center"/>
    </xf>
    <xf numFmtId="0" fontId="52" fillId="0" borderId="2" xfId="0" quotePrefix="1" applyFont="1" applyBorder="1" applyAlignment="1" applyProtection="1">
      <alignment vertical="center" wrapText="1"/>
    </xf>
    <xf numFmtId="0" fontId="51" fillId="0" borderId="12" xfId="0" applyFont="1" applyBorder="1" applyAlignment="1" applyProtection="1">
      <alignment horizontal="center" vertical="center" wrapText="1"/>
    </xf>
    <xf numFmtId="0" fontId="51" fillId="0" borderId="13" xfId="0" applyFont="1" applyBorder="1" applyAlignment="1" applyProtection="1">
      <alignment horizontal="center" vertical="center" wrapText="1"/>
    </xf>
    <xf numFmtId="0" fontId="51" fillId="10" borderId="6" xfId="0" applyFont="1" applyFill="1" applyBorder="1" applyAlignment="1" applyProtection="1">
      <alignment vertical="center" wrapText="1"/>
    </xf>
    <xf numFmtId="0" fontId="51" fillId="10" borderId="7" xfId="0" applyFont="1" applyFill="1" applyBorder="1" applyAlignment="1" applyProtection="1">
      <alignment vertical="center" wrapText="1"/>
    </xf>
    <xf numFmtId="0" fontId="51" fillId="10" borderId="8" xfId="0" applyFont="1" applyFill="1" applyBorder="1" applyAlignment="1" applyProtection="1">
      <alignment vertical="center" wrapText="1"/>
    </xf>
    <xf numFmtId="0" fontId="56" fillId="0" borderId="25" xfId="0" applyFont="1" applyBorder="1" applyAlignment="1" applyProtection="1">
      <alignment horizontal="center" vertical="center"/>
    </xf>
    <xf numFmtId="0" fontId="56" fillId="0" borderId="2" xfId="0" applyFont="1" applyBorder="1" applyAlignment="1" applyProtection="1">
      <alignment vertical="center" wrapText="1"/>
    </xf>
    <xf numFmtId="0" fontId="56" fillId="0" borderId="21" xfId="0" applyFont="1" applyBorder="1" applyAlignment="1" applyProtection="1">
      <alignment vertical="center" wrapText="1"/>
    </xf>
    <xf numFmtId="0" fontId="56" fillId="0" borderId="19" xfId="0" applyFont="1" applyBorder="1" applyAlignment="1" applyProtection="1">
      <alignment vertical="center" wrapText="1"/>
    </xf>
    <xf numFmtId="0" fontId="56" fillId="0" borderId="0" xfId="0" applyFont="1" applyProtection="1">
      <alignment vertical="center"/>
    </xf>
    <xf numFmtId="0" fontId="51" fillId="3" borderId="6" xfId="0" applyFont="1" applyFill="1" applyBorder="1" applyAlignment="1" applyProtection="1">
      <alignment vertical="center" wrapText="1"/>
    </xf>
    <xf numFmtId="0" fontId="51" fillId="3" borderId="7" xfId="0" applyFont="1" applyFill="1" applyBorder="1" applyAlignment="1" applyProtection="1">
      <alignment vertical="center" wrapText="1"/>
    </xf>
    <xf numFmtId="0" fontId="51" fillId="3" borderId="8" xfId="0" applyFont="1" applyFill="1" applyBorder="1" applyAlignment="1" applyProtection="1">
      <alignment vertical="center" wrapText="1"/>
    </xf>
    <xf numFmtId="0" fontId="17" fillId="0" borderId="20" xfId="5" applyBorder="1" applyAlignment="1" applyProtection="1">
      <alignment vertical="center" wrapText="1"/>
    </xf>
    <xf numFmtId="0" fontId="0" fillId="0" borderId="0" xfId="0" applyAlignment="1" applyProtection="1">
      <alignment vertical="center" wrapText="1"/>
    </xf>
    <xf numFmtId="0" fontId="0" fillId="0" borderId="0" xfId="0" applyProtection="1">
      <alignment vertical="center"/>
    </xf>
    <xf numFmtId="0" fontId="39" fillId="3" borderId="1" xfId="0" applyFont="1" applyFill="1" applyBorder="1" applyAlignment="1" applyProtection="1">
      <alignment vertical="center" wrapText="1"/>
    </xf>
    <xf numFmtId="0" fontId="40" fillId="3" borderId="1" xfId="0" applyFont="1" applyFill="1" applyBorder="1" applyAlignment="1" applyProtection="1">
      <alignment horizontal="center" vertical="center" wrapText="1"/>
    </xf>
    <xf numFmtId="0" fontId="40" fillId="3" borderId="3" xfId="0" applyFont="1" applyFill="1" applyBorder="1" applyAlignment="1" applyProtection="1">
      <alignment horizontal="center" vertical="center" wrapText="1"/>
    </xf>
    <xf numFmtId="0" fontId="57" fillId="0" borderId="0" xfId="0" applyFont="1" applyProtection="1">
      <alignment vertical="center"/>
    </xf>
    <xf numFmtId="0" fontId="58" fillId="2" borderId="0" xfId="0" applyFont="1" applyFill="1" applyProtection="1">
      <alignment vertical="center"/>
    </xf>
    <xf numFmtId="0" fontId="51" fillId="2" borderId="0" xfId="0" applyFont="1" applyFill="1" applyAlignment="1" applyProtection="1">
      <alignment vertical="center" wrapText="1"/>
    </xf>
    <xf numFmtId="0" fontId="59" fillId="5" borderId="1" xfId="0" applyFont="1" applyFill="1" applyBorder="1" applyProtection="1">
      <alignment vertical="center"/>
    </xf>
    <xf numFmtId="0" fontId="51" fillId="0" borderId="1" xfId="0" applyFont="1" applyBorder="1" applyAlignment="1" applyProtection="1">
      <alignment vertical="center" wrapText="1"/>
    </xf>
    <xf numFmtId="0" fontId="51" fillId="0" borderId="1" xfId="0" applyFont="1" applyBorder="1" applyAlignment="1" applyProtection="1">
      <alignment vertical="top" wrapText="1"/>
    </xf>
    <xf numFmtId="0" fontId="40" fillId="0" borderId="0" xfId="0" applyFont="1" applyProtection="1">
      <alignment vertical="center"/>
    </xf>
    <xf numFmtId="0" fontId="60" fillId="0" borderId="0" xfId="5" applyFont="1" applyProtection="1">
      <alignment vertical="center"/>
    </xf>
    <xf numFmtId="0" fontId="40" fillId="0" borderId="0" xfId="0" applyFont="1" applyAlignment="1" applyProtection="1">
      <alignment vertical="center" wrapText="1"/>
    </xf>
    <xf numFmtId="0" fontId="34" fillId="0" borderId="0" xfId="0" applyFont="1" applyProtection="1">
      <alignment vertical="center"/>
    </xf>
    <xf numFmtId="0" fontId="29" fillId="0" borderId="0" xfId="0" applyFont="1" applyProtection="1">
      <alignment vertical="center"/>
    </xf>
    <xf numFmtId="0" fontId="29" fillId="4" borderId="1" xfId="0" applyFont="1" applyFill="1" applyBorder="1" applyAlignment="1" applyProtection="1">
      <alignment horizontal="center" vertical="center"/>
    </xf>
    <xf numFmtId="180" fontId="29" fillId="4" borderId="1" xfId="0" applyNumberFormat="1" applyFont="1" applyFill="1" applyBorder="1" applyAlignment="1" applyProtection="1">
      <alignment horizontal="center" vertical="center" wrapText="1"/>
    </xf>
    <xf numFmtId="0" fontId="29" fillId="0" borderId="0" xfId="0" applyFont="1" applyBorder="1" applyProtection="1">
      <alignment vertical="center"/>
    </xf>
    <xf numFmtId="0" fontId="30" fillId="5" borderId="5" xfId="0" applyFont="1" applyFill="1" applyBorder="1" applyAlignment="1" applyProtection="1">
      <alignment vertical="center" wrapText="1"/>
    </xf>
    <xf numFmtId="0" fontId="42" fillId="0" borderId="1" xfId="5" applyFont="1" applyFill="1" applyBorder="1" applyAlignment="1" applyProtection="1">
      <alignment horizontal="center" vertical="center"/>
    </xf>
    <xf numFmtId="0" fontId="29" fillId="0" borderId="0" xfId="0" applyFont="1" applyBorder="1" applyAlignment="1" applyProtection="1">
      <alignment vertical="center" wrapText="1"/>
    </xf>
    <xf numFmtId="0" fontId="29" fillId="0" borderId="1" xfId="0" applyFont="1" applyBorder="1" applyAlignment="1" applyProtection="1">
      <alignment vertical="center" wrapText="1"/>
    </xf>
    <xf numFmtId="177" fontId="29" fillId="0" borderId="0" xfId="0" applyNumberFormat="1" applyFont="1" applyAlignment="1" applyProtection="1">
      <alignment horizontal="left" vertical="center"/>
    </xf>
    <xf numFmtId="0" fontId="42" fillId="0" borderId="0" xfId="5" applyFont="1" applyAlignment="1" applyProtection="1">
      <alignment horizontal="center" vertical="center"/>
    </xf>
    <xf numFmtId="0" fontId="29" fillId="0" borderId="0" xfId="0" applyFont="1" applyAlignment="1" applyProtection="1">
      <alignment vertical="center"/>
    </xf>
    <xf numFmtId="0" fontId="29" fillId="4" borderId="1" xfId="0" applyFont="1" applyFill="1" applyBorder="1" applyAlignment="1" applyProtection="1">
      <alignment vertical="center" wrapText="1"/>
    </xf>
    <xf numFmtId="0" fontId="29" fillId="11" borderId="3" xfId="0" applyFont="1" applyFill="1" applyBorder="1" applyAlignment="1" applyProtection="1">
      <alignment horizontal="left" vertical="center" wrapText="1"/>
    </xf>
    <xf numFmtId="0" fontId="29" fillId="11" borderId="5" xfId="0" applyFont="1" applyFill="1" applyBorder="1" applyAlignment="1" applyProtection="1">
      <alignment horizontal="left" vertical="center" wrapText="1"/>
    </xf>
    <xf numFmtId="0" fontId="29" fillId="4" borderId="11" xfId="0" applyFont="1" applyFill="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11" borderId="3" xfId="0" applyFont="1" applyFill="1" applyBorder="1" applyAlignment="1" applyProtection="1">
      <alignment vertical="center" wrapText="1"/>
    </xf>
    <xf numFmtId="0" fontId="29" fillId="11" borderId="68" xfId="0" applyFont="1" applyFill="1" applyBorder="1" applyAlignment="1" applyProtection="1">
      <alignment vertical="center" wrapText="1"/>
    </xf>
    <xf numFmtId="0" fontId="29" fillId="11" borderId="5" xfId="0" applyFont="1" applyFill="1" applyBorder="1" applyAlignment="1" applyProtection="1">
      <alignment vertical="center" wrapText="1"/>
    </xf>
    <xf numFmtId="0" fontId="29" fillId="4" borderId="1" xfId="0" applyFont="1" applyFill="1" applyBorder="1" applyAlignment="1" applyProtection="1">
      <alignment horizontal="center" vertical="center" shrinkToFit="1"/>
    </xf>
    <xf numFmtId="0" fontId="29" fillId="4" borderId="1" xfId="0" applyFont="1" applyFill="1" applyBorder="1" applyAlignment="1" applyProtection="1">
      <alignment horizontal="center" vertical="center" wrapText="1"/>
    </xf>
    <xf numFmtId="181" fontId="29" fillId="4" borderId="1" xfId="0" applyNumberFormat="1" applyFont="1" applyFill="1" applyBorder="1" applyAlignment="1" applyProtection="1">
      <alignment horizontal="center" vertical="center" wrapText="1"/>
    </xf>
    <xf numFmtId="0" fontId="30" fillId="5" borderId="1" xfId="0" applyFont="1" applyFill="1" applyBorder="1" applyAlignment="1" applyProtection="1">
      <alignment vertical="center" wrapText="1"/>
    </xf>
    <xf numFmtId="0" fontId="41" fillId="0" borderId="1" xfId="5" applyFont="1" applyFill="1" applyBorder="1" applyAlignment="1" applyProtection="1">
      <alignment horizontal="center" vertical="center"/>
    </xf>
    <xf numFmtId="0" fontId="29" fillId="0" borderId="1" xfId="0" applyFont="1" applyBorder="1" applyAlignment="1" applyProtection="1">
      <alignment horizontal="left" vertical="center" wrapText="1"/>
    </xf>
    <xf numFmtId="0" fontId="29" fillId="0" borderId="0" xfId="0" applyFont="1" applyAlignment="1" applyProtection="1">
      <alignment vertical="center" wrapText="1"/>
    </xf>
    <xf numFmtId="0" fontId="29" fillId="11" borderId="1" xfId="0" applyFont="1" applyFill="1" applyBorder="1" applyAlignment="1" applyProtection="1">
      <alignment horizontal="left" vertical="center" wrapText="1"/>
    </xf>
    <xf numFmtId="0" fontId="29" fillId="4" borderId="1" xfId="0" applyFont="1" applyFill="1" applyBorder="1" applyAlignment="1" applyProtection="1">
      <alignment horizontal="left" vertical="center" wrapText="1"/>
    </xf>
    <xf numFmtId="0" fontId="29" fillId="0" borderId="14" xfId="0" applyFont="1" applyBorder="1" applyAlignment="1" applyProtection="1">
      <alignment horizontal="left" vertical="center" wrapText="1"/>
    </xf>
    <xf numFmtId="0" fontId="29" fillId="4" borderId="67" xfId="0" applyFont="1" applyFill="1" applyBorder="1" applyAlignment="1" applyProtection="1">
      <alignment vertical="center" wrapText="1"/>
    </xf>
    <xf numFmtId="0" fontId="29" fillId="0" borderId="31" xfId="0" applyFont="1" applyBorder="1" applyAlignment="1" applyProtection="1">
      <alignment vertical="center" wrapText="1"/>
    </xf>
    <xf numFmtId="0" fontId="29" fillId="4" borderId="35" xfId="0" applyFont="1" applyFill="1" applyBorder="1" applyAlignment="1" applyProtection="1">
      <alignment horizontal="left" vertical="center" wrapText="1"/>
    </xf>
    <xf numFmtId="0" fontId="29" fillId="4" borderId="66" xfId="0" applyFont="1" applyFill="1" applyBorder="1" applyAlignment="1" applyProtection="1">
      <alignment vertical="center" wrapText="1"/>
    </xf>
    <xf numFmtId="0" fontId="29" fillId="11" borderId="34" xfId="0" applyFont="1" applyFill="1" applyBorder="1" applyAlignment="1" applyProtection="1">
      <alignment vertical="center" wrapText="1"/>
    </xf>
    <xf numFmtId="0" fontId="29" fillId="11" borderId="32" xfId="0" applyFont="1" applyFill="1" applyBorder="1" applyAlignment="1" applyProtection="1">
      <alignment vertical="center" wrapText="1"/>
    </xf>
    <xf numFmtId="0" fontId="29" fillId="4" borderId="30" xfId="0" applyFont="1" applyFill="1" applyBorder="1" applyAlignment="1" applyProtection="1">
      <alignment horizontal="left" vertical="center" wrapText="1"/>
    </xf>
    <xf numFmtId="0" fontId="29" fillId="11" borderId="1" xfId="0" applyFont="1" applyFill="1" applyBorder="1" applyAlignment="1" applyProtection="1">
      <alignment vertical="center" wrapText="1"/>
    </xf>
    <xf numFmtId="0" fontId="29" fillId="4" borderId="1" xfId="0" applyFont="1" applyFill="1" applyBorder="1" applyProtection="1">
      <alignment vertical="center"/>
    </xf>
    <xf numFmtId="0" fontId="29" fillId="4" borderId="1" xfId="0" applyFont="1" applyFill="1" applyBorder="1" applyAlignment="1" applyProtection="1">
      <alignment horizontal="center" vertical="center" wrapText="1" shrinkToFit="1"/>
    </xf>
    <xf numFmtId="182" fontId="29" fillId="4" borderId="1" xfId="0" applyNumberFormat="1" applyFont="1" applyFill="1" applyBorder="1" applyAlignment="1" applyProtection="1">
      <alignment horizontal="center" vertical="center" wrapText="1"/>
    </xf>
    <xf numFmtId="177" fontId="28" fillId="0" borderId="0" xfId="0" applyNumberFormat="1" applyFont="1" applyAlignment="1" applyProtection="1">
      <alignment horizontal="left" vertical="center"/>
    </xf>
    <xf numFmtId="0" fontId="31" fillId="0" borderId="0" xfId="5" applyFont="1" applyAlignment="1" applyProtection="1">
      <alignment horizontal="center" vertical="center"/>
    </xf>
    <xf numFmtId="0" fontId="32" fillId="11" borderId="3" xfId="0" applyFont="1" applyFill="1" applyBorder="1" applyAlignment="1" applyProtection="1">
      <alignment horizontal="left" vertical="center" wrapText="1"/>
    </xf>
    <xf numFmtId="0" fontId="32" fillId="11" borderId="1" xfId="0" applyFont="1" applyFill="1" applyBorder="1" applyAlignment="1" applyProtection="1">
      <alignment horizontal="left" vertical="center" wrapText="1"/>
    </xf>
    <xf numFmtId="0" fontId="32" fillId="4" borderId="1" xfId="0" applyFont="1" applyFill="1" applyBorder="1" applyAlignment="1" applyProtection="1">
      <alignment horizontal="left" vertical="center" wrapText="1"/>
    </xf>
    <xf numFmtId="0" fontId="28" fillId="0" borderId="1" xfId="0" applyFont="1" applyBorder="1" applyAlignment="1" applyProtection="1">
      <alignment vertical="center" wrapText="1"/>
    </xf>
    <xf numFmtId="0" fontId="28" fillId="0" borderId="11" xfId="0" applyFont="1" applyBorder="1" applyAlignment="1" applyProtection="1">
      <alignment vertical="center" wrapText="1"/>
    </xf>
    <xf numFmtId="0" fontId="29" fillId="4" borderId="1" xfId="0" applyFont="1" applyFill="1" applyBorder="1" applyAlignment="1" applyProtection="1">
      <alignment horizontal="left" vertical="center"/>
    </xf>
    <xf numFmtId="38" fontId="22" fillId="0" borderId="46" xfId="1" applyFont="1" applyBorder="1" applyProtection="1">
      <alignment vertical="center"/>
      <protection locked="0"/>
    </xf>
    <xf numFmtId="38" fontId="22" fillId="0" borderId="1" xfId="1" applyFont="1" applyBorder="1" applyProtection="1">
      <alignment vertical="center"/>
      <protection locked="0"/>
    </xf>
    <xf numFmtId="38" fontId="22" fillId="0" borderId="57" xfId="1" applyFont="1" applyBorder="1" applyProtection="1">
      <alignment vertical="center"/>
      <protection locked="0"/>
    </xf>
    <xf numFmtId="38" fontId="22" fillId="0" borderId="10" xfId="1" applyFont="1" applyBorder="1" applyProtection="1">
      <alignment vertical="center"/>
      <protection locked="0"/>
    </xf>
    <xf numFmtId="0" fontId="27" fillId="0" borderId="0" xfId="0" applyFont="1" applyProtection="1">
      <alignment vertical="center"/>
    </xf>
    <xf numFmtId="0" fontId="24" fillId="3" borderId="51" xfId="0" applyFont="1" applyFill="1" applyBorder="1" applyProtection="1">
      <alignment vertical="center"/>
    </xf>
    <xf numFmtId="0" fontId="24" fillId="3" borderId="5" xfId="0" applyFont="1" applyFill="1" applyBorder="1" applyProtection="1">
      <alignment vertical="center"/>
    </xf>
    <xf numFmtId="0" fontId="24" fillId="3" borderId="3" xfId="0" applyFont="1" applyFill="1" applyBorder="1" applyProtection="1">
      <alignment vertical="center"/>
    </xf>
    <xf numFmtId="0" fontId="24" fillId="3" borderId="46" xfId="0" applyFont="1" applyFill="1" applyBorder="1" applyProtection="1">
      <alignment vertical="center"/>
    </xf>
    <xf numFmtId="0" fontId="24" fillId="3" borderId="1" xfId="0" applyFont="1" applyFill="1" applyBorder="1" applyProtection="1">
      <alignment vertical="center"/>
    </xf>
    <xf numFmtId="0" fontId="24" fillId="3" borderId="47" xfId="0" applyFont="1" applyFill="1" applyBorder="1" applyProtection="1">
      <alignment vertical="center"/>
    </xf>
    <xf numFmtId="0" fontId="9" fillId="0" borderId="46" xfId="0" applyFont="1" applyBorder="1" applyAlignment="1" applyProtection="1">
      <alignment horizontal="center" vertical="center"/>
    </xf>
    <xf numFmtId="38" fontId="63" fillId="0" borderId="46" xfId="1" applyFont="1" applyBorder="1" applyProtection="1">
      <alignment vertical="center"/>
    </xf>
    <xf numFmtId="38" fontId="63" fillId="0" borderId="47" xfId="1" applyFont="1" applyBorder="1" applyProtection="1">
      <alignment vertical="center"/>
    </xf>
    <xf numFmtId="38" fontId="22" fillId="0" borderId="1" xfId="1" applyFont="1" applyBorder="1" applyProtection="1">
      <alignment vertical="center"/>
    </xf>
    <xf numFmtId="0" fontId="9" fillId="0" borderId="57" xfId="0" applyFont="1" applyBorder="1" applyAlignment="1" applyProtection="1">
      <alignment horizontal="center" vertical="center"/>
    </xf>
    <xf numFmtId="38" fontId="22" fillId="0" borderId="10" xfId="1" applyFont="1" applyBorder="1" applyProtection="1">
      <alignment vertical="center"/>
    </xf>
    <xf numFmtId="38" fontId="63" fillId="0" borderId="57" xfId="1" applyFont="1" applyBorder="1" applyProtection="1">
      <alignment vertical="center"/>
    </xf>
    <xf numFmtId="38" fontId="63" fillId="0" borderId="58" xfId="1" applyFont="1" applyBorder="1" applyProtection="1">
      <alignment vertical="center"/>
    </xf>
    <xf numFmtId="0" fontId="9" fillId="6" borderId="59" xfId="0" applyFont="1" applyFill="1" applyBorder="1" applyProtection="1">
      <alignment vertical="center"/>
    </xf>
    <xf numFmtId="0" fontId="9" fillId="6" borderId="60" xfId="0" applyFont="1" applyFill="1" applyBorder="1" applyProtection="1">
      <alignment vertical="center"/>
    </xf>
    <xf numFmtId="3" fontId="9" fillId="6" borderId="61" xfId="0" applyNumberFormat="1" applyFont="1" applyFill="1" applyBorder="1" applyAlignment="1" applyProtection="1">
      <alignment horizontal="right" vertical="center"/>
    </xf>
    <xf numFmtId="38" fontId="64" fillId="6" borderId="62" xfId="1" applyFont="1" applyFill="1" applyBorder="1" applyProtection="1">
      <alignment vertical="center"/>
    </xf>
    <xf numFmtId="38" fontId="64" fillId="6" borderId="63" xfId="1" applyFont="1" applyFill="1" applyBorder="1" applyProtection="1">
      <alignment vertical="center"/>
    </xf>
    <xf numFmtId="38" fontId="64" fillId="6" borderId="64" xfId="1" applyFont="1" applyFill="1" applyBorder="1" applyProtection="1">
      <alignment vertical="center"/>
    </xf>
    <xf numFmtId="38" fontId="64" fillId="6" borderId="65" xfId="1" applyFont="1" applyFill="1" applyBorder="1" applyProtection="1">
      <alignment vertical="center"/>
    </xf>
    <xf numFmtId="0" fontId="9" fillId="0" borderId="0" xfId="0" applyFont="1" applyFill="1" applyBorder="1" applyProtection="1">
      <alignment vertical="center"/>
    </xf>
    <xf numFmtId="3" fontId="9" fillId="0" borderId="0" xfId="0" applyNumberFormat="1" applyFont="1" applyFill="1" applyBorder="1" applyAlignment="1" applyProtection="1">
      <alignment horizontal="left" vertical="center"/>
    </xf>
    <xf numFmtId="3" fontId="9" fillId="0" borderId="0" xfId="0" applyNumberFormat="1" applyFont="1" applyFill="1" applyBorder="1" applyProtection="1">
      <alignment vertical="center"/>
    </xf>
    <xf numFmtId="3" fontId="11" fillId="9" borderId="55" xfId="0" applyNumberFormat="1" applyFont="1" applyFill="1" applyBorder="1" applyAlignment="1" applyProtection="1">
      <alignment horizontal="center" vertical="center" wrapText="1"/>
    </xf>
    <xf numFmtId="38" fontId="64" fillId="9" borderId="56" xfId="1" applyFont="1" applyFill="1" applyBorder="1" applyProtection="1">
      <alignment vertical="center"/>
    </xf>
    <xf numFmtId="38" fontId="9" fillId="0" borderId="0" xfId="0" applyNumberFormat="1" applyFont="1" applyProtection="1">
      <alignment vertical="center"/>
    </xf>
    <xf numFmtId="38" fontId="24" fillId="0" borderId="1" xfId="1" applyFont="1" applyBorder="1" applyProtection="1">
      <alignment vertical="center"/>
    </xf>
    <xf numFmtId="0" fontId="0" fillId="0" borderId="0" xfId="0" applyAlignment="1" applyProtection="1">
      <alignment horizontal="right" vertical="center"/>
    </xf>
    <xf numFmtId="0" fontId="18" fillId="0" borderId="0" xfId="0" applyFont="1" applyBorder="1" applyAlignment="1" applyProtection="1">
      <alignment vertical="center" wrapText="1"/>
    </xf>
    <xf numFmtId="0" fontId="9" fillId="0" borderId="0" xfId="0" applyFont="1" applyAlignment="1" applyProtection="1">
      <alignment horizontal="right" vertical="center"/>
    </xf>
    <xf numFmtId="0" fontId="25" fillId="0" borderId="0" xfId="0" applyFont="1" applyAlignment="1" applyProtection="1">
      <alignment horizontal="right" vertical="center"/>
    </xf>
    <xf numFmtId="0" fontId="14" fillId="0" borderId="0" xfId="0" applyFont="1" applyAlignment="1" applyProtection="1">
      <alignment horizontal="right" vertical="center"/>
    </xf>
    <xf numFmtId="0" fontId="20" fillId="0" borderId="0" xfId="0" applyFont="1" applyBorder="1" applyAlignment="1" applyProtection="1">
      <alignment vertical="center" wrapText="1"/>
    </xf>
    <xf numFmtId="0" fontId="9" fillId="0" borderId="0" xfId="0" applyFont="1" applyAlignment="1" applyProtection="1">
      <alignment horizontal="left" vertical="center" wrapText="1" indent="1"/>
    </xf>
    <xf numFmtId="0" fontId="38" fillId="0" borderId="0" xfId="0" applyFont="1" applyProtection="1">
      <alignment vertical="center"/>
    </xf>
    <xf numFmtId="0" fontId="38" fillId="0" borderId="0" xfId="0" applyFont="1" applyAlignment="1" applyProtection="1">
      <alignment vertical="center" wrapText="1"/>
    </xf>
    <xf numFmtId="0" fontId="46" fillId="0" borderId="0" xfId="0" applyFont="1" applyProtection="1">
      <alignment vertical="center"/>
    </xf>
    <xf numFmtId="0" fontId="46" fillId="0" borderId="0" xfId="0" applyFont="1" applyBorder="1" applyAlignment="1" applyProtection="1">
      <alignment vertical="center" wrapText="1"/>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46"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179" fontId="0" fillId="0" borderId="1" xfId="0" applyNumberFormat="1"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26" fillId="0" borderId="0" xfId="0" applyFont="1" applyProtection="1">
      <alignment vertical="center"/>
    </xf>
    <xf numFmtId="0" fontId="66" fillId="0" borderId="0" xfId="0" applyFont="1" applyProtection="1">
      <alignment vertical="center"/>
    </xf>
    <xf numFmtId="0" fontId="56" fillId="0" borderId="0" xfId="0" applyFont="1" applyBorder="1" applyAlignment="1" applyProtection="1">
      <alignment vertical="center" wrapText="1"/>
    </xf>
    <xf numFmtId="0" fontId="0" fillId="0" borderId="0" xfId="0" applyFont="1" applyAlignment="1" applyProtection="1">
      <alignment horizontal="right" vertical="center"/>
    </xf>
    <xf numFmtId="0" fontId="0" fillId="0" borderId="0" xfId="0" applyAlignment="1" applyProtection="1">
      <alignment horizontal="right" vertical="center" wrapText="1"/>
    </xf>
    <xf numFmtId="0" fontId="14" fillId="0" borderId="0" xfId="0" applyFont="1" applyAlignment="1" applyProtection="1">
      <alignment horizontal="left"/>
    </xf>
    <xf numFmtId="0" fontId="26" fillId="0" borderId="0" xfId="0" applyFont="1" applyBorder="1" applyAlignment="1" applyProtection="1">
      <alignment vertical="center" wrapText="1"/>
    </xf>
    <xf numFmtId="0" fontId="9" fillId="4" borderId="1" xfId="0" applyFont="1" applyFill="1" applyBorder="1" applyProtection="1">
      <alignment vertical="center"/>
    </xf>
    <xf numFmtId="0" fontId="67" fillId="0" borderId="0" xfId="0" applyFont="1" applyProtection="1">
      <alignment vertical="center"/>
    </xf>
    <xf numFmtId="0" fontId="61" fillId="0" borderId="0" xfId="0" applyFont="1" applyProtection="1">
      <alignment vertical="center"/>
    </xf>
    <xf numFmtId="0" fontId="66" fillId="0" borderId="0" xfId="0" applyFont="1" applyAlignment="1" applyProtection="1">
      <alignment vertical="center" wrapText="1"/>
    </xf>
    <xf numFmtId="11" fontId="9" fillId="0" borderId="0" xfId="0" applyNumberFormat="1" applyFont="1" applyProtection="1">
      <alignment vertical="center"/>
    </xf>
    <xf numFmtId="0" fontId="24" fillId="0" borderId="0" xfId="0" applyFont="1" applyAlignment="1" applyProtection="1">
      <alignment vertical="center" wrapText="1"/>
    </xf>
    <xf numFmtId="0" fontId="36" fillId="0" borderId="1" xfId="0" applyFont="1" applyBorder="1" applyAlignment="1" applyProtection="1">
      <alignment horizontal="center" vertical="center" wrapText="1"/>
    </xf>
    <xf numFmtId="0" fontId="0" fillId="0" borderId="0" xfId="0" applyFont="1" applyAlignment="1" applyProtection="1">
      <alignment vertical="center"/>
    </xf>
    <xf numFmtId="0" fontId="24" fillId="0" borderId="0" xfId="0" applyFont="1" applyAlignment="1" applyProtection="1">
      <alignment vertical="center"/>
    </xf>
    <xf numFmtId="0" fontId="0" fillId="0" borderId="0" xfId="0" applyAlignment="1" applyProtection="1">
      <alignment vertical="center"/>
    </xf>
    <xf numFmtId="0" fontId="36" fillId="0" borderId="1" xfId="0" applyFont="1" applyBorder="1" applyAlignment="1" applyProtection="1">
      <alignment horizontal="center" vertical="center" wrapText="1"/>
      <protection locked="0"/>
    </xf>
    <xf numFmtId="184" fontId="36" fillId="0" borderId="1" xfId="0" applyNumberFormat="1" applyFont="1" applyBorder="1" applyAlignment="1" applyProtection="1">
      <alignment horizontal="center" vertical="center" wrapText="1"/>
      <protection locked="0"/>
    </xf>
    <xf numFmtId="0" fontId="68" fillId="0" borderId="0" xfId="0" applyFont="1" applyProtection="1">
      <alignment vertical="center"/>
    </xf>
    <xf numFmtId="0" fontId="69" fillId="0" borderId="0" xfId="0" applyFont="1" applyProtection="1">
      <alignment vertical="center"/>
    </xf>
    <xf numFmtId="0" fontId="3" fillId="0" borderId="0" xfId="0" applyFont="1" applyProtection="1">
      <alignment vertical="center"/>
    </xf>
    <xf numFmtId="0" fontId="70" fillId="0" borderId="0" xfId="0" applyFont="1" applyBorder="1" applyAlignment="1" applyProtection="1">
      <alignment vertical="center" wrapText="1"/>
    </xf>
    <xf numFmtId="0" fontId="3" fillId="0" borderId="0" xfId="0" applyFont="1" applyAlignment="1" applyProtection="1">
      <alignment vertical="center" wrapText="1"/>
    </xf>
    <xf numFmtId="0" fontId="69" fillId="0" borderId="0" xfId="0" applyFont="1" applyBorder="1" applyAlignment="1" applyProtection="1">
      <alignment vertical="center" wrapText="1"/>
    </xf>
    <xf numFmtId="0" fontId="0" fillId="0" borderId="0" xfId="0" applyFont="1" applyProtection="1">
      <alignment vertical="center"/>
    </xf>
    <xf numFmtId="0" fontId="29"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71" fillId="0" borderId="0" xfId="0" applyFont="1">
      <alignment vertical="center"/>
    </xf>
    <xf numFmtId="38" fontId="40" fillId="0" borderId="1" xfId="1" applyFont="1" applyBorder="1" applyAlignment="1" applyProtection="1">
      <alignment horizontal="center" vertical="center" wrapText="1"/>
    </xf>
    <xf numFmtId="49" fontId="40" fillId="0" borderId="1" xfId="0" quotePrefix="1" applyNumberFormat="1" applyFont="1" applyBorder="1" applyAlignment="1" applyProtection="1">
      <alignment horizontal="center" vertical="center" wrapText="1"/>
    </xf>
    <xf numFmtId="38" fontId="40" fillId="0" borderId="1" xfId="0" applyNumberFormat="1"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0" fillId="0" borderId="0" xfId="0" applyFont="1" applyAlignment="1" applyProtection="1">
      <alignment horizontal="left" vertical="center"/>
    </xf>
    <xf numFmtId="0" fontId="52" fillId="0" borderId="2" xfId="0" quotePrefix="1" applyFont="1" applyBorder="1" applyAlignment="1" applyProtection="1">
      <alignment horizontal="center" vertical="center" wrapText="1"/>
    </xf>
    <xf numFmtId="14" fontId="55" fillId="0" borderId="12" xfId="0" applyNumberFormat="1" applyFont="1" applyBorder="1" applyAlignment="1" applyProtection="1">
      <alignment horizontal="left" vertical="center"/>
      <protection locked="0"/>
    </xf>
    <xf numFmtId="14" fontId="55" fillId="0" borderId="13" xfId="0" applyNumberFormat="1" applyFont="1" applyBorder="1" applyAlignment="1" applyProtection="1">
      <alignment horizontal="left" vertical="center"/>
      <protection locked="0"/>
    </xf>
    <xf numFmtId="0" fontId="52" fillId="0" borderId="2" xfId="0" applyFont="1" applyBorder="1" applyAlignment="1" applyProtection="1">
      <alignment horizontal="left" vertical="center" wrapText="1"/>
    </xf>
    <xf numFmtId="14" fontId="52" fillId="0" borderId="2" xfId="0" applyNumberFormat="1" applyFont="1" applyBorder="1" applyAlignment="1" applyProtection="1">
      <alignment horizontal="left" vertical="center" wrapText="1"/>
    </xf>
    <xf numFmtId="183" fontId="55" fillId="0" borderId="12" xfId="0" applyNumberFormat="1" applyFont="1" applyBorder="1" applyAlignment="1" applyProtection="1">
      <alignment vertical="center" wrapText="1"/>
      <protection locked="0"/>
    </xf>
    <xf numFmtId="183" fontId="55" fillId="0" borderId="13" xfId="0" applyNumberFormat="1" applyFont="1" applyBorder="1" applyAlignment="1" applyProtection="1">
      <alignment vertical="center" wrapText="1"/>
      <protection locked="0"/>
    </xf>
    <xf numFmtId="0" fontId="10" fillId="0" borderId="1"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24" fillId="0" borderId="0" xfId="0" applyFont="1" applyAlignment="1" applyProtection="1">
      <alignment horizontal="left" vertical="center"/>
    </xf>
    <xf numFmtId="0" fontId="24" fillId="0" borderId="1" xfId="0" applyFont="1" applyFill="1" applyBorder="1" applyAlignment="1" applyProtection="1">
      <alignment horizontal="left" vertical="center"/>
    </xf>
    <xf numFmtId="55" fontId="24" fillId="0" borderId="1" xfId="0" quotePrefix="1" applyNumberFormat="1" applyFont="1" applyFill="1" applyBorder="1" applyAlignment="1" applyProtection="1">
      <alignment horizontal="left" vertical="center"/>
    </xf>
    <xf numFmtId="0" fontId="24" fillId="0" borderId="1" xfId="0" applyFont="1" applyBorder="1" applyAlignment="1" applyProtection="1">
      <alignment horizontal="left" vertical="center"/>
      <protection locked="0"/>
    </xf>
    <xf numFmtId="11" fontId="24" fillId="0" borderId="0" xfId="0" applyNumberFormat="1" applyFont="1" applyAlignment="1" applyProtection="1">
      <alignment horizontal="left" vertical="center"/>
    </xf>
    <xf numFmtId="0" fontId="35" fillId="0" borderId="0" xfId="0" applyFont="1" applyProtection="1">
      <alignment vertical="center"/>
    </xf>
    <xf numFmtId="0" fontId="29" fillId="4" borderId="1" xfId="0" applyFont="1" applyFill="1" applyBorder="1" applyAlignment="1" applyProtection="1">
      <alignment vertical="center" wrapText="1"/>
    </xf>
    <xf numFmtId="0" fontId="29" fillId="2" borderId="3" xfId="0" applyFont="1" applyFill="1" applyBorder="1" applyAlignment="1" applyProtection="1">
      <alignment vertical="center" wrapText="1"/>
      <protection locked="0"/>
    </xf>
    <xf numFmtId="0" fontId="29" fillId="2" borderId="3"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0" fillId="0" borderId="0" xfId="0" applyFont="1" applyAlignment="1" applyProtection="1">
      <alignment horizontal="left" vertical="center" wrapText="1"/>
    </xf>
    <xf numFmtId="0" fontId="69" fillId="0" borderId="0" xfId="0" applyFont="1" applyBorder="1" applyAlignment="1" applyProtection="1">
      <alignment horizontal="left" vertical="center" wrapText="1"/>
    </xf>
    <xf numFmtId="0" fontId="13" fillId="0" borderId="0" xfId="0" applyFont="1" applyAlignment="1">
      <alignment horizontal="center" vertical="center"/>
    </xf>
    <xf numFmtId="0" fontId="51" fillId="3" borderId="10" xfId="0" applyFont="1" applyFill="1" applyBorder="1" applyAlignment="1" applyProtection="1">
      <alignment horizontal="center" vertical="center" wrapText="1"/>
    </xf>
    <xf numFmtId="0" fontId="51" fillId="3" borderId="11" xfId="0" applyFont="1" applyFill="1" applyBorder="1" applyAlignment="1" applyProtection="1">
      <alignment horizontal="center" vertical="center" wrapText="1"/>
    </xf>
    <xf numFmtId="0" fontId="51" fillId="3" borderId="6" xfId="0" applyFont="1" applyFill="1" applyBorder="1" applyAlignment="1" applyProtection="1">
      <alignment horizontal="center" vertical="center" wrapText="1"/>
    </xf>
    <xf numFmtId="0" fontId="51" fillId="3" borderId="84"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51" fillId="3" borderId="14" xfId="0" applyFont="1" applyFill="1" applyBorder="1" applyAlignment="1" applyProtection="1">
      <alignment horizontal="center" vertical="center"/>
    </xf>
    <xf numFmtId="0" fontId="51" fillId="3" borderId="11" xfId="0" applyFont="1" applyFill="1" applyBorder="1" applyAlignment="1" applyProtection="1">
      <alignment horizontal="center" vertical="center"/>
    </xf>
    <xf numFmtId="0" fontId="51" fillId="3" borderId="14" xfId="0" applyFont="1" applyFill="1" applyBorder="1" applyAlignment="1" applyProtection="1">
      <alignment horizontal="center" vertical="center" wrapText="1"/>
    </xf>
    <xf numFmtId="0" fontId="51" fillId="10" borderId="6" xfId="0" applyFont="1" applyFill="1" applyBorder="1" applyAlignment="1" applyProtection="1">
      <alignment horizontal="center" vertical="center" wrapText="1"/>
    </xf>
    <xf numFmtId="0" fontId="51" fillId="10" borderId="84" xfId="0" applyFont="1" applyFill="1" applyBorder="1" applyAlignment="1" applyProtection="1">
      <alignment horizontal="center" vertical="center" wrapText="1"/>
    </xf>
    <xf numFmtId="0" fontId="51" fillId="10" borderId="10" xfId="0" applyFont="1" applyFill="1" applyBorder="1" applyAlignment="1" applyProtection="1">
      <alignment horizontal="center" vertical="center" wrapText="1"/>
    </xf>
    <xf numFmtId="0" fontId="51" fillId="10" borderId="11" xfId="0" applyFont="1" applyFill="1" applyBorder="1" applyAlignment="1" applyProtection="1">
      <alignment horizontal="center" vertical="center" wrapText="1"/>
    </xf>
    <xf numFmtId="0" fontId="0" fillId="10" borderId="10" xfId="0" applyFont="1" applyFill="1" applyBorder="1" applyAlignment="1" applyProtection="1">
      <alignment horizontal="center" vertical="center"/>
    </xf>
    <xf numFmtId="0" fontId="51" fillId="10" borderId="14" xfId="0" applyFont="1" applyFill="1" applyBorder="1" applyAlignment="1" applyProtection="1">
      <alignment horizontal="center" vertical="center"/>
    </xf>
    <xf numFmtId="0" fontId="51" fillId="10" borderId="11" xfId="0" applyFont="1" applyFill="1" applyBorder="1" applyAlignment="1" applyProtection="1">
      <alignment horizontal="center" vertical="center"/>
    </xf>
    <xf numFmtId="0" fontId="51" fillId="10" borderId="14" xfId="0" applyFont="1" applyFill="1" applyBorder="1" applyAlignment="1" applyProtection="1">
      <alignment horizontal="center" vertical="center" wrapText="1"/>
    </xf>
    <xf numFmtId="0" fontId="51" fillId="3" borderId="28" xfId="0" applyFont="1" applyFill="1" applyBorder="1" applyAlignment="1" applyProtection="1">
      <alignment horizontal="left" vertical="center" wrapText="1"/>
    </xf>
    <xf numFmtId="0" fontId="51" fillId="3" borderId="29" xfId="0" applyFont="1" applyFill="1" applyBorder="1" applyAlignment="1" applyProtection="1">
      <alignment horizontal="left" vertical="center" wrapText="1"/>
    </xf>
    <xf numFmtId="0" fontId="51" fillId="10" borderId="28" xfId="0" applyFont="1" applyFill="1" applyBorder="1" applyAlignment="1" applyProtection="1">
      <alignment horizontal="left" vertical="center" wrapText="1"/>
    </xf>
    <xf numFmtId="0" fontId="51" fillId="3" borderId="9" xfId="0" applyFont="1" applyFill="1" applyBorder="1" applyAlignment="1" applyProtection="1">
      <alignment horizontal="left" vertical="center" wrapText="1"/>
    </xf>
    <xf numFmtId="0" fontId="51" fillId="10" borderId="9" xfId="0" applyFont="1" applyFill="1" applyBorder="1" applyAlignment="1" applyProtection="1">
      <alignment horizontal="left" vertical="center" wrapText="1"/>
    </xf>
    <xf numFmtId="0" fontId="51" fillId="10" borderId="29" xfId="0" applyFont="1" applyFill="1" applyBorder="1" applyAlignment="1" applyProtection="1">
      <alignment horizontal="left" vertical="center" wrapText="1"/>
    </xf>
    <xf numFmtId="0" fontId="51" fillId="3" borderId="1" xfId="0" applyFont="1" applyFill="1" applyBorder="1" applyAlignment="1" applyProtection="1">
      <alignment horizontal="left" vertical="center" wrapText="1"/>
    </xf>
    <xf numFmtId="0" fontId="51" fillId="3" borderId="3" xfId="0" applyFont="1" applyFill="1" applyBorder="1" applyAlignment="1" applyProtection="1">
      <alignment horizontal="left" vertical="center" wrapText="1"/>
    </xf>
    <xf numFmtId="0" fontId="51" fillId="10" borderId="1" xfId="0" applyFont="1" applyFill="1" applyBorder="1" applyAlignment="1" applyProtection="1">
      <alignment horizontal="left" vertical="center" wrapText="1"/>
    </xf>
    <xf numFmtId="0" fontId="51" fillId="10" borderId="3" xfId="0" applyFont="1" applyFill="1" applyBorder="1" applyAlignment="1" applyProtection="1">
      <alignment horizontal="left" vertical="center" wrapText="1"/>
    </xf>
    <xf numFmtId="0" fontId="39" fillId="3" borderId="3" xfId="0" applyFont="1" applyFill="1" applyBorder="1" applyAlignment="1" applyProtection="1">
      <alignment horizontal="left" vertical="center"/>
    </xf>
    <xf numFmtId="0" fontId="39" fillId="3" borderId="5" xfId="0" applyFont="1" applyFill="1" applyBorder="1" applyAlignment="1" applyProtection="1">
      <alignment horizontal="left" vertical="center"/>
    </xf>
    <xf numFmtId="0" fontId="39" fillId="3" borderId="3" xfId="0" applyFont="1" applyFill="1" applyBorder="1" applyAlignment="1" applyProtection="1">
      <alignment horizontal="left" vertical="center" wrapText="1"/>
    </xf>
    <xf numFmtId="0" fontId="39" fillId="3" borderId="5" xfId="0" applyFont="1" applyFill="1" applyBorder="1" applyAlignment="1" applyProtection="1">
      <alignment horizontal="left" vertical="center" wrapText="1"/>
    </xf>
    <xf numFmtId="0" fontId="39" fillId="3" borderId="10" xfId="0" applyFont="1" applyFill="1" applyBorder="1" applyAlignment="1" applyProtection="1">
      <alignment horizontal="left" vertical="center" wrapText="1"/>
    </xf>
    <xf numFmtId="0" fontId="39" fillId="3" borderId="14" xfId="0" applyFont="1" applyFill="1" applyBorder="1" applyAlignment="1" applyProtection="1">
      <alignment horizontal="left" vertical="center" wrapText="1"/>
    </xf>
    <xf numFmtId="0" fontId="39" fillId="3" borderId="11" xfId="0" applyFont="1" applyFill="1" applyBorder="1" applyAlignment="1" applyProtection="1">
      <alignment horizontal="left" vertical="center" wrapText="1"/>
    </xf>
    <xf numFmtId="0" fontId="39" fillId="0" borderId="1" xfId="0" applyFont="1" applyBorder="1" applyAlignment="1" applyProtection="1">
      <alignment horizontal="left" vertical="center" wrapText="1"/>
      <protection locked="0"/>
    </xf>
    <xf numFmtId="0" fontId="39" fillId="3" borderId="6" xfId="0" applyFont="1" applyFill="1" applyBorder="1" applyAlignment="1" applyProtection="1">
      <alignment horizontal="left" vertical="center" wrapText="1"/>
    </xf>
    <xf numFmtId="0" fontId="39" fillId="3" borderId="8" xfId="0" applyFont="1" applyFill="1" applyBorder="1" applyAlignment="1" applyProtection="1">
      <alignment horizontal="left" vertical="center" wrapText="1"/>
    </xf>
    <xf numFmtId="0" fontId="39" fillId="3" borderId="1" xfId="0" applyFont="1" applyFill="1" applyBorder="1" applyAlignment="1" applyProtection="1">
      <alignment horizontal="left" vertical="center" wrapText="1"/>
    </xf>
    <xf numFmtId="0" fontId="51" fillId="0" borderId="10" xfId="0" applyFont="1" applyBorder="1" applyAlignment="1" applyProtection="1">
      <alignment horizontal="left" vertical="center" wrapText="1"/>
    </xf>
    <xf numFmtId="0" fontId="51" fillId="0" borderId="14"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1" fillId="0" borderId="10" xfId="0" applyFont="1" applyBorder="1" applyAlignment="1" applyProtection="1">
      <alignment horizontal="left" vertical="top" wrapText="1"/>
    </xf>
    <xf numFmtId="0" fontId="51" fillId="0" borderId="14" xfId="0" applyFont="1" applyBorder="1" applyAlignment="1" applyProtection="1">
      <alignment horizontal="left" vertical="top" wrapText="1"/>
    </xf>
    <xf numFmtId="0" fontId="51" fillId="0" borderId="11" xfId="0" applyFont="1" applyBorder="1" applyAlignment="1" applyProtection="1">
      <alignment horizontal="left" vertical="top" wrapText="1"/>
    </xf>
    <xf numFmtId="0" fontId="40" fillId="3" borderId="3" xfId="0" applyFont="1" applyFill="1" applyBorder="1" applyAlignment="1" applyProtection="1">
      <alignment horizontal="center" vertical="center" wrapText="1"/>
    </xf>
    <xf numFmtId="0" fontId="40" fillId="3" borderId="4" xfId="0" applyFont="1" applyFill="1" applyBorder="1" applyAlignment="1" applyProtection="1">
      <alignment horizontal="center" vertical="center" wrapText="1"/>
    </xf>
    <xf numFmtId="0" fontId="40" fillId="3" borderId="5" xfId="0" applyFont="1" applyFill="1" applyBorder="1" applyAlignment="1" applyProtection="1">
      <alignment horizontal="center" vertical="center" wrapText="1"/>
    </xf>
    <xf numFmtId="0" fontId="40" fillId="3" borderId="10" xfId="0" applyFont="1" applyFill="1" applyBorder="1" applyAlignment="1" applyProtection="1">
      <alignment horizontal="center" vertical="center" wrapText="1"/>
    </xf>
    <xf numFmtId="0" fontId="40" fillId="3" borderId="11" xfId="0" applyFont="1" applyFill="1" applyBorder="1" applyAlignment="1" applyProtection="1">
      <alignment horizontal="center" vertical="center" wrapText="1"/>
    </xf>
    <xf numFmtId="0" fontId="29" fillId="0" borderId="3"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4" borderId="3" xfId="0" applyFont="1" applyFill="1" applyBorder="1" applyAlignment="1" applyProtection="1">
      <alignment horizontal="center" vertical="center"/>
    </xf>
    <xf numFmtId="0" fontId="29" fillId="4" borderId="5" xfId="0" applyFont="1" applyFill="1" applyBorder="1" applyAlignment="1" applyProtection="1">
      <alignment horizontal="center" vertical="center"/>
    </xf>
    <xf numFmtId="0" fontId="29" fillId="4" borderId="10" xfId="0" applyFont="1" applyFill="1" applyBorder="1" applyAlignment="1" applyProtection="1">
      <alignment vertical="center" wrapText="1"/>
    </xf>
    <xf numFmtId="0" fontId="29" fillId="4" borderId="14" xfId="0" applyFont="1" applyFill="1" applyBorder="1" applyAlignment="1" applyProtection="1">
      <alignment vertical="center" wrapText="1"/>
    </xf>
    <xf numFmtId="0" fontId="29" fillId="4" borderId="11" xfId="0" applyFont="1" applyFill="1" applyBorder="1" applyAlignment="1" applyProtection="1">
      <alignment vertical="center" wrapText="1"/>
    </xf>
    <xf numFmtId="0" fontId="29" fillId="2" borderId="3" xfId="0" applyFont="1" applyFill="1" applyBorder="1" applyAlignment="1" applyProtection="1">
      <alignment vertical="center" wrapText="1"/>
      <protection locked="0"/>
    </xf>
    <xf numFmtId="0" fontId="29" fillId="2" borderId="4" xfId="0" applyFont="1" applyFill="1" applyBorder="1" applyAlignment="1" applyProtection="1">
      <alignment vertical="center" wrapText="1"/>
      <protection locked="0"/>
    </xf>
    <xf numFmtId="0" fontId="29" fillId="2" borderId="5" xfId="0" applyFont="1" applyFill="1" applyBorder="1" applyAlignment="1" applyProtection="1">
      <alignment vertical="center" wrapText="1"/>
      <protection locked="0"/>
    </xf>
    <xf numFmtId="178" fontId="29" fillId="0" borderId="3" xfId="0" applyNumberFormat="1" applyFont="1" applyFill="1" applyBorder="1" applyAlignment="1" applyProtection="1">
      <alignment vertical="center" wrapText="1"/>
    </xf>
    <xf numFmtId="178" fontId="29" fillId="0" borderId="4" xfId="0" applyNumberFormat="1" applyFont="1" applyFill="1" applyBorder="1" applyAlignment="1" applyProtection="1">
      <alignment vertical="center" wrapText="1"/>
    </xf>
    <xf numFmtId="178" fontId="29" fillId="0" borderId="5" xfId="0" applyNumberFormat="1" applyFont="1" applyFill="1" applyBorder="1" applyAlignment="1" applyProtection="1">
      <alignment vertical="center" wrapText="1"/>
    </xf>
    <xf numFmtId="0" fontId="29" fillId="4" borderId="10" xfId="0" applyFont="1" applyFill="1" applyBorder="1" applyAlignment="1" applyProtection="1">
      <alignment horizontal="left" vertical="center" wrapText="1"/>
    </xf>
    <xf numFmtId="0" fontId="29" fillId="4" borderId="14" xfId="0" applyFont="1" applyFill="1" applyBorder="1" applyAlignment="1" applyProtection="1">
      <alignment horizontal="left" vertical="center" wrapText="1"/>
    </xf>
    <xf numFmtId="0" fontId="29" fillId="4" borderId="11" xfId="0" applyFont="1" applyFill="1" applyBorder="1" applyAlignment="1" applyProtection="1">
      <alignment horizontal="left" vertical="center" wrapText="1"/>
    </xf>
    <xf numFmtId="0" fontId="29" fillId="4" borderId="10"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29" fillId="4" borderId="11" xfId="0" applyFont="1" applyFill="1" applyBorder="1" applyAlignment="1" applyProtection="1">
      <alignment horizontal="center" vertical="center" wrapText="1"/>
    </xf>
    <xf numFmtId="0" fontId="29" fillId="11" borderId="3" xfId="0" applyFont="1" applyFill="1" applyBorder="1" applyAlignment="1" applyProtection="1">
      <alignment horizontal="left" vertical="center" wrapText="1"/>
    </xf>
    <xf numFmtId="0" fontId="29" fillId="11" borderId="5" xfId="0" applyFont="1" applyFill="1" applyBorder="1" applyAlignment="1" applyProtection="1">
      <alignment horizontal="left" vertical="center" wrapText="1"/>
    </xf>
    <xf numFmtId="0" fontId="29" fillId="11" borderId="3" xfId="0" applyFont="1" applyFill="1" applyBorder="1" applyAlignment="1" applyProtection="1">
      <alignment vertical="center" wrapText="1"/>
    </xf>
    <xf numFmtId="0" fontId="29" fillId="11" borderId="5" xfId="0" applyFont="1" applyFill="1" applyBorder="1" applyAlignment="1" applyProtection="1">
      <alignment vertical="center" wrapText="1"/>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10" xfId="0" applyFont="1" applyBorder="1" applyAlignment="1" applyProtection="1">
      <alignment vertical="center" wrapText="1"/>
    </xf>
    <xf numFmtId="0" fontId="29" fillId="0" borderId="14" xfId="0" applyFont="1" applyBorder="1" applyAlignment="1" applyProtection="1">
      <alignment vertical="center" wrapText="1"/>
    </xf>
    <xf numFmtId="0" fontId="29" fillId="2" borderId="3"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left" vertical="center" wrapText="1"/>
      <protection locked="0"/>
    </xf>
    <xf numFmtId="0" fontId="29" fillId="2" borderId="5" xfId="0" applyFont="1" applyFill="1" applyBorder="1" applyAlignment="1" applyProtection="1">
      <alignment horizontal="left" vertical="center" wrapText="1"/>
      <protection locked="0"/>
    </xf>
    <xf numFmtId="0" fontId="29" fillId="2" borderId="7" xfId="0" applyFont="1" applyFill="1" applyBorder="1" applyAlignment="1" applyProtection="1">
      <alignment vertical="center" wrapText="1"/>
      <protection locked="0"/>
    </xf>
    <xf numFmtId="0" fontId="29" fillId="2" borderId="8" xfId="0" applyFont="1" applyFill="1" applyBorder="1" applyAlignment="1" applyProtection="1">
      <alignment vertical="center" wrapText="1"/>
      <protection locked="0"/>
    </xf>
    <xf numFmtId="0" fontId="29" fillId="4" borderId="81" xfId="0" applyFont="1" applyFill="1" applyBorder="1" applyAlignment="1" applyProtection="1">
      <alignment horizontal="left" vertical="center" wrapText="1"/>
    </xf>
    <xf numFmtId="0" fontId="29" fillId="4" borderId="78" xfId="0" applyFont="1" applyFill="1" applyBorder="1" applyAlignment="1" applyProtection="1">
      <alignment horizontal="left" vertical="center" wrapText="1"/>
    </xf>
    <xf numFmtId="0" fontId="29" fillId="4" borderId="79" xfId="0" applyFont="1" applyFill="1" applyBorder="1" applyAlignment="1" applyProtection="1">
      <alignment horizontal="left" vertical="center" wrapText="1"/>
    </xf>
    <xf numFmtId="0" fontId="29" fillId="4" borderId="80" xfId="0" applyFont="1" applyFill="1" applyBorder="1" applyAlignment="1" applyProtection="1">
      <alignment horizontal="left" vertical="center" wrapText="1"/>
    </xf>
    <xf numFmtId="0" fontId="49" fillId="2" borderId="77" xfId="0" applyFont="1" applyFill="1" applyBorder="1" applyAlignment="1" applyProtection="1">
      <alignment horizontal="left" vertical="center" wrapText="1"/>
      <protection locked="0"/>
    </xf>
    <xf numFmtId="0" fontId="49" fillId="2" borderId="34" xfId="0" applyFont="1" applyFill="1" applyBorder="1" applyAlignment="1" applyProtection="1">
      <alignment horizontal="left" vertical="center" wrapText="1"/>
      <protection locked="0"/>
    </xf>
    <xf numFmtId="0" fontId="50" fillId="2" borderId="75" xfId="0" applyFont="1" applyFill="1" applyBorder="1" applyAlignment="1" applyProtection="1">
      <alignment horizontal="left" vertical="center" wrapText="1"/>
      <protection locked="0"/>
    </xf>
    <xf numFmtId="0" fontId="50" fillId="2" borderId="76" xfId="0" applyFont="1" applyFill="1" applyBorder="1" applyAlignment="1" applyProtection="1">
      <alignment horizontal="left" vertical="center" wrapText="1"/>
      <protection locked="0"/>
    </xf>
    <xf numFmtId="0" fontId="50" fillId="2" borderId="73" xfId="0" applyFont="1" applyFill="1" applyBorder="1" applyAlignment="1" applyProtection="1">
      <alignment horizontal="left" vertical="center" wrapText="1"/>
      <protection locked="0"/>
    </xf>
    <xf numFmtId="0" fontId="49" fillId="2" borderId="74" xfId="0" applyFont="1" applyFill="1" applyBorder="1" applyAlignment="1" applyProtection="1">
      <alignment horizontal="left" vertical="center" wrapText="1"/>
      <protection locked="0"/>
    </xf>
    <xf numFmtId="0" fontId="29" fillId="4" borderId="36" xfId="0" applyFont="1" applyFill="1" applyBorder="1" applyAlignment="1" applyProtection="1">
      <alignment horizontal="left" vertical="center" wrapText="1"/>
    </xf>
    <xf numFmtId="0" fontId="29" fillId="4" borderId="37" xfId="0" applyFont="1" applyFill="1" applyBorder="1" applyAlignment="1" applyProtection="1">
      <alignment horizontal="left" vertical="center" wrapText="1"/>
    </xf>
    <xf numFmtId="0" fontId="29" fillId="4" borderId="33" xfId="0" applyFont="1" applyFill="1" applyBorder="1" applyAlignment="1" applyProtection="1">
      <alignment horizontal="left" vertical="center" wrapText="1"/>
    </xf>
    <xf numFmtId="179" fontId="29" fillId="0" borderId="3" xfId="0" applyNumberFormat="1" applyFont="1" applyFill="1" applyBorder="1" applyAlignment="1" applyProtection="1">
      <alignment vertical="center" wrapText="1"/>
    </xf>
    <xf numFmtId="179" fontId="29" fillId="0" borderId="4" xfId="0" applyNumberFormat="1" applyFont="1" applyFill="1" applyBorder="1" applyAlignment="1" applyProtection="1">
      <alignment vertical="center" wrapText="1"/>
    </xf>
    <xf numFmtId="179" fontId="29" fillId="0" borderId="5" xfId="0" applyNumberFormat="1" applyFont="1" applyFill="1" applyBorder="1" applyAlignment="1" applyProtection="1">
      <alignment vertical="center" wrapText="1"/>
    </xf>
    <xf numFmtId="0" fontId="29" fillId="2" borderId="4" xfId="0" applyFont="1" applyFill="1" applyBorder="1" applyAlignment="1" applyProtection="1">
      <alignment horizontal="left" vertical="center" wrapText="1"/>
      <protection locked="0"/>
    </xf>
    <xf numFmtId="14" fontId="29" fillId="11" borderId="3" xfId="0" applyNumberFormat="1" applyFont="1" applyFill="1" applyBorder="1" applyAlignment="1" applyProtection="1">
      <alignment horizontal="left" vertical="center" wrapText="1"/>
    </xf>
    <xf numFmtId="14" fontId="29" fillId="11" borderId="5" xfId="0" applyNumberFormat="1" applyFont="1" applyFill="1" applyBorder="1" applyAlignment="1" applyProtection="1">
      <alignment horizontal="left" vertical="center" wrapText="1"/>
    </xf>
    <xf numFmtId="0" fontId="29" fillId="0" borderId="11" xfId="0" applyFont="1" applyBorder="1" applyAlignment="1" applyProtection="1">
      <alignment vertical="center" wrapText="1"/>
    </xf>
    <xf numFmtId="0" fontId="9" fillId="0" borderId="10"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29" fillId="4" borderId="82" xfId="0" applyFont="1" applyFill="1" applyBorder="1" applyAlignment="1" applyProtection="1">
      <alignment horizontal="left" vertical="center" wrapText="1"/>
    </xf>
    <xf numFmtId="0" fontId="29" fillId="2" borderId="10" xfId="0" applyFont="1" applyFill="1" applyBorder="1" applyAlignment="1" applyProtection="1">
      <alignment horizontal="center" vertical="center" wrapText="1"/>
      <protection locked="0"/>
    </xf>
    <xf numFmtId="0" fontId="29" fillId="2" borderId="11" xfId="0" applyFont="1" applyFill="1" applyBorder="1" applyAlignment="1" applyProtection="1">
      <alignment horizontal="center" vertical="center" wrapText="1"/>
      <protection locked="0"/>
    </xf>
    <xf numFmtId="14" fontId="29" fillId="11" borderId="4" xfId="0" applyNumberFormat="1" applyFont="1" applyFill="1" applyBorder="1" applyAlignment="1" applyProtection="1">
      <alignment horizontal="left" vertical="center" wrapText="1"/>
    </xf>
    <xf numFmtId="14" fontId="29" fillId="2" borderId="3" xfId="0" applyNumberFormat="1" applyFont="1" applyFill="1" applyBorder="1" applyAlignment="1" applyProtection="1">
      <alignment horizontal="left" vertical="center" wrapText="1"/>
      <protection locked="0"/>
    </xf>
    <xf numFmtId="14" fontId="29" fillId="2" borderId="5" xfId="0" applyNumberFormat="1" applyFont="1" applyFill="1" applyBorder="1" applyAlignment="1" applyProtection="1">
      <alignment horizontal="left" vertical="center" wrapText="1"/>
      <protection locked="0"/>
    </xf>
    <xf numFmtId="0" fontId="29" fillId="2" borderId="3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xf>
    <xf numFmtId="0" fontId="29" fillId="0" borderId="3" xfId="0" applyFont="1" applyBorder="1" applyAlignment="1" applyProtection="1">
      <alignment vertical="center" wrapText="1"/>
      <protection locked="0"/>
    </xf>
    <xf numFmtId="0" fontId="29" fillId="0" borderId="4" xfId="0" applyFont="1" applyBorder="1" applyAlignment="1" applyProtection="1">
      <alignment vertical="center" wrapText="1"/>
      <protection locked="0"/>
    </xf>
    <xf numFmtId="0" fontId="29" fillId="0" borderId="5" xfId="0" applyFont="1" applyBorder="1" applyAlignment="1" applyProtection="1">
      <alignment vertical="center" wrapText="1"/>
      <protection locked="0"/>
    </xf>
    <xf numFmtId="0" fontId="29"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29" fillId="4" borderId="31" xfId="0" applyFont="1" applyFill="1" applyBorder="1" applyAlignment="1" applyProtection="1">
      <alignment horizontal="left" vertical="center" wrapText="1"/>
    </xf>
    <xf numFmtId="0" fontId="29" fillId="2" borderId="38"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29" fillId="2" borderId="8" xfId="0" applyFont="1" applyFill="1" applyBorder="1" applyAlignment="1" applyProtection="1">
      <alignment horizontal="left" vertical="center" wrapText="1"/>
      <protection locked="0"/>
    </xf>
    <xf numFmtId="0" fontId="29" fillId="2" borderId="33" xfId="0" applyFont="1" applyFill="1" applyBorder="1" applyAlignment="1" applyProtection="1">
      <alignment horizontal="center" vertical="center" wrapText="1"/>
      <protection locked="0"/>
    </xf>
    <xf numFmtId="179" fontId="32" fillId="0" borderId="3" xfId="0" applyNumberFormat="1" applyFont="1" applyFill="1" applyBorder="1" applyAlignment="1" applyProtection="1">
      <alignment horizontal="left" vertical="center" wrapText="1"/>
    </xf>
    <xf numFmtId="179" fontId="32" fillId="0" borderId="4" xfId="0" applyNumberFormat="1" applyFont="1" applyFill="1" applyBorder="1" applyAlignment="1" applyProtection="1">
      <alignment horizontal="left" vertical="center" wrapText="1"/>
    </xf>
    <xf numFmtId="179" fontId="32" fillId="0" borderId="5" xfId="0" applyNumberFormat="1" applyFont="1" applyFill="1" applyBorder="1" applyAlignment="1" applyProtection="1">
      <alignment horizontal="left" vertical="center" wrapText="1"/>
    </xf>
    <xf numFmtId="0" fontId="32" fillId="2" borderId="3" xfId="0" applyFont="1" applyFill="1" applyBorder="1" applyAlignment="1" applyProtection="1">
      <alignment vertical="center" wrapText="1"/>
      <protection locked="0"/>
    </xf>
    <xf numFmtId="0" fontId="32" fillId="2" borderId="4" xfId="0" applyFont="1" applyFill="1" applyBorder="1" applyAlignment="1" applyProtection="1">
      <alignment vertical="center" wrapText="1"/>
      <protection locked="0"/>
    </xf>
    <xf numFmtId="0" fontId="32" fillId="2" borderId="5" xfId="0" applyFont="1" applyFill="1" applyBorder="1" applyAlignment="1" applyProtection="1">
      <alignment vertical="center" wrapText="1"/>
      <protection locked="0"/>
    </xf>
    <xf numFmtId="179" fontId="29" fillId="0" borderId="3" xfId="0" applyNumberFormat="1" applyFont="1" applyFill="1" applyBorder="1" applyAlignment="1" applyProtection="1">
      <alignment horizontal="left" vertical="center" wrapText="1"/>
    </xf>
    <xf numFmtId="179" fontId="29" fillId="0" borderId="4" xfId="0" applyNumberFormat="1" applyFont="1" applyFill="1" applyBorder="1" applyAlignment="1" applyProtection="1">
      <alignment horizontal="left" vertical="center" wrapText="1"/>
    </xf>
    <xf numFmtId="179" fontId="29" fillId="0" borderId="5" xfId="0" applyNumberFormat="1" applyFont="1" applyFill="1" applyBorder="1" applyAlignment="1" applyProtection="1">
      <alignment horizontal="left" vertical="center" wrapText="1"/>
    </xf>
    <xf numFmtId="0" fontId="29" fillId="4" borderId="1" xfId="0" applyFont="1" applyFill="1" applyBorder="1" applyAlignment="1" applyProtection="1">
      <alignment vertical="center" wrapText="1"/>
    </xf>
    <xf numFmtId="179" fontId="9" fillId="0" borderId="3" xfId="0" applyNumberFormat="1" applyFont="1" applyFill="1" applyBorder="1" applyAlignment="1" applyProtection="1">
      <alignment horizontal="left" vertical="center" wrapText="1"/>
    </xf>
    <xf numFmtId="179" fontId="9" fillId="0" borderId="4" xfId="0" applyNumberFormat="1" applyFont="1" applyFill="1" applyBorder="1" applyAlignment="1" applyProtection="1">
      <alignment horizontal="left" vertical="center" wrapText="1"/>
    </xf>
    <xf numFmtId="179" fontId="9" fillId="0" borderId="5" xfId="0" applyNumberFormat="1" applyFont="1" applyFill="1" applyBorder="1" applyAlignment="1" applyProtection="1">
      <alignment horizontal="left" vertical="center" wrapText="1"/>
    </xf>
    <xf numFmtId="0" fontId="32" fillId="0" borderId="3" xfId="0" applyFont="1" applyBorder="1" applyAlignment="1" applyProtection="1">
      <alignment vertical="center" wrapText="1"/>
      <protection locked="0"/>
    </xf>
    <xf numFmtId="0" fontId="32" fillId="0" borderId="4"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32" fillId="2" borderId="3"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24" fillId="3" borderId="48" xfId="0" applyFont="1" applyFill="1" applyBorder="1" applyAlignment="1" applyProtection="1">
      <alignment horizontal="left" vertical="center"/>
    </xf>
    <xf numFmtId="0" fontId="24" fillId="3" borderId="49" xfId="0" applyFont="1" applyFill="1" applyBorder="1" applyAlignment="1" applyProtection="1">
      <alignment horizontal="left" vertical="center"/>
    </xf>
    <xf numFmtId="0" fontId="24" fillId="3" borderId="53" xfId="0" applyFont="1" applyFill="1" applyBorder="1" applyAlignment="1" applyProtection="1">
      <alignment horizontal="center" vertical="center"/>
    </xf>
    <xf numFmtId="0" fontId="24" fillId="3" borderId="50"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52" xfId="0" applyFont="1" applyFill="1" applyBorder="1" applyAlignment="1" applyProtection="1">
      <alignment horizontal="center" vertical="center"/>
    </xf>
    <xf numFmtId="0" fontId="24" fillId="12" borderId="39" xfId="0" applyFont="1" applyFill="1" applyBorder="1" applyAlignment="1" applyProtection="1">
      <alignment horizontal="center" vertical="center"/>
    </xf>
    <xf numFmtId="0" fontId="24" fillId="12" borderId="42" xfId="0" applyFont="1" applyFill="1" applyBorder="1" applyAlignment="1" applyProtection="1">
      <alignment horizontal="center" vertical="center"/>
    </xf>
    <xf numFmtId="0" fontId="24" fillId="12" borderId="44" xfId="0" applyFont="1" applyFill="1" applyBorder="1" applyAlignment="1" applyProtection="1">
      <alignment horizontal="center" vertical="center"/>
    </xf>
    <xf numFmtId="0" fontId="24" fillId="12" borderId="40" xfId="0" applyFont="1" applyFill="1" applyBorder="1" applyAlignment="1" applyProtection="1">
      <alignment horizontal="left" vertical="center" wrapText="1"/>
    </xf>
    <xf numFmtId="0" fontId="24" fillId="12" borderId="14" xfId="0" applyFont="1" applyFill="1" applyBorder="1" applyAlignment="1" applyProtection="1">
      <alignment horizontal="left" vertical="center"/>
    </xf>
    <xf numFmtId="0" fontId="24" fillId="12" borderId="11" xfId="0" applyFont="1" applyFill="1" applyBorder="1" applyAlignment="1" applyProtection="1">
      <alignment horizontal="left" vertical="center"/>
    </xf>
    <xf numFmtId="0" fontId="24" fillId="12" borderId="41" xfId="0" applyFont="1" applyFill="1" applyBorder="1" applyAlignment="1" applyProtection="1">
      <alignment horizontal="left" vertical="center" wrapText="1"/>
    </xf>
    <xf numFmtId="0" fontId="24" fillId="12" borderId="43" xfId="0" applyFont="1" applyFill="1" applyBorder="1" applyAlignment="1" applyProtection="1">
      <alignment horizontal="left" vertical="center"/>
    </xf>
    <xf numFmtId="0" fontId="24" fillId="12" borderId="45" xfId="0" applyFont="1" applyFill="1" applyBorder="1" applyAlignment="1" applyProtection="1">
      <alignment horizontal="lef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right" vertical="center"/>
    </xf>
    <xf numFmtId="179" fontId="9" fillId="0" borderId="1" xfId="0" applyNumberFormat="1" applyFont="1" applyBorder="1" applyAlignment="1" applyProtection="1">
      <alignment horizontal="left" vertical="center" wrapText="1"/>
    </xf>
    <xf numFmtId="0" fontId="0" fillId="0" borderId="0" xfId="0" applyAlignment="1" applyProtection="1">
      <alignment horizontal="left" vertical="center" wrapText="1"/>
    </xf>
    <xf numFmtId="0" fontId="24"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0" borderId="0" xfId="0" applyAlignment="1" applyProtection="1">
      <alignment horizontal="left" vertical="center"/>
    </xf>
    <xf numFmtId="0" fontId="9" fillId="3" borderId="1" xfId="0" applyFont="1" applyFill="1" applyBorder="1" applyAlignment="1" applyProtection="1">
      <alignment horizontal="center" vertical="center" wrapText="1"/>
    </xf>
    <xf numFmtId="0" fontId="0" fillId="0" borderId="0" xfId="0" applyAlignment="1" applyProtection="1">
      <alignment vertical="center" wrapText="1"/>
    </xf>
    <xf numFmtId="0" fontId="9" fillId="0" borderId="0" xfId="0" applyFont="1" applyAlignment="1" applyProtection="1">
      <alignment horizontal="left" vertical="center" wrapText="1"/>
    </xf>
    <xf numFmtId="0" fontId="69" fillId="0" borderId="0" xfId="0" applyFont="1" applyBorder="1" applyAlignment="1" applyProtection="1">
      <alignment horizontal="left" vertical="center" wrapText="1"/>
    </xf>
    <xf numFmtId="38" fontId="40" fillId="0" borderId="3" xfId="1" applyFont="1" applyBorder="1" applyAlignment="1" applyProtection="1">
      <alignment horizontal="center" vertical="center" wrapText="1"/>
    </xf>
    <xf numFmtId="38" fontId="40" fillId="0" borderId="5" xfId="1"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5" xfId="0" applyFont="1" applyBorder="1" applyAlignment="1" applyProtection="1">
      <alignment horizontal="center" vertical="center" wrapText="1"/>
    </xf>
    <xf numFmtId="0" fontId="71" fillId="0" borderId="0" xfId="0" applyFont="1" applyAlignment="1">
      <alignment horizontal="left" vertical="center" wrapText="1"/>
    </xf>
    <xf numFmtId="0" fontId="36" fillId="0" borderId="1" xfId="0" applyFont="1" applyBorder="1" applyAlignment="1" applyProtection="1">
      <alignment horizontal="center" vertical="center" wrapText="1"/>
    </xf>
    <xf numFmtId="0" fontId="1" fillId="0" borderId="24" xfId="0" applyFont="1" applyBorder="1" applyAlignment="1" applyProtection="1">
      <alignment horizontal="left" vertical="center" wrapText="1"/>
      <protection locked="0"/>
    </xf>
    <xf numFmtId="183" fontId="1" fillId="0" borderId="12" xfId="0" applyNumberFormat="1" applyFont="1" applyBorder="1" applyAlignment="1" applyProtection="1">
      <alignment vertical="center" wrapText="1"/>
      <protection locked="0"/>
    </xf>
    <xf numFmtId="0" fontId="1" fillId="0" borderId="12" xfId="0" applyFont="1" applyBorder="1" applyAlignment="1" applyProtection="1">
      <alignment horizontal="left" vertical="center" wrapText="1"/>
      <protection locked="0"/>
    </xf>
    <xf numFmtId="0" fontId="1"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protection locked="0"/>
    </xf>
    <xf numFmtId="14" fontId="1" fillId="0" borderId="12" xfId="0" applyNumberFormat="1" applyFont="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183" fontId="1" fillId="0" borderId="13" xfId="0" quotePrefix="1" applyNumberFormat="1" applyFont="1" applyBorder="1" applyAlignment="1" applyProtection="1">
      <alignment horizontal="center" vertical="center" wrapText="1"/>
      <protection locked="0"/>
    </xf>
    <xf numFmtId="0" fontId="1" fillId="0" borderId="13" xfId="0" applyFont="1" applyBorder="1" applyAlignment="1" applyProtection="1">
      <alignment horizontal="left" vertical="center"/>
      <protection locked="0"/>
    </xf>
    <xf numFmtId="0" fontId="1" fillId="0" borderId="13" xfId="0" applyFont="1" applyBorder="1" applyAlignment="1" applyProtection="1">
      <alignment horizontal="center" vertical="center" wrapText="1"/>
      <protection locked="0"/>
    </xf>
    <xf numFmtId="14" fontId="1" fillId="0" borderId="13" xfId="0" applyNumberFormat="1"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2"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13" xfId="0" applyFont="1" applyBorder="1" applyAlignment="1" applyProtection="1">
      <alignment horizontal="left" vertical="center"/>
    </xf>
    <xf numFmtId="0" fontId="1" fillId="0" borderId="12" xfId="0" applyFont="1" applyBorder="1" applyAlignment="1" applyProtection="1">
      <alignment vertical="center" wrapText="1"/>
    </xf>
    <xf numFmtId="0" fontId="1" fillId="0" borderId="13" xfId="0" applyFont="1" applyBorder="1" applyAlignment="1" applyProtection="1">
      <alignment vertical="center" wrapText="1"/>
    </xf>
    <xf numFmtId="0" fontId="1" fillId="0" borderId="13"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6" borderId="85" xfId="0" applyFont="1" applyFill="1" applyBorder="1" applyAlignment="1" applyProtection="1">
      <alignment vertical="center" wrapText="1"/>
      <protection locked="0"/>
    </xf>
    <xf numFmtId="0" fontId="72" fillId="0" borderId="1" xfId="0" applyFont="1" applyBorder="1" applyAlignment="1" applyProtection="1">
      <alignment horizontal="left" vertical="center" wrapText="1"/>
      <protection locked="0"/>
    </xf>
    <xf numFmtId="0" fontId="72" fillId="0" borderId="3" xfId="0" applyFont="1" applyFill="1" applyBorder="1" applyAlignment="1" applyProtection="1">
      <alignment horizontal="left" vertical="top" wrapText="1"/>
      <protection locked="0"/>
    </xf>
    <xf numFmtId="0" fontId="72" fillId="0" borderId="4" xfId="0" applyFont="1" applyFill="1" applyBorder="1" applyAlignment="1" applyProtection="1">
      <alignment horizontal="left" vertical="top" wrapText="1"/>
      <protection locked="0"/>
    </xf>
    <xf numFmtId="0" fontId="72" fillId="0" borderId="5" xfId="0" applyFont="1" applyFill="1" applyBorder="1" applyAlignment="1" applyProtection="1">
      <alignment horizontal="left" vertical="top" wrapText="1"/>
      <protection locked="0"/>
    </xf>
    <xf numFmtId="0" fontId="72" fillId="0" borderId="25" xfId="0" applyFont="1" applyBorder="1" applyAlignment="1" applyProtection="1">
      <alignment vertical="center" wrapText="1"/>
      <protection locked="0"/>
    </xf>
    <xf numFmtId="0" fontId="72" fillId="0" borderId="25" xfId="0" applyFont="1" applyBorder="1" applyAlignment="1" applyProtection="1">
      <alignment horizontal="left" vertical="center" wrapText="1"/>
      <protection locked="0"/>
    </xf>
    <xf numFmtId="0" fontId="72" fillId="0" borderId="2" xfId="0" applyFont="1" applyBorder="1" applyAlignment="1" applyProtection="1">
      <alignment vertical="center" wrapText="1"/>
      <protection locked="0"/>
    </xf>
    <xf numFmtId="0" fontId="72" fillId="0" borderId="3" xfId="0" applyFont="1" applyBorder="1" applyAlignment="1" applyProtection="1">
      <alignment vertical="center" wrapText="1"/>
      <protection locked="0"/>
    </xf>
    <xf numFmtId="0" fontId="72" fillId="0" borderId="3" xfId="0" applyFont="1" applyBorder="1" applyAlignment="1" applyProtection="1">
      <alignment horizontal="left" vertical="center" wrapText="1"/>
      <protection locked="0"/>
    </xf>
    <xf numFmtId="0" fontId="72" fillId="0" borderId="1" xfId="0" applyFont="1" applyBorder="1" applyAlignment="1" applyProtection="1">
      <alignment vertical="center" wrapText="1"/>
      <protection locked="0"/>
    </xf>
    <xf numFmtId="14" fontId="29" fillId="2" borderId="3" xfId="0" applyNumberFormat="1" applyFont="1" applyFill="1" applyBorder="1" applyAlignment="1" applyProtection="1">
      <alignment horizontal="center" vertical="center" wrapText="1"/>
      <protection locked="0"/>
    </xf>
    <xf numFmtId="14" fontId="29" fillId="2" borderId="5"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0" fillId="0" borderId="1" xfId="0" applyFont="1" applyBorder="1" applyProtection="1">
      <alignment vertical="center"/>
      <protection locked="0"/>
    </xf>
    <xf numFmtId="0" fontId="9" fillId="0" borderId="1" xfId="0" applyFont="1" applyBorder="1" applyAlignment="1" applyProtection="1">
      <alignment horizontal="left" vertical="center" wrapText="1"/>
      <protection locked="0"/>
    </xf>
    <xf numFmtId="14" fontId="9" fillId="2" borderId="1" xfId="0" applyNumberFormat="1" applyFont="1" applyFill="1" applyBorder="1" applyAlignment="1" applyProtection="1">
      <alignment horizontal="center" vertical="center" wrapText="1"/>
      <protection locked="0"/>
    </xf>
    <xf numFmtId="38" fontId="9" fillId="2" borderId="1" xfId="1" applyFont="1" applyFill="1" applyBorder="1" applyAlignment="1" applyProtection="1">
      <alignment horizontal="center" vertical="center" wrapText="1"/>
      <protection locked="0"/>
    </xf>
    <xf numFmtId="14" fontId="9" fillId="11" borderId="5" xfId="0" applyNumberFormat="1" applyFont="1" applyFill="1" applyBorder="1" applyAlignment="1" applyProtection="1">
      <alignment horizontal="left" vertical="center" wrapText="1"/>
    </xf>
    <xf numFmtId="0" fontId="9" fillId="2" borderId="11" xfId="0" applyFont="1" applyFill="1" applyBorder="1" applyAlignment="1" applyProtection="1">
      <alignment horizontal="center" vertical="center" wrapText="1"/>
      <protection locked="0"/>
    </xf>
    <xf numFmtId="14" fontId="9" fillId="2" borderId="3" xfId="0" applyNumberFormat="1" applyFont="1" applyFill="1" applyBorder="1" applyAlignment="1" applyProtection="1">
      <alignment horizontal="left" vertical="center" wrapText="1"/>
      <protection locked="0"/>
    </xf>
    <xf numFmtId="14" fontId="9" fillId="2" borderId="5" xfId="0" applyNumberFormat="1"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72"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0" fontId="9" fillId="2" borderId="71" xfId="0" applyFont="1" applyFill="1" applyBorder="1" applyAlignment="1" applyProtection="1">
      <alignment horizontal="left" vertical="center" wrapText="1"/>
      <protection locked="0"/>
    </xf>
    <xf numFmtId="0" fontId="29" fillId="2" borderId="68" xfId="0" applyFont="1" applyFill="1" applyBorder="1" applyAlignment="1" applyProtection="1">
      <alignment horizontal="left" vertical="center" wrapText="1"/>
      <protection locked="0"/>
    </xf>
    <xf numFmtId="0" fontId="29" fillId="2" borderId="34" xfId="0" applyFont="1" applyFill="1" applyBorder="1" applyAlignment="1" applyProtection="1">
      <alignment horizontal="left" vertical="center" wrapText="1"/>
      <protection locked="0"/>
    </xf>
    <xf numFmtId="0" fontId="29" fillId="2" borderId="83" xfId="0" applyFont="1" applyFill="1" applyBorder="1" applyAlignment="1" applyProtection="1">
      <alignment horizontal="left" vertical="center" wrapText="1"/>
      <protection locked="0"/>
    </xf>
    <xf numFmtId="0" fontId="29" fillId="2" borderId="76" xfId="0" applyFont="1" applyFill="1" applyBorder="1" applyAlignment="1" applyProtection="1">
      <alignment horizontal="lef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29" fillId="0" borderId="3"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0" fontId="9" fillId="2" borderId="3"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0" borderId="3" xfId="0" applyFont="1" applyBorder="1" applyAlignment="1" applyProtection="1">
      <alignment vertical="center" wrapText="1"/>
      <protection locked="0"/>
    </xf>
    <xf numFmtId="3" fontId="9" fillId="0" borderId="47" xfId="1" applyNumberFormat="1" applyFont="1" applyBorder="1" applyProtection="1">
      <alignment vertical="center"/>
      <protection locked="0"/>
    </xf>
    <xf numFmtId="38" fontId="24" fillId="0" borderId="46" xfId="1" applyFont="1" applyBorder="1" applyProtection="1">
      <alignment vertical="center"/>
      <protection locked="0"/>
    </xf>
    <xf numFmtId="38" fontId="24" fillId="0" borderId="1" xfId="1" applyFont="1" applyBorder="1" applyProtection="1">
      <alignment vertical="center"/>
      <protection locked="0"/>
    </xf>
    <xf numFmtId="0" fontId="24" fillId="0" borderId="1" xfId="0" applyFont="1" applyFill="1" applyBorder="1" applyAlignment="1" applyProtection="1">
      <alignment horizontal="left" vertical="center" wrapText="1"/>
    </xf>
    <xf numFmtId="55" fontId="24" fillId="0" borderId="1" xfId="0" quotePrefix="1" applyNumberFormat="1" applyFont="1" applyFill="1" applyBorder="1" applyAlignment="1" applyProtection="1">
      <alignment horizontal="left" vertical="center" wrapText="1"/>
    </xf>
    <xf numFmtId="11" fontId="24" fillId="0" borderId="0" xfId="0" applyNumberFormat="1" applyFont="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0" fillId="0" borderId="0" xfId="0" applyFont="1" applyAlignment="1" applyProtection="1">
      <alignment horizontal="right" vertical="center"/>
      <protection locked="0"/>
    </xf>
    <xf numFmtId="0" fontId="73" fillId="0" borderId="0" xfId="0" applyFont="1" applyProtection="1">
      <alignment vertical="center"/>
    </xf>
    <xf numFmtId="0" fontId="9"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0" fillId="0" borderId="0" xfId="0" applyProtection="1">
      <alignment vertical="center"/>
      <protection locked="0"/>
    </xf>
    <xf numFmtId="0" fontId="9" fillId="0" borderId="0" xfId="0" applyFont="1" applyAlignment="1" applyProtection="1">
      <alignment horizontal="right" vertical="center"/>
      <protection locked="0"/>
    </xf>
    <xf numFmtId="0" fontId="9" fillId="0" borderId="0" xfId="0" applyFont="1" applyProtection="1">
      <alignment vertical="center"/>
      <protection locked="0"/>
    </xf>
    <xf numFmtId="0" fontId="0" fillId="0" borderId="0" xfId="0" applyAlignment="1" applyProtection="1">
      <alignment vertical="center"/>
      <protection locked="0"/>
    </xf>
    <xf numFmtId="0" fontId="0" fillId="0" borderId="0" xfId="0" applyFont="1" applyProtection="1">
      <alignment vertical="center"/>
      <protection locked="0"/>
    </xf>
    <xf numFmtId="0" fontId="9" fillId="0" borderId="0" xfId="0" applyFont="1" applyAlignment="1" applyProtection="1">
      <alignment horizontal="right" vertical="top"/>
      <protection locked="0"/>
    </xf>
    <xf numFmtId="0" fontId="25" fillId="0" borderId="0" xfId="0" applyFont="1" applyAlignment="1" applyProtection="1">
      <alignment horizontal="right" vertical="center"/>
      <protection locked="0"/>
    </xf>
    <xf numFmtId="0" fontId="0" fillId="0" borderId="0" xfId="0" applyAlignment="1" applyProtection="1">
      <alignment vertical="center" wrapText="1"/>
      <protection locked="0"/>
    </xf>
    <xf numFmtId="185" fontId="0" fillId="0" borderId="0" xfId="0" applyNumberFormat="1" applyFont="1" applyAlignment="1" applyProtection="1">
      <alignment horizontal="left" vertical="center"/>
      <protection locked="0"/>
    </xf>
    <xf numFmtId="0" fontId="24" fillId="0" borderId="0" xfId="0" applyFont="1" applyAlignment="1" applyProtection="1">
      <alignment horizontal="left" vertical="center" wrapText="1"/>
      <protection locked="0"/>
    </xf>
  </cellXfs>
  <cellStyles count="6">
    <cellStyle name="ハイパーリンク" xfId="5" builtinId="8"/>
    <cellStyle name="桁区切り" xfId="1" builtinId="6"/>
    <cellStyle name="桁区切り 2" xfId="2" xr:uid="{00000000-0005-0000-0000-000002000000}"/>
    <cellStyle name="標準" xfId="0" builtinId="0"/>
    <cellStyle name="標準 2" xfId="3" xr:uid="{00000000-0005-0000-0000-000004000000}"/>
    <cellStyle name="標準 3" xfId="4" xr:uid="{00000000-0005-0000-0000-000005000000}"/>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4578162</xdr:colOff>
      <xdr:row>6</xdr:row>
      <xdr:rowOff>125505</xdr:rowOff>
    </xdr:from>
    <xdr:to>
      <xdr:col>3</xdr:col>
      <xdr:colOff>5292559</xdr:colOff>
      <xdr:row>18</xdr:row>
      <xdr:rowOff>400050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6464112" y="1620930"/>
          <a:ext cx="714397" cy="5418045"/>
        </a:xfrm>
        <a:prstGeom prst="downArrow">
          <a:avLst>
            <a:gd name="adj1" fmla="val 61236"/>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36000" rIns="36000"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記入順</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861165</xdr:colOff>
      <xdr:row>3</xdr:row>
      <xdr:rowOff>2687877</xdr:rowOff>
    </xdr:from>
    <xdr:to>
      <xdr:col>5</xdr:col>
      <xdr:colOff>3893294</xdr:colOff>
      <xdr:row>3</xdr:row>
      <xdr:rowOff>4136198</xdr:rowOff>
    </xdr:to>
    <xdr:grpSp>
      <xdr:nvGrpSpPr>
        <xdr:cNvPr id="7" name="グループ化 6">
          <a:extLst>
            <a:ext uri="{FF2B5EF4-FFF2-40B4-BE49-F238E27FC236}">
              <a16:creationId xmlns:a16="http://schemas.microsoft.com/office/drawing/2014/main" id="{746C2FEE-B366-42DB-935A-38F482E0B32F}"/>
            </a:ext>
          </a:extLst>
        </xdr:cNvPr>
        <xdr:cNvGrpSpPr/>
      </xdr:nvGrpSpPr>
      <xdr:grpSpPr>
        <a:xfrm>
          <a:off x="12672165" y="3432559"/>
          <a:ext cx="3032129" cy="1448321"/>
          <a:chOff x="12669555" y="3483802"/>
          <a:chExt cx="3032129" cy="1448321"/>
        </a:xfrm>
      </xdr:grpSpPr>
      <xdr:grpSp>
        <xdr:nvGrpSpPr>
          <xdr:cNvPr id="92" name="グループ化 91">
            <a:extLst>
              <a:ext uri="{FF2B5EF4-FFF2-40B4-BE49-F238E27FC236}">
                <a16:creationId xmlns:a16="http://schemas.microsoft.com/office/drawing/2014/main" id="{37B7813A-7F29-4338-B445-12292CA34BAE}"/>
              </a:ext>
            </a:extLst>
          </xdr:cNvPr>
          <xdr:cNvGrpSpPr/>
        </xdr:nvGrpSpPr>
        <xdr:grpSpPr>
          <a:xfrm>
            <a:off x="12891392" y="3615332"/>
            <a:ext cx="2810292" cy="1213546"/>
            <a:chOff x="13696639" y="3597936"/>
            <a:chExt cx="2022259" cy="1213546"/>
          </a:xfrm>
        </xdr:grpSpPr>
        <xdr:cxnSp macro="">
          <xdr:nvCxnSpPr>
            <xdr:cNvPr id="93" name="直線矢印コネクタ 92">
              <a:extLst>
                <a:ext uri="{FF2B5EF4-FFF2-40B4-BE49-F238E27FC236}">
                  <a16:creationId xmlns:a16="http://schemas.microsoft.com/office/drawing/2014/main" id="{4A45CBC4-6D4C-4CAD-80A7-79AB487315BA}"/>
                </a:ext>
              </a:extLst>
            </xdr:cNvPr>
            <xdr:cNvCxnSpPr/>
          </xdr:nvCxnSpPr>
          <xdr:spPr>
            <a:xfrm>
              <a:off x="13698697" y="4598421"/>
              <a:ext cx="300167" cy="0"/>
            </a:xfrm>
            <a:prstGeom prst="straightConnector1">
              <a:avLst/>
            </a:prstGeom>
            <a:ln w="28575">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6" name="グループ化 95">
              <a:extLst>
                <a:ext uri="{FF2B5EF4-FFF2-40B4-BE49-F238E27FC236}">
                  <a16:creationId xmlns:a16="http://schemas.microsoft.com/office/drawing/2014/main" id="{358E11BB-C663-4B77-A67F-F5D9B821915C}"/>
                </a:ext>
              </a:extLst>
            </xdr:cNvPr>
            <xdr:cNvGrpSpPr/>
          </xdr:nvGrpSpPr>
          <xdr:grpSpPr>
            <a:xfrm>
              <a:off x="13696639" y="3597936"/>
              <a:ext cx="2022259" cy="1213546"/>
              <a:chOff x="13696639" y="3597936"/>
              <a:chExt cx="2022259" cy="1213546"/>
            </a:xfrm>
          </xdr:grpSpPr>
          <xdr:grpSp>
            <xdr:nvGrpSpPr>
              <xdr:cNvPr id="100" name="グループ化 99">
                <a:extLst>
                  <a:ext uri="{FF2B5EF4-FFF2-40B4-BE49-F238E27FC236}">
                    <a16:creationId xmlns:a16="http://schemas.microsoft.com/office/drawing/2014/main" id="{935811DB-DD3F-4DCA-AE1F-CA66846AFA0B}"/>
                  </a:ext>
                </a:extLst>
              </xdr:cNvPr>
              <xdr:cNvGrpSpPr/>
            </xdr:nvGrpSpPr>
            <xdr:grpSpPr>
              <a:xfrm>
                <a:off x="13696639" y="3597936"/>
                <a:ext cx="2022259" cy="961045"/>
                <a:chOff x="4566074" y="2349500"/>
                <a:chExt cx="1974427" cy="490993"/>
              </a:xfrm>
            </xdr:grpSpPr>
            <xdr:cxnSp macro="">
              <xdr:nvCxnSpPr>
                <xdr:cNvPr id="102" name="直線矢印コネクタ 101">
                  <a:extLst>
                    <a:ext uri="{FF2B5EF4-FFF2-40B4-BE49-F238E27FC236}">
                      <a16:creationId xmlns:a16="http://schemas.microsoft.com/office/drawing/2014/main" id="{D902F2F1-76E4-4474-A579-4EB3CBC9DD8E}"/>
                    </a:ext>
                  </a:extLst>
                </xdr:cNvPr>
                <xdr:cNvCxnSpPr/>
              </xdr:nvCxnSpPr>
              <xdr:spPr>
                <a:xfrm>
                  <a:off x="4566074" y="2467429"/>
                  <a:ext cx="293067"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F596EFC0-8686-4FBA-A00D-8B71DB368FD9}"/>
                    </a:ext>
                  </a:extLst>
                </xdr:cNvPr>
                <xdr:cNvSpPr txBox="1"/>
              </xdr:nvSpPr>
              <xdr:spPr>
                <a:xfrm>
                  <a:off x="4835073" y="2349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生活データの流れ</a:t>
                  </a:r>
                </a:p>
              </xdr:txBody>
            </xdr:sp>
            <xdr:cxnSp macro="">
              <xdr:nvCxnSpPr>
                <xdr:cNvPr id="105" name="直線矢印コネクタ 104">
                  <a:extLst>
                    <a:ext uri="{FF2B5EF4-FFF2-40B4-BE49-F238E27FC236}">
                      <a16:creationId xmlns:a16="http://schemas.microsoft.com/office/drawing/2014/main" id="{1F769C0D-4585-490B-9731-16E61E4DA7B2}"/>
                    </a:ext>
                  </a:extLst>
                </xdr:cNvPr>
                <xdr:cNvCxnSpPr/>
              </xdr:nvCxnSpPr>
              <xdr:spPr>
                <a:xfrm>
                  <a:off x="4566074" y="2593047"/>
                  <a:ext cx="293067"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6" name="テキスト ボックス 105">
                  <a:extLst>
                    <a:ext uri="{FF2B5EF4-FFF2-40B4-BE49-F238E27FC236}">
                      <a16:creationId xmlns:a16="http://schemas.microsoft.com/office/drawing/2014/main" id="{96D8F562-C77B-4C6C-A8FC-02100B7AD4B9}"/>
                    </a:ext>
                  </a:extLst>
                </xdr:cNvPr>
                <xdr:cNvSpPr txBox="1"/>
              </xdr:nvSpPr>
              <xdr:spPr>
                <a:xfrm>
                  <a:off x="4835072" y="2475118"/>
                  <a:ext cx="1705429"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インセンティブ取引の流れ</a:t>
                  </a:r>
                </a:p>
              </xdr:txBody>
            </xdr:sp>
            <xdr:cxnSp macro="">
              <xdr:nvCxnSpPr>
                <xdr:cNvPr id="108" name="直線矢印コネクタ 107">
                  <a:extLst>
                    <a:ext uri="{FF2B5EF4-FFF2-40B4-BE49-F238E27FC236}">
                      <a16:creationId xmlns:a16="http://schemas.microsoft.com/office/drawing/2014/main" id="{5AA081D0-F146-4541-9ECE-9BA24DD9E5C6}"/>
                    </a:ext>
                  </a:extLst>
                </xdr:cNvPr>
                <xdr:cNvCxnSpPr/>
              </xdr:nvCxnSpPr>
              <xdr:spPr>
                <a:xfrm>
                  <a:off x="4566074" y="2731641"/>
                  <a:ext cx="293067" cy="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9" name="テキスト ボックス 108">
                  <a:extLst>
                    <a:ext uri="{FF2B5EF4-FFF2-40B4-BE49-F238E27FC236}">
                      <a16:creationId xmlns:a16="http://schemas.microsoft.com/office/drawing/2014/main" id="{52CE0DBD-A3C0-4362-9290-01560D6A3372}"/>
                    </a:ext>
                  </a:extLst>
                </xdr:cNvPr>
                <xdr:cNvSpPr txBox="1"/>
              </xdr:nvSpPr>
              <xdr:spPr>
                <a:xfrm>
                  <a:off x="4835073" y="2613707"/>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latin typeface="ＭＳ Ｐゴシック" panose="020B0600070205080204" pitchFamily="50" charset="-128"/>
                      <a:ea typeface="ＭＳ Ｐゴシック" panose="020B0600070205080204" pitchFamily="50" charset="-128"/>
                    </a:rPr>
                    <a:t>サービス提供の流れ</a:t>
                  </a:r>
                </a:p>
              </xdr:txBody>
            </xdr:sp>
          </xdr:grpSp>
          <xdr:sp macro="" textlink="">
            <xdr:nvSpPr>
              <xdr:cNvPr id="101" name="テキスト ボックス 100">
                <a:extLst>
                  <a:ext uri="{FF2B5EF4-FFF2-40B4-BE49-F238E27FC236}">
                    <a16:creationId xmlns:a16="http://schemas.microsoft.com/office/drawing/2014/main" id="{04F81AE6-AAA1-4D19-80B5-423D13073C4F}"/>
                  </a:ext>
                </a:extLst>
              </xdr:cNvPr>
              <xdr:cNvSpPr txBox="1"/>
            </xdr:nvSpPr>
            <xdr:spPr>
              <a:xfrm>
                <a:off x="13974214" y="4367582"/>
                <a:ext cx="1523755" cy="44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500">
                    <a:solidFill>
                      <a:schemeClr val="tx1"/>
                    </a:solidFill>
                    <a:latin typeface="ＭＳ Ｐゴシック" panose="020B0600070205080204" pitchFamily="50" charset="-128"/>
                    <a:ea typeface="ＭＳ Ｐゴシック" panose="020B0600070205080204" pitchFamily="50" charset="-128"/>
                  </a:rPr>
                  <a:t>企業間決済の流れ</a:t>
                </a:r>
              </a:p>
            </xdr:txBody>
          </xdr:sp>
        </xdr:grpSp>
      </xdr:grpSp>
      <xdr:sp macro="" textlink="">
        <xdr:nvSpPr>
          <xdr:cNvPr id="2" name="正方形/長方形 1">
            <a:extLst>
              <a:ext uri="{FF2B5EF4-FFF2-40B4-BE49-F238E27FC236}">
                <a16:creationId xmlns:a16="http://schemas.microsoft.com/office/drawing/2014/main" id="{F7E252AD-5E9A-4C7E-9543-7898E6C5191B}"/>
              </a:ext>
            </a:extLst>
          </xdr:cNvPr>
          <xdr:cNvSpPr/>
        </xdr:nvSpPr>
        <xdr:spPr>
          <a:xfrm>
            <a:off x="12669555" y="3483802"/>
            <a:ext cx="2974931" cy="1448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533400</xdr:colOff>
      <xdr:row>30</xdr:row>
      <xdr:rowOff>152400</xdr:rowOff>
    </xdr:from>
    <xdr:to>
      <xdr:col>5</xdr:col>
      <xdr:colOff>1460500</xdr:colOff>
      <xdr:row>30</xdr:row>
      <xdr:rowOff>2298700</xdr:rowOff>
    </xdr:to>
    <xdr:sp macro="" textlink="">
      <xdr:nvSpPr>
        <xdr:cNvPr id="3074" name="AutoShape 2">
          <a:extLst>
            <a:ext uri="{FF2B5EF4-FFF2-40B4-BE49-F238E27FC236}">
              <a16:creationId xmlns:a16="http://schemas.microsoft.com/office/drawing/2014/main" id="{44F4F16D-F6BF-DB45-B948-29E5124717D3}"/>
            </a:ext>
          </a:extLst>
        </xdr:cNvPr>
        <xdr:cNvSpPr>
          <a:spLocks noChangeAspect="1" noChangeArrowheads="1"/>
        </xdr:cNvSpPr>
      </xdr:nvSpPr>
      <xdr:spPr bwMode="auto">
        <a:xfrm>
          <a:off x="2857500" y="8953500"/>
          <a:ext cx="4978400" cy="214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533400</xdr:colOff>
      <xdr:row>30</xdr:row>
      <xdr:rowOff>152400</xdr:rowOff>
    </xdr:from>
    <xdr:to>
      <xdr:col>5</xdr:col>
      <xdr:colOff>1460500</xdr:colOff>
      <xdr:row>30</xdr:row>
      <xdr:rowOff>2298700</xdr:rowOff>
    </xdr:to>
    <xdr:sp macro="" textlink="">
      <xdr:nvSpPr>
        <xdr:cNvPr id="3075" name="AutoShape 3">
          <a:extLst>
            <a:ext uri="{FF2B5EF4-FFF2-40B4-BE49-F238E27FC236}">
              <a16:creationId xmlns:a16="http://schemas.microsoft.com/office/drawing/2014/main" id="{492F3974-842B-6548-92D6-1B99C6D155FA}"/>
            </a:ext>
          </a:extLst>
        </xdr:cNvPr>
        <xdr:cNvSpPr>
          <a:spLocks noChangeAspect="1" noChangeArrowheads="1"/>
        </xdr:cNvSpPr>
      </xdr:nvSpPr>
      <xdr:spPr bwMode="auto">
        <a:xfrm>
          <a:off x="2857500" y="8953500"/>
          <a:ext cx="4978400" cy="214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BECカラー">
      <a:dk1>
        <a:srgbClr val="000000"/>
      </a:dk1>
      <a:lt1>
        <a:srgbClr val="FFFFFF"/>
      </a:lt1>
      <a:dk2>
        <a:srgbClr val="CCCCCC"/>
      </a:dk2>
      <a:lt2>
        <a:srgbClr val="636363"/>
      </a:lt2>
      <a:accent1>
        <a:srgbClr val="40647F"/>
      </a:accent1>
      <a:accent2>
        <a:srgbClr val="7AABCC"/>
      </a:accent2>
      <a:accent3>
        <a:srgbClr val="B5D1E2"/>
      </a:accent3>
      <a:accent4>
        <a:srgbClr val="E57E17"/>
      </a:accent4>
      <a:accent5>
        <a:srgbClr val="BF1313"/>
      </a:accent5>
      <a:accent6>
        <a:srgbClr val="005BAC"/>
      </a:accent6>
      <a:hlink>
        <a:srgbClr val="E57E17"/>
      </a:hlink>
      <a:folHlink>
        <a:srgbClr val="BF131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aaa@xx.co.jp" TargetMode="External"/><Relationship Id="rId1" Type="http://schemas.openxmlformats.org/officeDocument/2006/relationships/hyperlink" Target="mailto:bbbb@xx.co.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penid-foundation-japan.github.io/openid-connect-core-1_0.ja.html" TargetMode="External"/><Relationship Id="rId1" Type="http://schemas.openxmlformats.org/officeDocument/2006/relationships/hyperlink" Target="https://openid.net/connect/"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B1:R31"/>
  <sheetViews>
    <sheetView showGridLines="0" tabSelected="1" view="pageBreakPreview" zoomScaleNormal="100" zoomScaleSheetLayoutView="100" workbookViewId="0">
      <selection activeCell="M14" sqref="M14"/>
    </sheetView>
  </sheetViews>
  <sheetFormatPr defaultColWidth="8.875" defaultRowHeight="13.5"/>
  <cols>
    <col min="1" max="1" width="1.5" customWidth="1"/>
    <col min="2" max="2" width="6.375" style="1" customWidth="1"/>
    <col min="3" max="3" width="16.875" style="1" customWidth="1"/>
    <col min="4" max="4" width="72.125" customWidth="1"/>
    <col min="5" max="5" width="2.875" customWidth="1"/>
    <col min="15" max="18" width="8.875" style="21"/>
  </cols>
  <sheetData>
    <row r="1" spans="2:18" ht="18.75">
      <c r="B1" s="4" t="s">
        <v>120</v>
      </c>
      <c r="C1" s="4"/>
    </row>
    <row r="2" spans="2:18" ht="22.5" customHeight="1">
      <c r="B2" s="286" t="s">
        <v>114</v>
      </c>
      <c r="C2" s="286"/>
      <c r="D2" s="286"/>
    </row>
    <row r="3" spans="2:18" ht="22.5" customHeight="1">
      <c r="B3" s="286" t="s">
        <v>128</v>
      </c>
      <c r="C3" s="286"/>
      <c r="D3" s="286"/>
    </row>
    <row r="4" spans="2:18" s="20" customFormat="1" ht="18.75">
      <c r="B4" s="17"/>
      <c r="C4" s="17"/>
      <c r="D4" s="17"/>
      <c r="O4" s="21"/>
      <c r="P4" s="21"/>
      <c r="Q4" s="21"/>
      <c r="R4" s="21"/>
    </row>
    <row r="5" spans="2:18" ht="17.25" customHeight="1">
      <c r="B5" s="22" t="s">
        <v>229</v>
      </c>
      <c r="C5" s="2"/>
      <c r="D5" s="3"/>
    </row>
    <row r="6" spans="2:18" ht="18" customHeight="1">
      <c r="B6" s="31" t="s">
        <v>115</v>
      </c>
      <c r="C6" s="31" t="s">
        <v>121</v>
      </c>
      <c r="D6" s="31" t="s">
        <v>116</v>
      </c>
    </row>
    <row r="7" spans="2:18" ht="33.75" customHeight="1">
      <c r="B7" s="32">
        <v>1</v>
      </c>
      <c r="C7" s="33" t="s">
        <v>133</v>
      </c>
      <c r="D7" s="40" t="s">
        <v>139</v>
      </c>
      <c r="E7" s="24"/>
    </row>
    <row r="8" spans="2:18" ht="33.75" customHeight="1">
      <c r="B8" s="32">
        <v>2</v>
      </c>
      <c r="C8" s="33" t="s">
        <v>133</v>
      </c>
      <c r="D8" s="40" t="s">
        <v>117</v>
      </c>
      <c r="E8" s="24"/>
    </row>
    <row r="9" spans="2:18" ht="33.75" customHeight="1">
      <c r="B9" s="32">
        <v>3</v>
      </c>
      <c r="C9" s="33" t="s">
        <v>133</v>
      </c>
      <c r="D9" s="40" t="s">
        <v>118</v>
      </c>
      <c r="E9" s="24"/>
    </row>
    <row r="10" spans="2:18" ht="33.75" customHeight="1">
      <c r="B10" s="32">
        <v>4</v>
      </c>
      <c r="C10" s="33" t="s">
        <v>133</v>
      </c>
      <c r="D10" s="40" t="s">
        <v>324</v>
      </c>
      <c r="E10" s="24"/>
    </row>
    <row r="11" spans="2:18" ht="33.75" customHeight="1">
      <c r="B11" s="32">
        <v>5</v>
      </c>
      <c r="C11" s="33" t="s">
        <v>133</v>
      </c>
      <c r="D11" s="40" t="s">
        <v>325</v>
      </c>
      <c r="E11" s="24"/>
    </row>
    <row r="12" spans="2:18" ht="33.75" customHeight="1">
      <c r="B12" s="32">
        <v>6</v>
      </c>
      <c r="C12" s="33" t="s">
        <v>133</v>
      </c>
      <c r="D12" s="40" t="s">
        <v>326</v>
      </c>
      <c r="E12" s="24"/>
    </row>
    <row r="13" spans="2:18" ht="33.75" customHeight="1">
      <c r="B13" s="32">
        <v>7</v>
      </c>
      <c r="C13" s="33" t="s">
        <v>133</v>
      </c>
      <c r="D13" s="40" t="s">
        <v>119</v>
      </c>
      <c r="E13" s="24"/>
    </row>
    <row r="14" spans="2:18" ht="33.75" customHeight="1">
      <c r="B14" s="32">
        <v>8</v>
      </c>
      <c r="C14" s="33" t="s">
        <v>140</v>
      </c>
      <c r="D14" s="40" t="s">
        <v>445</v>
      </c>
      <c r="E14" s="24"/>
    </row>
    <row r="15" spans="2:18" ht="33.75" customHeight="1">
      <c r="B15" s="34">
        <v>9</v>
      </c>
      <c r="C15" s="33" t="s">
        <v>140</v>
      </c>
      <c r="D15" s="40" t="s">
        <v>446</v>
      </c>
      <c r="E15" s="24"/>
    </row>
    <row r="16" spans="2:18" s="21" customFormat="1" ht="33.75" customHeight="1">
      <c r="B16" s="34">
        <v>10</v>
      </c>
      <c r="C16" s="33" t="s">
        <v>140</v>
      </c>
      <c r="D16" s="40" t="s">
        <v>447</v>
      </c>
      <c r="E16" s="24"/>
    </row>
    <row r="17" spans="2:5" ht="33.75" customHeight="1">
      <c r="B17" s="32">
        <v>11</v>
      </c>
      <c r="C17" s="33" t="s">
        <v>133</v>
      </c>
      <c r="D17" s="40" t="s">
        <v>227</v>
      </c>
      <c r="E17" s="24"/>
    </row>
    <row r="18" spans="2:5" s="21" customFormat="1" ht="33.75" customHeight="1">
      <c r="B18" s="32">
        <v>12</v>
      </c>
      <c r="C18" s="33" t="s">
        <v>282</v>
      </c>
      <c r="D18" s="40" t="s">
        <v>281</v>
      </c>
      <c r="E18" s="24"/>
    </row>
    <row r="19" spans="2:5" s="21" customFormat="1" ht="33.75" customHeight="1">
      <c r="B19" s="32">
        <v>13</v>
      </c>
      <c r="C19" s="33" t="s">
        <v>133</v>
      </c>
      <c r="D19" s="40" t="s">
        <v>280</v>
      </c>
      <c r="E19" s="24"/>
    </row>
    <row r="20" spans="2:5" ht="19.5" customHeight="1">
      <c r="B20" s="46" t="s">
        <v>123</v>
      </c>
      <c r="C20"/>
    </row>
    <row r="21" spans="2:5" ht="12.75" customHeight="1">
      <c r="B21" s="14"/>
      <c r="C21"/>
    </row>
    <row r="22" spans="2:5" ht="17.25" customHeight="1">
      <c r="B22" s="23" t="s">
        <v>124</v>
      </c>
      <c r="C22" s="15"/>
      <c r="D22" s="16"/>
    </row>
    <row r="23" spans="2:5" ht="18" customHeight="1">
      <c r="B23" s="31" t="s">
        <v>115</v>
      </c>
      <c r="C23" s="31" t="s">
        <v>121</v>
      </c>
      <c r="D23" s="31" t="s">
        <v>116</v>
      </c>
    </row>
    <row r="24" spans="2:5" ht="33.75" customHeight="1">
      <c r="B24" s="30">
        <v>14</v>
      </c>
      <c r="C24" s="29" t="s">
        <v>136</v>
      </c>
      <c r="D24" s="25" t="s">
        <v>129</v>
      </c>
    </row>
    <row r="25" spans="2:5" ht="33.75" customHeight="1">
      <c r="B25" s="28">
        <v>15</v>
      </c>
      <c r="C25" s="29" t="s">
        <v>136</v>
      </c>
      <c r="D25" s="26" t="s">
        <v>134</v>
      </c>
    </row>
    <row r="26" spans="2:5" ht="33.75" customHeight="1">
      <c r="B26" s="28">
        <v>16</v>
      </c>
      <c r="C26" s="29" t="s">
        <v>137</v>
      </c>
      <c r="D26" s="27" t="s">
        <v>135</v>
      </c>
    </row>
    <row r="27" spans="2:5" ht="33.75" customHeight="1">
      <c r="B27" s="28">
        <v>17</v>
      </c>
      <c r="C27" s="29" t="s">
        <v>137</v>
      </c>
      <c r="D27" s="27" t="s">
        <v>230</v>
      </c>
    </row>
    <row r="28" spans="2:5" ht="33.75" customHeight="1">
      <c r="B28" s="28">
        <v>18</v>
      </c>
      <c r="C28" s="29" t="s">
        <v>137</v>
      </c>
      <c r="D28" s="25" t="s">
        <v>122</v>
      </c>
    </row>
    <row r="29" spans="2:5" ht="33.75" customHeight="1">
      <c r="B29" s="28">
        <v>19</v>
      </c>
      <c r="C29" s="29" t="s">
        <v>136</v>
      </c>
      <c r="D29" s="47" t="s">
        <v>346</v>
      </c>
    </row>
    <row r="30" spans="2:5" ht="33.75" customHeight="1">
      <c r="B30" s="28">
        <v>20</v>
      </c>
      <c r="C30" s="29" t="s">
        <v>136</v>
      </c>
      <c r="D30" s="48" t="s">
        <v>347</v>
      </c>
    </row>
    <row r="31" spans="2:5" ht="19.5" customHeight="1">
      <c r="B31" s="46" t="s">
        <v>228</v>
      </c>
    </row>
  </sheetData>
  <sheetProtection password="DD26" sheet="1" objects="1" scenarios="1"/>
  <mergeCells count="2">
    <mergeCell ref="B3:D3"/>
    <mergeCell ref="B2:D2"/>
  </mergeCells>
  <phoneticPr fontId="15"/>
  <hyperlinks>
    <hyperlink ref="D7" location="①事業者情報!A1" display="①事業者情報" xr:uid="{8D152AA3-3272-40B5-B16C-C52BF77A0FDC}"/>
    <hyperlink ref="D8" location="②担当者情報!Print_Area" display="②担当者情報" xr:uid="{47F5B298-6EAA-48C5-A4F4-3F6C7B5B150D}"/>
    <hyperlink ref="D9" location="③事業計画書!Print_Area" display="③事業計画書" xr:uid="{E7134F7A-3853-400D-ADD3-B6DE09E9CBA2}"/>
    <hyperlink ref="D10" location="④機器登録!Print_Area" display="④機器登録申請書※１" xr:uid="{9BB3DC52-F355-4F35-9087-4B079B5A6CCB}"/>
    <hyperlink ref="D11" location="⑤サービス登録!Print_Area" display="⑤サービス登録申請書※１" xr:uid="{2897ACC1-8477-40D7-84F0-834F9B356D4A}"/>
    <hyperlink ref="D12" location="⑥インセンティブ登録!Print_Titles" display="⑥インセンティブ登録申請書※１" xr:uid="{CC85597F-5183-48D9-B99B-A93526BFC1E4}"/>
    <hyperlink ref="D13" location="⑦支出計画書!A1" display="⑦支出計画書" xr:uid="{B89CF0DD-2E65-469C-AF85-0C9825EABAC6}"/>
    <hyperlink ref="D14" location="'⑧（別添１）コンソーシアム登録申請書（押印）'!Print_Area" display="⑧（別添１）コンソーシアム登録申請書※１" xr:uid="{2606708A-CEDE-4C1E-8FBB-72000CE0CBF6}"/>
    <hyperlink ref="D15" location="'⑨（別添２）共同申請確認書（押印）'!Print_Area" display="⑨（別添３）共同申請確認書※１" xr:uid="{D3AC3729-E008-4C43-BBBB-2DFEB3F093C8}"/>
    <hyperlink ref="D16" location="'⑩（別添３）コンソーシアム参加確認書（押印）'!A1" display="⑩（別添２）コンソーシアム参加確認書※１" xr:uid="{2B0E979A-1B5A-4C3F-9846-2F93FD86B817}"/>
    <hyperlink ref="D17" location="⑪認証等取得計画書!A1" display="⑪認証等取得計画書" xr:uid="{E15B8B65-4481-4A27-85A0-4221555C7568}"/>
    <hyperlink ref="D18" location="'⑫（様式第１）交付申請書（押印）'!Print_Area" display="⑫（様式第１）交付申請書（押印）" xr:uid="{28B80175-1CFC-480C-8A2C-4D4E91AEE5EB}"/>
    <hyperlink ref="D19" location="'⑬（別添）役員名簿'!Print_Area" display="⑬（別添）役員名簿" xr:uid="{75E39577-E4A0-48AC-AFAE-694A27803650}"/>
  </hyperlinks>
  <pageMargins left="0.19685039370078741" right="0.19685039370078741" top="0.39370078740157483" bottom="0.39370078740157483" header="0.31496062992125984" footer="0.31496062992125984"/>
  <pageSetup paperSize="9" scale="9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B8A3E-FCEE-0146-99FA-A9BDD5590687}">
  <sheetPr>
    <tabColor theme="8" tint="0.59999389629810485"/>
    <pageSetUpPr fitToPage="1"/>
  </sheetPr>
  <dimension ref="A1:G17"/>
  <sheetViews>
    <sheetView showGridLines="0" view="pageBreakPreview" zoomScaleNormal="100" zoomScaleSheetLayoutView="100" workbookViewId="0">
      <selection activeCell="G17" sqref="G17"/>
    </sheetView>
  </sheetViews>
  <sheetFormatPr defaultColWidth="9" defaultRowHeight="13.5"/>
  <cols>
    <col min="1" max="1" width="2.375" style="114" customWidth="1"/>
    <col min="2" max="4" width="32" style="114" customWidth="1"/>
    <col min="5" max="5" width="3.625" style="67" customWidth="1"/>
    <col min="6" max="6" width="35.375" style="67" customWidth="1"/>
    <col min="7" max="7" width="35.625" style="114" customWidth="1"/>
    <col min="8" max="16384" width="9" style="114"/>
  </cols>
  <sheetData>
    <row r="1" spans="1:7" ht="15" customHeight="1">
      <c r="A1" s="114" t="s">
        <v>37</v>
      </c>
      <c r="D1" s="18" t="s">
        <v>153</v>
      </c>
      <c r="F1" s="231" t="s">
        <v>409</v>
      </c>
    </row>
    <row r="2" spans="1:7" ht="54.95" customHeight="1">
      <c r="A2" s="453" t="s">
        <v>226</v>
      </c>
      <c r="B2" s="453"/>
      <c r="C2" s="453"/>
      <c r="D2" s="453"/>
      <c r="F2" s="210"/>
    </row>
    <row r="3" spans="1:7" ht="44.1" customHeight="1">
      <c r="C3" s="233" t="s">
        <v>272</v>
      </c>
      <c r="D3" s="35"/>
      <c r="F3" s="210" t="s">
        <v>132</v>
      </c>
    </row>
    <row r="4" spans="1:7" ht="21" customHeight="1">
      <c r="C4" s="209" t="s">
        <v>36</v>
      </c>
      <c r="D4" s="35"/>
      <c r="F4" s="210" t="s">
        <v>132</v>
      </c>
    </row>
    <row r="5" spans="1:7" ht="48.95" customHeight="1">
      <c r="C5" s="209" t="s">
        <v>68</v>
      </c>
      <c r="D5" s="35"/>
      <c r="E5" s="235" t="s">
        <v>35</v>
      </c>
      <c r="F5" s="236" t="s">
        <v>412</v>
      </c>
      <c r="G5" s="232"/>
    </row>
    <row r="6" spans="1:7">
      <c r="F6" s="214"/>
    </row>
    <row r="7" spans="1:7">
      <c r="C7" s="228" t="s">
        <v>38</v>
      </c>
      <c r="D7" s="213"/>
      <c r="F7" s="210"/>
    </row>
    <row r="8" spans="1:7" ht="100.5" customHeight="1">
      <c r="A8" s="458" t="str">
        <f>IF(①事業者情報!B8="","標題に掲げる補助金事業について、交付規程第４条および別添１、公募要領にて定める要件等、SIIが掲げる条件等を確認し、■■■■を幹事会社とするコンソーシアムに共同事業者として参画することを本書を以て申請します。
※■■■■に「①事業者概要一覧」シートの補助事業者名が入ります。","標題に掲げる補助金事業について、別添１で定める同意事項並びに事業参加要件を確認し、"&amp;①事業者情報!B8&amp;"を幹事会社とするコンソーシアムに参加することを本書を以て確認します。")</f>
        <v>標題に掲げる補助金事業について、交付規程第４条および別添１、公募要領にて定める要件等、SIIが掲げる条件等を確認し、■■■■を幹事会社とするコンソーシアムに共同事業者として参画することを本書を以て申請します。
※■■■■に「①事業者概要一覧」シートの補助事業者名が入ります。</v>
      </c>
      <c r="B8" s="458"/>
      <c r="C8" s="458"/>
      <c r="D8" s="458"/>
      <c r="F8" s="210"/>
    </row>
    <row r="9" spans="1:7">
      <c r="F9" s="210"/>
    </row>
    <row r="10" spans="1:7" s="216" customFormat="1">
      <c r="A10" s="279" t="s">
        <v>430</v>
      </c>
      <c r="E10" s="217"/>
      <c r="F10" s="218"/>
    </row>
    <row r="11" spans="1:7" s="216" customFormat="1">
      <c r="B11" s="220" t="s">
        <v>336</v>
      </c>
      <c r="C11" s="220"/>
      <c r="D11" s="220"/>
      <c r="E11" s="221"/>
      <c r="F11" s="222"/>
    </row>
    <row r="12" spans="1:7" s="216" customFormat="1">
      <c r="B12" s="220" t="s">
        <v>431</v>
      </c>
      <c r="C12" s="221"/>
      <c r="D12" s="221"/>
      <c r="E12" s="221"/>
      <c r="F12" s="221"/>
    </row>
    <row r="13" spans="1:7" s="216" customFormat="1">
      <c r="B13" s="264" t="s">
        <v>432</v>
      </c>
      <c r="C13" s="220"/>
      <c r="D13" s="220"/>
      <c r="E13" s="221"/>
      <c r="F13" s="222"/>
    </row>
    <row r="14" spans="1:7" s="216" customFormat="1">
      <c r="B14" s="220" t="s">
        <v>339</v>
      </c>
      <c r="C14" s="221"/>
      <c r="D14" s="221"/>
      <c r="E14" s="221"/>
      <c r="F14" s="221"/>
    </row>
    <row r="15" spans="1:7" s="216" customFormat="1">
      <c r="B15" s="220" t="s">
        <v>340</v>
      </c>
      <c r="C15" s="220"/>
      <c r="D15" s="220"/>
      <c r="E15" s="221"/>
      <c r="F15" s="222"/>
    </row>
    <row r="17" spans="4:4">
      <c r="D17" s="234" t="s">
        <v>39</v>
      </c>
    </row>
  </sheetData>
  <sheetProtection algorithmName="SHA-512" hashValue="Jb3rp5nzGO707VHEBiv+X7uxwR9KfztwOYrSbnz7/qI6zLC/ZhLwMFyatGA7h1NcUBjedxiybipb/0NMfc4BIQ==" saltValue="jfKGmATUsE4Mhliht8I6OQ==" spinCount="100000" sheet="1" formatCells="0" formatColumns="0" formatRows="0"/>
  <mergeCells count="2">
    <mergeCell ref="A2:D2"/>
    <mergeCell ref="A8:D8"/>
  </mergeCells>
  <phoneticPr fontId="15"/>
  <conditionalFormatting sqref="D5">
    <cfRule type="expression" dxfId="4" priority="1">
      <formula>$D$5=""</formula>
    </cfRule>
  </conditionalFormatting>
  <pageMargins left="0.19685039370078741" right="0.19685039370078741"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1225CC-C89F-6646-94EE-9BD534A9C59D}">
          <x14:formula1>
            <xm:f>OFFSET(①事業者情報!B15,0,0,COUNTA(①事業者情報!B15:B34),1)</xm:f>
          </x14:formula1>
          <xm:sqref>D4</xm:sqref>
        </x14:dataValidation>
        <x14:dataValidation type="list" allowBlank="1" showInputMessage="1" showErrorMessage="1" xr:uid="{4A794CE7-CEF3-FE4B-AFDD-F71FC17122F3}">
          <x14:formula1>
            <xm:f>OFFSET(①事業者情報!D15,0,0,COUNTA(①事業者情報!D15:D34),1)</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tint="0.59999389629810485"/>
    <pageSetUpPr fitToPage="1"/>
  </sheetPr>
  <dimension ref="A1:F10"/>
  <sheetViews>
    <sheetView showGridLines="0" view="pageBreakPreview" zoomScaleNormal="100" zoomScaleSheetLayoutView="100" workbookViewId="0">
      <selection activeCell="G7" sqref="G7"/>
    </sheetView>
  </sheetViews>
  <sheetFormatPr defaultColWidth="9" defaultRowHeight="13.5"/>
  <cols>
    <col min="1" max="1" width="2.375" style="114" customWidth="1"/>
    <col min="2" max="4" width="32" style="114" customWidth="1"/>
    <col min="5" max="5" width="3.625" style="67" customWidth="1"/>
    <col min="6" max="6" width="35.375" style="67" customWidth="1"/>
    <col min="7" max="7" width="35.625" style="114" customWidth="1"/>
    <col min="8" max="16384" width="9" style="114"/>
  </cols>
  <sheetData>
    <row r="1" spans="1:6">
      <c r="A1" s="114" t="s">
        <v>341</v>
      </c>
      <c r="D1" s="19" t="s">
        <v>283</v>
      </c>
      <c r="F1" s="231" t="s">
        <v>409</v>
      </c>
    </row>
    <row r="2" spans="1:6" ht="54" customHeight="1">
      <c r="A2" s="453" t="s">
        <v>343</v>
      </c>
      <c r="B2" s="453"/>
      <c r="C2" s="453"/>
      <c r="D2" s="453"/>
      <c r="F2" s="210"/>
    </row>
    <row r="3" spans="1:6" ht="44.1" customHeight="1">
      <c r="C3" s="233" t="s">
        <v>344</v>
      </c>
      <c r="D3" s="35"/>
      <c r="F3" s="210" t="s">
        <v>132</v>
      </c>
    </row>
    <row r="4" spans="1:6" ht="21" customHeight="1">
      <c r="C4" s="209" t="s">
        <v>36</v>
      </c>
      <c r="D4" s="35"/>
      <c r="F4" s="210" t="s">
        <v>132</v>
      </c>
    </row>
    <row r="5" spans="1:6" ht="48.95" customHeight="1">
      <c r="C5" s="209" t="s">
        <v>68</v>
      </c>
      <c r="D5" s="35"/>
      <c r="E5" s="213" t="s">
        <v>35</v>
      </c>
      <c r="F5" s="236" t="s">
        <v>412</v>
      </c>
    </row>
    <row r="6" spans="1:6">
      <c r="F6" s="214"/>
    </row>
    <row r="7" spans="1:6">
      <c r="C7" s="228" t="s">
        <v>38</v>
      </c>
      <c r="D7" s="213"/>
      <c r="F7" s="210"/>
    </row>
    <row r="8" spans="1:6" ht="100.5" customHeight="1">
      <c r="A8" s="458" t="str">
        <f>IF(①事業者情報!B8="","標題に掲げる補助金事業について、別添１で定める同意事項並びに要件を確認し、■■■■を幹事会社とするコンソーシアムに参画することを本書を以て確認します。
※■■■■に「①事業者概要一覧」シートの補助事業者名が入ります。","標題に掲げる補助金事業について、別添１で定める同意事項並びに事業参加要件を確認し、"&amp;①事業者情報!B8&amp;"を幹事会社とするコンソーシアムに参加することを本書を以て確認します。")</f>
        <v>標題に掲げる補助金事業について、別添１で定める同意事項並びに要件を確認し、■■■■を幹事会社とするコンソーシアムに参画することを本書を以て確認します。
※■■■■に「①事業者概要一覧」シートの補助事業者名が入ります。</v>
      </c>
      <c r="B8" s="458"/>
      <c r="C8" s="458"/>
      <c r="D8" s="458"/>
      <c r="F8" s="210"/>
    </row>
    <row r="9" spans="1:6" ht="63" customHeight="1">
      <c r="D9" s="234" t="s">
        <v>39</v>
      </c>
      <c r="F9" s="210"/>
    </row>
    <row r="10" spans="1:6">
      <c r="F10" s="210"/>
    </row>
  </sheetData>
  <sheetProtection algorithmName="SHA-512" hashValue="9pa26kp+KlO19SnfN0j/AJUGt6puICk3so4kX1yC2GGVDPloo3r4aX628L/JM2MPTfiiSC+SzrX4U82cH9vQ3w==" saltValue="kdRVSTxdBYjcu0Eiq8bBCQ==" spinCount="100000" sheet="1" formatCells="0" formatColumns="0" formatRows="0"/>
  <mergeCells count="2">
    <mergeCell ref="A8:D8"/>
    <mergeCell ref="A2:D2"/>
  </mergeCells>
  <phoneticPr fontId="7"/>
  <conditionalFormatting sqref="D5">
    <cfRule type="expression" dxfId="3" priority="1">
      <formula>$D$5=""</formula>
    </cfRule>
  </conditionalFormatting>
  <pageMargins left="0.19685039370078741" right="0.19685039370078741"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OFFSET(①事業者情報!B15,0,0,COUNTA(①事業者情報!B15:B34),1)</xm:f>
          </x14:formula1>
          <xm:sqref>D4</xm:sqref>
        </x14:dataValidation>
        <x14:dataValidation type="list" allowBlank="1" showInputMessage="1" showErrorMessage="1" xr:uid="{F81D0877-EF3B-A14D-BDF8-55903A45C5DB}">
          <x14:formula1>
            <xm:f>OFFSET(①事業者情報!D15,0,0,COUNTA(①事業者情報!D15:D34),1)</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D121"/>
  <sheetViews>
    <sheetView showGridLines="0" view="pageBreakPreview" topLeftCell="B1" zoomScaleNormal="75" zoomScaleSheetLayoutView="100" workbookViewId="0">
      <pane ySplit="1" topLeftCell="A2" activePane="bottomLeft" state="frozen"/>
      <selection activeCell="E20" sqref="E20"/>
      <selection pane="bottomLeft" activeCell="H13" sqref="H13"/>
    </sheetView>
  </sheetViews>
  <sheetFormatPr defaultColWidth="9" defaultRowHeight="14.25"/>
  <cols>
    <col min="1" max="1" width="10" style="241" hidden="1" customWidth="1"/>
    <col min="2" max="2" width="22" style="241" customWidth="1"/>
    <col min="3" max="3" width="79.625" style="278" customWidth="1"/>
    <col min="4" max="4" width="20.875" style="241" customWidth="1"/>
    <col min="5" max="16384" width="9" style="241"/>
  </cols>
  <sheetData>
    <row r="1" spans="1:4" s="67" customFormat="1" ht="18.75">
      <c r="B1" s="66" t="s">
        <v>429</v>
      </c>
      <c r="C1" s="274"/>
    </row>
    <row r="2" spans="1:4" s="67" customFormat="1">
      <c r="C2" s="274"/>
    </row>
    <row r="3" spans="1:4" s="67" customFormat="1" ht="27.75" customHeight="1">
      <c r="A3" s="67">
        <v>1</v>
      </c>
      <c r="B3" s="237" t="s">
        <v>70</v>
      </c>
      <c r="C3" s="539" t="str">
        <f>VLOOKUP(A3,'非表示(⑪用)'!I:M,2,FALSE)</f>
        <v/>
      </c>
      <c r="D3" s="238" t="s">
        <v>107</v>
      </c>
    </row>
    <row r="4" spans="1:4" s="67" customFormat="1" ht="27.75" customHeight="1">
      <c r="A4" s="67">
        <v>1</v>
      </c>
      <c r="B4" s="237" t="s">
        <v>69</v>
      </c>
      <c r="C4" s="539" t="str">
        <f>VLOOKUP(A3,'非表示(⑪用)'!I:M,3,FALSE)</f>
        <v/>
      </c>
      <c r="D4" s="239" t="s">
        <v>107</v>
      </c>
    </row>
    <row r="5" spans="1:4" s="67" customFormat="1" ht="27.75" customHeight="1">
      <c r="A5" s="67">
        <v>1</v>
      </c>
      <c r="B5" s="237" t="s">
        <v>73</v>
      </c>
      <c r="C5" s="539" t="str">
        <f>VLOOKUP(A3,'非表示(⑪用)'!I:M,4,FALSE)</f>
        <v/>
      </c>
      <c r="D5" s="239" t="s">
        <v>107</v>
      </c>
    </row>
    <row r="6" spans="1:4" s="67" customFormat="1" ht="27.75" customHeight="1">
      <c r="A6" s="67">
        <v>1</v>
      </c>
      <c r="B6" s="237" t="s">
        <v>72</v>
      </c>
      <c r="C6" s="540" t="str">
        <f>VLOOKUP(A3,'非表示(⑪用)'!I:M,5,FALSE)</f>
        <v/>
      </c>
      <c r="D6" s="239" t="s">
        <v>107</v>
      </c>
    </row>
    <row r="7" spans="1:4" s="67" customFormat="1" ht="37.5" customHeight="1">
      <c r="A7" s="67">
        <v>1</v>
      </c>
      <c r="B7" s="237" t="s">
        <v>40</v>
      </c>
      <c r="C7" s="542"/>
    </row>
    <row r="8" spans="1:4" s="67" customFormat="1" ht="37.5" customHeight="1">
      <c r="A8" s="67">
        <v>1</v>
      </c>
      <c r="B8" s="237" t="s">
        <v>74</v>
      </c>
      <c r="C8" s="542"/>
    </row>
    <row r="9" spans="1:4" s="67" customFormat="1" ht="128.25" customHeight="1">
      <c r="A9" s="67">
        <v>1</v>
      </c>
      <c r="B9" s="237" t="s">
        <v>75</v>
      </c>
      <c r="C9" s="542"/>
      <c r="D9" s="240" t="s">
        <v>413</v>
      </c>
    </row>
    <row r="10" spans="1:4">
      <c r="C10" s="541"/>
    </row>
    <row r="11" spans="1:4" s="67" customFormat="1" ht="27.75" customHeight="1">
      <c r="A11" s="67">
        <f>A3+1</f>
        <v>2</v>
      </c>
      <c r="B11" s="237" t="s">
        <v>70</v>
      </c>
      <c r="C11" s="539" t="str">
        <f>VLOOKUP(A11,'非表示(⑪用)'!I:M,2,FALSE)</f>
        <v/>
      </c>
      <c r="D11" s="238" t="s">
        <v>107</v>
      </c>
    </row>
    <row r="12" spans="1:4" s="67" customFormat="1" ht="27.75" customHeight="1">
      <c r="A12" s="67">
        <f t="shared" ref="A12:A17" si="0">A4+1</f>
        <v>2</v>
      </c>
      <c r="B12" s="237" t="s">
        <v>69</v>
      </c>
      <c r="C12" s="539" t="str">
        <f>VLOOKUP(A11,'非表示(⑪用)'!I:M,3,FALSE)</f>
        <v/>
      </c>
      <c r="D12" s="239" t="s">
        <v>107</v>
      </c>
    </row>
    <row r="13" spans="1:4" s="67" customFormat="1" ht="27.75" customHeight="1">
      <c r="A13" s="67">
        <f t="shared" si="0"/>
        <v>2</v>
      </c>
      <c r="B13" s="237" t="s">
        <v>73</v>
      </c>
      <c r="C13" s="539" t="str">
        <f>VLOOKUP(A11,'非表示(⑪用)'!I:M,4,FALSE)</f>
        <v/>
      </c>
      <c r="D13" s="239" t="s">
        <v>107</v>
      </c>
    </row>
    <row r="14" spans="1:4" s="67" customFormat="1" ht="27.75" customHeight="1">
      <c r="A14" s="67">
        <f t="shared" si="0"/>
        <v>2</v>
      </c>
      <c r="B14" s="237" t="s">
        <v>72</v>
      </c>
      <c r="C14" s="540" t="str">
        <f>VLOOKUP(A11,'非表示(⑪用)'!I:M,5,FALSE)</f>
        <v/>
      </c>
      <c r="D14" s="239" t="s">
        <v>107</v>
      </c>
    </row>
    <row r="15" spans="1:4" s="67" customFormat="1" ht="37.5" customHeight="1">
      <c r="A15" s="67">
        <f t="shared" si="0"/>
        <v>2</v>
      </c>
      <c r="B15" s="237" t="s">
        <v>40</v>
      </c>
      <c r="C15" s="542"/>
    </row>
    <row r="16" spans="1:4" s="67" customFormat="1" ht="37.5" customHeight="1">
      <c r="A16" s="67">
        <f t="shared" si="0"/>
        <v>2</v>
      </c>
      <c r="B16" s="237" t="s">
        <v>74</v>
      </c>
      <c r="C16" s="542"/>
    </row>
    <row r="17" spans="1:4" s="67" customFormat="1" ht="128.25" customHeight="1">
      <c r="A17" s="67">
        <f t="shared" si="0"/>
        <v>2</v>
      </c>
      <c r="B17" s="237" t="s">
        <v>75</v>
      </c>
      <c r="C17" s="542"/>
      <c r="D17" s="240" t="s">
        <v>413</v>
      </c>
    </row>
    <row r="19" spans="1:4" s="67" customFormat="1" ht="27.75" customHeight="1">
      <c r="A19" s="67">
        <f>A11+1</f>
        <v>3</v>
      </c>
      <c r="B19" s="237" t="s">
        <v>70</v>
      </c>
      <c r="C19" s="275" t="str">
        <f>VLOOKUP(A19,'非表示(⑪用)'!I:M,2,FALSE)</f>
        <v/>
      </c>
      <c r="D19" s="238" t="s">
        <v>107</v>
      </c>
    </row>
    <row r="20" spans="1:4" s="67" customFormat="1" ht="27.75" customHeight="1">
      <c r="A20" s="67">
        <f t="shared" ref="A20:A25" si="1">A12+1</f>
        <v>3</v>
      </c>
      <c r="B20" s="237" t="s">
        <v>69</v>
      </c>
      <c r="C20" s="275" t="str">
        <f>VLOOKUP(A19,'非表示(⑪用)'!I:M,3,FALSE)</f>
        <v/>
      </c>
      <c r="D20" s="239" t="s">
        <v>107</v>
      </c>
    </row>
    <row r="21" spans="1:4" s="67" customFormat="1" ht="27.75" customHeight="1">
      <c r="A21" s="67">
        <f t="shared" si="1"/>
        <v>3</v>
      </c>
      <c r="B21" s="237" t="s">
        <v>73</v>
      </c>
      <c r="C21" s="275" t="str">
        <f>VLOOKUP(A19,'非表示(⑪用)'!I:M,4,FALSE)</f>
        <v/>
      </c>
      <c r="D21" s="239" t="s">
        <v>107</v>
      </c>
    </row>
    <row r="22" spans="1:4" s="67" customFormat="1" ht="27.75" customHeight="1">
      <c r="A22" s="67">
        <f t="shared" si="1"/>
        <v>3</v>
      </c>
      <c r="B22" s="237" t="s">
        <v>72</v>
      </c>
      <c r="C22" s="276" t="str">
        <f>VLOOKUP(A19,'非表示(⑪用)'!I:M,5,FALSE)</f>
        <v/>
      </c>
      <c r="D22" s="239" t="s">
        <v>107</v>
      </c>
    </row>
    <row r="23" spans="1:4" s="67" customFormat="1" ht="37.5" customHeight="1">
      <c r="A23" s="67">
        <f t="shared" si="1"/>
        <v>3</v>
      </c>
      <c r="B23" s="237" t="s">
        <v>40</v>
      </c>
      <c r="C23" s="277"/>
    </row>
    <row r="24" spans="1:4" s="67" customFormat="1" ht="37.5" customHeight="1">
      <c r="A24" s="67">
        <f t="shared" si="1"/>
        <v>3</v>
      </c>
      <c r="B24" s="237" t="s">
        <v>74</v>
      </c>
      <c r="C24" s="277"/>
    </row>
    <row r="25" spans="1:4" s="67" customFormat="1" ht="128.25" customHeight="1">
      <c r="A25" s="67">
        <f t="shared" si="1"/>
        <v>3</v>
      </c>
      <c r="B25" s="237" t="s">
        <v>75</v>
      </c>
      <c r="C25" s="277"/>
      <c r="D25" s="240" t="s">
        <v>413</v>
      </c>
    </row>
    <row r="27" spans="1:4" s="67" customFormat="1" ht="27.75" customHeight="1">
      <c r="A27" s="67">
        <f>A19+1</f>
        <v>4</v>
      </c>
      <c r="B27" s="237" t="s">
        <v>70</v>
      </c>
      <c r="C27" s="275" t="str">
        <f>VLOOKUP(A27,'非表示(⑪用)'!I:M,2,FALSE)</f>
        <v/>
      </c>
      <c r="D27" s="238" t="s">
        <v>107</v>
      </c>
    </row>
    <row r="28" spans="1:4" s="67" customFormat="1" ht="27.75" customHeight="1">
      <c r="A28" s="67">
        <f t="shared" ref="A28:A33" si="2">A20+1</f>
        <v>4</v>
      </c>
      <c r="B28" s="237" t="s">
        <v>69</v>
      </c>
      <c r="C28" s="275" t="str">
        <f>VLOOKUP(A27,'非表示(⑪用)'!I:M,3,FALSE)</f>
        <v/>
      </c>
      <c r="D28" s="239" t="s">
        <v>107</v>
      </c>
    </row>
    <row r="29" spans="1:4" s="67" customFormat="1" ht="27.75" customHeight="1">
      <c r="A29" s="67">
        <f t="shared" si="2"/>
        <v>4</v>
      </c>
      <c r="B29" s="237" t="s">
        <v>73</v>
      </c>
      <c r="C29" s="275" t="str">
        <f>VLOOKUP(A27,'非表示(⑪用)'!I:M,4,FALSE)</f>
        <v/>
      </c>
      <c r="D29" s="239" t="s">
        <v>107</v>
      </c>
    </row>
    <row r="30" spans="1:4" s="67" customFormat="1" ht="27.75" customHeight="1">
      <c r="A30" s="67">
        <f t="shared" si="2"/>
        <v>4</v>
      </c>
      <c r="B30" s="237" t="s">
        <v>72</v>
      </c>
      <c r="C30" s="276" t="str">
        <f>VLOOKUP(A27,'非表示(⑪用)'!I:M,5,FALSE)</f>
        <v/>
      </c>
      <c r="D30" s="239" t="s">
        <v>107</v>
      </c>
    </row>
    <row r="31" spans="1:4" s="67" customFormat="1" ht="37.5" customHeight="1">
      <c r="A31" s="67">
        <f t="shared" si="2"/>
        <v>4</v>
      </c>
      <c r="B31" s="237" t="s">
        <v>40</v>
      </c>
      <c r="C31" s="277"/>
    </row>
    <row r="32" spans="1:4" s="67" customFormat="1" ht="37.5" customHeight="1">
      <c r="A32" s="67">
        <f t="shared" si="2"/>
        <v>4</v>
      </c>
      <c r="B32" s="237" t="s">
        <v>74</v>
      </c>
      <c r="C32" s="277"/>
    </row>
    <row r="33" spans="1:4" s="67" customFormat="1" ht="128.25" customHeight="1">
      <c r="A33" s="67">
        <f t="shared" si="2"/>
        <v>4</v>
      </c>
      <c r="B33" s="237" t="s">
        <v>75</v>
      </c>
      <c r="C33" s="277"/>
      <c r="D33" s="240" t="s">
        <v>413</v>
      </c>
    </row>
    <row r="35" spans="1:4" s="67" customFormat="1" ht="27.75" customHeight="1">
      <c r="A35" s="67">
        <f>A27+1</f>
        <v>5</v>
      </c>
      <c r="B35" s="237" t="s">
        <v>70</v>
      </c>
      <c r="C35" s="275" t="str">
        <f>VLOOKUP(A35,'非表示(⑪用)'!I:M,2,FALSE)</f>
        <v/>
      </c>
      <c r="D35" s="238" t="s">
        <v>107</v>
      </c>
    </row>
    <row r="36" spans="1:4" s="67" customFormat="1" ht="27.75" customHeight="1">
      <c r="A36" s="67">
        <f t="shared" ref="A36:A41" si="3">A28+1</f>
        <v>5</v>
      </c>
      <c r="B36" s="237" t="s">
        <v>69</v>
      </c>
      <c r="C36" s="275" t="str">
        <f>VLOOKUP(A35,'非表示(⑪用)'!I:M,3,FALSE)</f>
        <v/>
      </c>
      <c r="D36" s="239" t="s">
        <v>107</v>
      </c>
    </row>
    <row r="37" spans="1:4" s="67" customFormat="1" ht="27.75" customHeight="1">
      <c r="A37" s="67">
        <f t="shared" si="3"/>
        <v>5</v>
      </c>
      <c r="B37" s="237" t="s">
        <v>73</v>
      </c>
      <c r="C37" s="275" t="str">
        <f>VLOOKUP(A35,'非表示(⑪用)'!I:M,4,FALSE)</f>
        <v/>
      </c>
      <c r="D37" s="239" t="s">
        <v>107</v>
      </c>
    </row>
    <row r="38" spans="1:4" s="67" customFormat="1" ht="27.75" customHeight="1">
      <c r="A38" s="67">
        <f t="shared" si="3"/>
        <v>5</v>
      </c>
      <c r="B38" s="237" t="s">
        <v>72</v>
      </c>
      <c r="C38" s="276" t="str">
        <f>VLOOKUP(A35,'非表示(⑪用)'!I:M,5,FALSE)</f>
        <v/>
      </c>
      <c r="D38" s="239" t="s">
        <v>107</v>
      </c>
    </row>
    <row r="39" spans="1:4" s="67" customFormat="1" ht="37.5" customHeight="1">
      <c r="A39" s="67">
        <f t="shared" si="3"/>
        <v>5</v>
      </c>
      <c r="B39" s="237" t="s">
        <v>40</v>
      </c>
      <c r="C39" s="277"/>
    </row>
    <row r="40" spans="1:4" s="67" customFormat="1" ht="37.5" customHeight="1">
      <c r="A40" s="67">
        <f t="shared" si="3"/>
        <v>5</v>
      </c>
      <c r="B40" s="237" t="s">
        <v>74</v>
      </c>
      <c r="C40" s="277"/>
    </row>
    <row r="41" spans="1:4" s="67" customFormat="1" ht="128.25" customHeight="1">
      <c r="A41" s="67">
        <f t="shared" si="3"/>
        <v>5</v>
      </c>
      <c r="B41" s="237" t="s">
        <v>75</v>
      </c>
      <c r="C41" s="277"/>
      <c r="D41" s="240" t="s">
        <v>413</v>
      </c>
    </row>
    <row r="43" spans="1:4" s="67" customFormat="1" ht="27.75" customHeight="1">
      <c r="A43" s="67">
        <f>A35+1</f>
        <v>6</v>
      </c>
      <c r="B43" s="237" t="s">
        <v>70</v>
      </c>
      <c r="C43" s="275" t="str">
        <f>VLOOKUP(A43,'非表示(⑪用)'!I:M,2,FALSE)</f>
        <v/>
      </c>
      <c r="D43" s="238" t="s">
        <v>107</v>
      </c>
    </row>
    <row r="44" spans="1:4" s="67" customFormat="1" ht="27.75" customHeight="1">
      <c r="A44" s="67">
        <f t="shared" ref="A44:A49" si="4">A36+1</f>
        <v>6</v>
      </c>
      <c r="B44" s="237" t="s">
        <v>69</v>
      </c>
      <c r="C44" s="275" t="str">
        <f>VLOOKUP(A43,'非表示(⑪用)'!I:M,3,FALSE)</f>
        <v/>
      </c>
      <c r="D44" s="239" t="s">
        <v>107</v>
      </c>
    </row>
    <row r="45" spans="1:4" s="67" customFormat="1" ht="27.75" customHeight="1">
      <c r="A45" s="67">
        <f t="shared" si="4"/>
        <v>6</v>
      </c>
      <c r="B45" s="237" t="s">
        <v>73</v>
      </c>
      <c r="C45" s="275" t="str">
        <f>VLOOKUP(A43,'非表示(⑪用)'!I:M,4,FALSE)</f>
        <v/>
      </c>
      <c r="D45" s="239" t="s">
        <v>107</v>
      </c>
    </row>
    <row r="46" spans="1:4" s="67" customFormat="1" ht="27.75" customHeight="1">
      <c r="A46" s="67">
        <f t="shared" si="4"/>
        <v>6</v>
      </c>
      <c r="B46" s="237" t="s">
        <v>72</v>
      </c>
      <c r="C46" s="276" t="str">
        <f>VLOOKUP(A43,'非表示(⑪用)'!I:M,5,FALSE)</f>
        <v/>
      </c>
      <c r="D46" s="239" t="s">
        <v>107</v>
      </c>
    </row>
    <row r="47" spans="1:4" s="67" customFormat="1" ht="37.5" customHeight="1">
      <c r="A47" s="67">
        <f t="shared" si="4"/>
        <v>6</v>
      </c>
      <c r="B47" s="237" t="s">
        <v>40</v>
      </c>
      <c r="C47" s="277"/>
    </row>
    <row r="48" spans="1:4" s="67" customFormat="1" ht="37.5" customHeight="1">
      <c r="A48" s="67">
        <f t="shared" si="4"/>
        <v>6</v>
      </c>
      <c r="B48" s="237" t="s">
        <v>74</v>
      </c>
      <c r="C48" s="277"/>
    </row>
    <row r="49" spans="1:4" s="67" customFormat="1" ht="128.25" customHeight="1">
      <c r="A49" s="67">
        <f t="shared" si="4"/>
        <v>6</v>
      </c>
      <c r="B49" s="237" t="s">
        <v>75</v>
      </c>
      <c r="C49" s="277"/>
      <c r="D49" s="240" t="s">
        <v>413</v>
      </c>
    </row>
    <row r="51" spans="1:4" s="67" customFormat="1" ht="27.75" customHeight="1">
      <c r="A51" s="67">
        <f>A43+1</f>
        <v>7</v>
      </c>
      <c r="B51" s="237" t="s">
        <v>70</v>
      </c>
      <c r="C51" s="275" t="str">
        <f>VLOOKUP(A51,'非表示(⑪用)'!I:M,2,FALSE)</f>
        <v/>
      </c>
      <c r="D51" s="238" t="s">
        <v>107</v>
      </c>
    </row>
    <row r="52" spans="1:4" s="67" customFormat="1" ht="27.75" customHeight="1">
      <c r="A52" s="67">
        <f t="shared" ref="A52:A57" si="5">A44+1</f>
        <v>7</v>
      </c>
      <c r="B52" s="237" t="s">
        <v>69</v>
      </c>
      <c r="C52" s="275" t="str">
        <f>VLOOKUP(A51,'非表示(⑪用)'!I:M,3,FALSE)</f>
        <v/>
      </c>
      <c r="D52" s="239" t="s">
        <v>107</v>
      </c>
    </row>
    <row r="53" spans="1:4" s="67" customFormat="1" ht="27.75" customHeight="1">
      <c r="A53" s="67">
        <f t="shared" si="5"/>
        <v>7</v>
      </c>
      <c r="B53" s="237" t="s">
        <v>73</v>
      </c>
      <c r="C53" s="275" t="str">
        <f>VLOOKUP(A51,'非表示(⑪用)'!I:M,4,FALSE)</f>
        <v/>
      </c>
      <c r="D53" s="239" t="s">
        <v>107</v>
      </c>
    </row>
    <row r="54" spans="1:4" s="67" customFormat="1" ht="27.75" customHeight="1">
      <c r="A54" s="67">
        <f t="shared" si="5"/>
        <v>7</v>
      </c>
      <c r="B54" s="237" t="s">
        <v>72</v>
      </c>
      <c r="C54" s="276" t="str">
        <f>VLOOKUP(A51,'非表示(⑪用)'!I:M,5,FALSE)</f>
        <v/>
      </c>
      <c r="D54" s="239" t="s">
        <v>107</v>
      </c>
    </row>
    <row r="55" spans="1:4" s="67" customFormat="1" ht="37.5" customHeight="1">
      <c r="A55" s="67">
        <f t="shared" si="5"/>
        <v>7</v>
      </c>
      <c r="B55" s="237" t="s">
        <v>40</v>
      </c>
      <c r="C55" s="277"/>
    </row>
    <row r="56" spans="1:4" s="67" customFormat="1" ht="37.5" customHeight="1">
      <c r="A56" s="67">
        <f t="shared" si="5"/>
        <v>7</v>
      </c>
      <c r="B56" s="237" t="s">
        <v>74</v>
      </c>
      <c r="C56" s="277"/>
    </row>
    <row r="57" spans="1:4" s="67" customFormat="1" ht="128.25" customHeight="1">
      <c r="A57" s="67">
        <f t="shared" si="5"/>
        <v>7</v>
      </c>
      <c r="B57" s="237" t="s">
        <v>75</v>
      </c>
      <c r="C57" s="277"/>
      <c r="D57" s="240" t="s">
        <v>413</v>
      </c>
    </row>
    <row r="59" spans="1:4" s="67" customFormat="1" ht="27.75" customHeight="1">
      <c r="A59" s="67">
        <f>A51+1</f>
        <v>8</v>
      </c>
      <c r="B59" s="237" t="s">
        <v>70</v>
      </c>
      <c r="C59" s="275" t="str">
        <f>VLOOKUP(A59,'非表示(⑪用)'!I:M,2,FALSE)</f>
        <v/>
      </c>
      <c r="D59" s="238" t="s">
        <v>107</v>
      </c>
    </row>
    <row r="60" spans="1:4" s="67" customFormat="1" ht="27.75" customHeight="1">
      <c r="A60" s="67">
        <f t="shared" ref="A60:A65" si="6">A52+1</f>
        <v>8</v>
      </c>
      <c r="B60" s="237" t="s">
        <v>69</v>
      </c>
      <c r="C60" s="275" t="str">
        <f>VLOOKUP(A59,'非表示(⑪用)'!I:M,3,FALSE)</f>
        <v/>
      </c>
      <c r="D60" s="239" t="s">
        <v>107</v>
      </c>
    </row>
    <row r="61" spans="1:4" s="67" customFormat="1" ht="27.75" customHeight="1">
      <c r="A61" s="67">
        <f t="shared" si="6"/>
        <v>8</v>
      </c>
      <c r="B61" s="237" t="s">
        <v>73</v>
      </c>
      <c r="C61" s="275" t="str">
        <f>VLOOKUP(A59,'非表示(⑪用)'!I:M,4,FALSE)</f>
        <v/>
      </c>
      <c r="D61" s="239" t="s">
        <v>107</v>
      </c>
    </row>
    <row r="62" spans="1:4" s="67" customFormat="1" ht="27.75" customHeight="1">
      <c r="A62" s="67">
        <f t="shared" si="6"/>
        <v>8</v>
      </c>
      <c r="B62" s="237" t="s">
        <v>72</v>
      </c>
      <c r="C62" s="276" t="str">
        <f>VLOOKUP(A59,'非表示(⑪用)'!I:M,5,FALSE)</f>
        <v/>
      </c>
      <c r="D62" s="239" t="s">
        <v>107</v>
      </c>
    </row>
    <row r="63" spans="1:4" s="67" customFormat="1" ht="37.5" customHeight="1">
      <c r="A63" s="67">
        <f t="shared" si="6"/>
        <v>8</v>
      </c>
      <c r="B63" s="237" t="s">
        <v>40</v>
      </c>
      <c r="C63" s="277"/>
    </row>
    <row r="64" spans="1:4" s="67" customFormat="1" ht="37.5" customHeight="1">
      <c r="A64" s="67">
        <f t="shared" si="6"/>
        <v>8</v>
      </c>
      <c r="B64" s="237" t="s">
        <v>74</v>
      </c>
      <c r="C64" s="277"/>
    </row>
    <row r="65" spans="1:4" s="67" customFormat="1" ht="128.25" customHeight="1">
      <c r="A65" s="67">
        <f t="shared" si="6"/>
        <v>8</v>
      </c>
      <c r="B65" s="237" t="s">
        <v>75</v>
      </c>
      <c r="C65" s="277"/>
      <c r="D65" s="240" t="s">
        <v>413</v>
      </c>
    </row>
    <row r="67" spans="1:4" s="67" customFormat="1" ht="27.75" customHeight="1">
      <c r="A67" s="67">
        <f>A59+1</f>
        <v>9</v>
      </c>
      <c r="B67" s="237" t="s">
        <v>70</v>
      </c>
      <c r="C67" s="275" t="str">
        <f>VLOOKUP(A67,'非表示(⑪用)'!I:M,2,FALSE)</f>
        <v/>
      </c>
      <c r="D67" s="238" t="s">
        <v>107</v>
      </c>
    </row>
    <row r="68" spans="1:4" s="67" customFormat="1" ht="27.75" customHeight="1">
      <c r="A68" s="67">
        <f t="shared" ref="A68:A73" si="7">A60+1</f>
        <v>9</v>
      </c>
      <c r="B68" s="237" t="s">
        <v>69</v>
      </c>
      <c r="C68" s="275" t="str">
        <f>VLOOKUP(A67,'非表示(⑪用)'!I:M,3,FALSE)</f>
        <v/>
      </c>
      <c r="D68" s="239" t="s">
        <v>107</v>
      </c>
    </row>
    <row r="69" spans="1:4" s="67" customFormat="1" ht="27.75" customHeight="1">
      <c r="A69" s="67">
        <f t="shared" si="7"/>
        <v>9</v>
      </c>
      <c r="B69" s="237" t="s">
        <v>73</v>
      </c>
      <c r="C69" s="275" t="str">
        <f>VLOOKUP(A67,'非表示(⑪用)'!I:M,4,FALSE)</f>
        <v/>
      </c>
      <c r="D69" s="239" t="s">
        <v>107</v>
      </c>
    </row>
    <row r="70" spans="1:4" s="67" customFormat="1" ht="27.75" customHeight="1">
      <c r="A70" s="67">
        <f t="shared" si="7"/>
        <v>9</v>
      </c>
      <c r="B70" s="237" t="s">
        <v>72</v>
      </c>
      <c r="C70" s="276" t="str">
        <f>VLOOKUP(A67,'非表示(⑪用)'!I:M,5,FALSE)</f>
        <v/>
      </c>
      <c r="D70" s="239" t="s">
        <v>107</v>
      </c>
    </row>
    <row r="71" spans="1:4" s="67" customFormat="1" ht="37.5" customHeight="1">
      <c r="A71" s="67">
        <f t="shared" si="7"/>
        <v>9</v>
      </c>
      <c r="B71" s="237" t="s">
        <v>40</v>
      </c>
      <c r="C71" s="277"/>
    </row>
    <row r="72" spans="1:4" s="67" customFormat="1" ht="37.5" customHeight="1">
      <c r="A72" s="67">
        <f t="shared" si="7"/>
        <v>9</v>
      </c>
      <c r="B72" s="237" t="s">
        <v>74</v>
      </c>
      <c r="C72" s="277"/>
    </row>
    <row r="73" spans="1:4" s="67" customFormat="1" ht="128.25" customHeight="1">
      <c r="A73" s="67">
        <f t="shared" si="7"/>
        <v>9</v>
      </c>
      <c r="B73" s="237" t="s">
        <v>75</v>
      </c>
      <c r="C73" s="277"/>
      <c r="D73" s="240" t="s">
        <v>413</v>
      </c>
    </row>
    <row r="75" spans="1:4" s="67" customFormat="1" ht="27.75" customHeight="1">
      <c r="A75" s="67">
        <f>A67+1</f>
        <v>10</v>
      </c>
      <c r="B75" s="237" t="s">
        <v>70</v>
      </c>
      <c r="C75" s="275" t="str">
        <f>VLOOKUP(A75,'非表示(⑪用)'!I:M,2,FALSE)</f>
        <v/>
      </c>
      <c r="D75" s="238" t="s">
        <v>107</v>
      </c>
    </row>
    <row r="76" spans="1:4" s="67" customFormat="1" ht="27.75" customHeight="1">
      <c r="A76" s="67">
        <f t="shared" ref="A76:A81" si="8">A68+1</f>
        <v>10</v>
      </c>
      <c r="B76" s="237" t="s">
        <v>69</v>
      </c>
      <c r="C76" s="275" t="str">
        <f>VLOOKUP(A75,'非表示(⑪用)'!I:M,3,FALSE)</f>
        <v/>
      </c>
      <c r="D76" s="239" t="s">
        <v>107</v>
      </c>
    </row>
    <row r="77" spans="1:4" s="67" customFormat="1" ht="27.75" customHeight="1">
      <c r="A77" s="67">
        <f t="shared" si="8"/>
        <v>10</v>
      </c>
      <c r="B77" s="237" t="s">
        <v>73</v>
      </c>
      <c r="C77" s="275" t="str">
        <f>VLOOKUP(A75,'非表示(⑪用)'!I:M,4,FALSE)</f>
        <v/>
      </c>
      <c r="D77" s="239" t="s">
        <v>107</v>
      </c>
    </row>
    <row r="78" spans="1:4" s="67" customFormat="1" ht="27.75" customHeight="1">
      <c r="A78" s="67">
        <f t="shared" si="8"/>
        <v>10</v>
      </c>
      <c r="B78" s="237" t="s">
        <v>72</v>
      </c>
      <c r="C78" s="276" t="str">
        <f>VLOOKUP(A75,'非表示(⑪用)'!I:M,5,FALSE)</f>
        <v/>
      </c>
      <c r="D78" s="239" t="s">
        <v>107</v>
      </c>
    </row>
    <row r="79" spans="1:4" s="67" customFormat="1" ht="37.5" customHeight="1">
      <c r="A79" s="67">
        <f t="shared" si="8"/>
        <v>10</v>
      </c>
      <c r="B79" s="237" t="s">
        <v>40</v>
      </c>
      <c r="C79" s="277"/>
    </row>
    <row r="80" spans="1:4" s="67" customFormat="1" ht="37.5" customHeight="1">
      <c r="A80" s="67">
        <f t="shared" si="8"/>
        <v>10</v>
      </c>
      <c r="B80" s="237" t="s">
        <v>74</v>
      </c>
      <c r="C80" s="277"/>
    </row>
    <row r="81" spans="1:4" s="67" customFormat="1" ht="128.25" customHeight="1">
      <c r="A81" s="67">
        <f t="shared" si="8"/>
        <v>10</v>
      </c>
      <c r="B81" s="237" t="s">
        <v>75</v>
      </c>
      <c r="C81" s="277"/>
      <c r="D81" s="240" t="s">
        <v>413</v>
      </c>
    </row>
    <row r="83" spans="1:4" s="67" customFormat="1" ht="27.75" customHeight="1">
      <c r="A83" s="67">
        <f>A75+1</f>
        <v>11</v>
      </c>
      <c r="B83" s="237" t="s">
        <v>70</v>
      </c>
      <c r="C83" s="275" t="str">
        <f>VLOOKUP(A83,'非表示(⑪用)'!I:M,2,FALSE)</f>
        <v/>
      </c>
      <c r="D83" s="238" t="s">
        <v>107</v>
      </c>
    </row>
    <row r="84" spans="1:4" s="67" customFormat="1" ht="27.75" customHeight="1">
      <c r="A84" s="67">
        <f t="shared" ref="A84:A89" si="9">A76+1</f>
        <v>11</v>
      </c>
      <c r="B84" s="237" t="s">
        <v>69</v>
      </c>
      <c r="C84" s="275" t="str">
        <f>VLOOKUP(A83,'非表示(⑪用)'!I:M,3,FALSE)</f>
        <v/>
      </c>
      <c r="D84" s="239" t="s">
        <v>107</v>
      </c>
    </row>
    <row r="85" spans="1:4" s="67" customFormat="1" ht="27.75" customHeight="1">
      <c r="A85" s="67">
        <f t="shared" si="9"/>
        <v>11</v>
      </c>
      <c r="B85" s="237" t="s">
        <v>73</v>
      </c>
      <c r="C85" s="275" t="str">
        <f>VLOOKUP(A83,'非表示(⑪用)'!I:M,4,FALSE)</f>
        <v/>
      </c>
      <c r="D85" s="239" t="s">
        <v>107</v>
      </c>
    </row>
    <row r="86" spans="1:4" s="67" customFormat="1" ht="27.75" customHeight="1">
      <c r="A86" s="67">
        <f t="shared" si="9"/>
        <v>11</v>
      </c>
      <c r="B86" s="237" t="s">
        <v>72</v>
      </c>
      <c r="C86" s="276" t="str">
        <f>VLOOKUP(A83,'非表示(⑪用)'!I:M,5,FALSE)</f>
        <v/>
      </c>
      <c r="D86" s="239" t="s">
        <v>107</v>
      </c>
    </row>
    <row r="87" spans="1:4" s="67" customFormat="1" ht="37.5" customHeight="1">
      <c r="A87" s="67">
        <f t="shared" si="9"/>
        <v>11</v>
      </c>
      <c r="B87" s="237" t="s">
        <v>40</v>
      </c>
      <c r="C87" s="277"/>
    </row>
    <row r="88" spans="1:4" s="67" customFormat="1" ht="37.5" customHeight="1">
      <c r="A88" s="67">
        <f t="shared" si="9"/>
        <v>11</v>
      </c>
      <c r="B88" s="237" t="s">
        <v>74</v>
      </c>
      <c r="C88" s="277"/>
    </row>
    <row r="89" spans="1:4" s="67" customFormat="1" ht="128.25" customHeight="1">
      <c r="A89" s="67">
        <f t="shared" si="9"/>
        <v>11</v>
      </c>
      <c r="B89" s="237" t="s">
        <v>75</v>
      </c>
      <c r="C89" s="277"/>
      <c r="D89" s="240" t="s">
        <v>413</v>
      </c>
    </row>
    <row r="91" spans="1:4" s="67" customFormat="1" ht="27.75" customHeight="1">
      <c r="A91" s="67">
        <f>A83+1</f>
        <v>12</v>
      </c>
      <c r="B91" s="237" t="s">
        <v>70</v>
      </c>
      <c r="C91" s="275" t="str">
        <f>VLOOKUP(A91,'非表示(⑪用)'!I:M,2,FALSE)</f>
        <v/>
      </c>
      <c r="D91" s="238" t="s">
        <v>107</v>
      </c>
    </row>
    <row r="92" spans="1:4" s="67" customFormat="1" ht="27.75" customHeight="1">
      <c r="A92" s="67">
        <f t="shared" ref="A92:A97" si="10">A84+1</f>
        <v>12</v>
      </c>
      <c r="B92" s="237" t="s">
        <v>69</v>
      </c>
      <c r="C92" s="275" t="str">
        <f>VLOOKUP(A91,'非表示(⑪用)'!I:M,3,FALSE)</f>
        <v/>
      </c>
      <c r="D92" s="239" t="s">
        <v>107</v>
      </c>
    </row>
    <row r="93" spans="1:4" s="67" customFormat="1" ht="27.75" customHeight="1">
      <c r="A93" s="67">
        <f t="shared" si="10"/>
        <v>12</v>
      </c>
      <c r="B93" s="237" t="s">
        <v>73</v>
      </c>
      <c r="C93" s="275" t="str">
        <f>VLOOKUP(A91,'非表示(⑪用)'!I:M,4,FALSE)</f>
        <v/>
      </c>
      <c r="D93" s="239" t="s">
        <v>107</v>
      </c>
    </row>
    <row r="94" spans="1:4" s="67" customFormat="1" ht="27.75" customHeight="1">
      <c r="A94" s="67">
        <f t="shared" si="10"/>
        <v>12</v>
      </c>
      <c r="B94" s="237" t="s">
        <v>72</v>
      </c>
      <c r="C94" s="276" t="str">
        <f>VLOOKUP(A91,'非表示(⑪用)'!I:M,5,FALSE)</f>
        <v/>
      </c>
      <c r="D94" s="239" t="s">
        <v>107</v>
      </c>
    </row>
    <row r="95" spans="1:4" s="67" customFormat="1" ht="37.5" customHeight="1">
      <c r="A95" s="67">
        <f t="shared" si="10"/>
        <v>12</v>
      </c>
      <c r="B95" s="237" t="s">
        <v>40</v>
      </c>
      <c r="C95" s="277"/>
    </row>
    <row r="96" spans="1:4" s="67" customFormat="1" ht="37.5" customHeight="1">
      <c r="A96" s="67">
        <f t="shared" si="10"/>
        <v>12</v>
      </c>
      <c r="B96" s="237" t="s">
        <v>74</v>
      </c>
      <c r="C96" s="277"/>
    </row>
    <row r="97" spans="1:4" s="67" customFormat="1" ht="128.25" customHeight="1">
      <c r="A97" s="67">
        <f t="shared" si="10"/>
        <v>12</v>
      </c>
      <c r="B97" s="237" t="s">
        <v>75</v>
      </c>
      <c r="C97" s="277"/>
      <c r="D97" s="240" t="s">
        <v>413</v>
      </c>
    </row>
    <row r="99" spans="1:4" s="67" customFormat="1" ht="27.75" customHeight="1">
      <c r="A99" s="67">
        <f>A91+1</f>
        <v>13</v>
      </c>
      <c r="B99" s="237" t="s">
        <v>70</v>
      </c>
      <c r="C99" s="275" t="str">
        <f>VLOOKUP(A99,'非表示(⑪用)'!I:M,2,FALSE)</f>
        <v/>
      </c>
      <c r="D99" s="238" t="s">
        <v>107</v>
      </c>
    </row>
    <row r="100" spans="1:4" s="67" customFormat="1" ht="27.75" customHeight="1">
      <c r="A100" s="67">
        <f t="shared" ref="A100:A105" si="11">A92+1</f>
        <v>13</v>
      </c>
      <c r="B100" s="237" t="s">
        <v>69</v>
      </c>
      <c r="C100" s="275" t="str">
        <f>VLOOKUP(A99,'非表示(⑪用)'!I:M,3,FALSE)</f>
        <v/>
      </c>
      <c r="D100" s="239" t="s">
        <v>107</v>
      </c>
    </row>
    <row r="101" spans="1:4" s="67" customFormat="1" ht="27.75" customHeight="1">
      <c r="A101" s="67">
        <f t="shared" si="11"/>
        <v>13</v>
      </c>
      <c r="B101" s="237" t="s">
        <v>73</v>
      </c>
      <c r="C101" s="275" t="str">
        <f>VLOOKUP(A99,'非表示(⑪用)'!I:M,4,FALSE)</f>
        <v/>
      </c>
      <c r="D101" s="239" t="s">
        <v>107</v>
      </c>
    </row>
    <row r="102" spans="1:4" s="67" customFormat="1" ht="27.75" customHeight="1">
      <c r="A102" s="67">
        <f t="shared" si="11"/>
        <v>13</v>
      </c>
      <c r="B102" s="237" t="s">
        <v>72</v>
      </c>
      <c r="C102" s="276" t="str">
        <f>VLOOKUP(A99,'非表示(⑪用)'!I:M,5,FALSE)</f>
        <v/>
      </c>
      <c r="D102" s="239" t="s">
        <v>107</v>
      </c>
    </row>
    <row r="103" spans="1:4" s="67" customFormat="1" ht="37.5" customHeight="1">
      <c r="A103" s="67">
        <f t="shared" si="11"/>
        <v>13</v>
      </c>
      <c r="B103" s="237" t="s">
        <v>40</v>
      </c>
      <c r="C103" s="277"/>
    </row>
    <row r="104" spans="1:4" s="67" customFormat="1" ht="37.5" customHeight="1">
      <c r="A104" s="67">
        <f t="shared" si="11"/>
        <v>13</v>
      </c>
      <c r="B104" s="237" t="s">
        <v>74</v>
      </c>
      <c r="C104" s="277"/>
    </row>
    <row r="105" spans="1:4" s="67" customFormat="1" ht="128.25" customHeight="1">
      <c r="A105" s="67">
        <f t="shared" si="11"/>
        <v>13</v>
      </c>
      <c r="B105" s="237" t="s">
        <v>75</v>
      </c>
      <c r="C105" s="277"/>
      <c r="D105" s="240" t="s">
        <v>413</v>
      </c>
    </row>
    <row r="107" spans="1:4" s="67" customFormat="1" ht="27.75" customHeight="1">
      <c r="A107" s="67">
        <f>A99+1</f>
        <v>14</v>
      </c>
      <c r="B107" s="237" t="s">
        <v>70</v>
      </c>
      <c r="C107" s="275" t="str">
        <f>VLOOKUP(A107,'非表示(⑪用)'!I:M,2,FALSE)</f>
        <v/>
      </c>
      <c r="D107" s="238" t="s">
        <v>107</v>
      </c>
    </row>
    <row r="108" spans="1:4" s="67" customFormat="1" ht="27.75" customHeight="1">
      <c r="A108" s="67">
        <f t="shared" ref="A108:A113" si="12">A100+1</f>
        <v>14</v>
      </c>
      <c r="B108" s="237" t="s">
        <v>69</v>
      </c>
      <c r="C108" s="275" t="str">
        <f>VLOOKUP(A107,'非表示(⑪用)'!I:M,3,FALSE)</f>
        <v/>
      </c>
      <c r="D108" s="239" t="s">
        <v>107</v>
      </c>
    </row>
    <row r="109" spans="1:4" s="67" customFormat="1" ht="27.75" customHeight="1">
      <c r="A109" s="67">
        <f t="shared" si="12"/>
        <v>14</v>
      </c>
      <c r="B109" s="237" t="s">
        <v>73</v>
      </c>
      <c r="C109" s="275" t="str">
        <f>VLOOKUP(A107,'非表示(⑪用)'!I:M,4,FALSE)</f>
        <v/>
      </c>
      <c r="D109" s="239" t="s">
        <v>107</v>
      </c>
    </row>
    <row r="110" spans="1:4" s="67" customFormat="1" ht="27.75" customHeight="1">
      <c r="A110" s="67">
        <f t="shared" si="12"/>
        <v>14</v>
      </c>
      <c r="B110" s="237" t="s">
        <v>72</v>
      </c>
      <c r="C110" s="276" t="str">
        <f>VLOOKUP(A107,'非表示(⑪用)'!I:M,5,FALSE)</f>
        <v/>
      </c>
      <c r="D110" s="239" t="s">
        <v>107</v>
      </c>
    </row>
    <row r="111" spans="1:4" s="67" customFormat="1" ht="37.5" customHeight="1">
      <c r="A111" s="67">
        <f t="shared" si="12"/>
        <v>14</v>
      </c>
      <c r="B111" s="237" t="s">
        <v>40</v>
      </c>
      <c r="C111" s="277"/>
    </row>
    <row r="112" spans="1:4" s="67" customFormat="1" ht="37.5" customHeight="1">
      <c r="A112" s="67">
        <f t="shared" si="12"/>
        <v>14</v>
      </c>
      <c r="B112" s="237" t="s">
        <v>74</v>
      </c>
      <c r="C112" s="277"/>
    </row>
    <row r="113" spans="1:4" s="67" customFormat="1" ht="128.25" customHeight="1">
      <c r="A113" s="67">
        <f t="shared" si="12"/>
        <v>14</v>
      </c>
      <c r="B113" s="237" t="s">
        <v>75</v>
      </c>
      <c r="C113" s="277"/>
      <c r="D113" s="240" t="s">
        <v>413</v>
      </c>
    </row>
    <row r="115" spans="1:4" s="67" customFormat="1" ht="27.75" customHeight="1">
      <c r="A115" s="67">
        <f>A107+1</f>
        <v>15</v>
      </c>
      <c r="B115" s="237" t="s">
        <v>70</v>
      </c>
      <c r="C115" s="275" t="str">
        <f>VLOOKUP(A115,'非表示(⑪用)'!I:M,2,FALSE)</f>
        <v/>
      </c>
      <c r="D115" s="238" t="s">
        <v>107</v>
      </c>
    </row>
    <row r="116" spans="1:4" s="67" customFormat="1" ht="27.75" customHeight="1">
      <c r="A116" s="67">
        <f t="shared" ref="A116:A121" si="13">A108+1</f>
        <v>15</v>
      </c>
      <c r="B116" s="237" t="s">
        <v>69</v>
      </c>
      <c r="C116" s="275" t="str">
        <f>VLOOKUP(A115,'非表示(⑪用)'!I:M,3,FALSE)</f>
        <v/>
      </c>
      <c r="D116" s="239" t="s">
        <v>107</v>
      </c>
    </row>
    <row r="117" spans="1:4" s="67" customFormat="1" ht="27.75" customHeight="1">
      <c r="A117" s="67">
        <f t="shared" si="13"/>
        <v>15</v>
      </c>
      <c r="B117" s="237" t="s">
        <v>73</v>
      </c>
      <c r="C117" s="275" t="str">
        <f>VLOOKUP(A115,'非表示(⑪用)'!I:M,4,FALSE)</f>
        <v/>
      </c>
      <c r="D117" s="239" t="s">
        <v>107</v>
      </c>
    </row>
    <row r="118" spans="1:4" s="67" customFormat="1" ht="27.75" customHeight="1">
      <c r="A118" s="67">
        <f t="shared" si="13"/>
        <v>15</v>
      </c>
      <c r="B118" s="237" t="s">
        <v>72</v>
      </c>
      <c r="C118" s="276" t="str">
        <f>VLOOKUP(A115,'非表示(⑪用)'!I:M,5,FALSE)</f>
        <v/>
      </c>
      <c r="D118" s="239" t="s">
        <v>107</v>
      </c>
    </row>
    <row r="119" spans="1:4" s="67" customFormat="1" ht="37.5" customHeight="1">
      <c r="A119" s="67">
        <f t="shared" si="13"/>
        <v>15</v>
      </c>
      <c r="B119" s="237" t="s">
        <v>40</v>
      </c>
      <c r="C119" s="277"/>
    </row>
    <row r="120" spans="1:4" s="67" customFormat="1" ht="37.5" customHeight="1">
      <c r="A120" s="67">
        <f t="shared" si="13"/>
        <v>15</v>
      </c>
      <c r="B120" s="237" t="s">
        <v>74</v>
      </c>
      <c r="C120" s="277"/>
    </row>
    <row r="121" spans="1:4" s="67" customFormat="1" ht="128.25" customHeight="1">
      <c r="A121" s="67">
        <f t="shared" si="13"/>
        <v>15</v>
      </c>
      <c r="B121" s="237" t="s">
        <v>75</v>
      </c>
      <c r="C121" s="277"/>
      <c r="D121" s="240" t="s">
        <v>413</v>
      </c>
    </row>
  </sheetData>
  <sheetProtection algorithmName="SHA-512" hashValue="ZGUC0rQidplTn2JmvK5uMZjq0EgAuwamcD+aeNmGHBVGRXL3oJ/rYrPCynrpl1X7Vvkfrl+Z+Y7jNyW2/I5WXA==" saltValue="N2GzlLsWy6/Cqw/WdpxR9Q==" spinCount="100000" sheet="1" formatCells="0" formatColumns="0" formatRows="0"/>
  <phoneticPr fontId="7"/>
  <pageMargins left="0.70866141732283472" right="0.70866141732283472" top="0.59055118110236227" bottom="0.59055118110236227" header="0.31496062992125984" footer="0.31496062992125984"/>
  <pageSetup paperSize="9" scale="86" fitToHeight="0"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111F5-4D79-458F-A2DE-76BE4207A36A}">
  <sheetPr>
    <tabColor theme="8" tint="0.59999389629810485"/>
  </sheetPr>
  <dimension ref="A1:K34"/>
  <sheetViews>
    <sheetView showGridLines="0" view="pageBreakPreview" zoomScaleNormal="85" zoomScaleSheetLayoutView="100" workbookViewId="0">
      <selection activeCell="O8" sqref="O8"/>
    </sheetView>
  </sheetViews>
  <sheetFormatPr defaultColWidth="8.875" defaultRowHeight="13.5"/>
  <cols>
    <col min="1" max="1" width="2.375" style="114" customWidth="1"/>
    <col min="2" max="2" width="23.625" style="114" customWidth="1"/>
    <col min="3" max="3" width="19.625" style="114" customWidth="1"/>
    <col min="4" max="4" width="13.5" style="114" customWidth="1"/>
    <col min="5" max="5" width="9" style="114" customWidth="1"/>
    <col min="6" max="6" width="7.5" style="114" customWidth="1"/>
    <col min="7" max="7" width="22.5" style="114" customWidth="1"/>
    <col min="8" max="8" width="2.625" style="67" customWidth="1"/>
    <col min="9" max="9" width="1.125" style="67" customWidth="1"/>
    <col min="10" max="10" width="31.375" style="67" customWidth="1"/>
    <col min="11" max="11" width="21.625" style="114" customWidth="1"/>
    <col min="12" max="16384" width="8.875" style="114"/>
  </cols>
  <sheetData>
    <row r="1" spans="1:11" ht="14.25">
      <c r="A1" s="114" t="s">
        <v>342</v>
      </c>
      <c r="G1" s="543" t="s">
        <v>345</v>
      </c>
      <c r="J1" s="250" t="s">
        <v>421</v>
      </c>
      <c r="K1" s="251"/>
    </row>
    <row r="2" spans="1:11" ht="15" customHeight="1">
      <c r="G2" s="543" t="s">
        <v>155</v>
      </c>
      <c r="J2" s="250" t="s">
        <v>409</v>
      </c>
      <c r="K2" s="251"/>
    </row>
    <row r="3" spans="1:11" ht="55.5" customHeight="1">
      <c r="A3" s="242"/>
      <c r="B3" s="452" t="s">
        <v>284</v>
      </c>
      <c r="C3" s="452"/>
      <c r="D3" s="242"/>
      <c r="E3" s="242"/>
      <c r="F3" s="242"/>
      <c r="G3" s="242"/>
      <c r="H3" s="242"/>
      <c r="J3" s="252"/>
      <c r="K3" s="251"/>
    </row>
    <row r="4" spans="1:11" ht="24" customHeight="1">
      <c r="D4" s="211" t="s">
        <v>285</v>
      </c>
      <c r="E4" s="547"/>
      <c r="F4" s="547"/>
      <c r="G4" s="547"/>
      <c r="H4" s="547"/>
      <c r="J4" s="460" t="s">
        <v>420</v>
      </c>
      <c r="K4" s="460"/>
    </row>
    <row r="5" spans="1:11" ht="24" customHeight="1">
      <c r="D5" s="246"/>
      <c r="E5" s="546"/>
      <c r="F5" s="546"/>
      <c r="G5" s="546"/>
      <c r="H5" s="255"/>
      <c r="J5" s="460"/>
      <c r="K5" s="460"/>
    </row>
    <row r="6" spans="1:11" ht="24" customHeight="1">
      <c r="D6" s="211" t="s">
        <v>286</v>
      </c>
      <c r="E6" s="545"/>
      <c r="F6" s="545"/>
      <c r="G6" s="545"/>
      <c r="H6" s="544" t="s">
        <v>419</v>
      </c>
      <c r="I6" s="212"/>
      <c r="J6" s="460"/>
      <c r="K6" s="460"/>
    </row>
    <row r="7" spans="1:11" ht="15" customHeight="1">
      <c r="D7" s="211"/>
      <c r="E7" s="284"/>
      <c r="F7" s="284"/>
      <c r="G7" s="284"/>
      <c r="H7" s="211"/>
      <c r="I7" s="212"/>
      <c r="J7" s="254" t="s">
        <v>426</v>
      </c>
      <c r="K7" s="253"/>
    </row>
    <row r="8" spans="1:11" ht="18.75" customHeight="1">
      <c r="A8" s="549"/>
      <c r="B8" s="549"/>
      <c r="C8" s="549"/>
      <c r="D8" s="550" t="s">
        <v>287</v>
      </c>
      <c r="E8" s="547"/>
      <c r="F8" s="547"/>
      <c r="G8" s="547"/>
      <c r="H8" s="547"/>
      <c r="I8" s="551"/>
      <c r="J8" s="460" t="s">
        <v>427</v>
      </c>
      <c r="K8" s="460"/>
    </row>
    <row r="9" spans="1:11" ht="18.75" customHeight="1">
      <c r="A9" s="549"/>
      <c r="B9" s="549"/>
      <c r="C9" s="549"/>
      <c r="D9" s="552"/>
      <c r="E9" s="546"/>
      <c r="F9" s="546"/>
      <c r="G9" s="546"/>
      <c r="H9" s="553"/>
      <c r="I9" s="551"/>
      <c r="J9" s="460"/>
      <c r="K9" s="460"/>
    </row>
    <row r="10" spans="1:11" ht="18.75" customHeight="1">
      <c r="A10" s="549"/>
      <c r="B10" s="549"/>
      <c r="C10" s="549"/>
      <c r="D10" s="550" t="s">
        <v>286</v>
      </c>
      <c r="E10" s="545"/>
      <c r="F10" s="545"/>
      <c r="G10" s="545"/>
      <c r="H10" s="554"/>
      <c r="I10" s="555"/>
      <c r="J10" s="460"/>
      <c r="K10" s="460"/>
    </row>
    <row r="11" spans="1:11" ht="18.75" customHeight="1">
      <c r="A11" s="549"/>
      <c r="B11" s="549"/>
      <c r="C11" s="549"/>
      <c r="D11" s="550"/>
      <c r="E11" s="548"/>
      <c r="F11" s="548"/>
      <c r="G11" s="548"/>
      <c r="H11" s="554"/>
      <c r="I11" s="555"/>
      <c r="J11" s="285"/>
      <c r="K11" s="285"/>
    </row>
    <row r="12" spans="1:11" ht="19.5" customHeight="1">
      <c r="A12" s="549"/>
      <c r="B12" s="549"/>
      <c r="C12" s="549"/>
      <c r="D12" s="550"/>
      <c r="E12" s="550"/>
      <c r="F12" s="549"/>
      <c r="G12" s="556"/>
      <c r="H12" s="555"/>
      <c r="I12" s="555"/>
      <c r="J12" s="210"/>
    </row>
    <row r="13" spans="1:11" ht="45.75" customHeight="1">
      <c r="A13" s="453" t="s">
        <v>288</v>
      </c>
      <c r="B13" s="453"/>
      <c r="C13" s="453"/>
      <c r="D13" s="453"/>
      <c r="E13" s="453"/>
      <c r="F13" s="453"/>
      <c r="G13" s="453"/>
      <c r="H13" s="453"/>
      <c r="I13" s="453"/>
      <c r="J13" s="210"/>
    </row>
    <row r="14" spans="1:11" ht="8.25" customHeight="1">
      <c r="G14" s="213"/>
    </row>
    <row r="15" spans="1:11" ht="68.25" customHeight="1">
      <c r="B15" s="452" t="s">
        <v>289</v>
      </c>
      <c r="C15" s="452"/>
      <c r="D15" s="452"/>
      <c r="E15" s="452"/>
      <c r="F15" s="452"/>
      <c r="G15" s="452"/>
      <c r="H15" s="452"/>
      <c r="J15" s="214"/>
    </row>
    <row r="16" spans="1:11" ht="6.75" customHeight="1">
      <c r="G16" s="113"/>
      <c r="J16" s="210"/>
    </row>
    <row r="17" spans="2:10">
      <c r="B17" s="449" t="s">
        <v>290</v>
      </c>
      <c r="C17" s="449"/>
      <c r="D17" s="449"/>
      <c r="E17" s="449"/>
      <c r="F17" s="449"/>
      <c r="G17" s="449"/>
      <c r="H17" s="449"/>
    </row>
    <row r="18" spans="2:10">
      <c r="B18" s="228"/>
      <c r="C18" s="228"/>
      <c r="D18" s="228"/>
      <c r="E18" s="229"/>
      <c r="F18" s="228"/>
      <c r="G18" s="228"/>
      <c r="H18" s="228"/>
    </row>
    <row r="19" spans="2:10">
      <c r="B19" s="114" t="s">
        <v>291</v>
      </c>
    </row>
    <row r="20" spans="2:10" ht="27" customHeight="1">
      <c r="B20" s="558"/>
      <c r="C20" s="558"/>
      <c r="D20" s="558"/>
      <c r="E20" s="558"/>
      <c r="F20" s="558"/>
      <c r="G20" s="558"/>
      <c r="J20" s="249" t="s">
        <v>422</v>
      </c>
    </row>
    <row r="22" spans="2:10">
      <c r="B22" s="114" t="s">
        <v>292</v>
      </c>
    </row>
    <row r="23" spans="2:10">
      <c r="B23" s="255" t="s">
        <v>423</v>
      </c>
    </row>
    <row r="25" spans="2:10">
      <c r="B25" s="114" t="s">
        <v>293</v>
      </c>
    </row>
    <row r="26" spans="2:10" ht="32.1" customHeight="1">
      <c r="B26" s="209" t="s">
        <v>414</v>
      </c>
      <c r="C26" s="557"/>
      <c r="D26" s="557"/>
      <c r="E26" s="557"/>
      <c r="F26" s="557"/>
      <c r="J26" s="249" t="s">
        <v>417</v>
      </c>
    </row>
    <row r="28" spans="2:10">
      <c r="B28" s="114" t="s">
        <v>294</v>
      </c>
    </row>
    <row r="29" spans="2:10">
      <c r="G29" s="209" t="s">
        <v>295</v>
      </c>
    </row>
    <row r="30" spans="2:10" ht="39" customHeight="1">
      <c r="B30" s="263" t="s">
        <v>301</v>
      </c>
      <c r="C30" s="263" t="s">
        <v>298</v>
      </c>
      <c r="D30" s="463" t="s">
        <v>299</v>
      </c>
      <c r="E30" s="464"/>
      <c r="F30" s="263" t="s">
        <v>296</v>
      </c>
      <c r="G30" s="263" t="s">
        <v>300</v>
      </c>
    </row>
    <row r="31" spans="2:10" ht="50.1" customHeight="1">
      <c r="B31" s="257" t="s">
        <v>424</v>
      </c>
      <c r="C31" s="259">
        <f>⑦支出計画書!$X$28</f>
        <v>0</v>
      </c>
      <c r="D31" s="461">
        <f>C31</f>
        <v>0</v>
      </c>
      <c r="E31" s="462"/>
      <c r="F31" s="260" t="s">
        <v>415</v>
      </c>
      <c r="G31" s="261">
        <f>⑦支出計画書!$X$29</f>
        <v>0</v>
      </c>
      <c r="J31" s="249" t="s">
        <v>416</v>
      </c>
    </row>
    <row r="32" spans="2:10" ht="33.950000000000003" customHeight="1">
      <c r="B32" s="256" t="s">
        <v>297</v>
      </c>
      <c r="C32" s="259">
        <f>IF(C31="","",C31)</f>
        <v>0</v>
      </c>
      <c r="D32" s="461">
        <f>IF(D31="","",D31)</f>
        <v>0</v>
      </c>
      <c r="E32" s="462"/>
      <c r="F32" s="262"/>
      <c r="G32" s="259">
        <f>IF(G31="","",G31)</f>
        <v>0</v>
      </c>
    </row>
    <row r="33" spans="2:7" ht="6" customHeight="1"/>
    <row r="34" spans="2:7" ht="54.75" customHeight="1">
      <c r="B34" s="459" t="s">
        <v>302</v>
      </c>
      <c r="C34" s="459"/>
      <c r="D34" s="459"/>
      <c r="E34" s="459"/>
      <c r="F34" s="459"/>
      <c r="G34" s="459"/>
    </row>
  </sheetData>
  <sheetProtection password="DD26" sheet="1" formatCells="0" formatColumns="0" formatRows="0" insertRows="0"/>
  <mergeCells count="18">
    <mergeCell ref="J4:K6"/>
    <mergeCell ref="E8:H8"/>
    <mergeCell ref="J8:K10"/>
    <mergeCell ref="D32:E32"/>
    <mergeCell ref="D31:E31"/>
    <mergeCell ref="D30:E30"/>
    <mergeCell ref="E9:G9"/>
    <mergeCell ref="E6:G6"/>
    <mergeCell ref="E4:H4"/>
    <mergeCell ref="E5:G5"/>
    <mergeCell ref="A13:I13"/>
    <mergeCell ref="B15:H15"/>
    <mergeCell ref="B17:H17"/>
    <mergeCell ref="B34:G34"/>
    <mergeCell ref="B3:C3"/>
    <mergeCell ref="B20:G20"/>
    <mergeCell ref="C26:F26"/>
    <mergeCell ref="E10:G10"/>
  </mergeCells>
  <phoneticPr fontId="15"/>
  <conditionalFormatting sqref="C26:F26">
    <cfRule type="expression" dxfId="2" priority="4">
      <formula>$C$26=""</formula>
    </cfRule>
  </conditionalFormatting>
  <conditionalFormatting sqref="B20:G20">
    <cfRule type="expression" dxfId="1" priority="3">
      <formula>$B$20=""</formula>
    </cfRule>
  </conditionalFormatting>
  <conditionalFormatting sqref="E4:H4 E5:G6 E8:H8 E9:G10">
    <cfRule type="expression" dxfId="0" priority="1">
      <formula>E4=""</formula>
    </cfRule>
  </conditionalFormatting>
  <pageMargins left="0.19685039370078741" right="0.19685039370078741" top="0.39370078740157483" bottom="0.39370078740157483" header="0.31496062992125984" footer="0.31496062992125984"/>
  <pageSetup paperSize="9" scale="91" orientation="portrait" r:id="rId1"/>
  <ignoredErrors>
    <ignoredError sqref="F31:G31 C31:D3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D16F-04B6-4F41-8BE0-DCF8FEF3CBC3}">
  <sheetPr>
    <tabColor theme="8" tint="0.59999389629810485"/>
  </sheetPr>
  <dimension ref="A1:O33"/>
  <sheetViews>
    <sheetView showGridLines="0" view="pageBreakPreview" zoomScaleNormal="85" zoomScaleSheetLayoutView="100" workbookViewId="0">
      <selection activeCell="P24" sqref="P24"/>
    </sheetView>
  </sheetViews>
  <sheetFormatPr defaultColWidth="8.875" defaultRowHeight="13.5"/>
  <cols>
    <col min="1" max="1" width="1.875" style="114" customWidth="1"/>
    <col min="2" max="2" width="13.625" style="114" customWidth="1"/>
    <col min="3" max="3" width="14.875" style="114" customWidth="1"/>
    <col min="4" max="6" width="6.125" style="114" customWidth="1"/>
    <col min="7" max="7" width="6.125" style="67" customWidth="1"/>
    <col min="8" max="8" width="5" style="67" customWidth="1"/>
    <col min="9" max="9" width="22.875" style="67" customWidth="1"/>
    <col min="10" max="10" width="17.375" style="114" customWidth="1"/>
    <col min="11" max="11" width="2.125" style="114" customWidth="1"/>
    <col min="12" max="16384" width="8.875" style="114"/>
  </cols>
  <sheetData>
    <row r="1" spans="1:15" ht="15" customHeight="1">
      <c r="A1" s="114" t="s">
        <v>303</v>
      </c>
      <c r="F1" s="209"/>
    </row>
    <row r="2" spans="1:15" ht="15" customHeight="1">
      <c r="F2" s="209"/>
    </row>
    <row r="3" spans="1:15" ht="23.25" customHeight="1">
      <c r="B3" s="244" t="s">
        <v>315</v>
      </c>
      <c r="C3" s="245"/>
      <c r="D3" s="245"/>
      <c r="E3" s="245"/>
      <c r="F3" s="245"/>
      <c r="G3" s="245"/>
      <c r="I3" s="210"/>
    </row>
    <row r="4" spans="1:15" ht="17.25" customHeight="1">
      <c r="B4" s="466" t="s">
        <v>304</v>
      </c>
      <c r="C4" s="466" t="s">
        <v>305</v>
      </c>
      <c r="D4" s="466" t="s">
        <v>306</v>
      </c>
      <c r="E4" s="466"/>
      <c r="F4" s="466"/>
      <c r="G4" s="466"/>
      <c r="H4" s="466" t="s">
        <v>307</v>
      </c>
      <c r="I4" s="466" t="s">
        <v>308</v>
      </c>
      <c r="J4" s="466" t="s">
        <v>309</v>
      </c>
      <c r="L4" s="465" t="s">
        <v>425</v>
      </c>
      <c r="M4" s="465"/>
      <c r="N4" s="465"/>
      <c r="O4" s="465"/>
    </row>
    <row r="5" spans="1:15" ht="17.25" customHeight="1">
      <c r="B5" s="466"/>
      <c r="C5" s="466"/>
      <c r="D5" s="243" t="s">
        <v>310</v>
      </c>
      <c r="E5" s="243" t="s">
        <v>311</v>
      </c>
      <c r="F5" s="243" t="s">
        <v>312</v>
      </c>
      <c r="G5" s="243" t="s">
        <v>313</v>
      </c>
      <c r="H5" s="466"/>
      <c r="I5" s="466"/>
      <c r="J5" s="466"/>
      <c r="L5" s="465"/>
      <c r="M5" s="465"/>
      <c r="N5" s="465"/>
      <c r="O5" s="465"/>
    </row>
    <row r="6" spans="1:15" ht="21.75" customHeight="1">
      <c r="B6" s="247"/>
      <c r="C6" s="247"/>
      <c r="D6" s="247"/>
      <c r="E6" s="248"/>
      <c r="F6" s="248"/>
      <c r="G6" s="248"/>
      <c r="H6" s="247"/>
      <c r="I6" s="247"/>
      <c r="J6" s="247"/>
    </row>
    <row r="7" spans="1:15" ht="21.75" customHeight="1">
      <c r="B7" s="247"/>
      <c r="C7" s="247"/>
      <c r="D7" s="247"/>
      <c r="E7" s="248"/>
      <c r="F7" s="248"/>
      <c r="G7" s="248"/>
      <c r="H7" s="247"/>
      <c r="I7" s="247"/>
      <c r="J7" s="247"/>
      <c r="L7" s="258"/>
    </row>
    <row r="8" spans="1:15" ht="21.75" customHeight="1">
      <c r="B8" s="247"/>
      <c r="C8" s="247"/>
      <c r="D8" s="247"/>
      <c r="E8" s="248"/>
      <c r="F8" s="248"/>
      <c r="G8" s="248"/>
      <c r="H8" s="247"/>
      <c r="I8" s="247"/>
      <c r="J8" s="247"/>
    </row>
    <row r="9" spans="1:15" ht="21.75" customHeight="1">
      <c r="B9" s="247"/>
      <c r="C9" s="247"/>
      <c r="D9" s="247"/>
      <c r="E9" s="248"/>
      <c r="F9" s="248"/>
      <c r="G9" s="248"/>
      <c r="H9" s="247"/>
      <c r="I9" s="247"/>
      <c r="J9" s="247"/>
    </row>
    <row r="10" spans="1:15" ht="21.75" customHeight="1">
      <c r="A10" s="246"/>
      <c r="B10" s="247"/>
      <c r="C10" s="247"/>
      <c r="D10" s="247"/>
      <c r="E10" s="248"/>
      <c r="F10" s="248"/>
      <c r="G10" s="248"/>
      <c r="H10" s="247"/>
      <c r="I10" s="247"/>
      <c r="J10" s="247"/>
    </row>
    <row r="11" spans="1:15" ht="21.75" customHeight="1">
      <c r="A11" s="242"/>
      <c r="B11" s="247"/>
      <c r="C11" s="247"/>
      <c r="D11" s="247"/>
      <c r="E11" s="248"/>
      <c r="F11" s="248"/>
      <c r="G11" s="248"/>
      <c r="H11" s="247"/>
      <c r="I11" s="247"/>
      <c r="J11" s="247"/>
    </row>
    <row r="12" spans="1:15" ht="21.75" customHeight="1">
      <c r="A12" s="242"/>
      <c r="B12" s="247"/>
      <c r="C12" s="247"/>
      <c r="D12" s="247"/>
      <c r="E12" s="248"/>
      <c r="F12" s="248"/>
      <c r="G12" s="248"/>
      <c r="H12" s="247"/>
      <c r="I12" s="247"/>
      <c r="J12" s="247"/>
    </row>
    <row r="13" spans="1:15" ht="21.75" customHeight="1">
      <c r="A13" s="242"/>
      <c r="B13" s="247"/>
      <c r="C13" s="247"/>
      <c r="D13" s="247"/>
      <c r="E13" s="248"/>
      <c r="F13" s="248"/>
      <c r="G13" s="248"/>
      <c r="H13" s="247"/>
      <c r="I13" s="247"/>
      <c r="J13" s="247"/>
    </row>
    <row r="14" spans="1:15" ht="21.75" customHeight="1">
      <c r="A14" s="242"/>
      <c r="B14" s="247"/>
      <c r="C14" s="247"/>
      <c r="D14" s="247"/>
      <c r="E14" s="248"/>
      <c r="F14" s="248"/>
      <c r="G14" s="248"/>
      <c r="H14" s="247"/>
      <c r="I14" s="247"/>
      <c r="J14" s="247"/>
    </row>
    <row r="15" spans="1:15" ht="21.75" customHeight="1">
      <c r="A15" s="242"/>
      <c r="B15" s="247"/>
      <c r="C15" s="247"/>
      <c r="D15" s="247"/>
      <c r="E15" s="248"/>
      <c r="F15" s="248"/>
      <c r="G15" s="248"/>
      <c r="H15" s="247"/>
      <c r="I15" s="247"/>
      <c r="J15" s="247"/>
    </row>
    <row r="16" spans="1:15" ht="21.75" customHeight="1">
      <c r="A16" s="242"/>
      <c r="B16" s="247"/>
      <c r="C16" s="247"/>
      <c r="D16" s="247"/>
      <c r="E16" s="248"/>
      <c r="F16" s="248"/>
      <c r="G16" s="248"/>
      <c r="H16" s="247"/>
      <c r="I16" s="247"/>
      <c r="J16" s="247"/>
    </row>
    <row r="17" spans="1:10" ht="21.75" customHeight="1">
      <c r="A17" s="242"/>
      <c r="B17" s="247"/>
      <c r="C17" s="247"/>
      <c r="D17" s="247"/>
      <c r="E17" s="248"/>
      <c r="F17" s="248"/>
      <c r="G17" s="248"/>
      <c r="H17" s="247"/>
      <c r="I17" s="247"/>
      <c r="J17" s="247"/>
    </row>
    <row r="18" spans="1:10" ht="21.75" customHeight="1">
      <c r="A18" s="246"/>
      <c r="B18" s="247"/>
      <c r="C18" s="247"/>
      <c r="D18" s="247"/>
      <c r="E18" s="248"/>
      <c r="F18" s="248"/>
      <c r="G18" s="248"/>
      <c r="H18" s="247"/>
      <c r="I18" s="247"/>
      <c r="J18" s="247"/>
    </row>
    <row r="19" spans="1:10" ht="21.75" customHeight="1">
      <c r="B19" s="247"/>
      <c r="C19" s="247"/>
      <c r="D19" s="247"/>
      <c r="E19" s="248"/>
      <c r="F19" s="248"/>
      <c r="G19" s="248"/>
      <c r="H19" s="247"/>
      <c r="I19" s="247"/>
      <c r="J19" s="247"/>
    </row>
    <row r="20" spans="1:10" ht="21.75" customHeight="1">
      <c r="B20" s="247"/>
      <c r="C20" s="247"/>
      <c r="D20" s="247"/>
      <c r="E20" s="248"/>
      <c r="F20" s="248"/>
      <c r="G20" s="248"/>
      <c r="H20" s="247"/>
      <c r="I20" s="247"/>
      <c r="J20" s="247"/>
    </row>
    <row r="21" spans="1:10" ht="21.75" customHeight="1">
      <c r="B21" s="247"/>
      <c r="C21" s="247"/>
      <c r="D21" s="247"/>
      <c r="E21" s="248"/>
      <c r="F21" s="248"/>
      <c r="G21" s="248"/>
      <c r="H21" s="247"/>
      <c r="I21" s="247"/>
      <c r="J21" s="247"/>
    </row>
    <row r="22" spans="1:10" ht="21.75" customHeight="1">
      <c r="B22" s="247"/>
      <c r="C22" s="247"/>
      <c r="D22" s="247"/>
      <c r="E22" s="248"/>
      <c r="F22" s="248"/>
      <c r="G22" s="248"/>
      <c r="H22" s="247"/>
      <c r="I22" s="247"/>
      <c r="J22" s="247"/>
    </row>
    <row r="23" spans="1:10" ht="21.75" customHeight="1">
      <c r="B23" s="247"/>
      <c r="C23" s="247"/>
      <c r="D23" s="247"/>
      <c r="E23" s="248"/>
      <c r="F23" s="248"/>
      <c r="G23" s="248"/>
      <c r="H23" s="247"/>
      <c r="I23" s="247"/>
      <c r="J23" s="247"/>
    </row>
    <row r="24" spans="1:10" ht="21.75" customHeight="1">
      <c r="B24" s="247"/>
      <c r="C24" s="247"/>
      <c r="D24" s="247"/>
      <c r="E24" s="248"/>
      <c r="F24" s="248"/>
      <c r="G24" s="248"/>
      <c r="H24" s="247"/>
      <c r="I24" s="247"/>
      <c r="J24" s="247"/>
    </row>
    <row r="25" spans="1:10" ht="21.75" customHeight="1">
      <c r="B25" s="247"/>
      <c r="C25" s="247"/>
      <c r="D25" s="247"/>
      <c r="E25" s="248"/>
      <c r="F25" s="248"/>
      <c r="G25" s="248"/>
      <c r="H25" s="247"/>
      <c r="I25" s="247"/>
      <c r="J25" s="247"/>
    </row>
    <row r="26" spans="1:10" ht="21.75" customHeight="1">
      <c r="B26" s="247"/>
      <c r="C26" s="247"/>
      <c r="D26" s="247"/>
      <c r="E26" s="248"/>
      <c r="F26" s="248"/>
      <c r="G26" s="248"/>
      <c r="H26" s="247"/>
      <c r="I26" s="247"/>
      <c r="J26" s="247"/>
    </row>
    <row r="27" spans="1:10" ht="21.75" customHeight="1">
      <c r="B27" s="247"/>
      <c r="C27" s="247"/>
      <c r="D27" s="247"/>
      <c r="E27" s="248"/>
      <c r="F27" s="248"/>
      <c r="G27" s="248"/>
      <c r="H27" s="247"/>
      <c r="I27" s="247"/>
      <c r="J27" s="247"/>
    </row>
    <row r="28" spans="1:10">
      <c r="B28" s="246"/>
      <c r="C28" s="246"/>
      <c r="D28" s="246"/>
      <c r="E28" s="246"/>
      <c r="F28" s="246"/>
    </row>
    <row r="29" spans="1:10" ht="54.75" customHeight="1">
      <c r="B29" s="459" t="s">
        <v>314</v>
      </c>
      <c r="C29" s="459"/>
      <c r="D29" s="459"/>
      <c r="E29" s="459"/>
      <c r="F29" s="459"/>
      <c r="G29" s="459"/>
      <c r="H29" s="459"/>
      <c r="I29" s="459"/>
      <c r="J29" s="459"/>
    </row>
    <row r="30" spans="1:10">
      <c r="B30" s="246"/>
      <c r="C30" s="246"/>
      <c r="D30" s="246"/>
      <c r="E30" s="246"/>
      <c r="F30" s="246"/>
    </row>
    <row r="32" spans="1:10">
      <c r="E32" s="246"/>
    </row>
    <row r="33" spans="5:5">
      <c r="E33" s="246"/>
    </row>
  </sheetData>
  <sheetProtection algorithmName="SHA-512" hashValue="+zLO4Ujt/THwn+giDEsZ/qCEdUpb8Jb0v7nTc+CoF0rHqtb5mUgq5r2+kCwMQ/lkr/3G36OQiRJeP+phgAY3AA==" saltValue="Puv96Cxgvkggx+EjA5FIUg==" spinCount="100000" sheet="1" formatCells="0" formatColumns="0" formatRows="0" insertRows="0"/>
  <mergeCells count="8">
    <mergeCell ref="L4:O5"/>
    <mergeCell ref="I4:I5"/>
    <mergeCell ref="J4:J5"/>
    <mergeCell ref="B29:J29"/>
    <mergeCell ref="B4:B5"/>
    <mergeCell ref="C4:C5"/>
    <mergeCell ref="D4:G4"/>
    <mergeCell ref="H4:H5"/>
  </mergeCells>
  <phoneticPr fontId="15"/>
  <dataValidations count="3">
    <dataValidation type="list" allowBlank="1" showInputMessage="1" showErrorMessage="1" sqref="D6:D27" xr:uid="{0E01A9D0-4D8E-414B-AA9D-0928AACB047E}">
      <formula1>"T,S,H"</formula1>
    </dataValidation>
    <dataValidation type="list" allowBlank="1" showInputMessage="1" showErrorMessage="1" sqref="H6:H27" xr:uid="{9727C167-751C-6343-9F04-8D4371F07FE0}">
      <formula1>"M,F"</formula1>
    </dataValidation>
    <dataValidation imeMode="halfKatakana" allowBlank="1" showInputMessage="1" showErrorMessage="1" sqref="B6:B27" xr:uid="{8DD6B88B-39C9-5A44-B478-DC49D617DDA3}"/>
  </dataValidations>
  <pageMargins left="0.19685039370078741" right="0.19685039370078741" top="0.39370078740157483" bottom="0.39370078740157483"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J104"/>
  <sheetViews>
    <sheetView topLeftCell="C1" workbookViewId="0">
      <selection activeCell="F37" sqref="F37"/>
    </sheetView>
  </sheetViews>
  <sheetFormatPr defaultColWidth="9" defaultRowHeight="12"/>
  <cols>
    <col min="1" max="1" width="3.125" style="2" bestFit="1" customWidth="1"/>
    <col min="2" max="2" width="10" style="2" customWidth="1"/>
    <col min="3" max="3" width="20.125" style="2" bestFit="1" customWidth="1"/>
    <col min="4" max="4" width="18.625" style="2" bestFit="1" customWidth="1"/>
    <col min="5" max="5" width="20.625" style="2" bestFit="1" customWidth="1"/>
    <col min="6" max="6" width="26.375" style="2" bestFit="1" customWidth="1"/>
    <col min="7" max="7" width="33.875" style="2" bestFit="1" customWidth="1"/>
    <col min="8" max="8" width="17.625" style="2" bestFit="1" customWidth="1"/>
    <col min="9" max="10" width="13.125" style="2" bestFit="1" customWidth="1"/>
    <col min="11" max="16384" width="9" style="2"/>
  </cols>
  <sheetData>
    <row r="2" spans="1:10">
      <c r="A2" s="10" t="s">
        <v>89</v>
      </c>
      <c r="B2" s="10" t="s">
        <v>270</v>
      </c>
      <c r="C2" s="10" t="s">
        <v>49</v>
      </c>
      <c r="D2" s="10" t="s">
        <v>50</v>
      </c>
      <c r="E2" s="10" t="s">
        <v>61</v>
      </c>
      <c r="F2" s="10" t="s">
        <v>66</v>
      </c>
      <c r="G2" s="10" t="s">
        <v>71</v>
      </c>
      <c r="H2" s="49" t="s">
        <v>352</v>
      </c>
      <c r="I2" s="49" t="s">
        <v>353</v>
      </c>
      <c r="J2" s="49" t="s">
        <v>354</v>
      </c>
    </row>
    <row r="4" spans="1:10">
      <c r="A4" s="2" t="s">
        <v>90</v>
      </c>
      <c r="B4" s="2" t="s">
        <v>271</v>
      </c>
      <c r="C4" s="2" t="s">
        <v>373</v>
      </c>
      <c r="D4" s="2" t="s">
        <v>378</v>
      </c>
      <c r="E4" s="2" t="s">
        <v>64</v>
      </c>
      <c r="F4" s="2" t="s">
        <v>435</v>
      </c>
      <c r="G4" s="2" t="s">
        <v>145</v>
      </c>
      <c r="H4" s="49" t="str">
        <f>非表示!U3</f>
        <v/>
      </c>
      <c r="I4" s="49" t="str">
        <f>非表示!W3</f>
        <v/>
      </c>
      <c r="J4" s="49" t="str">
        <f>非表示!Y3</f>
        <v/>
      </c>
    </row>
    <row r="5" spans="1:10">
      <c r="B5" s="2" t="s">
        <v>406</v>
      </c>
      <c r="C5" s="2" t="s">
        <v>382</v>
      </c>
      <c r="D5" s="2" t="s">
        <v>384</v>
      </c>
      <c r="E5" s="2" t="s">
        <v>63</v>
      </c>
      <c r="F5" s="2" t="s">
        <v>436</v>
      </c>
      <c r="G5" s="2" t="s">
        <v>146</v>
      </c>
      <c r="H5" s="49" t="str">
        <f>非表示!U4</f>
        <v/>
      </c>
      <c r="I5" s="49" t="str">
        <f>非表示!W4</f>
        <v/>
      </c>
      <c r="J5" s="49" t="str">
        <f>非表示!Y4</f>
        <v/>
      </c>
    </row>
    <row r="6" spans="1:10">
      <c r="C6" s="2" t="s">
        <v>383</v>
      </c>
      <c r="D6" s="2" t="s">
        <v>385</v>
      </c>
      <c r="E6" s="2" t="s">
        <v>62</v>
      </c>
      <c r="F6" s="2" t="s">
        <v>437</v>
      </c>
      <c r="G6" s="2" t="s">
        <v>147</v>
      </c>
      <c r="H6" s="49" t="str">
        <f>非表示!U5</f>
        <v/>
      </c>
      <c r="I6" s="49" t="str">
        <f>非表示!W5</f>
        <v/>
      </c>
      <c r="J6" s="49" t="str">
        <f>非表示!Y5</f>
        <v/>
      </c>
    </row>
    <row r="7" spans="1:10">
      <c r="C7" s="2" t="s">
        <v>376</v>
      </c>
      <c r="D7" s="2" t="s">
        <v>386</v>
      </c>
      <c r="E7" s="2" t="s">
        <v>65</v>
      </c>
      <c r="F7" s="2" t="s">
        <v>438</v>
      </c>
      <c r="H7" s="49" t="str">
        <f>非表示!U6</f>
        <v/>
      </c>
      <c r="I7" s="49" t="str">
        <f>非表示!W6</f>
        <v/>
      </c>
      <c r="J7" s="49" t="str">
        <f>非表示!Y6</f>
        <v/>
      </c>
    </row>
    <row r="8" spans="1:10">
      <c r="C8" s="2" t="s">
        <v>377</v>
      </c>
      <c r="D8" s="2" t="s">
        <v>377</v>
      </c>
      <c r="H8" s="49" t="str">
        <f>非表示!U7</f>
        <v/>
      </c>
      <c r="I8" s="49" t="str">
        <f>非表示!W7</f>
        <v/>
      </c>
      <c r="J8" s="49" t="str">
        <f>非表示!Y7</f>
        <v/>
      </c>
    </row>
    <row r="9" spans="1:10">
      <c r="H9" s="49" t="str">
        <f>非表示!U8</f>
        <v/>
      </c>
      <c r="I9" s="49" t="str">
        <f>非表示!W8</f>
        <v/>
      </c>
      <c r="J9" s="49" t="str">
        <f>非表示!Y8</f>
        <v/>
      </c>
    </row>
    <row r="10" spans="1:10">
      <c r="H10" s="49" t="str">
        <f>非表示!U9</f>
        <v/>
      </c>
      <c r="I10" s="49" t="str">
        <f>非表示!W9</f>
        <v/>
      </c>
      <c r="J10" s="49" t="str">
        <f>非表示!Y9</f>
        <v/>
      </c>
    </row>
    <row r="11" spans="1:10">
      <c r="H11" s="49" t="str">
        <f>非表示!U10</f>
        <v/>
      </c>
      <c r="I11" s="49" t="str">
        <f>非表示!W10</f>
        <v/>
      </c>
      <c r="J11" s="49" t="str">
        <f>非表示!Y10</f>
        <v/>
      </c>
    </row>
    <row r="12" spans="1:10">
      <c r="H12" s="49" t="str">
        <f>非表示!U11</f>
        <v/>
      </c>
      <c r="I12" s="49" t="str">
        <f>非表示!W11</f>
        <v/>
      </c>
      <c r="J12" s="49" t="str">
        <f>非表示!Y11</f>
        <v/>
      </c>
    </row>
    <row r="13" spans="1:10">
      <c r="H13" s="49" t="str">
        <f>非表示!U12</f>
        <v/>
      </c>
      <c r="I13" s="49" t="str">
        <f>非表示!W12</f>
        <v/>
      </c>
      <c r="J13" s="49" t="str">
        <f>非表示!Y12</f>
        <v/>
      </c>
    </row>
    <row r="14" spans="1:10">
      <c r="H14" s="49" t="str">
        <f>非表示!U13</f>
        <v/>
      </c>
      <c r="I14" s="49" t="str">
        <f>非表示!W13</f>
        <v/>
      </c>
      <c r="J14" s="49" t="str">
        <f>非表示!Y13</f>
        <v/>
      </c>
    </row>
    <row r="15" spans="1:10">
      <c r="H15" s="49" t="str">
        <f>非表示!U14</f>
        <v/>
      </c>
      <c r="I15" s="49" t="str">
        <f>非表示!W14</f>
        <v/>
      </c>
      <c r="J15" s="49" t="str">
        <f>非表示!Y14</f>
        <v/>
      </c>
    </row>
    <row r="16" spans="1:10">
      <c r="H16" s="49" t="str">
        <f>非表示!U15</f>
        <v/>
      </c>
      <c r="I16" s="49" t="str">
        <f>非表示!W15</f>
        <v/>
      </c>
      <c r="J16" s="49" t="str">
        <f>非表示!Y15</f>
        <v/>
      </c>
    </row>
    <row r="17" spans="8:10">
      <c r="H17" s="49" t="str">
        <f>非表示!U16</f>
        <v/>
      </c>
      <c r="I17" s="49" t="str">
        <f>非表示!W16</f>
        <v/>
      </c>
      <c r="J17" s="49" t="str">
        <f>非表示!Y16</f>
        <v/>
      </c>
    </row>
    <row r="18" spans="8:10">
      <c r="H18" s="49" t="str">
        <f>非表示!U17</f>
        <v/>
      </c>
      <c r="I18" s="49" t="str">
        <f>非表示!W17</f>
        <v/>
      </c>
      <c r="J18" s="49" t="str">
        <f>非表示!Y17</f>
        <v/>
      </c>
    </row>
    <row r="19" spans="8:10">
      <c r="H19" s="49" t="str">
        <f>非表示!U18</f>
        <v/>
      </c>
      <c r="I19" s="49" t="str">
        <f>非表示!W18</f>
        <v/>
      </c>
      <c r="J19" s="49" t="str">
        <f>非表示!Y18</f>
        <v/>
      </c>
    </row>
    <row r="20" spans="8:10">
      <c r="H20" s="49" t="str">
        <f>非表示!U19</f>
        <v/>
      </c>
      <c r="I20" s="49" t="str">
        <f>非表示!W19</f>
        <v/>
      </c>
      <c r="J20" s="49" t="str">
        <f>非表示!Y19</f>
        <v/>
      </c>
    </row>
    <row r="21" spans="8:10">
      <c r="H21" s="49" t="str">
        <f>非表示!U20</f>
        <v/>
      </c>
      <c r="I21" s="49" t="str">
        <f>非表示!W20</f>
        <v/>
      </c>
      <c r="J21" s="49" t="str">
        <f>非表示!Y20</f>
        <v/>
      </c>
    </row>
    <row r="22" spans="8:10">
      <c r="H22" s="49" t="str">
        <f>非表示!U21</f>
        <v/>
      </c>
      <c r="I22" s="49" t="str">
        <f>非表示!W21</f>
        <v/>
      </c>
      <c r="J22" s="49" t="str">
        <f>非表示!Y21</f>
        <v/>
      </c>
    </row>
    <row r="23" spans="8:10">
      <c r="H23" s="49" t="str">
        <f>非表示!U22</f>
        <v/>
      </c>
      <c r="I23" s="49" t="str">
        <f>非表示!W22</f>
        <v/>
      </c>
      <c r="J23" s="49" t="str">
        <f>非表示!Y22</f>
        <v/>
      </c>
    </row>
    <row r="24" spans="8:10">
      <c r="H24" s="49" t="str">
        <f>非表示!U23</f>
        <v/>
      </c>
      <c r="I24" s="49" t="str">
        <f>非表示!W23</f>
        <v/>
      </c>
      <c r="J24" s="49" t="str">
        <f>非表示!Y23</f>
        <v/>
      </c>
    </row>
    <row r="25" spans="8:10">
      <c r="H25" s="49" t="str">
        <f>非表示!U24</f>
        <v/>
      </c>
      <c r="I25" s="49" t="str">
        <f>非表示!W24</f>
        <v/>
      </c>
      <c r="J25" s="49" t="str">
        <f>非表示!Y24</f>
        <v/>
      </c>
    </row>
    <row r="26" spans="8:10">
      <c r="H26" s="49" t="str">
        <f>非表示!U25</f>
        <v/>
      </c>
      <c r="I26" s="49" t="str">
        <f>非表示!W25</f>
        <v/>
      </c>
      <c r="J26" s="49" t="str">
        <f>非表示!Y25</f>
        <v/>
      </c>
    </row>
    <row r="27" spans="8:10">
      <c r="H27" s="49" t="str">
        <f>非表示!U26</f>
        <v/>
      </c>
      <c r="I27" s="49" t="str">
        <f>非表示!W26</f>
        <v/>
      </c>
      <c r="J27" s="49" t="str">
        <f>非表示!Y26</f>
        <v/>
      </c>
    </row>
    <row r="28" spans="8:10">
      <c r="H28" s="49" t="str">
        <f>非表示!U27</f>
        <v/>
      </c>
      <c r="I28" s="49" t="str">
        <f>非表示!W27</f>
        <v/>
      </c>
      <c r="J28" s="49" t="str">
        <f>非表示!Y27</f>
        <v/>
      </c>
    </row>
    <row r="29" spans="8:10">
      <c r="H29" s="49" t="str">
        <f>非表示!U28</f>
        <v/>
      </c>
      <c r="I29" s="49" t="str">
        <f>非表示!W28</f>
        <v/>
      </c>
      <c r="J29" s="49" t="str">
        <f>非表示!Y28</f>
        <v/>
      </c>
    </row>
    <row r="30" spans="8:10">
      <c r="H30" s="49" t="str">
        <f>非表示!U29</f>
        <v/>
      </c>
      <c r="I30" s="49" t="str">
        <f>非表示!W29</f>
        <v/>
      </c>
      <c r="J30" s="49" t="str">
        <f>非表示!Y29</f>
        <v/>
      </c>
    </row>
    <row r="31" spans="8:10">
      <c r="H31" s="49" t="str">
        <f>非表示!U30</f>
        <v/>
      </c>
      <c r="I31" s="49" t="str">
        <f>非表示!W30</f>
        <v/>
      </c>
      <c r="J31" s="49" t="str">
        <f>非表示!Y30</f>
        <v/>
      </c>
    </row>
    <row r="32" spans="8:10">
      <c r="H32" s="49" t="str">
        <f>非表示!U31</f>
        <v/>
      </c>
      <c r="I32" s="49" t="str">
        <f>非表示!W31</f>
        <v/>
      </c>
      <c r="J32" s="49" t="str">
        <f>非表示!Y31</f>
        <v/>
      </c>
    </row>
    <row r="33" spans="8:10">
      <c r="H33" s="49" t="str">
        <f>非表示!U32</f>
        <v/>
      </c>
      <c r="I33" s="49" t="str">
        <f>非表示!W32</f>
        <v/>
      </c>
      <c r="J33" s="49" t="str">
        <f>非表示!Y32</f>
        <v/>
      </c>
    </row>
    <row r="34" spans="8:10">
      <c r="H34" s="49" t="str">
        <f>非表示!U33</f>
        <v/>
      </c>
      <c r="I34" s="49" t="str">
        <f>非表示!W33</f>
        <v/>
      </c>
      <c r="J34" s="49" t="str">
        <f>非表示!Y33</f>
        <v/>
      </c>
    </row>
    <row r="35" spans="8:10">
      <c r="H35" s="49" t="str">
        <f>非表示!U34</f>
        <v/>
      </c>
      <c r="I35" s="49" t="str">
        <f>非表示!W34</f>
        <v/>
      </c>
      <c r="J35" s="49" t="str">
        <f>非表示!Y34</f>
        <v/>
      </c>
    </row>
    <row r="36" spans="8:10">
      <c r="H36" s="49" t="str">
        <f>非表示!U35</f>
        <v/>
      </c>
      <c r="I36" s="49" t="str">
        <f>非表示!W35</f>
        <v/>
      </c>
      <c r="J36" s="49" t="str">
        <f>非表示!Y35</f>
        <v/>
      </c>
    </row>
    <row r="37" spans="8:10">
      <c r="H37" s="49" t="str">
        <f>非表示!U36</f>
        <v/>
      </c>
      <c r="I37" s="49" t="str">
        <f>非表示!W36</f>
        <v/>
      </c>
      <c r="J37" s="49" t="str">
        <f>非表示!Y36</f>
        <v/>
      </c>
    </row>
    <row r="38" spans="8:10">
      <c r="H38" s="49" t="str">
        <f>非表示!U37</f>
        <v/>
      </c>
      <c r="I38" s="49" t="str">
        <f>非表示!W37</f>
        <v/>
      </c>
      <c r="J38" s="49" t="str">
        <f>非表示!Y37</f>
        <v/>
      </c>
    </row>
    <row r="39" spans="8:10">
      <c r="H39" s="49" t="str">
        <f>非表示!U38</f>
        <v/>
      </c>
      <c r="I39" s="49" t="str">
        <f>非表示!W38</f>
        <v/>
      </c>
      <c r="J39" s="49" t="str">
        <f>非表示!Y38</f>
        <v/>
      </c>
    </row>
    <row r="40" spans="8:10">
      <c r="H40" s="49" t="str">
        <f>非表示!U39</f>
        <v/>
      </c>
      <c r="I40" s="49" t="str">
        <f>非表示!W39</f>
        <v/>
      </c>
      <c r="J40" s="49" t="str">
        <f>非表示!Y39</f>
        <v/>
      </c>
    </row>
    <row r="41" spans="8:10">
      <c r="H41" s="49" t="str">
        <f>非表示!U40</f>
        <v/>
      </c>
      <c r="I41" s="49" t="str">
        <f>非表示!W40</f>
        <v/>
      </c>
      <c r="J41" s="49" t="str">
        <f>非表示!Y40</f>
        <v/>
      </c>
    </row>
    <row r="42" spans="8:10">
      <c r="H42" s="49" t="str">
        <f>非表示!U41</f>
        <v/>
      </c>
      <c r="I42" s="49" t="str">
        <f>非表示!W41</f>
        <v/>
      </c>
      <c r="J42" s="49" t="str">
        <f>非表示!Y41</f>
        <v/>
      </c>
    </row>
    <row r="43" spans="8:10">
      <c r="H43" s="49" t="str">
        <f>非表示!U42</f>
        <v/>
      </c>
      <c r="I43" s="49" t="str">
        <f>非表示!W42</f>
        <v/>
      </c>
      <c r="J43" s="49" t="str">
        <f>非表示!Y42</f>
        <v/>
      </c>
    </row>
    <row r="44" spans="8:10">
      <c r="H44" s="49" t="str">
        <f>非表示!U43</f>
        <v/>
      </c>
      <c r="I44" s="49" t="str">
        <f>非表示!W43</f>
        <v/>
      </c>
      <c r="J44" s="49" t="str">
        <f>非表示!Y43</f>
        <v/>
      </c>
    </row>
    <row r="45" spans="8:10">
      <c r="H45" s="49" t="str">
        <f>非表示!U44</f>
        <v/>
      </c>
      <c r="I45" s="49" t="str">
        <f>非表示!W44</f>
        <v/>
      </c>
      <c r="J45" s="49" t="str">
        <f>非表示!Y44</f>
        <v/>
      </c>
    </row>
    <row r="46" spans="8:10">
      <c r="H46" s="49" t="str">
        <f>非表示!U45</f>
        <v/>
      </c>
      <c r="I46" s="49" t="str">
        <f>非表示!W45</f>
        <v/>
      </c>
      <c r="J46" s="49" t="str">
        <f>非表示!Y45</f>
        <v/>
      </c>
    </row>
    <row r="47" spans="8:10">
      <c r="H47" s="49" t="str">
        <f>非表示!U46</f>
        <v/>
      </c>
      <c r="I47" s="49" t="str">
        <f>非表示!W46</f>
        <v/>
      </c>
      <c r="J47" s="49" t="str">
        <f>非表示!Y46</f>
        <v/>
      </c>
    </row>
    <row r="48" spans="8:10">
      <c r="H48" s="49" t="str">
        <f>非表示!U47</f>
        <v/>
      </c>
      <c r="I48" s="49" t="str">
        <f>非表示!W47</f>
        <v/>
      </c>
      <c r="J48" s="49" t="str">
        <f>非表示!Y47</f>
        <v/>
      </c>
    </row>
    <row r="49" spans="8:10">
      <c r="H49" s="49" t="str">
        <f>非表示!U48</f>
        <v/>
      </c>
      <c r="I49" s="49" t="str">
        <f>非表示!W48</f>
        <v/>
      </c>
      <c r="J49" s="49" t="str">
        <f>非表示!Y48</f>
        <v/>
      </c>
    </row>
    <row r="50" spans="8:10">
      <c r="H50" s="49" t="str">
        <f>非表示!U49</f>
        <v/>
      </c>
      <c r="I50" s="49" t="str">
        <f>非表示!W49</f>
        <v/>
      </c>
      <c r="J50" s="49" t="str">
        <f>非表示!Y49</f>
        <v/>
      </c>
    </row>
    <row r="51" spans="8:10">
      <c r="H51" s="49" t="str">
        <f>非表示!U50</f>
        <v/>
      </c>
      <c r="I51" s="49" t="str">
        <f>非表示!W50</f>
        <v/>
      </c>
      <c r="J51" s="49" t="str">
        <f>非表示!Y50</f>
        <v/>
      </c>
    </row>
    <row r="52" spans="8:10">
      <c r="H52" s="49" t="str">
        <f>非表示!U51</f>
        <v/>
      </c>
      <c r="I52" s="49" t="str">
        <f>非表示!W51</f>
        <v/>
      </c>
      <c r="J52" s="49" t="str">
        <f>非表示!Y51</f>
        <v/>
      </c>
    </row>
    <row r="53" spans="8:10">
      <c r="H53" s="49" t="str">
        <f>非表示!U52</f>
        <v/>
      </c>
      <c r="I53" s="49" t="str">
        <f>非表示!W52</f>
        <v/>
      </c>
      <c r="J53" s="49" t="str">
        <f>非表示!Y52</f>
        <v/>
      </c>
    </row>
    <row r="100" spans="3:4">
      <c r="C100" s="2" t="s">
        <v>373</v>
      </c>
      <c r="D100" s="2" t="s">
        <v>378</v>
      </c>
    </row>
    <row r="101" spans="3:4">
      <c r="C101" s="2" t="s">
        <v>374</v>
      </c>
      <c r="D101" s="2" t="s">
        <v>379</v>
      </c>
    </row>
    <row r="102" spans="3:4">
      <c r="C102" s="2" t="s">
        <v>375</v>
      </c>
      <c r="D102" s="2" t="s">
        <v>380</v>
      </c>
    </row>
    <row r="103" spans="3:4">
      <c r="C103" s="2" t="s">
        <v>376</v>
      </c>
      <c r="D103" s="2" t="s">
        <v>381</v>
      </c>
    </row>
    <row r="104" spans="3:4">
      <c r="C104" s="2" t="s">
        <v>377</v>
      </c>
      <c r="D104" s="2" t="s">
        <v>377</v>
      </c>
    </row>
  </sheetData>
  <phoneticPr fontId="15"/>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AFC5-B706-4503-B3B0-E300AE960E0D}">
  <dimension ref="A1:AA53"/>
  <sheetViews>
    <sheetView workbookViewId="0">
      <selection activeCell="M30" sqref="M30"/>
    </sheetView>
  </sheetViews>
  <sheetFormatPr defaultColWidth="9.125" defaultRowHeight="12"/>
  <cols>
    <col min="1" max="1" width="6.125" style="6" bestFit="1" customWidth="1"/>
    <col min="2" max="2" width="7.5" style="6" bestFit="1" customWidth="1"/>
    <col min="3" max="3" width="8.625" style="6" bestFit="1" customWidth="1"/>
    <col min="4" max="4" width="8.5" style="6" bestFit="1" customWidth="1"/>
    <col min="5" max="10" width="9.125" style="6"/>
    <col min="11" max="11" width="10.625" style="6" bestFit="1" customWidth="1"/>
    <col min="12" max="13" width="9.125" style="6"/>
    <col min="14" max="14" width="20.625" style="6" bestFit="1" customWidth="1"/>
    <col min="15" max="15" width="9.125" style="6"/>
    <col min="16" max="16" width="13.875" style="7" bestFit="1" customWidth="1"/>
    <col min="17" max="17" width="19.125" style="6" bestFit="1" customWidth="1"/>
    <col min="18" max="18" width="13.625" style="7" bestFit="1" customWidth="1"/>
    <col min="19" max="16384" width="9.125" style="6"/>
  </cols>
  <sheetData>
    <row r="1" spans="1:27" ht="36">
      <c r="A1" s="6" t="s">
        <v>91</v>
      </c>
      <c r="B1" s="50" t="s">
        <v>355</v>
      </c>
      <c r="C1" s="50" t="s">
        <v>356</v>
      </c>
      <c r="D1" s="50" t="s">
        <v>357</v>
      </c>
      <c r="E1" s="6" t="s">
        <v>358</v>
      </c>
      <c r="F1" s="6" t="s">
        <v>359</v>
      </c>
      <c r="G1" s="6" t="s">
        <v>360</v>
      </c>
      <c r="H1" s="6" t="s">
        <v>361</v>
      </c>
      <c r="I1" s="51" t="s">
        <v>362</v>
      </c>
      <c r="J1" s="51" t="s">
        <v>363</v>
      </c>
      <c r="K1" s="51" t="s">
        <v>364</v>
      </c>
      <c r="L1" s="51" t="s">
        <v>365</v>
      </c>
      <c r="M1" s="51" t="s">
        <v>366</v>
      </c>
      <c r="N1" s="51" t="s">
        <v>367</v>
      </c>
      <c r="O1" s="51" t="s">
        <v>368</v>
      </c>
      <c r="P1" s="52" t="s">
        <v>369</v>
      </c>
      <c r="Q1" s="6" t="s">
        <v>370</v>
      </c>
      <c r="R1" s="52" t="s">
        <v>371</v>
      </c>
      <c r="T1" s="50" t="s">
        <v>355</v>
      </c>
      <c r="U1" s="50" t="s">
        <v>372</v>
      </c>
      <c r="V1" s="50" t="s">
        <v>356</v>
      </c>
      <c r="W1" s="50" t="s">
        <v>363</v>
      </c>
      <c r="X1" s="50" t="s">
        <v>357</v>
      </c>
      <c r="Y1" s="50" t="s">
        <v>364</v>
      </c>
    </row>
    <row r="2" spans="1:27">
      <c r="A2" s="5">
        <f>IF(①事業者情報!A8="","",①事業者情報!A8)</f>
        <v>1</v>
      </c>
      <c r="B2" s="9" t="str">
        <f>IF(I2&lt;&gt;"",1,"")</f>
        <v/>
      </c>
      <c r="C2" s="9" t="str">
        <f>IF(J2&lt;&gt;"",1,"")</f>
        <v/>
      </c>
      <c r="D2" s="9" t="str">
        <f>IF(K2&lt;&gt;"",1,"")</f>
        <v/>
      </c>
      <c r="E2" s="5" t="str">
        <f>IF(①事業者情報!B8="","",①事業者情報!B8)</f>
        <v/>
      </c>
      <c r="F2" s="5" t="str">
        <f>IF(①事業者情報!D8="","",①事業者情報!D8)</f>
        <v/>
      </c>
      <c r="G2" s="5" t="str">
        <f>IF(①事業者情報!E8="","",①事業者情報!E8)</f>
        <v/>
      </c>
      <c r="H2" s="5" t="str">
        <f>IF(①事業者情報!F8="","",①事業者情報!F8)</f>
        <v/>
      </c>
      <c r="I2" s="5" t="str">
        <f>IF(①事業者情報!H8="","",①事業者情報!H8)</f>
        <v/>
      </c>
      <c r="J2" s="5" t="str">
        <f>IF(①事業者情報!I8="","",①事業者情報!I8)</f>
        <v/>
      </c>
      <c r="K2" s="5" t="str">
        <f>IF(①事業者情報!J8="","",①事業者情報!J8)</f>
        <v/>
      </c>
      <c r="L2" s="5" t="str">
        <f>IF(①事業者情報!K8="","",①事業者情報!K8)</f>
        <v/>
      </c>
      <c r="M2" s="5" t="str">
        <f>IF(①事業者情報!L8="","",①事業者情報!L8)</f>
        <v/>
      </c>
      <c r="N2" s="5" t="str">
        <f>IF(①事業者情報!M8="","",①事業者情報!M8)</f>
        <v/>
      </c>
      <c r="O2" s="5" t="str">
        <f>IF(①事業者情報!N8="","",①事業者情報!N8)</f>
        <v/>
      </c>
      <c r="P2" s="5" t="str">
        <f>IF(①事業者情報!O8="","",①事業者情報!O8)</f>
        <v/>
      </c>
      <c r="Q2" s="5" t="str">
        <f>IF(①事業者情報!P8="","",①事業者情報!P8)</f>
        <v/>
      </c>
      <c r="R2" s="5" t="str">
        <f>IF(①事業者情報!Q8="","",①事業者情報!Q8)</f>
        <v/>
      </c>
    </row>
    <row r="3" spans="1:27">
      <c r="A3" s="5">
        <f>IF(①事業者情報!A15="","",①事業者情報!A15)</f>
        <v>1</v>
      </c>
      <c r="B3" s="9" t="str">
        <f>IF(I3&lt;&gt;"",MAX(B$2:B2)+1,"")</f>
        <v/>
      </c>
      <c r="C3" s="9" t="str">
        <f>IF(J3&lt;&gt;"",MAX(C$2:C2)+1,"")</f>
        <v/>
      </c>
      <c r="D3" s="9" t="str">
        <f>IF(K3&lt;&gt;"",MAX(D$2:D2)+1,"")</f>
        <v/>
      </c>
      <c r="E3" s="5" t="str">
        <f>IF(①事業者情報!B15="","",①事業者情報!B15)</f>
        <v/>
      </c>
      <c r="F3" s="5" t="str">
        <f>IF(①事業者情報!D15="","",①事業者情報!D15)</f>
        <v/>
      </c>
      <c r="G3" s="5" t="str">
        <f>IF(①事業者情報!E15="","",①事業者情報!E15)</f>
        <v/>
      </c>
      <c r="H3" s="5" t="str">
        <f>IF(①事業者情報!F15="","",①事業者情報!F15)</f>
        <v/>
      </c>
      <c r="I3" s="5" t="str">
        <f>IF(①事業者情報!H15="","",①事業者情報!H15)</f>
        <v/>
      </c>
      <c r="J3" s="5" t="str">
        <f>IF(①事業者情報!I15="","",①事業者情報!I15)</f>
        <v/>
      </c>
      <c r="K3" s="5" t="str">
        <f>IF(①事業者情報!J15="","",①事業者情報!J15)</f>
        <v/>
      </c>
      <c r="L3" s="5" t="str">
        <f>IF(①事業者情報!K15="","",①事業者情報!K15)</f>
        <v/>
      </c>
      <c r="M3" s="5" t="str">
        <f>IF(①事業者情報!L15="","",①事業者情報!L15)</f>
        <v/>
      </c>
      <c r="N3" s="5" t="str">
        <f>IF(①事業者情報!M15="","",①事業者情報!M15)</f>
        <v/>
      </c>
      <c r="O3" s="5" t="str">
        <f>IF(①事業者情報!N15="","",①事業者情報!N15)</f>
        <v/>
      </c>
      <c r="P3" s="5" t="str">
        <f>IF(①事業者情報!O15="","",①事業者情報!O15)</f>
        <v/>
      </c>
      <c r="Q3" s="5" t="str">
        <f>IF(①事業者情報!P15="","",①事業者情報!P15)</f>
        <v/>
      </c>
      <c r="R3" s="5" t="str">
        <f>IF(①事業者情報!Q15="","",①事業者情報!Q15)</f>
        <v/>
      </c>
      <c r="T3" s="6">
        <v>1</v>
      </c>
      <c r="U3" s="6" t="str">
        <f>IFERROR(VLOOKUP(T3,B:E,4,FALSE),"")</f>
        <v/>
      </c>
      <c r="V3" s="6">
        <v>1</v>
      </c>
      <c r="W3" s="6" t="str">
        <f>IFERROR(VLOOKUP(T3,C:E,3,FALSE),"")</f>
        <v/>
      </c>
      <c r="X3" s="6">
        <v>1</v>
      </c>
      <c r="Y3" s="6" t="str">
        <f>IFERROR(VLOOKUP(T3,D:E,2,FALSE),"")</f>
        <v/>
      </c>
    </row>
    <row r="4" spans="1:27">
      <c r="A4" s="5">
        <f>IF(①事業者情報!A16="","",①事業者情報!A16)</f>
        <v>2</v>
      </c>
      <c r="B4" s="9" t="str">
        <f>IF(I4&lt;&gt;"",MAX(B$2:B3)+1,"")</f>
        <v/>
      </c>
      <c r="C4" s="9" t="str">
        <f>IF(J4&lt;&gt;"",MAX(C$2:C3)+1,"")</f>
        <v/>
      </c>
      <c r="D4" s="9" t="str">
        <f>IF(K4&lt;&gt;"",MAX(D$2:D3)+1,"")</f>
        <v/>
      </c>
      <c r="E4" s="5" t="str">
        <f>IF(①事業者情報!B16="","",①事業者情報!B16)</f>
        <v/>
      </c>
      <c r="F4" s="5" t="str">
        <f>IF(①事業者情報!D16="","",①事業者情報!D16)</f>
        <v/>
      </c>
      <c r="G4" s="5" t="str">
        <f>IF(①事業者情報!E16="","",①事業者情報!E16)</f>
        <v/>
      </c>
      <c r="H4" s="5" t="str">
        <f>IF(①事業者情報!F16="","",①事業者情報!F16)</f>
        <v/>
      </c>
      <c r="I4" s="5" t="str">
        <f>IF(①事業者情報!H16="","",①事業者情報!H16)</f>
        <v/>
      </c>
      <c r="J4" s="5" t="str">
        <f>IF(①事業者情報!I16="","",①事業者情報!I16)</f>
        <v/>
      </c>
      <c r="K4" s="5" t="str">
        <f>IF(①事業者情報!J16="","",①事業者情報!J16)</f>
        <v/>
      </c>
      <c r="L4" s="5" t="str">
        <f>IF(①事業者情報!K16="","",①事業者情報!K16)</f>
        <v/>
      </c>
      <c r="M4" s="5" t="str">
        <f>IF(①事業者情報!L16="","",①事業者情報!L16)</f>
        <v/>
      </c>
      <c r="N4" s="5" t="str">
        <f>IF(①事業者情報!M16="","",①事業者情報!M16)</f>
        <v/>
      </c>
      <c r="O4" s="5" t="str">
        <f>IF(①事業者情報!N16="","",①事業者情報!N16)</f>
        <v/>
      </c>
      <c r="P4" s="5" t="str">
        <f>IF(①事業者情報!O16="","",①事業者情報!O16)</f>
        <v/>
      </c>
      <c r="Q4" s="5" t="str">
        <f>IF(①事業者情報!P16="","",①事業者情報!P16)</f>
        <v/>
      </c>
      <c r="R4" s="5" t="str">
        <f>IF(①事業者情報!Q16="","",①事業者情報!Q16)</f>
        <v/>
      </c>
      <c r="T4" s="6">
        <v>2</v>
      </c>
      <c r="U4" s="6" t="str">
        <f t="shared" ref="U4:U52" si="0">IFERROR(VLOOKUP(T4,B:E,4,FALSE),"")</f>
        <v/>
      </c>
      <c r="V4" s="6">
        <v>2</v>
      </c>
      <c r="W4" s="6" t="str">
        <f t="shared" ref="W4:W52" si="1">IFERROR(VLOOKUP(T4,C:E,3,FALSE),"")</f>
        <v/>
      </c>
      <c r="X4" s="6">
        <v>2</v>
      </c>
      <c r="Y4" s="6" t="str">
        <f t="shared" ref="Y4:Y52" si="2">IFERROR(VLOOKUP(T4,D:E,2,FALSE),"")</f>
        <v/>
      </c>
    </row>
    <row r="5" spans="1:27">
      <c r="A5" s="5">
        <f>IF(①事業者情報!A17="","",①事業者情報!A17)</f>
        <v>3</v>
      </c>
      <c r="B5" s="9" t="str">
        <f>IF(I5&lt;&gt;"",MAX(B$2:B4)+1,"")</f>
        <v/>
      </c>
      <c r="C5" s="9" t="str">
        <f>IF(J5&lt;&gt;"",MAX(C$2:C4)+1,"")</f>
        <v/>
      </c>
      <c r="D5" s="9" t="str">
        <f>IF(K5&lt;&gt;"",MAX(D$2:D4)+1,"")</f>
        <v/>
      </c>
      <c r="E5" s="5" t="str">
        <f>IF(①事業者情報!B17="","",①事業者情報!B17)</f>
        <v/>
      </c>
      <c r="F5" s="5" t="str">
        <f>IF(①事業者情報!D17="","",①事業者情報!D17)</f>
        <v/>
      </c>
      <c r="G5" s="5" t="str">
        <f>IF(①事業者情報!E17="","",①事業者情報!E17)</f>
        <v/>
      </c>
      <c r="H5" s="5" t="str">
        <f>IF(①事業者情報!F17="","",①事業者情報!F17)</f>
        <v/>
      </c>
      <c r="I5" s="5" t="str">
        <f>IF(①事業者情報!H17="","",①事業者情報!H17)</f>
        <v/>
      </c>
      <c r="J5" s="5" t="str">
        <f>IF(①事業者情報!I17="","",①事業者情報!I17)</f>
        <v/>
      </c>
      <c r="K5" s="5" t="str">
        <f>IF(①事業者情報!J17="","",①事業者情報!J17)</f>
        <v/>
      </c>
      <c r="L5" s="5" t="str">
        <f>IF(①事業者情報!K17="","",①事業者情報!K17)</f>
        <v/>
      </c>
      <c r="M5" s="5" t="str">
        <f>IF(①事業者情報!L17="","",①事業者情報!L17)</f>
        <v/>
      </c>
      <c r="N5" s="5" t="str">
        <f>IF(①事業者情報!M17="","",①事業者情報!M17)</f>
        <v/>
      </c>
      <c r="O5" s="5" t="str">
        <f>IF(①事業者情報!N17="","",①事業者情報!N17)</f>
        <v/>
      </c>
      <c r="P5" s="5" t="str">
        <f>IF(①事業者情報!O17="","",①事業者情報!O17)</f>
        <v/>
      </c>
      <c r="Q5" s="5" t="str">
        <f>IF(①事業者情報!P17="","",①事業者情報!P17)</f>
        <v/>
      </c>
      <c r="R5" s="5" t="str">
        <f>IF(①事業者情報!Q17="","",①事業者情報!Q17)</f>
        <v/>
      </c>
      <c r="T5" s="6">
        <v>3</v>
      </c>
      <c r="U5" s="6" t="str">
        <f t="shared" si="0"/>
        <v/>
      </c>
      <c r="V5" s="6">
        <v>3</v>
      </c>
      <c r="W5" s="6" t="str">
        <f t="shared" si="1"/>
        <v/>
      </c>
      <c r="X5" s="6">
        <v>3</v>
      </c>
      <c r="Y5" s="6" t="str">
        <f t="shared" si="2"/>
        <v/>
      </c>
    </row>
    <row r="6" spans="1:27">
      <c r="A6" s="5">
        <f>IF(①事業者情報!A18="","",①事業者情報!A18)</f>
        <v>4</v>
      </c>
      <c r="B6" s="9" t="str">
        <f>IF(I6&lt;&gt;"",MAX(B$2:B5)+1,"")</f>
        <v/>
      </c>
      <c r="C6" s="9" t="str">
        <f>IF(J6&lt;&gt;"",MAX(C$2:C5)+1,"")</f>
        <v/>
      </c>
      <c r="D6" s="9" t="str">
        <f>IF(K6&lt;&gt;"",MAX(D$2:D5)+1,"")</f>
        <v/>
      </c>
      <c r="E6" s="5" t="str">
        <f>IF(①事業者情報!B18="","",①事業者情報!B18)</f>
        <v/>
      </c>
      <c r="F6" s="5" t="str">
        <f>IF(①事業者情報!D18="","",①事業者情報!D18)</f>
        <v/>
      </c>
      <c r="G6" s="5" t="str">
        <f>IF(①事業者情報!E18="","",①事業者情報!E18)</f>
        <v/>
      </c>
      <c r="H6" s="5" t="str">
        <f>IF(①事業者情報!F18="","",①事業者情報!F18)</f>
        <v/>
      </c>
      <c r="I6" s="5" t="str">
        <f>IF(①事業者情報!H18="","",①事業者情報!H18)</f>
        <v/>
      </c>
      <c r="J6" s="5" t="str">
        <f>IF(①事業者情報!I18="","",①事業者情報!I18)</f>
        <v/>
      </c>
      <c r="K6" s="5" t="str">
        <f>IF(①事業者情報!J18="","",①事業者情報!J18)</f>
        <v/>
      </c>
      <c r="L6" s="5" t="str">
        <f>IF(①事業者情報!K18="","",①事業者情報!K18)</f>
        <v/>
      </c>
      <c r="M6" s="5" t="str">
        <f>IF(①事業者情報!L18="","",①事業者情報!L18)</f>
        <v/>
      </c>
      <c r="N6" s="5" t="str">
        <f>IF(①事業者情報!M18="","",①事業者情報!M18)</f>
        <v/>
      </c>
      <c r="O6" s="5" t="str">
        <f>IF(①事業者情報!N18="","",①事業者情報!N18)</f>
        <v/>
      </c>
      <c r="P6" s="5" t="str">
        <f>IF(①事業者情報!O18="","",①事業者情報!O18)</f>
        <v/>
      </c>
      <c r="Q6" s="5" t="str">
        <f>IF(①事業者情報!P18="","",①事業者情報!P18)</f>
        <v/>
      </c>
      <c r="R6" s="5" t="str">
        <f>IF(①事業者情報!Q18="","",①事業者情報!Q18)</f>
        <v/>
      </c>
      <c r="T6" s="6">
        <v>4</v>
      </c>
      <c r="U6" s="6" t="str">
        <f t="shared" si="0"/>
        <v/>
      </c>
      <c r="V6" s="6">
        <v>4</v>
      </c>
      <c r="W6" s="6" t="str">
        <f t="shared" si="1"/>
        <v/>
      </c>
      <c r="X6" s="6">
        <v>4</v>
      </c>
      <c r="Y6" s="6" t="str">
        <f t="shared" si="2"/>
        <v/>
      </c>
      <c r="AA6" s="6">
        <f>50-COUNTIF(W3:W52,"")</f>
        <v>0</v>
      </c>
    </row>
    <row r="7" spans="1:27">
      <c r="A7" s="5">
        <f>IF(①事業者情報!A19="","",①事業者情報!A19)</f>
        <v>5</v>
      </c>
      <c r="B7" s="9" t="str">
        <f>IF(I7&lt;&gt;"",MAX(B$2:B6)+1,"")</f>
        <v/>
      </c>
      <c r="C7" s="9" t="str">
        <f>IF(J7&lt;&gt;"",MAX(C$2:C6)+1,"")</f>
        <v/>
      </c>
      <c r="D7" s="9" t="str">
        <f>IF(K7&lt;&gt;"",MAX(D$2:D6)+1,"")</f>
        <v/>
      </c>
      <c r="E7" s="5" t="str">
        <f>IF(①事業者情報!B19="","",①事業者情報!B19)</f>
        <v/>
      </c>
      <c r="F7" s="5" t="str">
        <f>IF(①事業者情報!D19="","",①事業者情報!D19)</f>
        <v/>
      </c>
      <c r="G7" s="5" t="str">
        <f>IF(①事業者情報!E19="","",①事業者情報!E19)</f>
        <v/>
      </c>
      <c r="H7" s="5" t="str">
        <f>IF(①事業者情報!F19="","",①事業者情報!F19)</f>
        <v/>
      </c>
      <c r="I7" s="5" t="str">
        <f>IF(①事業者情報!H19="","",①事業者情報!H19)</f>
        <v/>
      </c>
      <c r="J7" s="5" t="str">
        <f>IF(①事業者情報!I19="","",①事業者情報!I19)</f>
        <v/>
      </c>
      <c r="K7" s="5" t="str">
        <f>IF(①事業者情報!J19="","",①事業者情報!J19)</f>
        <v/>
      </c>
      <c r="L7" s="5" t="str">
        <f>IF(①事業者情報!K19="","",①事業者情報!K19)</f>
        <v/>
      </c>
      <c r="M7" s="5" t="str">
        <f>IF(①事業者情報!L19="","",①事業者情報!L19)</f>
        <v/>
      </c>
      <c r="N7" s="5" t="str">
        <f>IF(①事業者情報!M19="","",①事業者情報!M19)</f>
        <v/>
      </c>
      <c r="O7" s="5" t="str">
        <f>IF(①事業者情報!N19="","",①事業者情報!N19)</f>
        <v/>
      </c>
      <c r="P7" s="5" t="str">
        <f>IF(①事業者情報!O19="","",①事業者情報!O19)</f>
        <v/>
      </c>
      <c r="Q7" s="5" t="str">
        <f>IF(①事業者情報!P19="","",①事業者情報!P19)</f>
        <v/>
      </c>
      <c r="R7" s="5" t="str">
        <f>IF(①事業者情報!Q19="","",①事業者情報!Q19)</f>
        <v/>
      </c>
      <c r="T7" s="6">
        <v>5</v>
      </c>
      <c r="U7" s="6" t="str">
        <f t="shared" si="0"/>
        <v/>
      </c>
      <c r="V7" s="6">
        <v>5</v>
      </c>
      <c r="W7" s="6" t="str">
        <f t="shared" si="1"/>
        <v/>
      </c>
      <c r="X7" s="6">
        <v>5</v>
      </c>
      <c r="Y7" s="6" t="str">
        <f t="shared" si="2"/>
        <v/>
      </c>
    </row>
    <row r="8" spans="1:27">
      <c r="A8" s="5">
        <f>IF(①事業者情報!A20="","",①事業者情報!A20)</f>
        <v>6</v>
      </c>
      <c r="B8" s="9" t="str">
        <f>IF(I8&lt;&gt;"",MAX(B$2:B7)+1,"")</f>
        <v/>
      </c>
      <c r="C8" s="9" t="str">
        <f>IF(J8&lt;&gt;"",MAX(C$2:C7)+1,"")</f>
        <v/>
      </c>
      <c r="D8" s="9" t="str">
        <f>IF(K8&lt;&gt;"",MAX(D$2:D7)+1,"")</f>
        <v/>
      </c>
      <c r="E8" s="5" t="str">
        <f>IF(①事業者情報!B20="","",①事業者情報!B20)</f>
        <v/>
      </c>
      <c r="F8" s="5" t="str">
        <f>IF(①事業者情報!D20="","",①事業者情報!D20)</f>
        <v/>
      </c>
      <c r="G8" s="5" t="str">
        <f>IF(①事業者情報!E20="","",①事業者情報!E20)</f>
        <v/>
      </c>
      <c r="H8" s="5" t="str">
        <f>IF(①事業者情報!F20="","",①事業者情報!F20)</f>
        <v/>
      </c>
      <c r="I8" s="5" t="str">
        <f>IF(①事業者情報!H20="","",①事業者情報!H20)</f>
        <v/>
      </c>
      <c r="J8" s="5" t="str">
        <f>IF(①事業者情報!I20="","",①事業者情報!I20)</f>
        <v/>
      </c>
      <c r="K8" s="5" t="str">
        <f>IF(①事業者情報!J20="","",①事業者情報!J20)</f>
        <v/>
      </c>
      <c r="L8" s="5" t="str">
        <f>IF(①事業者情報!K20="","",①事業者情報!K20)</f>
        <v/>
      </c>
      <c r="M8" s="5" t="str">
        <f>IF(①事業者情報!L20="","",①事業者情報!L20)</f>
        <v/>
      </c>
      <c r="N8" s="5" t="str">
        <f>IF(①事業者情報!M20="","",①事業者情報!M20)</f>
        <v/>
      </c>
      <c r="O8" s="5" t="str">
        <f>IF(①事業者情報!N20="","",①事業者情報!N20)</f>
        <v/>
      </c>
      <c r="P8" s="5" t="str">
        <f>IF(①事業者情報!O20="","",①事業者情報!O20)</f>
        <v/>
      </c>
      <c r="Q8" s="5" t="str">
        <f>IF(①事業者情報!P20="","",①事業者情報!P20)</f>
        <v/>
      </c>
      <c r="R8" s="5" t="str">
        <f>IF(①事業者情報!Q20="","",①事業者情報!Q20)</f>
        <v/>
      </c>
      <c r="T8" s="6">
        <v>6</v>
      </c>
      <c r="U8" s="6" t="str">
        <f t="shared" si="0"/>
        <v/>
      </c>
      <c r="V8" s="6">
        <v>6</v>
      </c>
      <c r="W8" s="6" t="str">
        <f t="shared" si="1"/>
        <v/>
      </c>
      <c r="X8" s="6">
        <v>6</v>
      </c>
      <c r="Y8" s="6" t="str">
        <f t="shared" si="2"/>
        <v/>
      </c>
    </row>
    <row r="9" spans="1:27">
      <c r="A9" s="5">
        <f>IF(①事業者情報!A21="","",①事業者情報!A21)</f>
        <v>7</v>
      </c>
      <c r="B9" s="9" t="str">
        <f>IF(I9&lt;&gt;"",MAX(B$2:B8)+1,"")</f>
        <v/>
      </c>
      <c r="C9" s="9" t="str">
        <f>IF(J9&lt;&gt;"",MAX(C$2:C8)+1,"")</f>
        <v/>
      </c>
      <c r="D9" s="9" t="str">
        <f>IF(K9&lt;&gt;"",MAX(D$2:D8)+1,"")</f>
        <v/>
      </c>
      <c r="E9" s="5" t="str">
        <f>IF(①事業者情報!B21="","",①事業者情報!B21)</f>
        <v/>
      </c>
      <c r="F9" s="5" t="str">
        <f>IF(①事業者情報!D21="","",①事業者情報!D21)</f>
        <v/>
      </c>
      <c r="G9" s="5" t="str">
        <f>IF(①事業者情報!E21="","",①事業者情報!E21)</f>
        <v/>
      </c>
      <c r="H9" s="5" t="str">
        <f>IF(①事業者情報!F21="","",①事業者情報!F21)</f>
        <v/>
      </c>
      <c r="I9" s="5" t="str">
        <f>IF(①事業者情報!H21="","",①事業者情報!H21)</f>
        <v/>
      </c>
      <c r="J9" s="5" t="str">
        <f>IF(①事業者情報!I21="","",①事業者情報!I21)</f>
        <v/>
      </c>
      <c r="K9" s="5" t="str">
        <f>IF(①事業者情報!J21="","",①事業者情報!J21)</f>
        <v/>
      </c>
      <c r="L9" s="5" t="str">
        <f>IF(①事業者情報!K21="","",①事業者情報!K21)</f>
        <v/>
      </c>
      <c r="M9" s="5" t="str">
        <f>IF(①事業者情報!L21="","",①事業者情報!L21)</f>
        <v/>
      </c>
      <c r="N9" s="5" t="str">
        <f>IF(①事業者情報!M21="","",①事業者情報!M21)</f>
        <v/>
      </c>
      <c r="O9" s="5" t="str">
        <f>IF(①事業者情報!N21="","",①事業者情報!N21)</f>
        <v/>
      </c>
      <c r="P9" s="5" t="str">
        <f>IF(①事業者情報!O21="","",①事業者情報!O21)</f>
        <v/>
      </c>
      <c r="Q9" s="5" t="str">
        <f>IF(①事業者情報!P21="","",①事業者情報!P21)</f>
        <v/>
      </c>
      <c r="R9" s="5" t="str">
        <f>IF(①事業者情報!Q21="","",①事業者情報!Q21)</f>
        <v/>
      </c>
      <c r="T9" s="6">
        <v>7</v>
      </c>
      <c r="U9" s="6" t="str">
        <f t="shared" si="0"/>
        <v/>
      </c>
      <c r="V9" s="6">
        <v>7</v>
      </c>
      <c r="W9" s="6" t="str">
        <f t="shared" si="1"/>
        <v/>
      </c>
      <c r="X9" s="6">
        <v>7</v>
      </c>
      <c r="Y9" s="6" t="str">
        <f t="shared" si="2"/>
        <v/>
      </c>
    </row>
    <row r="10" spans="1:27">
      <c r="A10" s="5">
        <f>IF(①事業者情報!A22="","",①事業者情報!A22)</f>
        <v>8</v>
      </c>
      <c r="B10" s="9" t="str">
        <f>IF(I10&lt;&gt;"",MAX(B$2:B9)+1,"")</f>
        <v/>
      </c>
      <c r="C10" s="9" t="str">
        <f>IF(J10&lt;&gt;"",MAX(C$2:C9)+1,"")</f>
        <v/>
      </c>
      <c r="D10" s="9" t="str">
        <f>IF(K10&lt;&gt;"",MAX(D$2:D9)+1,"")</f>
        <v/>
      </c>
      <c r="E10" s="5" t="str">
        <f>IF(①事業者情報!B22="","",①事業者情報!B22)</f>
        <v/>
      </c>
      <c r="F10" s="5" t="str">
        <f>IF(①事業者情報!D22="","",①事業者情報!D22)</f>
        <v/>
      </c>
      <c r="G10" s="5" t="str">
        <f>IF(①事業者情報!E22="","",①事業者情報!E22)</f>
        <v/>
      </c>
      <c r="H10" s="5" t="str">
        <f>IF(①事業者情報!F22="","",①事業者情報!F22)</f>
        <v/>
      </c>
      <c r="I10" s="5" t="str">
        <f>IF(①事業者情報!H22="","",①事業者情報!H22)</f>
        <v/>
      </c>
      <c r="J10" s="5" t="str">
        <f>IF(①事業者情報!I22="","",①事業者情報!I22)</f>
        <v/>
      </c>
      <c r="K10" s="5" t="str">
        <f>IF(①事業者情報!J22="","",①事業者情報!J22)</f>
        <v/>
      </c>
      <c r="L10" s="5" t="str">
        <f>IF(①事業者情報!K22="","",①事業者情報!K22)</f>
        <v/>
      </c>
      <c r="M10" s="5" t="str">
        <f>IF(①事業者情報!L22="","",①事業者情報!L22)</f>
        <v/>
      </c>
      <c r="N10" s="5" t="str">
        <f>IF(①事業者情報!M22="","",①事業者情報!M22)</f>
        <v/>
      </c>
      <c r="O10" s="5" t="str">
        <f>IF(①事業者情報!N22="","",①事業者情報!N22)</f>
        <v/>
      </c>
      <c r="P10" s="5" t="str">
        <f>IF(①事業者情報!O22="","",①事業者情報!O22)</f>
        <v/>
      </c>
      <c r="Q10" s="5" t="str">
        <f>IF(①事業者情報!P22="","",①事業者情報!P22)</f>
        <v/>
      </c>
      <c r="R10" s="5" t="str">
        <f>IF(①事業者情報!Q22="","",①事業者情報!Q22)</f>
        <v/>
      </c>
      <c r="T10" s="6">
        <v>8</v>
      </c>
      <c r="U10" s="6" t="str">
        <f t="shared" si="0"/>
        <v/>
      </c>
      <c r="V10" s="6">
        <v>8</v>
      </c>
      <c r="W10" s="6" t="str">
        <f t="shared" si="1"/>
        <v/>
      </c>
      <c r="X10" s="6">
        <v>8</v>
      </c>
      <c r="Y10" s="6" t="str">
        <f t="shared" si="2"/>
        <v/>
      </c>
    </row>
    <row r="11" spans="1:27">
      <c r="A11" s="5">
        <f>IF(①事業者情報!A23="","",①事業者情報!A23)</f>
        <v>9</v>
      </c>
      <c r="B11" s="9" t="str">
        <f>IF(I11&lt;&gt;"",MAX(B$2:B10)+1,"")</f>
        <v/>
      </c>
      <c r="C11" s="9" t="str">
        <f>IF(J11&lt;&gt;"",MAX(C$2:C10)+1,"")</f>
        <v/>
      </c>
      <c r="D11" s="9" t="str">
        <f>IF(K11&lt;&gt;"",MAX(D$2:D10)+1,"")</f>
        <v/>
      </c>
      <c r="E11" s="5" t="str">
        <f>IF(①事業者情報!B23="","",①事業者情報!B23)</f>
        <v/>
      </c>
      <c r="F11" s="5" t="str">
        <f>IF(①事業者情報!D23="","",①事業者情報!D23)</f>
        <v/>
      </c>
      <c r="G11" s="5" t="str">
        <f>IF(①事業者情報!E23="","",①事業者情報!E23)</f>
        <v/>
      </c>
      <c r="H11" s="5" t="str">
        <f>IF(①事業者情報!F23="","",①事業者情報!F23)</f>
        <v/>
      </c>
      <c r="I11" s="5" t="str">
        <f>IF(①事業者情報!H23="","",①事業者情報!H23)</f>
        <v/>
      </c>
      <c r="J11" s="5" t="str">
        <f>IF(①事業者情報!I23="","",①事業者情報!I23)</f>
        <v/>
      </c>
      <c r="K11" s="5" t="str">
        <f>IF(①事業者情報!J23="","",①事業者情報!J23)</f>
        <v/>
      </c>
      <c r="L11" s="5" t="str">
        <f>IF(①事業者情報!K23="","",①事業者情報!K23)</f>
        <v/>
      </c>
      <c r="M11" s="5" t="str">
        <f>IF(①事業者情報!L23="","",①事業者情報!L23)</f>
        <v/>
      </c>
      <c r="N11" s="5" t="str">
        <f>IF(①事業者情報!M23="","",①事業者情報!M23)</f>
        <v/>
      </c>
      <c r="O11" s="5" t="str">
        <f>IF(①事業者情報!N23="","",①事業者情報!N23)</f>
        <v/>
      </c>
      <c r="P11" s="5" t="str">
        <f>IF(①事業者情報!O23="","",①事業者情報!O23)</f>
        <v/>
      </c>
      <c r="Q11" s="5" t="str">
        <f>IF(①事業者情報!P23="","",①事業者情報!P23)</f>
        <v/>
      </c>
      <c r="R11" s="5" t="str">
        <f>IF(①事業者情報!Q23="","",①事業者情報!Q23)</f>
        <v/>
      </c>
      <c r="T11" s="6">
        <v>9</v>
      </c>
      <c r="U11" s="6" t="str">
        <f t="shared" si="0"/>
        <v/>
      </c>
      <c r="V11" s="6">
        <v>9</v>
      </c>
      <c r="W11" s="6" t="str">
        <f t="shared" si="1"/>
        <v/>
      </c>
      <c r="X11" s="6">
        <v>9</v>
      </c>
      <c r="Y11" s="6" t="str">
        <f t="shared" si="2"/>
        <v/>
      </c>
    </row>
    <row r="12" spans="1:27">
      <c r="A12" s="5">
        <f>IF(①事業者情報!A24="","",①事業者情報!A24)</f>
        <v>10</v>
      </c>
      <c r="B12" s="9" t="str">
        <f>IF(I12&lt;&gt;"",MAX(B$2:B11)+1,"")</f>
        <v/>
      </c>
      <c r="C12" s="9" t="str">
        <f>IF(J12&lt;&gt;"",MAX(C$2:C11)+1,"")</f>
        <v/>
      </c>
      <c r="D12" s="9" t="str">
        <f>IF(K12&lt;&gt;"",MAX(D$2:D11)+1,"")</f>
        <v/>
      </c>
      <c r="E12" s="5" t="str">
        <f>IF(①事業者情報!B24="","",①事業者情報!B24)</f>
        <v/>
      </c>
      <c r="F12" s="5" t="str">
        <f>IF(①事業者情報!D24="","",①事業者情報!D24)</f>
        <v/>
      </c>
      <c r="G12" s="5" t="str">
        <f>IF(①事業者情報!E24="","",①事業者情報!E24)</f>
        <v/>
      </c>
      <c r="H12" s="5" t="str">
        <f>IF(①事業者情報!F24="","",①事業者情報!F24)</f>
        <v/>
      </c>
      <c r="I12" s="5" t="str">
        <f>IF(①事業者情報!H24="","",①事業者情報!H24)</f>
        <v/>
      </c>
      <c r="J12" s="5" t="str">
        <f>IF(①事業者情報!I24="","",①事業者情報!I24)</f>
        <v/>
      </c>
      <c r="K12" s="5" t="str">
        <f>IF(①事業者情報!J24="","",①事業者情報!J24)</f>
        <v/>
      </c>
      <c r="L12" s="5" t="str">
        <f>IF(①事業者情報!K24="","",①事業者情報!K24)</f>
        <v/>
      </c>
      <c r="M12" s="5" t="str">
        <f>IF(①事業者情報!L24="","",①事業者情報!L24)</f>
        <v/>
      </c>
      <c r="N12" s="5" t="str">
        <f>IF(①事業者情報!M24="","",①事業者情報!M24)</f>
        <v/>
      </c>
      <c r="O12" s="5" t="str">
        <f>IF(①事業者情報!N24="","",①事業者情報!N24)</f>
        <v/>
      </c>
      <c r="P12" s="5" t="str">
        <f>IF(①事業者情報!O24="","",①事業者情報!O24)</f>
        <v/>
      </c>
      <c r="Q12" s="5" t="str">
        <f>IF(①事業者情報!P24="","",①事業者情報!P24)</f>
        <v/>
      </c>
      <c r="R12" s="5" t="str">
        <f>IF(①事業者情報!Q24="","",①事業者情報!Q24)</f>
        <v/>
      </c>
      <c r="T12" s="6">
        <v>10</v>
      </c>
      <c r="U12" s="6" t="str">
        <f t="shared" si="0"/>
        <v/>
      </c>
      <c r="V12" s="6">
        <v>10</v>
      </c>
      <c r="W12" s="6" t="str">
        <f t="shared" si="1"/>
        <v/>
      </c>
      <c r="X12" s="6">
        <v>10</v>
      </c>
      <c r="Y12" s="6" t="str">
        <f t="shared" si="2"/>
        <v/>
      </c>
    </row>
    <row r="13" spans="1:27">
      <c r="A13" s="5">
        <f>IF(①事業者情報!A25="","",①事業者情報!A25)</f>
        <v>11</v>
      </c>
      <c r="B13" s="9" t="str">
        <f>IF(I13&lt;&gt;"",MAX(B$2:B12)+1,"")</f>
        <v/>
      </c>
      <c r="C13" s="9" t="str">
        <f>IF(J13&lt;&gt;"",MAX(C$2:C12)+1,"")</f>
        <v/>
      </c>
      <c r="D13" s="9" t="str">
        <f>IF(K13&lt;&gt;"",MAX(D$2:D12)+1,"")</f>
        <v/>
      </c>
      <c r="E13" s="5" t="str">
        <f>IF(①事業者情報!B25="","",①事業者情報!B25)</f>
        <v/>
      </c>
      <c r="F13" s="5" t="str">
        <f>IF(①事業者情報!D25="","",①事業者情報!D25)</f>
        <v/>
      </c>
      <c r="G13" s="5" t="str">
        <f>IF(①事業者情報!E25="","",①事業者情報!E25)</f>
        <v/>
      </c>
      <c r="H13" s="5" t="str">
        <f>IF(①事業者情報!F25="","",①事業者情報!F25)</f>
        <v/>
      </c>
      <c r="I13" s="5" t="str">
        <f>IF(①事業者情報!H25="","",①事業者情報!H25)</f>
        <v/>
      </c>
      <c r="J13" s="5" t="str">
        <f>IF(①事業者情報!I25="","",①事業者情報!I25)</f>
        <v/>
      </c>
      <c r="K13" s="5" t="str">
        <f>IF(①事業者情報!J25="","",①事業者情報!J25)</f>
        <v/>
      </c>
      <c r="L13" s="5" t="str">
        <f>IF(①事業者情報!K25="","",①事業者情報!K25)</f>
        <v/>
      </c>
      <c r="M13" s="5" t="str">
        <f>IF(①事業者情報!L25="","",①事業者情報!L25)</f>
        <v/>
      </c>
      <c r="N13" s="5" t="str">
        <f>IF(①事業者情報!M25="","",①事業者情報!M25)</f>
        <v/>
      </c>
      <c r="O13" s="5" t="str">
        <f>IF(①事業者情報!N25="","",①事業者情報!N25)</f>
        <v/>
      </c>
      <c r="P13" s="5" t="str">
        <f>IF(①事業者情報!O25="","",①事業者情報!O25)</f>
        <v/>
      </c>
      <c r="Q13" s="5" t="str">
        <f>IF(①事業者情報!P25="","",①事業者情報!P25)</f>
        <v/>
      </c>
      <c r="R13" s="5" t="str">
        <f>IF(①事業者情報!Q25="","",①事業者情報!Q25)</f>
        <v/>
      </c>
      <c r="T13" s="6">
        <v>11</v>
      </c>
      <c r="U13" s="6" t="str">
        <f t="shared" si="0"/>
        <v/>
      </c>
      <c r="V13" s="6">
        <v>11</v>
      </c>
      <c r="W13" s="6" t="str">
        <f t="shared" si="1"/>
        <v/>
      </c>
      <c r="X13" s="6">
        <v>11</v>
      </c>
      <c r="Y13" s="6" t="str">
        <f t="shared" si="2"/>
        <v/>
      </c>
    </row>
    <row r="14" spans="1:27">
      <c r="A14" s="5">
        <f>IF(①事業者情報!A26="","",①事業者情報!A26)</f>
        <v>12</v>
      </c>
      <c r="B14" s="9" t="str">
        <f>IF(I14&lt;&gt;"",MAX(B$2:B13)+1,"")</f>
        <v/>
      </c>
      <c r="C14" s="9" t="str">
        <f>IF(J14&lt;&gt;"",MAX(C$2:C13)+1,"")</f>
        <v/>
      </c>
      <c r="D14" s="9" t="str">
        <f>IF(K14&lt;&gt;"",MAX(D$2:D13)+1,"")</f>
        <v/>
      </c>
      <c r="E14" s="5" t="str">
        <f>IF(①事業者情報!B26="","",①事業者情報!B26)</f>
        <v/>
      </c>
      <c r="F14" s="5" t="str">
        <f>IF(①事業者情報!D26="","",①事業者情報!D26)</f>
        <v/>
      </c>
      <c r="G14" s="5" t="str">
        <f>IF(①事業者情報!E26="","",①事業者情報!E26)</f>
        <v/>
      </c>
      <c r="H14" s="5" t="str">
        <f>IF(①事業者情報!F26="","",①事業者情報!F26)</f>
        <v/>
      </c>
      <c r="I14" s="5" t="str">
        <f>IF(①事業者情報!H26="","",①事業者情報!H26)</f>
        <v/>
      </c>
      <c r="J14" s="5" t="str">
        <f>IF(①事業者情報!I26="","",①事業者情報!I26)</f>
        <v/>
      </c>
      <c r="K14" s="5" t="str">
        <f>IF(①事業者情報!J26="","",①事業者情報!J26)</f>
        <v/>
      </c>
      <c r="L14" s="5" t="str">
        <f>IF(①事業者情報!K26="","",①事業者情報!K26)</f>
        <v/>
      </c>
      <c r="M14" s="5" t="str">
        <f>IF(①事業者情報!L26="","",①事業者情報!L26)</f>
        <v/>
      </c>
      <c r="N14" s="5" t="str">
        <f>IF(①事業者情報!M26="","",①事業者情報!M26)</f>
        <v/>
      </c>
      <c r="O14" s="5" t="str">
        <f>IF(①事業者情報!N26="","",①事業者情報!N26)</f>
        <v/>
      </c>
      <c r="P14" s="5" t="str">
        <f>IF(①事業者情報!O26="","",①事業者情報!O26)</f>
        <v/>
      </c>
      <c r="Q14" s="5" t="str">
        <f>IF(①事業者情報!P26="","",①事業者情報!P26)</f>
        <v/>
      </c>
      <c r="R14" s="5" t="str">
        <f>IF(①事業者情報!Q26="","",①事業者情報!Q26)</f>
        <v/>
      </c>
      <c r="T14" s="6">
        <v>12</v>
      </c>
      <c r="U14" s="6" t="str">
        <f t="shared" si="0"/>
        <v/>
      </c>
      <c r="V14" s="6">
        <v>12</v>
      </c>
      <c r="W14" s="6" t="str">
        <f t="shared" si="1"/>
        <v/>
      </c>
      <c r="X14" s="6">
        <v>12</v>
      </c>
      <c r="Y14" s="6" t="str">
        <f t="shared" si="2"/>
        <v/>
      </c>
    </row>
    <row r="15" spans="1:27">
      <c r="A15" s="5">
        <f>IF(①事業者情報!A27="","",①事業者情報!A27)</f>
        <v>13</v>
      </c>
      <c r="B15" s="9" t="str">
        <f>IF(I15&lt;&gt;"",MAX(B$2:B14)+1,"")</f>
        <v/>
      </c>
      <c r="C15" s="9" t="str">
        <f>IF(J15&lt;&gt;"",MAX(C$2:C14)+1,"")</f>
        <v/>
      </c>
      <c r="D15" s="9" t="str">
        <f>IF(K15&lt;&gt;"",MAX(D$2:D14)+1,"")</f>
        <v/>
      </c>
      <c r="E15" s="5" t="str">
        <f>IF(①事業者情報!B27="","",①事業者情報!B27)</f>
        <v/>
      </c>
      <c r="F15" s="5" t="str">
        <f>IF(①事業者情報!D27="","",①事業者情報!D27)</f>
        <v/>
      </c>
      <c r="G15" s="5" t="str">
        <f>IF(①事業者情報!E27="","",①事業者情報!E27)</f>
        <v/>
      </c>
      <c r="H15" s="5" t="str">
        <f>IF(①事業者情報!F27="","",①事業者情報!F27)</f>
        <v/>
      </c>
      <c r="I15" s="5" t="str">
        <f>IF(①事業者情報!H27="","",①事業者情報!H27)</f>
        <v/>
      </c>
      <c r="J15" s="5" t="str">
        <f>IF(①事業者情報!I27="","",①事業者情報!I27)</f>
        <v/>
      </c>
      <c r="K15" s="5" t="str">
        <f>IF(①事業者情報!J27="","",①事業者情報!J27)</f>
        <v/>
      </c>
      <c r="L15" s="5" t="str">
        <f>IF(①事業者情報!K27="","",①事業者情報!K27)</f>
        <v/>
      </c>
      <c r="M15" s="5" t="str">
        <f>IF(①事業者情報!L27="","",①事業者情報!L27)</f>
        <v/>
      </c>
      <c r="N15" s="5" t="str">
        <f>IF(①事業者情報!M27="","",①事業者情報!M27)</f>
        <v/>
      </c>
      <c r="O15" s="5" t="str">
        <f>IF(①事業者情報!N27="","",①事業者情報!N27)</f>
        <v/>
      </c>
      <c r="P15" s="5" t="str">
        <f>IF(①事業者情報!O27="","",①事業者情報!O27)</f>
        <v/>
      </c>
      <c r="Q15" s="5" t="str">
        <f>IF(①事業者情報!P27="","",①事業者情報!P27)</f>
        <v/>
      </c>
      <c r="R15" s="5" t="str">
        <f>IF(①事業者情報!Q27="","",①事業者情報!Q27)</f>
        <v/>
      </c>
      <c r="T15" s="6">
        <v>13</v>
      </c>
      <c r="U15" s="6" t="str">
        <f t="shared" si="0"/>
        <v/>
      </c>
      <c r="V15" s="6">
        <v>13</v>
      </c>
      <c r="W15" s="6" t="str">
        <f t="shared" si="1"/>
        <v/>
      </c>
      <c r="X15" s="6">
        <v>13</v>
      </c>
      <c r="Y15" s="6" t="str">
        <f t="shared" si="2"/>
        <v/>
      </c>
    </row>
    <row r="16" spans="1:27">
      <c r="A16" s="5">
        <f>IF(①事業者情報!A28="","",①事業者情報!A28)</f>
        <v>14</v>
      </c>
      <c r="B16" s="9" t="str">
        <f>IF(I16&lt;&gt;"",MAX(B$2:B15)+1,"")</f>
        <v/>
      </c>
      <c r="C16" s="9" t="str">
        <f>IF(J16&lt;&gt;"",MAX(C$2:C15)+1,"")</f>
        <v/>
      </c>
      <c r="D16" s="9" t="str">
        <f>IF(K16&lt;&gt;"",MAX(D$2:D15)+1,"")</f>
        <v/>
      </c>
      <c r="E16" s="5" t="str">
        <f>IF(①事業者情報!B28="","",①事業者情報!B28)</f>
        <v/>
      </c>
      <c r="F16" s="5" t="str">
        <f>IF(①事業者情報!D28="","",①事業者情報!D28)</f>
        <v/>
      </c>
      <c r="G16" s="5" t="str">
        <f>IF(①事業者情報!E28="","",①事業者情報!E28)</f>
        <v/>
      </c>
      <c r="H16" s="5" t="str">
        <f>IF(①事業者情報!F28="","",①事業者情報!F28)</f>
        <v/>
      </c>
      <c r="I16" s="5" t="str">
        <f>IF(①事業者情報!H28="","",①事業者情報!H28)</f>
        <v/>
      </c>
      <c r="J16" s="5" t="str">
        <f>IF(①事業者情報!I28="","",①事業者情報!I28)</f>
        <v/>
      </c>
      <c r="K16" s="5" t="str">
        <f>IF(①事業者情報!J28="","",①事業者情報!J28)</f>
        <v/>
      </c>
      <c r="L16" s="5" t="str">
        <f>IF(①事業者情報!K28="","",①事業者情報!K28)</f>
        <v/>
      </c>
      <c r="M16" s="5" t="str">
        <f>IF(①事業者情報!L28="","",①事業者情報!L28)</f>
        <v/>
      </c>
      <c r="N16" s="5" t="str">
        <f>IF(①事業者情報!M28="","",①事業者情報!M28)</f>
        <v/>
      </c>
      <c r="O16" s="5" t="str">
        <f>IF(①事業者情報!N28="","",①事業者情報!N28)</f>
        <v/>
      </c>
      <c r="P16" s="5" t="str">
        <f>IF(①事業者情報!O28="","",①事業者情報!O28)</f>
        <v/>
      </c>
      <c r="Q16" s="5" t="str">
        <f>IF(①事業者情報!P28="","",①事業者情報!P28)</f>
        <v/>
      </c>
      <c r="R16" s="5" t="str">
        <f>IF(①事業者情報!Q28="","",①事業者情報!Q28)</f>
        <v/>
      </c>
      <c r="T16" s="6">
        <v>14</v>
      </c>
      <c r="U16" s="6" t="str">
        <f t="shared" si="0"/>
        <v/>
      </c>
      <c r="V16" s="6">
        <v>14</v>
      </c>
      <c r="W16" s="6" t="str">
        <f t="shared" si="1"/>
        <v/>
      </c>
      <c r="X16" s="6">
        <v>14</v>
      </c>
      <c r="Y16" s="6" t="str">
        <f t="shared" si="2"/>
        <v/>
      </c>
    </row>
    <row r="17" spans="1:25">
      <c r="A17" s="5">
        <f>IF(①事業者情報!A29="","",①事業者情報!A29)</f>
        <v>15</v>
      </c>
      <c r="B17" s="9" t="str">
        <f>IF(I17&lt;&gt;"",MAX(B$2:B16)+1,"")</f>
        <v/>
      </c>
      <c r="C17" s="9" t="str">
        <f>IF(J17&lt;&gt;"",MAX(C$2:C16)+1,"")</f>
        <v/>
      </c>
      <c r="D17" s="9" t="str">
        <f>IF(K17&lt;&gt;"",MAX(D$2:D16)+1,"")</f>
        <v/>
      </c>
      <c r="E17" s="5" t="str">
        <f>IF(①事業者情報!B29="","",①事業者情報!B29)</f>
        <v/>
      </c>
      <c r="F17" s="5" t="str">
        <f>IF(①事業者情報!D29="","",①事業者情報!D29)</f>
        <v/>
      </c>
      <c r="G17" s="5" t="str">
        <f>IF(①事業者情報!E29="","",①事業者情報!E29)</f>
        <v/>
      </c>
      <c r="H17" s="5" t="str">
        <f>IF(①事業者情報!F29="","",①事業者情報!F29)</f>
        <v/>
      </c>
      <c r="I17" s="5" t="str">
        <f>IF(①事業者情報!H29="","",①事業者情報!H29)</f>
        <v/>
      </c>
      <c r="J17" s="5" t="str">
        <f>IF(①事業者情報!I29="","",①事業者情報!I29)</f>
        <v/>
      </c>
      <c r="K17" s="5" t="str">
        <f>IF(①事業者情報!J29="","",①事業者情報!J29)</f>
        <v/>
      </c>
      <c r="L17" s="5" t="str">
        <f>IF(①事業者情報!K29="","",①事業者情報!K29)</f>
        <v/>
      </c>
      <c r="M17" s="5" t="str">
        <f>IF(①事業者情報!L29="","",①事業者情報!L29)</f>
        <v/>
      </c>
      <c r="N17" s="5" t="str">
        <f>IF(①事業者情報!M29="","",①事業者情報!M29)</f>
        <v/>
      </c>
      <c r="O17" s="5" t="str">
        <f>IF(①事業者情報!N29="","",①事業者情報!N29)</f>
        <v/>
      </c>
      <c r="P17" s="5" t="str">
        <f>IF(①事業者情報!O29="","",①事業者情報!O29)</f>
        <v/>
      </c>
      <c r="Q17" s="5" t="str">
        <f>IF(①事業者情報!P29="","",①事業者情報!P29)</f>
        <v/>
      </c>
      <c r="R17" s="5" t="str">
        <f>IF(①事業者情報!Q29="","",①事業者情報!Q29)</f>
        <v/>
      </c>
      <c r="T17" s="6">
        <v>15</v>
      </c>
      <c r="U17" s="6" t="str">
        <f t="shared" si="0"/>
        <v/>
      </c>
      <c r="V17" s="6">
        <v>15</v>
      </c>
      <c r="W17" s="6" t="str">
        <f t="shared" si="1"/>
        <v/>
      </c>
      <c r="X17" s="6">
        <v>15</v>
      </c>
      <c r="Y17" s="6" t="str">
        <f t="shared" si="2"/>
        <v/>
      </c>
    </row>
    <row r="18" spans="1:25">
      <c r="A18" s="5">
        <f>IF(①事業者情報!A30="","",①事業者情報!A30)</f>
        <v>16</v>
      </c>
      <c r="B18" s="9" t="str">
        <f>IF(I18&lt;&gt;"",MAX(B$2:B17)+1,"")</f>
        <v/>
      </c>
      <c r="C18" s="9" t="str">
        <f>IF(J18&lt;&gt;"",MAX(C$2:C17)+1,"")</f>
        <v/>
      </c>
      <c r="D18" s="9" t="str">
        <f>IF(K18&lt;&gt;"",MAX(D$2:D17)+1,"")</f>
        <v/>
      </c>
      <c r="E18" s="5" t="str">
        <f>IF(①事業者情報!B30="","",①事業者情報!B30)</f>
        <v/>
      </c>
      <c r="F18" s="5" t="str">
        <f>IF(①事業者情報!D30="","",①事業者情報!D30)</f>
        <v/>
      </c>
      <c r="G18" s="5" t="str">
        <f>IF(①事業者情報!E30="","",①事業者情報!E30)</f>
        <v/>
      </c>
      <c r="H18" s="5" t="str">
        <f>IF(①事業者情報!F30="","",①事業者情報!F30)</f>
        <v/>
      </c>
      <c r="I18" s="5" t="str">
        <f>IF(①事業者情報!H30="","",①事業者情報!H30)</f>
        <v/>
      </c>
      <c r="J18" s="5" t="str">
        <f>IF(①事業者情報!I30="","",①事業者情報!I30)</f>
        <v/>
      </c>
      <c r="K18" s="5" t="str">
        <f>IF(①事業者情報!J30="","",①事業者情報!J30)</f>
        <v/>
      </c>
      <c r="L18" s="5" t="str">
        <f>IF(①事業者情報!K30="","",①事業者情報!K30)</f>
        <v/>
      </c>
      <c r="M18" s="5" t="str">
        <f>IF(①事業者情報!L30="","",①事業者情報!L30)</f>
        <v/>
      </c>
      <c r="N18" s="5" t="str">
        <f>IF(①事業者情報!M30="","",①事業者情報!M30)</f>
        <v/>
      </c>
      <c r="O18" s="5" t="str">
        <f>IF(①事業者情報!N30="","",①事業者情報!N30)</f>
        <v/>
      </c>
      <c r="P18" s="5" t="str">
        <f>IF(①事業者情報!O30="","",①事業者情報!O30)</f>
        <v/>
      </c>
      <c r="Q18" s="5" t="str">
        <f>IF(①事業者情報!P30="","",①事業者情報!P30)</f>
        <v/>
      </c>
      <c r="R18" s="5" t="str">
        <f>IF(①事業者情報!Q30="","",①事業者情報!Q30)</f>
        <v/>
      </c>
      <c r="T18" s="6">
        <v>16</v>
      </c>
      <c r="U18" s="6" t="str">
        <f t="shared" si="0"/>
        <v/>
      </c>
      <c r="V18" s="6">
        <v>16</v>
      </c>
      <c r="W18" s="6" t="str">
        <f t="shared" si="1"/>
        <v/>
      </c>
      <c r="X18" s="6">
        <v>16</v>
      </c>
      <c r="Y18" s="6" t="str">
        <f t="shared" si="2"/>
        <v/>
      </c>
    </row>
    <row r="19" spans="1:25">
      <c r="A19" s="5">
        <f>IF(①事業者情報!A31="","",①事業者情報!A31)</f>
        <v>17</v>
      </c>
      <c r="B19" s="9" t="str">
        <f>IF(I19&lt;&gt;"",MAX(B$2:B18)+1,"")</f>
        <v/>
      </c>
      <c r="C19" s="9" t="str">
        <f>IF(J19&lt;&gt;"",MAX(C$2:C18)+1,"")</f>
        <v/>
      </c>
      <c r="D19" s="9" t="str">
        <f>IF(K19&lt;&gt;"",MAX(D$2:D18)+1,"")</f>
        <v/>
      </c>
      <c r="E19" s="5" t="str">
        <f>IF(①事業者情報!B31="","",①事業者情報!B31)</f>
        <v/>
      </c>
      <c r="F19" s="5" t="str">
        <f>IF(①事業者情報!D31="","",①事業者情報!D31)</f>
        <v/>
      </c>
      <c r="G19" s="5" t="str">
        <f>IF(①事業者情報!E31="","",①事業者情報!E31)</f>
        <v/>
      </c>
      <c r="H19" s="5" t="str">
        <f>IF(①事業者情報!F31="","",①事業者情報!F31)</f>
        <v/>
      </c>
      <c r="I19" s="5" t="str">
        <f>IF(①事業者情報!H31="","",①事業者情報!H31)</f>
        <v/>
      </c>
      <c r="J19" s="5" t="str">
        <f>IF(①事業者情報!I31="","",①事業者情報!I31)</f>
        <v/>
      </c>
      <c r="K19" s="5" t="str">
        <f>IF(①事業者情報!J31="","",①事業者情報!J31)</f>
        <v/>
      </c>
      <c r="L19" s="5" t="str">
        <f>IF(①事業者情報!K31="","",①事業者情報!K31)</f>
        <v/>
      </c>
      <c r="M19" s="5" t="str">
        <f>IF(①事業者情報!L31="","",①事業者情報!L31)</f>
        <v/>
      </c>
      <c r="N19" s="5" t="str">
        <f>IF(①事業者情報!M31="","",①事業者情報!M31)</f>
        <v/>
      </c>
      <c r="O19" s="5" t="str">
        <f>IF(①事業者情報!N31="","",①事業者情報!N31)</f>
        <v/>
      </c>
      <c r="P19" s="5" t="str">
        <f>IF(①事業者情報!O31="","",①事業者情報!O31)</f>
        <v/>
      </c>
      <c r="Q19" s="5" t="str">
        <f>IF(①事業者情報!P31="","",①事業者情報!P31)</f>
        <v/>
      </c>
      <c r="R19" s="5" t="str">
        <f>IF(①事業者情報!Q31="","",①事業者情報!Q31)</f>
        <v/>
      </c>
      <c r="T19" s="6">
        <v>17</v>
      </c>
      <c r="U19" s="6" t="str">
        <f t="shared" si="0"/>
        <v/>
      </c>
      <c r="V19" s="6">
        <v>17</v>
      </c>
      <c r="W19" s="6" t="str">
        <f t="shared" si="1"/>
        <v/>
      </c>
      <c r="X19" s="6">
        <v>17</v>
      </c>
      <c r="Y19" s="6" t="str">
        <f t="shared" si="2"/>
        <v/>
      </c>
    </row>
    <row r="20" spans="1:25">
      <c r="A20" s="5">
        <f>IF(①事業者情報!A32="","",①事業者情報!A32)</f>
        <v>18</v>
      </c>
      <c r="B20" s="9" t="str">
        <f>IF(I20&lt;&gt;"",MAX(B$2:B19)+1,"")</f>
        <v/>
      </c>
      <c r="C20" s="9" t="str">
        <f>IF(J20&lt;&gt;"",MAX(C$2:C19)+1,"")</f>
        <v/>
      </c>
      <c r="D20" s="9" t="str">
        <f>IF(K20&lt;&gt;"",MAX(D$2:D19)+1,"")</f>
        <v/>
      </c>
      <c r="E20" s="5" t="str">
        <f>IF(①事業者情報!B32="","",①事業者情報!B32)</f>
        <v/>
      </c>
      <c r="F20" s="5" t="str">
        <f>IF(①事業者情報!D32="","",①事業者情報!D32)</f>
        <v/>
      </c>
      <c r="G20" s="5" t="str">
        <f>IF(①事業者情報!E32="","",①事業者情報!E32)</f>
        <v/>
      </c>
      <c r="H20" s="5" t="str">
        <f>IF(①事業者情報!F32="","",①事業者情報!F32)</f>
        <v/>
      </c>
      <c r="I20" s="5" t="str">
        <f>IF(①事業者情報!H32="","",①事業者情報!H32)</f>
        <v/>
      </c>
      <c r="J20" s="5" t="str">
        <f>IF(①事業者情報!I32="","",①事業者情報!I32)</f>
        <v/>
      </c>
      <c r="K20" s="5" t="str">
        <f>IF(①事業者情報!J32="","",①事業者情報!J32)</f>
        <v/>
      </c>
      <c r="L20" s="5" t="str">
        <f>IF(①事業者情報!K32="","",①事業者情報!K32)</f>
        <v/>
      </c>
      <c r="M20" s="5" t="str">
        <f>IF(①事業者情報!L32="","",①事業者情報!L32)</f>
        <v/>
      </c>
      <c r="N20" s="5" t="str">
        <f>IF(①事業者情報!M32="","",①事業者情報!M32)</f>
        <v/>
      </c>
      <c r="O20" s="5" t="str">
        <f>IF(①事業者情報!N32="","",①事業者情報!N32)</f>
        <v/>
      </c>
      <c r="P20" s="5" t="str">
        <f>IF(①事業者情報!O32="","",①事業者情報!O32)</f>
        <v/>
      </c>
      <c r="Q20" s="5" t="str">
        <f>IF(①事業者情報!P32="","",①事業者情報!P32)</f>
        <v/>
      </c>
      <c r="R20" s="5" t="str">
        <f>IF(①事業者情報!Q32="","",①事業者情報!Q32)</f>
        <v/>
      </c>
      <c r="T20" s="6">
        <v>18</v>
      </c>
      <c r="U20" s="6" t="str">
        <f t="shared" si="0"/>
        <v/>
      </c>
      <c r="V20" s="6">
        <v>18</v>
      </c>
      <c r="W20" s="6" t="str">
        <f t="shared" si="1"/>
        <v/>
      </c>
      <c r="X20" s="6">
        <v>18</v>
      </c>
      <c r="Y20" s="6" t="str">
        <f t="shared" si="2"/>
        <v/>
      </c>
    </row>
    <row r="21" spans="1:25">
      <c r="A21" s="5">
        <f>IF(①事業者情報!A33="","",①事業者情報!A33)</f>
        <v>19</v>
      </c>
      <c r="B21" s="9" t="str">
        <f>IF(I21&lt;&gt;"",MAX(B$2:B20)+1,"")</f>
        <v/>
      </c>
      <c r="C21" s="9" t="str">
        <f>IF(J21&lt;&gt;"",MAX(C$2:C20)+1,"")</f>
        <v/>
      </c>
      <c r="D21" s="9" t="str">
        <f>IF(K21&lt;&gt;"",MAX(D$2:D20)+1,"")</f>
        <v/>
      </c>
      <c r="E21" s="5" t="str">
        <f>IF(①事業者情報!B33="","",①事業者情報!B33)</f>
        <v/>
      </c>
      <c r="F21" s="5" t="str">
        <f>IF(①事業者情報!D33="","",①事業者情報!D33)</f>
        <v/>
      </c>
      <c r="G21" s="5" t="str">
        <f>IF(①事業者情報!E33="","",①事業者情報!E33)</f>
        <v/>
      </c>
      <c r="H21" s="5" t="str">
        <f>IF(①事業者情報!F33="","",①事業者情報!F33)</f>
        <v/>
      </c>
      <c r="I21" s="5" t="str">
        <f>IF(①事業者情報!H33="","",①事業者情報!H33)</f>
        <v/>
      </c>
      <c r="J21" s="5" t="str">
        <f>IF(①事業者情報!I33="","",①事業者情報!I33)</f>
        <v/>
      </c>
      <c r="K21" s="5" t="str">
        <f>IF(①事業者情報!J33="","",①事業者情報!J33)</f>
        <v/>
      </c>
      <c r="L21" s="5" t="str">
        <f>IF(①事業者情報!K33="","",①事業者情報!K33)</f>
        <v/>
      </c>
      <c r="M21" s="5" t="str">
        <f>IF(①事業者情報!L33="","",①事業者情報!L33)</f>
        <v/>
      </c>
      <c r="N21" s="5" t="str">
        <f>IF(①事業者情報!M33="","",①事業者情報!M33)</f>
        <v/>
      </c>
      <c r="O21" s="5" t="str">
        <f>IF(①事業者情報!N33="","",①事業者情報!N33)</f>
        <v/>
      </c>
      <c r="P21" s="5" t="str">
        <f>IF(①事業者情報!O33="","",①事業者情報!O33)</f>
        <v/>
      </c>
      <c r="Q21" s="5" t="str">
        <f>IF(①事業者情報!P33="","",①事業者情報!P33)</f>
        <v/>
      </c>
      <c r="R21" s="5" t="str">
        <f>IF(①事業者情報!Q33="","",①事業者情報!Q33)</f>
        <v/>
      </c>
      <c r="T21" s="6">
        <v>19</v>
      </c>
      <c r="U21" s="6" t="str">
        <f t="shared" si="0"/>
        <v/>
      </c>
      <c r="V21" s="6">
        <v>19</v>
      </c>
      <c r="W21" s="6" t="str">
        <f t="shared" si="1"/>
        <v/>
      </c>
      <c r="X21" s="6">
        <v>19</v>
      </c>
      <c r="Y21" s="6" t="str">
        <f t="shared" si="2"/>
        <v/>
      </c>
    </row>
    <row r="22" spans="1:25">
      <c r="A22" s="5">
        <f>IF(①事業者情報!A34="","",①事業者情報!A34)</f>
        <v>20</v>
      </c>
      <c r="B22" s="9" t="str">
        <f>IF(I22&lt;&gt;"",MAX(B$2:B21)+1,"")</f>
        <v/>
      </c>
      <c r="C22" s="9" t="str">
        <f>IF(J22&lt;&gt;"",MAX(C$2:C21)+1,"")</f>
        <v/>
      </c>
      <c r="D22" s="9" t="str">
        <f>IF(K22&lt;&gt;"",MAX(D$2:D21)+1,"")</f>
        <v/>
      </c>
      <c r="E22" s="5" t="str">
        <f>IF(①事業者情報!B34="","",①事業者情報!B34)</f>
        <v/>
      </c>
      <c r="F22" s="5" t="str">
        <f>IF(①事業者情報!D34="","",①事業者情報!D34)</f>
        <v/>
      </c>
      <c r="G22" s="5" t="str">
        <f>IF(①事業者情報!E34="","",①事業者情報!E34)</f>
        <v/>
      </c>
      <c r="H22" s="5" t="str">
        <f>IF(①事業者情報!F34="","",①事業者情報!F34)</f>
        <v/>
      </c>
      <c r="I22" s="5" t="str">
        <f>IF(①事業者情報!H34="","",①事業者情報!H34)</f>
        <v/>
      </c>
      <c r="J22" s="5" t="str">
        <f>IF(①事業者情報!I34="","",①事業者情報!I34)</f>
        <v/>
      </c>
      <c r="K22" s="5" t="str">
        <f>IF(①事業者情報!J34="","",①事業者情報!J34)</f>
        <v/>
      </c>
      <c r="L22" s="5" t="str">
        <f>IF(①事業者情報!K34="","",①事業者情報!K34)</f>
        <v/>
      </c>
      <c r="M22" s="5" t="str">
        <f>IF(①事業者情報!L34="","",①事業者情報!L34)</f>
        <v/>
      </c>
      <c r="N22" s="5" t="str">
        <f>IF(①事業者情報!M34="","",①事業者情報!M34)</f>
        <v/>
      </c>
      <c r="O22" s="5" t="str">
        <f>IF(①事業者情報!N34="","",①事業者情報!N34)</f>
        <v/>
      </c>
      <c r="P22" s="5" t="str">
        <f>IF(①事業者情報!O34="","",①事業者情報!O34)</f>
        <v/>
      </c>
      <c r="Q22" s="5" t="str">
        <f>IF(①事業者情報!P34="","",①事業者情報!P34)</f>
        <v/>
      </c>
      <c r="R22" s="5" t="str">
        <f>IF(①事業者情報!Q34="","",①事業者情報!Q34)</f>
        <v/>
      </c>
      <c r="T22" s="6">
        <v>20</v>
      </c>
      <c r="U22" s="6" t="str">
        <f t="shared" si="0"/>
        <v/>
      </c>
      <c r="V22" s="6">
        <v>20</v>
      </c>
      <c r="W22" s="6" t="str">
        <f t="shared" si="1"/>
        <v/>
      </c>
      <c r="X22" s="6">
        <v>20</v>
      </c>
      <c r="Y22" s="6" t="str">
        <f t="shared" si="2"/>
        <v/>
      </c>
    </row>
    <row r="23" spans="1:25">
      <c r="A23" s="5" t="str">
        <f>IF(①事業者情報!A35="","",①事業者情報!A35)</f>
        <v/>
      </c>
      <c r="B23" s="9" t="str">
        <f>IF(I23&lt;&gt;"",MAX(B$2:B22)+1,"")</f>
        <v/>
      </c>
      <c r="C23" s="9" t="str">
        <f>IF(J23&lt;&gt;"",MAX(C$2:C22)+1,"")</f>
        <v/>
      </c>
      <c r="D23" s="9" t="str">
        <f>IF(K23&lt;&gt;"",MAX(D$2:D22)+1,"")</f>
        <v/>
      </c>
      <c r="E23" s="5" t="str">
        <f>IF(①事業者情報!B35="","",①事業者情報!B35)</f>
        <v/>
      </c>
      <c r="F23" s="5" t="str">
        <f>IF(①事業者情報!D35="","",①事業者情報!D35)</f>
        <v/>
      </c>
      <c r="G23" s="5" t="str">
        <f>IF(①事業者情報!E35="","",①事業者情報!E35)</f>
        <v/>
      </c>
      <c r="H23" s="5" t="str">
        <f>IF(①事業者情報!F35="","",①事業者情報!F35)</f>
        <v/>
      </c>
      <c r="I23" s="5" t="str">
        <f>IF(①事業者情報!H35="","",①事業者情報!H35)</f>
        <v/>
      </c>
      <c r="J23" s="5" t="str">
        <f>IF(①事業者情報!I35="","",①事業者情報!I35)</f>
        <v/>
      </c>
      <c r="K23" s="5" t="str">
        <f>IF(①事業者情報!J35="","",①事業者情報!J35)</f>
        <v/>
      </c>
      <c r="L23" s="5" t="str">
        <f>IF(①事業者情報!K35="","",①事業者情報!K35)</f>
        <v/>
      </c>
      <c r="M23" s="5" t="str">
        <f>IF(①事業者情報!L35="","",①事業者情報!L35)</f>
        <v/>
      </c>
      <c r="N23" s="5" t="str">
        <f>IF(①事業者情報!M35="","",①事業者情報!M35)</f>
        <v/>
      </c>
      <c r="O23" s="5" t="str">
        <f>IF(①事業者情報!N35="","",①事業者情報!N35)</f>
        <v/>
      </c>
      <c r="P23" s="5" t="str">
        <f>IF(①事業者情報!O35="","",①事業者情報!O35)</f>
        <v/>
      </c>
      <c r="Q23" s="5" t="str">
        <f>IF(①事業者情報!P35="","",①事業者情報!P35)</f>
        <v/>
      </c>
      <c r="R23" s="5" t="str">
        <f>IF(①事業者情報!Q35="","",①事業者情報!Q35)</f>
        <v/>
      </c>
      <c r="T23" s="6">
        <v>21</v>
      </c>
      <c r="U23" s="6" t="str">
        <f t="shared" si="0"/>
        <v/>
      </c>
      <c r="V23" s="6">
        <v>21</v>
      </c>
      <c r="W23" s="6" t="str">
        <f t="shared" si="1"/>
        <v/>
      </c>
      <c r="X23" s="6">
        <v>21</v>
      </c>
      <c r="Y23" s="6" t="str">
        <f t="shared" si="2"/>
        <v/>
      </c>
    </row>
    <row r="24" spans="1:25">
      <c r="A24" s="5" t="str">
        <f>IF(①事業者情報!A36="","",①事業者情報!A36)</f>
        <v/>
      </c>
      <c r="B24" s="9" t="str">
        <f>IF(I24&lt;&gt;"",MAX(B$2:B23)+1,"")</f>
        <v/>
      </c>
      <c r="C24" s="9" t="str">
        <f>IF(J24&lt;&gt;"",MAX(C$2:C23)+1,"")</f>
        <v/>
      </c>
      <c r="D24" s="9" t="str">
        <f>IF(K24&lt;&gt;"",MAX(D$2:D23)+1,"")</f>
        <v/>
      </c>
      <c r="E24" s="5" t="str">
        <f>IF(①事業者情報!B36="","",①事業者情報!B36)</f>
        <v/>
      </c>
      <c r="F24" s="5" t="str">
        <f>IF(①事業者情報!D36="","",①事業者情報!D36)</f>
        <v/>
      </c>
      <c r="G24" s="5" t="str">
        <f>IF(①事業者情報!E36="","",①事業者情報!E36)</f>
        <v/>
      </c>
      <c r="H24" s="5" t="str">
        <f>IF(①事業者情報!F36="","",①事業者情報!F36)</f>
        <v/>
      </c>
      <c r="I24" s="5" t="str">
        <f>IF(①事業者情報!H36="","",①事業者情報!H36)</f>
        <v/>
      </c>
      <c r="J24" s="5" t="str">
        <f>IF(①事業者情報!I36="","",①事業者情報!I36)</f>
        <v/>
      </c>
      <c r="K24" s="5" t="str">
        <f>IF(①事業者情報!J36="","",①事業者情報!J36)</f>
        <v/>
      </c>
      <c r="L24" s="5" t="str">
        <f>IF(①事業者情報!K36="","",①事業者情報!K36)</f>
        <v/>
      </c>
      <c r="M24" s="5" t="str">
        <f>IF(①事業者情報!L36="","",①事業者情報!L36)</f>
        <v/>
      </c>
      <c r="N24" s="5" t="str">
        <f>IF(①事業者情報!M36="","",①事業者情報!M36)</f>
        <v/>
      </c>
      <c r="O24" s="5" t="str">
        <f>IF(①事業者情報!N36="","",①事業者情報!N36)</f>
        <v/>
      </c>
      <c r="P24" s="5" t="str">
        <f>IF(①事業者情報!O36="","",①事業者情報!O36)</f>
        <v/>
      </c>
      <c r="Q24" s="5" t="str">
        <f>IF(①事業者情報!P36="","",①事業者情報!P36)</f>
        <v/>
      </c>
      <c r="R24" s="5" t="str">
        <f>IF(①事業者情報!Q36="","",①事業者情報!Q36)</f>
        <v/>
      </c>
      <c r="T24" s="6">
        <v>22</v>
      </c>
      <c r="U24" s="6" t="str">
        <f t="shared" si="0"/>
        <v/>
      </c>
      <c r="V24" s="6">
        <v>22</v>
      </c>
      <c r="W24" s="6" t="str">
        <f t="shared" si="1"/>
        <v/>
      </c>
      <c r="X24" s="6">
        <v>22</v>
      </c>
      <c r="Y24" s="6" t="str">
        <f t="shared" si="2"/>
        <v/>
      </c>
    </row>
    <row r="25" spans="1:25">
      <c r="A25" s="5" t="str">
        <f>IF(①事業者情報!A37="","",①事業者情報!A37)</f>
        <v/>
      </c>
      <c r="B25" s="9" t="str">
        <f>IF(I25&lt;&gt;"",MAX(B$2:B24)+1,"")</f>
        <v/>
      </c>
      <c r="C25" s="9" t="str">
        <f>IF(J25&lt;&gt;"",MAX(C$2:C24)+1,"")</f>
        <v/>
      </c>
      <c r="D25" s="9" t="str">
        <f>IF(K25&lt;&gt;"",MAX(D$2:D24)+1,"")</f>
        <v/>
      </c>
      <c r="E25" s="5" t="str">
        <f>IF(①事業者情報!B37="","",①事業者情報!B37)</f>
        <v/>
      </c>
      <c r="F25" s="5" t="str">
        <f>IF(①事業者情報!D37="","",①事業者情報!D37)</f>
        <v/>
      </c>
      <c r="G25" s="5" t="str">
        <f>IF(①事業者情報!E37="","",①事業者情報!E37)</f>
        <v/>
      </c>
      <c r="H25" s="5" t="str">
        <f>IF(①事業者情報!F37="","",①事業者情報!F37)</f>
        <v/>
      </c>
      <c r="I25" s="5" t="str">
        <f>IF(①事業者情報!H37="","",①事業者情報!H37)</f>
        <v/>
      </c>
      <c r="J25" s="5" t="str">
        <f>IF(①事業者情報!I37="","",①事業者情報!I37)</f>
        <v/>
      </c>
      <c r="K25" s="5" t="str">
        <f>IF(①事業者情報!J37="","",①事業者情報!J37)</f>
        <v/>
      </c>
      <c r="L25" s="5" t="str">
        <f>IF(①事業者情報!K37="","",①事業者情報!K37)</f>
        <v/>
      </c>
      <c r="M25" s="5" t="str">
        <f>IF(①事業者情報!L37="","",①事業者情報!L37)</f>
        <v/>
      </c>
      <c r="N25" s="5" t="str">
        <f>IF(①事業者情報!M37="","",①事業者情報!M37)</f>
        <v/>
      </c>
      <c r="O25" s="5" t="str">
        <f>IF(①事業者情報!N37="","",①事業者情報!N37)</f>
        <v/>
      </c>
      <c r="P25" s="5" t="str">
        <f>IF(①事業者情報!O37="","",①事業者情報!O37)</f>
        <v/>
      </c>
      <c r="Q25" s="5" t="str">
        <f>IF(①事業者情報!P37="","",①事業者情報!P37)</f>
        <v/>
      </c>
      <c r="R25" s="5" t="str">
        <f>IF(①事業者情報!Q37="","",①事業者情報!Q37)</f>
        <v/>
      </c>
      <c r="T25" s="6">
        <v>23</v>
      </c>
      <c r="U25" s="6" t="str">
        <f t="shared" si="0"/>
        <v/>
      </c>
      <c r="V25" s="6">
        <v>23</v>
      </c>
      <c r="W25" s="6" t="str">
        <f t="shared" si="1"/>
        <v/>
      </c>
      <c r="X25" s="6">
        <v>23</v>
      </c>
      <c r="Y25" s="6" t="str">
        <f t="shared" si="2"/>
        <v/>
      </c>
    </row>
    <row r="26" spans="1:25">
      <c r="A26" s="5" t="str">
        <f>IF(①事業者情報!A38="","",①事業者情報!A38)</f>
        <v/>
      </c>
      <c r="B26" s="9" t="str">
        <f>IF(I26&lt;&gt;"",MAX(B$2:B25)+1,"")</f>
        <v/>
      </c>
      <c r="C26" s="9" t="str">
        <f>IF(J26&lt;&gt;"",MAX(C$2:C25)+1,"")</f>
        <v/>
      </c>
      <c r="D26" s="9" t="str">
        <f>IF(K26&lt;&gt;"",MAX(D$2:D25)+1,"")</f>
        <v/>
      </c>
      <c r="E26" s="5" t="str">
        <f>IF(①事業者情報!B38="","",①事業者情報!B38)</f>
        <v/>
      </c>
      <c r="F26" s="5" t="str">
        <f>IF(①事業者情報!D38="","",①事業者情報!D38)</f>
        <v/>
      </c>
      <c r="G26" s="5" t="str">
        <f>IF(①事業者情報!E38="","",①事業者情報!E38)</f>
        <v/>
      </c>
      <c r="H26" s="5" t="str">
        <f>IF(①事業者情報!F38="","",①事業者情報!F38)</f>
        <v/>
      </c>
      <c r="I26" s="5" t="str">
        <f>IF(①事業者情報!H38="","",①事業者情報!H38)</f>
        <v/>
      </c>
      <c r="J26" s="5" t="str">
        <f>IF(①事業者情報!I38="","",①事業者情報!I38)</f>
        <v/>
      </c>
      <c r="K26" s="5" t="str">
        <f>IF(①事業者情報!J38="","",①事業者情報!J38)</f>
        <v/>
      </c>
      <c r="L26" s="5" t="str">
        <f>IF(①事業者情報!K38="","",①事業者情報!K38)</f>
        <v/>
      </c>
      <c r="M26" s="5" t="str">
        <f>IF(①事業者情報!L38="","",①事業者情報!L38)</f>
        <v/>
      </c>
      <c r="N26" s="5" t="str">
        <f>IF(①事業者情報!M38="","",①事業者情報!M38)</f>
        <v/>
      </c>
      <c r="O26" s="5" t="str">
        <f>IF(①事業者情報!N38="","",①事業者情報!N38)</f>
        <v/>
      </c>
      <c r="P26" s="5" t="str">
        <f>IF(①事業者情報!O38="","",①事業者情報!O38)</f>
        <v/>
      </c>
      <c r="Q26" s="5" t="str">
        <f>IF(①事業者情報!P38="","",①事業者情報!P38)</f>
        <v/>
      </c>
      <c r="R26" s="5" t="str">
        <f>IF(①事業者情報!Q38="","",①事業者情報!Q38)</f>
        <v/>
      </c>
      <c r="T26" s="6">
        <v>24</v>
      </c>
      <c r="U26" s="6" t="str">
        <f t="shared" si="0"/>
        <v/>
      </c>
      <c r="V26" s="6">
        <v>24</v>
      </c>
      <c r="W26" s="6" t="str">
        <f t="shared" si="1"/>
        <v/>
      </c>
      <c r="X26" s="6">
        <v>24</v>
      </c>
      <c r="Y26" s="6" t="str">
        <f t="shared" si="2"/>
        <v/>
      </c>
    </row>
    <row r="27" spans="1:25">
      <c r="A27" s="5" t="str">
        <f>IF(①事業者情報!A39="","",①事業者情報!A39)</f>
        <v/>
      </c>
      <c r="B27" s="9" t="str">
        <f>IF(I27&lt;&gt;"",MAX(B$2:B26)+1,"")</f>
        <v/>
      </c>
      <c r="C27" s="9" t="str">
        <f>IF(J27&lt;&gt;"",MAX(C$2:C26)+1,"")</f>
        <v/>
      </c>
      <c r="D27" s="9" t="str">
        <f>IF(K27&lt;&gt;"",MAX(D$2:D26)+1,"")</f>
        <v/>
      </c>
      <c r="E27" s="5" t="str">
        <f>IF(①事業者情報!B39="","",①事業者情報!B39)</f>
        <v/>
      </c>
      <c r="F27" s="5" t="str">
        <f>IF(①事業者情報!D39="","",①事業者情報!D39)</f>
        <v/>
      </c>
      <c r="G27" s="5" t="str">
        <f>IF(①事業者情報!E39="","",①事業者情報!E39)</f>
        <v/>
      </c>
      <c r="H27" s="5" t="str">
        <f>IF(①事業者情報!F39="","",①事業者情報!F39)</f>
        <v/>
      </c>
      <c r="I27" s="5" t="str">
        <f>IF(①事業者情報!H39="","",①事業者情報!H39)</f>
        <v/>
      </c>
      <c r="J27" s="5" t="str">
        <f>IF(①事業者情報!I39="","",①事業者情報!I39)</f>
        <v/>
      </c>
      <c r="K27" s="5" t="str">
        <f>IF(①事業者情報!J39="","",①事業者情報!J39)</f>
        <v/>
      </c>
      <c r="L27" s="5" t="str">
        <f>IF(①事業者情報!K39="","",①事業者情報!K39)</f>
        <v/>
      </c>
      <c r="M27" s="5" t="str">
        <f>IF(①事業者情報!L39="","",①事業者情報!L39)</f>
        <v/>
      </c>
      <c r="N27" s="5" t="str">
        <f>IF(①事業者情報!M39="","",①事業者情報!M39)</f>
        <v/>
      </c>
      <c r="O27" s="5" t="str">
        <f>IF(①事業者情報!N39="","",①事業者情報!N39)</f>
        <v/>
      </c>
      <c r="P27" s="5" t="str">
        <f>IF(①事業者情報!O39="","",①事業者情報!O39)</f>
        <v/>
      </c>
      <c r="Q27" s="5" t="str">
        <f>IF(①事業者情報!P39="","",①事業者情報!P39)</f>
        <v/>
      </c>
      <c r="R27" s="5" t="str">
        <f>IF(①事業者情報!Q39="","",①事業者情報!Q39)</f>
        <v/>
      </c>
      <c r="T27" s="6">
        <v>25</v>
      </c>
      <c r="U27" s="6" t="str">
        <f t="shared" si="0"/>
        <v/>
      </c>
      <c r="V27" s="6">
        <v>25</v>
      </c>
      <c r="W27" s="6" t="str">
        <f t="shared" si="1"/>
        <v/>
      </c>
      <c r="X27" s="6">
        <v>25</v>
      </c>
      <c r="Y27" s="6" t="str">
        <f t="shared" si="2"/>
        <v/>
      </c>
    </row>
    <row r="28" spans="1:25">
      <c r="A28" s="5" t="str">
        <f>IF(①事業者情報!A40="","",①事業者情報!A40)</f>
        <v/>
      </c>
      <c r="B28" s="9" t="str">
        <f>IF(I28&lt;&gt;"",MAX(B$2:B27)+1,"")</f>
        <v/>
      </c>
      <c r="C28" s="9" t="str">
        <f>IF(J28&lt;&gt;"",MAX(C$2:C27)+1,"")</f>
        <v/>
      </c>
      <c r="D28" s="9" t="str">
        <f>IF(K28&lt;&gt;"",MAX(D$2:D27)+1,"")</f>
        <v/>
      </c>
      <c r="E28" s="5" t="str">
        <f>IF(①事業者情報!B40="","",①事業者情報!B40)</f>
        <v/>
      </c>
      <c r="F28" s="5" t="str">
        <f>IF(①事業者情報!D40="","",①事業者情報!D40)</f>
        <v/>
      </c>
      <c r="G28" s="5" t="str">
        <f>IF(①事業者情報!E40="","",①事業者情報!E40)</f>
        <v/>
      </c>
      <c r="H28" s="5" t="str">
        <f>IF(①事業者情報!F40="","",①事業者情報!F40)</f>
        <v/>
      </c>
      <c r="I28" s="5" t="str">
        <f>IF(①事業者情報!H40="","",①事業者情報!H40)</f>
        <v/>
      </c>
      <c r="J28" s="5" t="str">
        <f>IF(①事業者情報!I40="","",①事業者情報!I40)</f>
        <v/>
      </c>
      <c r="K28" s="5" t="str">
        <f>IF(①事業者情報!J40="","",①事業者情報!J40)</f>
        <v/>
      </c>
      <c r="L28" s="5" t="str">
        <f>IF(①事業者情報!K40="","",①事業者情報!K40)</f>
        <v/>
      </c>
      <c r="M28" s="5" t="str">
        <f>IF(①事業者情報!L40="","",①事業者情報!L40)</f>
        <v/>
      </c>
      <c r="N28" s="5" t="str">
        <f>IF(①事業者情報!M40="","",①事業者情報!M40)</f>
        <v/>
      </c>
      <c r="O28" s="5" t="str">
        <f>IF(①事業者情報!N40="","",①事業者情報!N40)</f>
        <v/>
      </c>
      <c r="P28" s="5" t="str">
        <f>IF(①事業者情報!O40="","",①事業者情報!O40)</f>
        <v/>
      </c>
      <c r="Q28" s="5" t="str">
        <f>IF(①事業者情報!P40="","",①事業者情報!P40)</f>
        <v/>
      </c>
      <c r="R28" s="5" t="str">
        <f>IF(①事業者情報!Q40="","",①事業者情報!Q40)</f>
        <v/>
      </c>
      <c r="T28" s="6">
        <v>26</v>
      </c>
      <c r="U28" s="6" t="str">
        <f t="shared" si="0"/>
        <v/>
      </c>
      <c r="V28" s="6">
        <v>26</v>
      </c>
      <c r="W28" s="6" t="str">
        <f t="shared" si="1"/>
        <v/>
      </c>
      <c r="X28" s="6">
        <v>26</v>
      </c>
      <c r="Y28" s="6" t="str">
        <f t="shared" si="2"/>
        <v/>
      </c>
    </row>
    <row r="29" spans="1:25">
      <c r="A29" s="5" t="str">
        <f>IF(①事業者情報!A41="","",①事業者情報!A41)</f>
        <v/>
      </c>
      <c r="B29" s="9" t="str">
        <f>IF(I29&lt;&gt;"",MAX(B$2:B28)+1,"")</f>
        <v/>
      </c>
      <c r="C29" s="9" t="str">
        <f>IF(J29&lt;&gt;"",MAX(C$2:C28)+1,"")</f>
        <v/>
      </c>
      <c r="D29" s="9" t="str">
        <f>IF(K29&lt;&gt;"",MAX(D$2:D28)+1,"")</f>
        <v/>
      </c>
      <c r="E29" s="5" t="str">
        <f>IF(①事業者情報!B41="","",①事業者情報!B41)</f>
        <v/>
      </c>
      <c r="F29" s="5" t="str">
        <f>IF(①事業者情報!D41="","",①事業者情報!D41)</f>
        <v/>
      </c>
      <c r="G29" s="5" t="str">
        <f>IF(①事業者情報!E41="","",①事業者情報!E41)</f>
        <v/>
      </c>
      <c r="H29" s="5" t="str">
        <f>IF(①事業者情報!F41="","",①事業者情報!F41)</f>
        <v/>
      </c>
      <c r="I29" s="5" t="str">
        <f>IF(①事業者情報!H41="","",①事業者情報!H41)</f>
        <v/>
      </c>
      <c r="J29" s="5" t="str">
        <f>IF(①事業者情報!I41="","",①事業者情報!I41)</f>
        <v/>
      </c>
      <c r="K29" s="5" t="str">
        <f>IF(①事業者情報!J41="","",①事業者情報!J41)</f>
        <v/>
      </c>
      <c r="L29" s="5" t="str">
        <f>IF(①事業者情報!K41="","",①事業者情報!K41)</f>
        <v/>
      </c>
      <c r="M29" s="5" t="str">
        <f>IF(①事業者情報!L41="","",①事業者情報!L41)</f>
        <v/>
      </c>
      <c r="N29" s="5" t="str">
        <f>IF(①事業者情報!M41="","",①事業者情報!M41)</f>
        <v/>
      </c>
      <c r="O29" s="5" t="str">
        <f>IF(①事業者情報!N41="","",①事業者情報!N41)</f>
        <v/>
      </c>
      <c r="P29" s="5" t="str">
        <f>IF(①事業者情報!O41="","",①事業者情報!O41)</f>
        <v/>
      </c>
      <c r="Q29" s="5" t="str">
        <f>IF(①事業者情報!P41="","",①事業者情報!P41)</f>
        <v/>
      </c>
      <c r="R29" s="5" t="str">
        <f>IF(①事業者情報!Q41="","",①事業者情報!Q41)</f>
        <v/>
      </c>
      <c r="T29" s="6">
        <v>27</v>
      </c>
      <c r="U29" s="6" t="str">
        <f t="shared" si="0"/>
        <v/>
      </c>
      <c r="V29" s="6">
        <v>27</v>
      </c>
      <c r="W29" s="6" t="str">
        <f t="shared" si="1"/>
        <v/>
      </c>
      <c r="X29" s="6">
        <v>27</v>
      </c>
      <c r="Y29" s="6" t="str">
        <f t="shared" si="2"/>
        <v/>
      </c>
    </row>
    <row r="30" spans="1:25">
      <c r="A30" s="5" t="str">
        <f>IF(①事業者情報!A42="","",①事業者情報!A42)</f>
        <v/>
      </c>
      <c r="B30" s="9" t="str">
        <f>IF(I30&lt;&gt;"",MAX(B$2:B29)+1,"")</f>
        <v/>
      </c>
      <c r="C30" s="9" t="str">
        <f>IF(J30&lt;&gt;"",MAX(C$2:C29)+1,"")</f>
        <v/>
      </c>
      <c r="D30" s="9" t="str">
        <f>IF(K30&lt;&gt;"",MAX(D$2:D29)+1,"")</f>
        <v/>
      </c>
      <c r="E30" s="5" t="str">
        <f>IF(①事業者情報!B42="","",①事業者情報!B42)</f>
        <v/>
      </c>
      <c r="F30" s="5" t="str">
        <f>IF(①事業者情報!D42="","",①事業者情報!D42)</f>
        <v/>
      </c>
      <c r="G30" s="5" t="str">
        <f>IF(①事業者情報!E42="","",①事業者情報!E42)</f>
        <v/>
      </c>
      <c r="H30" s="5" t="str">
        <f>IF(①事業者情報!F42="","",①事業者情報!F42)</f>
        <v/>
      </c>
      <c r="I30" s="5" t="str">
        <f>IF(①事業者情報!H42="","",①事業者情報!H42)</f>
        <v/>
      </c>
      <c r="J30" s="5" t="str">
        <f>IF(①事業者情報!I42="","",①事業者情報!I42)</f>
        <v/>
      </c>
      <c r="K30" s="5" t="str">
        <f>IF(①事業者情報!J42="","",①事業者情報!J42)</f>
        <v/>
      </c>
      <c r="L30" s="5" t="str">
        <f>IF(①事業者情報!K42="","",①事業者情報!K42)</f>
        <v/>
      </c>
      <c r="M30" s="5" t="str">
        <f>IF(①事業者情報!L42="","",①事業者情報!L42)</f>
        <v/>
      </c>
      <c r="N30" s="5" t="str">
        <f>IF(①事業者情報!M42="","",①事業者情報!M42)</f>
        <v/>
      </c>
      <c r="O30" s="5" t="str">
        <f>IF(①事業者情報!N42="","",①事業者情報!N42)</f>
        <v/>
      </c>
      <c r="P30" s="5" t="str">
        <f>IF(①事業者情報!O42="","",①事業者情報!O42)</f>
        <v/>
      </c>
      <c r="Q30" s="5" t="str">
        <f>IF(①事業者情報!P42="","",①事業者情報!P42)</f>
        <v/>
      </c>
      <c r="R30" s="5" t="str">
        <f>IF(①事業者情報!Q42="","",①事業者情報!Q42)</f>
        <v/>
      </c>
      <c r="T30" s="6">
        <v>28</v>
      </c>
      <c r="U30" s="6" t="str">
        <f t="shared" si="0"/>
        <v/>
      </c>
      <c r="V30" s="6">
        <v>28</v>
      </c>
      <c r="W30" s="6" t="str">
        <f t="shared" si="1"/>
        <v/>
      </c>
      <c r="X30" s="6">
        <v>28</v>
      </c>
      <c r="Y30" s="6" t="str">
        <f t="shared" si="2"/>
        <v/>
      </c>
    </row>
    <row r="31" spans="1:25">
      <c r="A31" s="5" t="str">
        <f>IF(①事業者情報!A43="","",①事業者情報!A43)</f>
        <v/>
      </c>
      <c r="B31" s="9" t="str">
        <f>IF(I31&lt;&gt;"",MAX(B$2:B30)+1,"")</f>
        <v/>
      </c>
      <c r="C31" s="9" t="str">
        <f>IF(J31&lt;&gt;"",MAX(C$2:C30)+1,"")</f>
        <v/>
      </c>
      <c r="D31" s="9" t="str">
        <f>IF(K31&lt;&gt;"",MAX(D$2:D30)+1,"")</f>
        <v/>
      </c>
      <c r="E31" s="5" t="str">
        <f>IF(①事業者情報!B43="","",①事業者情報!B43)</f>
        <v/>
      </c>
      <c r="F31" s="5" t="str">
        <f>IF(①事業者情報!D43="","",①事業者情報!D43)</f>
        <v/>
      </c>
      <c r="G31" s="5" t="str">
        <f>IF(①事業者情報!E43="","",①事業者情報!E43)</f>
        <v/>
      </c>
      <c r="H31" s="5" t="str">
        <f>IF(①事業者情報!F43="","",①事業者情報!F43)</f>
        <v/>
      </c>
      <c r="I31" s="5" t="str">
        <f>IF(①事業者情報!H43="","",①事業者情報!H43)</f>
        <v/>
      </c>
      <c r="J31" s="5" t="str">
        <f>IF(①事業者情報!I43="","",①事業者情報!I43)</f>
        <v/>
      </c>
      <c r="K31" s="5" t="str">
        <f>IF(①事業者情報!J43="","",①事業者情報!J43)</f>
        <v/>
      </c>
      <c r="L31" s="5" t="str">
        <f>IF(①事業者情報!K43="","",①事業者情報!K43)</f>
        <v/>
      </c>
      <c r="M31" s="5" t="str">
        <f>IF(①事業者情報!L43="","",①事業者情報!L43)</f>
        <v/>
      </c>
      <c r="N31" s="5" t="str">
        <f>IF(①事業者情報!M43="","",①事業者情報!M43)</f>
        <v/>
      </c>
      <c r="O31" s="5" t="str">
        <f>IF(①事業者情報!N43="","",①事業者情報!N43)</f>
        <v/>
      </c>
      <c r="P31" s="5" t="str">
        <f>IF(①事業者情報!O43="","",①事業者情報!O43)</f>
        <v/>
      </c>
      <c r="Q31" s="5" t="str">
        <f>IF(①事業者情報!P43="","",①事業者情報!P43)</f>
        <v/>
      </c>
      <c r="R31" s="5" t="str">
        <f>IF(①事業者情報!Q43="","",①事業者情報!Q43)</f>
        <v/>
      </c>
      <c r="T31" s="6">
        <v>29</v>
      </c>
      <c r="U31" s="6" t="str">
        <f t="shared" si="0"/>
        <v/>
      </c>
      <c r="V31" s="6">
        <v>29</v>
      </c>
      <c r="W31" s="6" t="str">
        <f t="shared" si="1"/>
        <v/>
      </c>
      <c r="X31" s="6">
        <v>29</v>
      </c>
      <c r="Y31" s="6" t="str">
        <f t="shared" si="2"/>
        <v/>
      </c>
    </row>
    <row r="32" spans="1:25">
      <c r="A32" s="5" t="str">
        <f>IF(①事業者情報!A44="","",①事業者情報!A44)</f>
        <v/>
      </c>
      <c r="B32" s="9" t="str">
        <f>IF(I32&lt;&gt;"",MAX(B$2:B31)+1,"")</f>
        <v/>
      </c>
      <c r="C32" s="9" t="str">
        <f>IF(J32&lt;&gt;"",MAX(C$2:C31)+1,"")</f>
        <v/>
      </c>
      <c r="D32" s="9" t="str">
        <f>IF(K32&lt;&gt;"",MAX(D$2:D31)+1,"")</f>
        <v/>
      </c>
      <c r="E32" s="5" t="str">
        <f>IF(①事業者情報!B44="","",①事業者情報!B44)</f>
        <v/>
      </c>
      <c r="F32" s="5" t="str">
        <f>IF(①事業者情報!D44="","",①事業者情報!D44)</f>
        <v/>
      </c>
      <c r="G32" s="5" t="str">
        <f>IF(①事業者情報!E44="","",①事業者情報!E44)</f>
        <v/>
      </c>
      <c r="H32" s="5" t="str">
        <f>IF(①事業者情報!F44="","",①事業者情報!F44)</f>
        <v/>
      </c>
      <c r="I32" s="5" t="str">
        <f>IF(①事業者情報!H44="","",①事業者情報!H44)</f>
        <v/>
      </c>
      <c r="J32" s="5" t="str">
        <f>IF(①事業者情報!I44="","",①事業者情報!I44)</f>
        <v/>
      </c>
      <c r="K32" s="5" t="str">
        <f>IF(①事業者情報!J44="","",①事業者情報!J44)</f>
        <v/>
      </c>
      <c r="L32" s="5" t="str">
        <f>IF(①事業者情報!K44="","",①事業者情報!K44)</f>
        <v/>
      </c>
      <c r="M32" s="5" t="str">
        <f>IF(①事業者情報!L44="","",①事業者情報!L44)</f>
        <v/>
      </c>
      <c r="N32" s="5" t="str">
        <f>IF(①事業者情報!M44="","",①事業者情報!M44)</f>
        <v/>
      </c>
      <c r="O32" s="5" t="str">
        <f>IF(①事業者情報!N44="","",①事業者情報!N44)</f>
        <v/>
      </c>
      <c r="P32" s="5" t="str">
        <f>IF(①事業者情報!O44="","",①事業者情報!O44)</f>
        <v/>
      </c>
      <c r="Q32" s="5" t="str">
        <f>IF(①事業者情報!P44="","",①事業者情報!P44)</f>
        <v/>
      </c>
      <c r="R32" s="5" t="str">
        <f>IF(①事業者情報!Q44="","",①事業者情報!Q44)</f>
        <v/>
      </c>
      <c r="T32" s="6">
        <v>30</v>
      </c>
      <c r="U32" s="6" t="str">
        <f t="shared" si="0"/>
        <v/>
      </c>
      <c r="V32" s="6">
        <v>30</v>
      </c>
      <c r="W32" s="6" t="str">
        <f t="shared" si="1"/>
        <v/>
      </c>
      <c r="X32" s="6">
        <v>30</v>
      </c>
      <c r="Y32" s="6" t="str">
        <f t="shared" si="2"/>
        <v/>
      </c>
    </row>
    <row r="33" spans="1:25">
      <c r="A33" s="5" t="str">
        <f>IF(①事業者情報!A45="","",①事業者情報!A45)</f>
        <v/>
      </c>
      <c r="B33" s="9" t="str">
        <f>IF(I33&lt;&gt;"",MAX(B$2:B32)+1,"")</f>
        <v/>
      </c>
      <c r="C33" s="9" t="str">
        <f>IF(J33&lt;&gt;"",MAX(C$2:C32)+1,"")</f>
        <v/>
      </c>
      <c r="D33" s="9" t="str">
        <f>IF(K33&lt;&gt;"",MAX(D$2:D32)+1,"")</f>
        <v/>
      </c>
      <c r="E33" s="5" t="str">
        <f>IF(①事業者情報!B45="","",①事業者情報!B45)</f>
        <v/>
      </c>
      <c r="F33" s="5" t="str">
        <f>IF(①事業者情報!D45="","",①事業者情報!D45)</f>
        <v/>
      </c>
      <c r="G33" s="5" t="str">
        <f>IF(①事業者情報!E45="","",①事業者情報!E45)</f>
        <v/>
      </c>
      <c r="H33" s="5" t="str">
        <f>IF(①事業者情報!F45="","",①事業者情報!F45)</f>
        <v/>
      </c>
      <c r="I33" s="5" t="str">
        <f>IF(①事業者情報!H45="","",①事業者情報!H45)</f>
        <v/>
      </c>
      <c r="J33" s="5" t="str">
        <f>IF(①事業者情報!I45="","",①事業者情報!I45)</f>
        <v/>
      </c>
      <c r="K33" s="5" t="str">
        <f>IF(①事業者情報!J45="","",①事業者情報!J45)</f>
        <v/>
      </c>
      <c r="L33" s="5" t="str">
        <f>IF(①事業者情報!K45="","",①事業者情報!K45)</f>
        <v/>
      </c>
      <c r="M33" s="5" t="str">
        <f>IF(①事業者情報!L45="","",①事業者情報!L45)</f>
        <v/>
      </c>
      <c r="N33" s="5" t="str">
        <f>IF(①事業者情報!M45="","",①事業者情報!M45)</f>
        <v/>
      </c>
      <c r="O33" s="5" t="str">
        <f>IF(①事業者情報!N45="","",①事業者情報!N45)</f>
        <v/>
      </c>
      <c r="P33" s="5" t="str">
        <f>IF(①事業者情報!O45="","",①事業者情報!O45)</f>
        <v/>
      </c>
      <c r="Q33" s="5" t="str">
        <f>IF(①事業者情報!P45="","",①事業者情報!P45)</f>
        <v/>
      </c>
      <c r="R33" s="5" t="str">
        <f>IF(①事業者情報!Q45="","",①事業者情報!Q45)</f>
        <v/>
      </c>
      <c r="T33" s="6">
        <v>31</v>
      </c>
      <c r="U33" s="6" t="str">
        <f t="shared" si="0"/>
        <v/>
      </c>
      <c r="V33" s="6">
        <v>31</v>
      </c>
      <c r="W33" s="6" t="str">
        <f t="shared" si="1"/>
        <v/>
      </c>
      <c r="X33" s="6">
        <v>31</v>
      </c>
      <c r="Y33" s="6" t="str">
        <f t="shared" si="2"/>
        <v/>
      </c>
    </row>
    <row r="34" spans="1:25">
      <c r="A34" s="5" t="str">
        <f>IF(①事業者情報!A46="","",①事業者情報!A46)</f>
        <v/>
      </c>
      <c r="B34" s="9" t="str">
        <f>IF(I34&lt;&gt;"",MAX(B$2:B33)+1,"")</f>
        <v/>
      </c>
      <c r="C34" s="9" t="str">
        <f>IF(J34&lt;&gt;"",MAX(C$2:C33)+1,"")</f>
        <v/>
      </c>
      <c r="D34" s="9" t="str">
        <f>IF(K34&lt;&gt;"",MAX(D$2:D33)+1,"")</f>
        <v/>
      </c>
      <c r="E34" s="5" t="str">
        <f>IF(①事業者情報!B46="","",①事業者情報!B46)</f>
        <v/>
      </c>
      <c r="F34" s="5" t="str">
        <f>IF(①事業者情報!D46="","",①事業者情報!D46)</f>
        <v/>
      </c>
      <c r="G34" s="5" t="str">
        <f>IF(①事業者情報!E46="","",①事業者情報!E46)</f>
        <v/>
      </c>
      <c r="H34" s="5" t="str">
        <f>IF(①事業者情報!F46="","",①事業者情報!F46)</f>
        <v/>
      </c>
      <c r="I34" s="5" t="str">
        <f>IF(①事業者情報!H46="","",①事業者情報!H46)</f>
        <v/>
      </c>
      <c r="J34" s="5" t="str">
        <f>IF(①事業者情報!I46="","",①事業者情報!I46)</f>
        <v/>
      </c>
      <c r="K34" s="5" t="str">
        <f>IF(①事業者情報!J46="","",①事業者情報!J46)</f>
        <v/>
      </c>
      <c r="L34" s="5" t="str">
        <f>IF(①事業者情報!K46="","",①事業者情報!K46)</f>
        <v/>
      </c>
      <c r="M34" s="5" t="str">
        <f>IF(①事業者情報!L46="","",①事業者情報!L46)</f>
        <v/>
      </c>
      <c r="N34" s="5" t="str">
        <f>IF(①事業者情報!M46="","",①事業者情報!M46)</f>
        <v/>
      </c>
      <c r="O34" s="5" t="str">
        <f>IF(①事業者情報!N46="","",①事業者情報!N46)</f>
        <v/>
      </c>
      <c r="P34" s="5" t="str">
        <f>IF(①事業者情報!O46="","",①事業者情報!O46)</f>
        <v/>
      </c>
      <c r="Q34" s="5" t="str">
        <f>IF(①事業者情報!P46="","",①事業者情報!P46)</f>
        <v/>
      </c>
      <c r="R34" s="5" t="str">
        <f>IF(①事業者情報!Q46="","",①事業者情報!Q46)</f>
        <v/>
      </c>
      <c r="T34" s="6">
        <v>32</v>
      </c>
      <c r="U34" s="6" t="str">
        <f t="shared" si="0"/>
        <v/>
      </c>
      <c r="V34" s="6">
        <v>32</v>
      </c>
      <c r="W34" s="6" t="str">
        <f t="shared" si="1"/>
        <v/>
      </c>
      <c r="X34" s="6">
        <v>32</v>
      </c>
      <c r="Y34" s="6" t="str">
        <f t="shared" si="2"/>
        <v/>
      </c>
    </row>
    <row r="35" spans="1:25">
      <c r="A35" s="5" t="str">
        <f>IF(①事業者情報!A47="","",①事業者情報!A47)</f>
        <v/>
      </c>
      <c r="B35" s="9" t="str">
        <f>IF(I35&lt;&gt;"",MAX(B$2:B34)+1,"")</f>
        <v/>
      </c>
      <c r="C35" s="9" t="str">
        <f>IF(J35&lt;&gt;"",MAX(C$2:C34)+1,"")</f>
        <v/>
      </c>
      <c r="D35" s="9" t="str">
        <f>IF(K35&lt;&gt;"",MAX(D$2:D34)+1,"")</f>
        <v/>
      </c>
      <c r="E35" s="5" t="str">
        <f>IF(①事業者情報!B47="","",①事業者情報!B47)</f>
        <v/>
      </c>
      <c r="F35" s="5" t="str">
        <f>IF(①事業者情報!D47="","",①事業者情報!D47)</f>
        <v/>
      </c>
      <c r="G35" s="5" t="str">
        <f>IF(①事業者情報!E47="","",①事業者情報!E47)</f>
        <v/>
      </c>
      <c r="H35" s="5" t="str">
        <f>IF(①事業者情報!F47="","",①事業者情報!F47)</f>
        <v/>
      </c>
      <c r="I35" s="5" t="str">
        <f>IF(①事業者情報!H47="","",①事業者情報!H47)</f>
        <v/>
      </c>
      <c r="J35" s="5" t="str">
        <f>IF(①事業者情報!I47="","",①事業者情報!I47)</f>
        <v/>
      </c>
      <c r="K35" s="5" t="str">
        <f>IF(①事業者情報!J47="","",①事業者情報!J47)</f>
        <v/>
      </c>
      <c r="L35" s="5" t="str">
        <f>IF(①事業者情報!K47="","",①事業者情報!K47)</f>
        <v/>
      </c>
      <c r="M35" s="5" t="str">
        <f>IF(①事業者情報!L47="","",①事業者情報!L47)</f>
        <v/>
      </c>
      <c r="N35" s="5" t="str">
        <f>IF(①事業者情報!M47="","",①事業者情報!M47)</f>
        <v/>
      </c>
      <c r="O35" s="5" t="str">
        <f>IF(①事業者情報!N47="","",①事業者情報!N47)</f>
        <v/>
      </c>
      <c r="P35" s="5" t="str">
        <f>IF(①事業者情報!O47="","",①事業者情報!O47)</f>
        <v/>
      </c>
      <c r="Q35" s="5" t="str">
        <f>IF(①事業者情報!P47="","",①事業者情報!P47)</f>
        <v/>
      </c>
      <c r="R35" s="5" t="str">
        <f>IF(①事業者情報!Q47="","",①事業者情報!Q47)</f>
        <v/>
      </c>
      <c r="T35" s="6">
        <v>33</v>
      </c>
      <c r="U35" s="6" t="str">
        <f t="shared" si="0"/>
        <v/>
      </c>
      <c r="V35" s="6">
        <v>33</v>
      </c>
      <c r="W35" s="6" t="str">
        <f t="shared" si="1"/>
        <v/>
      </c>
      <c r="X35" s="6">
        <v>33</v>
      </c>
      <c r="Y35" s="6" t="str">
        <f t="shared" si="2"/>
        <v/>
      </c>
    </row>
    <row r="36" spans="1:25">
      <c r="A36" s="5" t="str">
        <f>IF(①事業者情報!A48="","",①事業者情報!A48)</f>
        <v/>
      </c>
      <c r="B36" s="9" t="str">
        <f>IF(I36&lt;&gt;"",MAX(B$2:B35)+1,"")</f>
        <v/>
      </c>
      <c r="C36" s="9" t="str">
        <f>IF(J36&lt;&gt;"",MAX(C$2:C35)+1,"")</f>
        <v/>
      </c>
      <c r="D36" s="9" t="str">
        <f>IF(K36&lt;&gt;"",MAX(D$2:D35)+1,"")</f>
        <v/>
      </c>
      <c r="E36" s="5" t="str">
        <f>IF(①事業者情報!B48="","",①事業者情報!B48)</f>
        <v/>
      </c>
      <c r="F36" s="5" t="str">
        <f>IF(①事業者情報!D48="","",①事業者情報!D48)</f>
        <v/>
      </c>
      <c r="G36" s="5" t="str">
        <f>IF(①事業者情報!E48="","",①事業者情報!E48)</f>
        <v/>
      </c>
      <c r="H36" s="5" t="str">
        <f>IF(①事業者情報!F48="","",①事業者情報!F48)</f>
        <v/>
      </c>
      <c r="I36" s="5" t="str">
        <f>IF(①事業者情報!H48="","",①事業者情報!H48)</f>
        <v/>
      </c>
      <c r="J36" s="5" t="str">
        <f>IF(①事業者情報!I48="","",①事業者情報!I48)</f>
        <v/>
      </c>
      <c r="K36" s="5" t="str">
        <f>IF(①事業者情報!J48="","",①事業者情報!J48)</f>
        <v/>
      </c>
      <c r="L36" s="5" t="str">
        <f>IF(①事業者情報!K48="","",①事業者情報!K48)</f>
        <v/>
      </c>
      <c r="M36" s="5" t="str">
        <f>IF(①事業者情報!L48="","",①事業者情報!L48)</f>
        <v/>
      </c>
      <c r="N36" s="5" t="str">
        <f>IF(①事業者情報!M48="","",①事業者情報!M48)</f>
        <v/>
      </c>
      <c r="O36" s="5" t="str">
        <f>IF(①事業者情報!N48="","",①事業者情報!N48)</f>
        <v/>
      </c>
      <c r="P36" s="5" t="str">
        <f>IF(①事業者情報!O48="","",①事業者情報!O48)</f>
        <v/>
      </c>
      <c r="Q36" s="5" t="str">
        <f>IF(①事業者情報!P48="","",①事業者情報!P48)</f>
        <v/>
      </c>
      <c r="R36" s="5" t="str">
        <f>IF(①事業者情報!Q48="","",①事業者情報!Q48)</f>
        <v/>
      </c>
      <c r="T36" s="6">
        <v>34</v>
      </c>
      <c r="U36" s="6" t="str">
        <f t="shared" si="0"/>
        <v/>
      </c>
      <c r="V36" s="6">
        <v>34</v>
      </c>
      <c r="W36" s="6" t="str">
        <f t="shared" si="1"/>
        <v/>
      </c>
      <c r="X36" s="6">
        <v>34</v>
      </c>
      <c r="Y36" s="6" t="str">
        <f t="shared" si="2"/>
        <v/>
      </c>
    </row>
    <row r="37" spans="1:25">
      <c r="A37" s="5" t="str">
        <f>IF(①事業者情報!A49="","",①事業者情報!A49)</f>
        <v/>
      </c>
      <c r="B37" s="9" t="str">
        <f>IF(I37&lt;&gt;"",MAX(B$2:B36)+1,"")</f>
        <v/>
      </c>
      <c r="C37" s="9" t="str">
        <f>IF(J37&lt;&gt;"",MAX(C$2:C36)+1,"")</f>
        <v/>
      </c>
      <c r="D37" s="9" t="str">
        <f>IF(K37&lt;&gt;"",MAX(D$2:D36)+1,"")</f>
        <v/>
      </c>
      <c r="E37" s="5" t="str">
        <f>IF(①事業者情報!B49="","",①事業者情報!B49)</f>
        <v/>
      </c>
      <c r="F37" s="5" t="str">
        <f>IF(①事業者情報!D49="","",①事業者情報!D49)</f>
        <v/>
      </c>
      <c r="G37" s="5" t="str">
        <f>IF(①事業者情報!E49="","",①事業者情報!E49)</f>
        <v/>
      </c>
      <c r="H37" s="5" t="str">
        <f>IF(①事業者情報!F49="","",①事業者情報!F49)</f>
        <v/>
      </c>
      <c r="I37" s="5" t="str">
        <f>IF(①事業者情報!H49="","",①事業者情報!H49)</f>
        <v/>
      </c>
      <c r="J37" s="5" t="str">
        <f>IF(①事業者情報!I49="","",①事業者情報!I49)</f>
        <v/>
      </c>
      <c r="K37" s="5" t="str">
        <f>IF(①事業者情報!J49="","",①事業者情報!J49)</f>
        <v/>
      </c>
      <c r="L37" s="5" t="str">
        <f>IF(①事業者情報!K49="","",①事業者情報!K49)</f>
        <v/>
      </c>
      <c r="M37" s="5" t="str">
        <f>IF(①事業者情報!L49="","",①事業者情報!L49)</f>
        <v/>
      </c>
      <c r="N37" s="5" t="str">
        <f>IF(①事業者情報!M49="","",①事業者情報!M49)</f>
        <v/>
      </c>
      <c r="O37" s="5" t="str">
        <f>IF(①事業者情報!N49="","",①事業者情報!N49)</f>
        <v/>
      </c>
      <c r="P37" s="5" t="str">
        <f>IF(①事業者情報!O49="","",①事業者情報!O49)</f>
        <v/>
      </c>
      <c r="Q37" s="5" t="str">
        <f>IF(①事業者情報!P49="","",①事業者情報!P49)</f>
        <v/>
      </c>
      <c r="R37" s="5" t="str">
        <f>IF(①事業者情報!Q49="","",①事業者情報!Q49)</f>
        <v/>
      </c>
      <c r="T37" s="6">
        <v>35</v>
      </c>
      <c r="U37" s="6" t="str">
        <f t="shared" si="0"/>
        <v/>
      </c>
      <c r="V37" s="6">
        <v>35</v>
      </c>
      <c r="W37" s="6" t="str">
        <f t="shared" si="1"/>
        <v/>
      </c>
      <c r="X37" s="6">
        <v>35</v>
      </c>
      <c r="Y37" s="6" t="str">
        <f t="shared" si="2"/>
        <v/>
      </c>
    </row>
    <row r="38" spans="1:25">
      <c r="A38" s="5" t="str">
        <f>IF(①事業者情報!A50="","",①事業者情報!A50)</f>
        <v/>
      </c>
      <c r="B38" s="9" t="str">
        <f>IF(I38&lt;&gt;"",MAX(B$2:B37)+1,"")</f>
        <v/>
      </c>
      <c r="C38" s="9" t="str">
        <f>IF(J38&lt;&gt;"",MAX(C$2:C37)+1,"")</f>
        <v/>
      </c>
      <c r="D38" s="9" t="str">
        <f>IF(K38&lt;&gt;"",MAX(D$2:D37)+1,"")</f>
        <v/>
      </c>
      <c r="E38" s="5" t="str">
        <f>IF(①事業者情報!B50="","",①事業者情報!B50)</f>
        <v/>
      </c>
      <c r="F38" s="5" t="str">
        <f>IF(①事業者情報!D50="","",①事業者情報!D50)</f>
        <v/>
      </c>
      <c r="G38" s="5" t="str">
        <f>IF(①事業者情報!E50="","",①事業者情報!E50)</f>
        <v/>
      </c>
      <c r="H38" s="5" t="str">
        <f>IF(①事業者情報!F50="","",①事業者情報!F50)</f>
        <v/>
      </c>
      <c r="I38" s="5" t="str">
        <f>IF(①事業者情報!H50="","",①事業者情報!H50)</f>
        <v/>
      </c>
      <c r="J38" s="5" t="str">
        <f>IF(①事業者情報!I50="","",①事業者情報!I50)</f>
        <v/>
      </c>
      <c r="K38" s="5" t="str">
        <f>IF(①事業者情報!J50="","",①事業者情報!J50)</f>
        <v/>
      </c>
      <c r="L38" s="5" t="str">
        <f>IF(①事業者情報!K50="","",①事業者情報!K50)</f>
        <v/>
      </c>
      <c r="M38" s="5" t="str">
        <f>IF(①事業者情報!L50="","",①事業者情報!L50)</f>
        <v/>
      </c>
      <c r="N38" s="5" t="str">
        <f>IF(①事業者情報!M50="","",①事業者情報!M50)</f>
        <v/>
      </c>
      <c r="O38" s="5" t="str">
        <f>IF(①事業者情報!N50="","",①事業者情報!N50)</f>
        <v/>
      </c>
      <c r="P38" s="5" t="str">
        <f>IF(①事業者情報!O50="","",①事業者情報!O50)</f>
        <v/>
      </c>
      <c r="Q38" s="5" t="str">
        <f>IF(①事業者情報!P50="","",①事業者情報!P50)</f>
        <v/>
      </c>
      <c r="R38" s="5" t="str">
        <f>IF(①事業者情報!Q50="","",①事業者情報!Q50)</f>
        <v/>
      </c>
      <c r="T38" s="6">
        <v>36</v>
      </c>
      <c r="U38" s="6" t="str">
        <f t="shared" si="0"/>
        <v/>
      </c>
      <c r="V38" s="6">
        <v>36</v>
      </c>
      <c r="W38" s="6" t="str">
        <f t="shared" si="1"/>
        <v/>
      </c>
      <c r="X38" s="6">
        <v>36</v>
      </c>
      <c r="Y38" s="6" t="str">
        <f t="shared" si="2"/>
        <v/>
      </c>
    </row>
    <row r="39" spans="1:25">
      <c r="A39" s="5" t="str">
        <f>IF(①事業者情報!A51="","",①事業者情報!A51)</f>
        <v/>
      </c>
      <c r="B39" s="9" t="str">
        <f>IF(I39&lt;&gt;"",MAX(B$2:B38)+1,"")</f>
        <v/>
      </c>
      <c r="C39" s="9" t="str">
        <f>IF(J39&lt;&gt;"",MAX(C$2:C38)+1,"")</f>
        <v/>
      </c>
      <c r="D39" s="9" t="str">
        <f>IF(K39&lt;&gt;"",MAX(D$2:D38)+1,"")</f>
        <v/>
      </c>
      <c r="E39" s="5" t="str">
        <f>IF(①事業者情報!B51="","",①事業者情報!B51)</f>
        <v/>
      </c>
      <c r="F39" s="5" t="str">
        <f>IF(①事業者情報!D51="","",①事業者情報!D51)</f>
        <v/>
      </c>
      <c r="G39" s="5" t="str">
        <f>IF(①事業者情報!E51="","",①事業者情報!E51)</f>
        <v/>
      </c>
      <c r="H39" s="5" t="str">
        <f>IF(①事業者情報!F51="","",①事業者情報!F51)</f>
        <v/>
      </c>
      <c r="I39" s="5" t="str">
        <f>IF(①事業者情報!H51="","",①事業者情報!H51)</f>
        <v/>
      </c>
      <c r="J39" s="5" t="str">
        <f>IF(①事業者情報!I51="","",①事業者情報!I51)</f>
        <v/>
      </c>
      <c r="K39" s="5" t="str">
        <f>IF(①事業者情報!J51="","",①事業者情報!J51)</f>
        <v/>
      </c>
      <c r="L39" s="5" t="str">
        <f>IF(①事業者情報!K51="","",①事業者情報!K51)</f>
        <v/>
      </c>
      <c r="M39" s="5" t="str">
        <f>IF(①事業者情報!L51="","",①事業者情報!L51)</f>
        <v/>
      </c>
      <c r="N39" s="5" t="str">
        <f>IF(①事業者情報!M51="","",①事業者情報!M51)</f>
        <v/>
      </c>
      <c r="O39" s="5" t="str">
        <f>IF(①事業者情報!N51="","",①事業者情報!N51)</f>
        <v/>
      </c>
      <c r="P39" s="5" t="str">
        <f>IF(①事業者情報!O51="","",①事業者情報!O51)</f>
        <v/>
      </c>
      <c r="Q39" s="5" t="str">
        <f>IF(①事業者情報!P51="","",①事業者情報!P51)</f>
        <v/>
      </c>
      <c r="R39" s="5" t="str">
        <f>IF(①事業者情報!Q51="","",①事業者情報!Q51)</f>
        <v/>
      </c>
      <c r="T39" s="6">
        <v>37</v>
      </c>
      <c r="U39" s="6" t="str">
        <f t="shared" si="0"/>
        <v/>
      </c>
      <c r="V39" s="6">
        <v>37</v>
      </c>
      <c r="W39" s="6" t="str">
        <f t="shared" si="1"/>
        <v/>
      </c>
      <c r="X39" s="6">
        <v>37</v>
      </c>
      <c r="Y39" s="6" t="str">
        <f t="shared" si="2"/>
        <v/>
      </c>
    </row>
    <row r="40" spans="1:25">
      <c r="A40" s="5" t="str">
        <f>IF(①事業者情報!A52="","",①事業者情報!A52)</f>
        <v/>
      </c>
      <c r="B40" s="9" t="str">
        <f>IF(I40&lt;&gt;"",MAX(B$2:B39)+1,"")</f>
        <v/>
      </c>
      <c r="C40" s="9" t="str">
        <f>IF(J40&lt;&gt;"",MAX(C$2:C39)+1,"")</f>
        <v/>
      </c>
      <c r="D40" s="9" t="str">
        <f>IF(K40&lt;&gt;"",MAX(D$2:D39)+1,"")</f>
        <v/>
      </c>
      <c r="E40" s="5" t="str">
        <f>IF(①事業者情報!B52="","",①事業者情報!B52)</f>
        <v/>
      </c>
      <c r="F40" s="5" t="str">
        <f>IF(①事業者情報!D52="","",①事業者情報!D52)</f>
        <v/>
      </c>
      <c r="G40" s="5" t="str">
        <f>IF(①事業者情報!E52="","",①事業者情報!E52)</f>
        <v/>
      </c>
      <c r="H40" s="5" t="str">
        <f>IF(①事業者情報!F52="","",①事業者情報!F52)</f>
        <v/>
      </c>
      <c r="I40" s="5" t="str">
        <f>IF(①事業者情報!H52="","",①事業者情報!H52)</f>
        <v/>
      </c>
      <c r="J40" s="5" t="str">
        <f>IF(①事業者情報!I52="","",①事業者情報!I52)</f>
        <v/>
      </c>
      <c r="K40" s="5" t="str">
        <f>IF(①事業者情報!J52="","",①事業者情報!J52)</f>
        <v/>
      </c>
      <c r="L40" s="5" t="str">
        <f>IF(①事業者情報!K52="","",①事業者情報!K52)</f>
        <v/>
      </c>
      <c r="M40" s="5" t="str">
        <f>IF(①事業者情報!L52="","",①事業者情報!L52)</f>
        <v/>
      </c>
      <c r="N40" s="5" t="str">
        <f>IF(①事業者情報!M52="","",①事業者情報!M52)</f>
        <v/>
      </c>
      <c r="O40" s="5" t="str">
        <f>IF(①事業者情報!N52="","",①事業者情報!N52)</f>
        <v/>
      </c>
      <c r="P40" s="5" t="str">
        <f>IF(①事業者情報!O52="","",①事業者情報!O52)</f>
        <v/>
      </c>
      <c r="Q40" s="5" t="str">
        <f>IF(①事業者情報!P52="","",①事業者情報!P52)</f>
        <v/>
      </c>
      <c r="R40" s="5" t="str">
        <f>IF(①事業者情報!Q52="","",①事業者情報!Q52)</f>
        <v/>
      </c>
      <c r="T40" s="6">
        <v>38</v>
      </c>
      <c r="U40" s="6" t="str">
        <f t="shared" si="0"/>
        <v/>
      </c>
      <c r="V40" s="6">
        <v>38</v>
      </c>
      <c r="W40" s="6" t="str">
        <f t="shared" si="1"/>
        <v/>
      </c>
      <c r="X40" s="6">
        <v>38</v>
      </c>
      <c r="Y40" s="6" t="str">
        <f t="shared" si="2"/>
        <v/>
      </c>
    </row>
    <row r="41" spans="1:25">
      <c r="A41" s="5" t="str">
        <f>IF(①事業者情報!A53="","",①事業者情報!A53)</f>
        <v/>
      </c>
      <c r="B41" s="9" t="str">
        <f>IF(I41&lt;&gt;"",MAX(B$2:B40)+1,"")</f>
        <v/>
      </c>
      <c r="C41" s="9" t="str">
        <f>IF(J41&lt;&gt;"",MAX(C$2:C40)+1,"")</f>
        <v/>
      </c>
      <c r="D41" s="9" t="str">
        <f>IF(K41&lt;&gt;"",MAX(D$2:D40)+1,"")</f>
        <v/>
      </c>
      <c r="E41" s="5" t="str">
        <f>IF(①事業者情報!B53="","",①事業者情報!B53)</f>
        <v/>
      </c>
      <c r="F41" s="5" t="str">
        <f>IF(①事業者情報!D53="","",①事業者情報!D53)</f>
        <v/>
      </c>
      <c r="G41" s="5" t="str">
        <f>IF(①事業者情報!E53="","",①事業者情報!E53)</f>
        <v/>
      </c>
      <c r="H41" s="5" t="str">
        <f>IF(①事業者情報!F53="","",①事業者情報!F53)</f>
        <v/>
      </c>
      <c r="I41" s="5" t="str">
        <f>IF(①事業者情報!H53="","",①事業者情報!H53)</f>
        <v/>
      </c>
      <c r="J41" s="5" t="str">
        <f>IF(①事業者情報!I53="","",①事業者情報!I53)</f>
        <v/>
      </c>
      <c r="K41" s="5" t="str">
        <f>IF(①事業者情報!J53="","",①事業者情報!J53)</f>
        <v/>
      </c>
      <c r="L41" s="5" t="str">
        <f>IF(①事業者情報!K53="","",①事業者情報!K53)</f>
        <v/>
      </c>
      <c r="M41" s="5" t="str">
        <f>IF(①事業者情報!L53="","",①事業者情報!L53)</f>
        <v/>
      </c>
      <c r="N41" s="5" t="str">
        <f>IF(①事業者情報!M53="","",①事業者情報!M53)</f>
        <v/>
      </c>
      <c r="O41" s="5" t="str">
        <f>IF(①事業者情報!N53="","",①事業者情報!N53)</f>
        <v/>
      </c>
      <c r="P41" s="5" t="str">
        <f>IF(①事業者情報!O53="","",①事業者情報!O53)</f>
        <v/>
      </c>
      <c r="Q41" s="5" t="str">
        <f>IF(①事業者情報!P53="","",①事業者情報!P53)</f>
        <v/>
      </c>
      <c r="R41" s="5" t="str">
        <f>IF(①事業者情報!Q53="","",①事業者情報!Q53)</f>
        <v/>
      </c>
      <c r="T41" s="6">
        <v>39</v>
      </c>
      <c r="U41" s="6" t="str">
        <f t="shared" si="0"/>
        <v/>
      </c>
      <c r="V41" s="6">
        <v>39</v>
      </c>
      <c r="W41" s="6" t="str">
        <f t="shared" si="1"/>
        <v/>
      </c>
      <c r="X41" s="6">
        <v>39</v>
      </c>
      <c r="Y41" s="6" t="str">
        <f t="shared" si="2"/>
        <v/>
      </c>
    </row>
    <row r="42" spans="1:25">
      <c r="A42" s="5" t="str">
        <f>IF(①事業者情報!A54="","",①事業者情報!A54)</f>
        <v/>
      </c>
      <c r="B42" s="9" t="str">
        <f>IF(I42&lt;&gt;"",MAX(B$2:B41)+1,"")</f>
        <v/>
      </c>
      <c r="C42" s="9" t="str">
        <f>IF(J42&lt;&gt;"",MAX(C$2:C41)+1,"")</f>
        <v/>
      </c>
      <c r="D42" s="9" t="str">
        <f>IF(K42&lt;&gt;"",MAX(D$2:D41)+1,"")</f>
        <v/>
      </c>
      <c r="E42" s="5" t="str">
        <f>IF(①事業者情報!B54="","",①事業者情報!B54)</f>
        <v/>
      </c>
      <c r="F42" s="5" t="str">
        <f>IF(①事業者情報!D54="","",①事業者情報!D54)</f>
        <v/>
      </c>
      <c r="G42" s="5" t="str">
        <f>IF(①事業者情報!E54="","",①事業者情報!E54)</f>
        <v/>
      </c>
      <c r="H42" s="5" t="str">
        <f>IF(①事業者情報!F54="","",①事業者情報!F54)</f>
        <v/>
      </c>
      <c r="I42" s="5" t="str">
        <f>IF(①事業者情報!H54="","",①事業者情報!H54)</f>
        <v/>
      </c>
      <c r="J42" s="5" t="str">
        <f>IF(①事業者情報!I54="","",①事業者情報!I54)</f>
        <v/>
      </c>
      <c r="K42" s="5" t="str">
        <f>IF(①事業者情報!J54="","",①事業者情報!J54)</f>
        <v/>
      </c>
      <c r="L42" s="5" t="str">
        <f>IF(①事業者情報!K54="","",①事業者情報!K54)</f>
        <v/>
      </c>
      <c r="M42" s="5" t="str">
        <f>IF(①事業者情報!L54="","",①事業者情報!L54)</f>
        <v/>
      </c>
      <c r="N42" s="5" t="str">
        <f>IF(①事業者情報!M54="","",①事業者情報!M54)</f>
        <v/>
      </c>
      <c r="O42" s="5" t="str">
        <f>IF(①事業者情報!N54="","",①事業者情報!N54)</f>
        <v/>
      </c>
      <c r="P42" s="5" t="str">
        <f>IF(①事業者情報!O54="","",①事業者情報!O54)</f>
        <v/>
      </c>
      <c r="Q42" s="5" t="str">
        <f>IF(①事業者情報!P54="","",①事業者情報!P54)</f>
        <v/>
      </c>
      <c r="R42" s="5" t="str">
        <f>IF(①事業者情報!Q54="","",①事業者情報!Q54)</f>
        <v/>
      </c>
      <c r="T42" s="6">
        <v>40</v>
      </c>
      <c r="U42" s="6" t="str">
        <f t="shared" si="0"/>
        <v/>
      </c>
      <c r="V42" s="6">
        <v>40</v>
      </c>
      <c r="W42" s="6" t="str">
        <f t="shared" si="1"/>
        <v/>
      </c>
      <c r="X42" s="6">
        <v>40</v>
      </c>
      <c r="Y42" s="6" t="str">
        <f t="shared" si="2"/>
        <v/>
      </c>
    </row>
    <row r="43" spans="1:25">
      <c r="A43" s="5" t="str">
        <f>IF(①事業者情報!A55="","",①事業者情報!A55)</f>
        <v/>
      </c>
      <c r="B43" s="9" t="str">
        <f>IF(I43&lt;&gt;"",MAX(B$2:B42)+1,"")</f>
        <v/>
      </c>
      <c r="C43" s="9" t="str">
        <f>IF(J43&lt;&gt;"",MAX(C$2:C42)+1,"")</f>
        <v/>
      </c>
      <c r="D43" s="9" t="str">
        <f>IF(K43&lt;&gt;"",MAX(D$2:D42)+1,"")</f>
        <v/>
      </c>
      <c r="E43" s="5" t="str">
        <f>IF(①事業者情報!B55="","",①事業者情報!B55)</f>
        <v/>
      </c>
      <c r="F43" s="5" t="str">
        <f>IF(①事業者情報!D55="","",①事業者情報!D55)</f>
        <v/>
      </c>
      <c r="G43" s="5" t="str">
        <f>IF(①事業者情報!E55="","",①事業者情報!E55)</f>
        <v/>
      </c>
      <c r="H43" s="5" t="str">
        <f>IF(①事業者情報!F55="","",①事業者情報!F55)</f>
        <v/>
      </c>
      <c r="I43" s="5" t="str">
        <f>IF(①事業者情報!H55="","",①事業者情報!H55)</f>
        <v/>
      </c>
      <c r="J43" s="5" t="str">
        <f>IF(①事業者情報!I55="","",①事業者情報!I55)</f>
        <v/>
      </c>
      <c r="K43" s="5" t="str">
        <f>IF(①事業者情報!J55="","",①事業者情報!J55)</f>
        <v/>
      </c>
      <c r="L43" s="5" t="str">
        <f>IF(①事業者情報!K55="","",①事業者情報!K55)</f>
        <v/>
      </c>
      <c r="M43" s="5" t="str">
        <f>IF(①事業者情報!L55="","",①事業者情報!L55)</f>
        <v/>
      </c>
      <c r="N43" s="5" t="str">
        <f>IF(①事業者情報!M55="","",①事業者情報!M55)</f>
        <v/>
      </c>
      <c r="O43" s="5" t="str">
        <f>IF(①事業者情報!N55="","",①事業者情報!N55)</f>
        <v/>
      </c>
      <c r="P43" s="5" t="str">
        <f>IF(①事業者情報!O55="","",①事業者情報!O55)</f>
        <v/>
      </c>
      <c r="Q43" s="5" t="str">
        <f>IF(①事業者情報!P55="","",①事業者情報!P55)</f>
        <v/>
      </c>
      <c r="R43" s="5" t="str">
        <f>IF(①事業者情報!Q55="","",①事業者情報!Q55)</f>
        <v/>
      </c>
      <c r="T43" s="6">
        <v>41</v>
      </c>
      <c r="U43" s="6" t="str">
        <f t="shared" si="0"/>
        <v/>
      </c>
      <c r="V43" s="6">
        <v>41</v>
      </c>
      <c r="W43" s="6" t="str">
        <f t="shared" si="1"/>
        <v/>
      </c>
      <c r="X43" s="6">
        <v>41</v>
      </c>
      <c r="Y43" s="6" t="str">
        <f t="shared" si="2"/>
        <v/>
      </c>
    </row>
    <row r="44" spans="1:25">
      <c r="A44" s="5" t="str">
        <f>IF(①事業者情報!A56="","",①事業者情報!A56)</f>
        <v/>
      </c>
      <c r="B44" s="9" t="str">
        <f>IF(I44&lt;&gt;"",MAX(B$2:B43)+1,"")</f>
        <v/>
      </c>
      <c r="C44" s="9" t="str">
        <f>IF(J44&lt;&gt;"",MAX(C$2:C43)+1,"")</f>
        <v/>
      </c>
      <c r="D44" s="9" t="str">
        <f>IF(K44&lt;&gt;"",MAX(D$2:D43)+1,"")</f>
        <v/>
      </c>
      <c r="E44" s="5" t="str">
        <f>IF(①事業者情報!B56="","",①事業者情報!B56)</f>
        <v/>
      </c>
      <c r="F44" s="5" t="str">
        <f>IF(①事業者情報!D56="","",①事業者情報!D56)</f>
        <v/>
      </c>
      <c r="G44" s="5" t="str">
        <f>IF(①事業者情報!E56="","",①事業者情報!E56)</f>
        <v/>
      </c>
      <c r="H44" s="5" t="str">
        <f>IF(①事業者情報!F56="","",①事業者情報!F56)</f>
        <v/>
      </c>
      <c r="I44" s="5" t="str">
        <f>IF(①事業者情報!H56="","",①事業者情報!H56)</f>
        <v/>
      </c>
      <c r="J44" s="5" t="str">
        <f>IF(①事業者情報!I56="","",①事業者情報!I56)</f>
        <v/>
      </c>
      <c r="K44" s="5" t="str">
        <f>IF(①事業者情報!J56="","",①事業者情報!J56)</f>
        <v/>
      </c>
      <c r="L44" s="5" t="str">
        <f>IF(①事業者情報!K56="","",①事業者情報!K56)</f>
        <v/>
      </c>
      <c r="M44" s="5" t="str">
        <f>IF(①事業者情報!L56="","",①事業者情報!L56)</f>
        <v/>
      </c>
      <c r="N44" s="5" t="str">
        <f>IF(①事業者情報!M56="","",①事業者情報!M56)</f>
        <v/>
      </c>
      <c r="O44" s="5" t="str">
        <f>IF(①事業者情報!N56="","",①事業者情報!N56)</f>
        <v/>
      </c>
      <c r="P44" s="5" t="str">
        <f>IF(①事業者情報!O56="","",①事業者情報!O56)</f>
        <v/>
      </c>
      <c r="Q44" s="5" t="str">
        <f>IF(①事業者情報!P56="","",①事業者情報!P56)</f>
        <v/>
      </c>
      <c r="R44" s="5" t="str">
        <f>IF(①事業者情報!Q56="","",①事業者情報!Q56)</f>
        <v/>
      </c>
      <c r="T44" s="6">
        <v>42</v>
      </c>
      <c r="U44" s="6" t="str">
        <f t="shared" si="0"/>
        <v/>
      </c>
      <c r="V44" s="6">
        <v>42</v>
      </c>
      <c r="W44" s="6" t="str">
        <f t="shared" si="1"/>
        <v/>
      </c>
      <c r="X44" s="6">
        <v>42</v>
      </c>
      <c r="Y44" s="6" t="str">
        <f t="shared" si="2"/>
        <v/>
      </c>
    </row>
    <row r="45" spans="1:25">
      <c r="A45" s="5" t="str">
        <f>IF(①事業者情報!A57="","",①事業者情報!A57)</f>
        <v/>
      </c>
      <c r="B45" s="9" t="str">
        <f>IF(I45&lt;&gt;"",MAX(B$2:B44)+1,"")</f>
        <v/>
      </c>
      <c r="C45" s="9" t="str">
        <f>IF(J45&lt;&gt;"",MAX(C$2:C44)+1,"")</f>
        <v/>
      </c>
      <c r="D45" s="9" t="str">
        <f>IF(K45&lt;&gt;"",MAX(D$2:D44)+1,"")</f>
        <v/>
      </c>
      <c r="E45" s="5" t="str">
        <f>IF(①事業者情報!B57="","",①事業者情報!B57)</f>
        <v/>
      </c>
      <c r="F45" s="5" t="str">
        <f>IF(①事業者情報!D57="","",①事業者情報!D57)</f>
        <v/>
      </c>
      <c r="G45" s="5" t="str">
        <f>IF(①事業者情報!E57="","",①事業者情報!E57)</f>
        <v/>
      </c>
      <c r="H45" s="5" t="str">
        <f>IF(①事業者情報!F57="","",①事業者情報!F57)</f>
        <v/>
      </c>
      <c r="I45" s="5" t="str">
        <f>IF(①事業者情報!H57="","",①事業者情報!H57)</f>
        <v/>
      </c>
      <c r="J45" s="5" t="str">
        <f>IF(①事業者情報!I57="","",①事業者情報!I57)</f>
        <v/>
      </c>
      <c r="K45" s="5" t="str">
        <f>IF(①事業者情報!J57="","",①事業者情報!J57)</f>
        <v/>
      </c>
      <c r="L45" s="5" t="str">
        <f>IF(①事業者情報!K57="","",①事業者情報!K57)</f>
        <v/>
      </c>
      <c r="M45" s="5" t="str">
        <f>IF(①事業者情報!L57="","",①事業者情報!L57)</f>
        <v/>
      </c>
      <c r="N45" s="5" t="str">
        <f>IF(①事業者情報!M57="","",①事業者情報!M57)</f>
        <v/>
      </c>
      <c r="O45" s="5" t="str">
        <f>IF(①事業者情報!N57="","",①事業者情報!N57)</f>
        <v/>
      </c>
      <c r="P45" s="5" t="str">
        <f>IF(①事業者情報!O57="","",①事業者情報!O57)</f>
        <v/>
      </c>
      <c r="Q45" s="5" t="str">
        <f>IF(①事業者情報!P57="","",①事業者情報!P57)</f>
        <v/>
      </c>
      <c r="R45" s="5" t="str">
        <f>IF(①事業者情報!Q57="","",①事業者情報!Q57)</f>
        <v/>
      </c>
      <c r="T45" s="6">
        <v>43</v>
      </c>
      <c r="U45" s="6" t="str">
        <f t="shared" si="0"/>
        <v/>
      </c>
      <c r="V45" s="6">
        <v>43</v>
      </c>
      <c r="W45" s="6" t="str">
        <f t="shared" si="1"/>
        <v/>
      </c>
      <c r="X45" s="6">
        <v>43</v>
      </c>
      <c r="Y45" s="6" t="str">
        <f t="shared" si="2"/>
        <v/>
      </c>
    </row>
    <row r="46" spans="1:25">
      <c r="A46" s="5" t="str">
        <f>IF(①事業者情報!A58="","",①事業者情報!A58)</f>
        <v/>
      </c>
      <c r="B46" s="9" t="str">
        <f>IF(I46&lt;&gt;"",MAX(B$2:B45)+1,"")</f>
        <v/>
      </c>
      <c r="C46" s="9" t="str">
        <f>IF(J46&lt;&gt;"",MAX(C$2:C45)+1,"")</f>
        <v/>
      </c>
      <c r="D46" s="9" t="str">
        <f>IF(K46&lt;&gt;"",MAX(D$2:D45)+1,"")</f>
        <v/>
      </c>
      <c r="E46" s="5" t="str">
        <f>IF(①事業者情報!B58="","",①事業者情報!B58)</f>
        <v/>
      </c>
      <c r="F46" s="5" t="str">
        <f>IF(①事業者情報!D58="","",①事業者情報!D58)</f>
        <v/>
      </c>
      <c r="G46" s="5" t="str">
        <f>IF(①事業者情報!E58="","",①事業者情報!E58)</f>
        <v/>
      </c>
      <c r="H46" s="5" t="str">
        <f>IF(①事業者情報!F58="","",①事業者情報!F58)</f>
        <v/>
      </c>
      <c r="I46" s="5" t="str">
        <f>IF(①事業者情報!H58="","",①事業者情報!H58)</f>
        <v/>
      </c>
      <c r="J46" s="5" t="str">
        <f>IF(①事業者情報!I58="","",①事業者情報!I58)</f>
        <v/>
      </c>
      <c r="K46" s="5" t="str">
        <f>IF(①事業者情報!J58="","",①事業者情報!J58)</f>
        <v/>
      </c>
      <c r="L46" s="5" t="str">
        <f>IF(①事業者情報!K58="","",①事業者情報!K58)</f>
        <v/>
      </c>
      <c r="M46" s="5" t="str">
        <f>IF(①事業者情報!L58="","",①事業者情報!L58)</f>
        <v/>
      </c>
      <c r="N46" s="5" t="str">
        <f>IF(①事業者情報!M58="","",①事業者情報!M58)</f>
        <v/>
      </c>
      <c r="O46" s="5" t="str">
        <f>IF(①事業者情報!N58="","",①事業者情報!N58)</f>
        <v/>
      </c>
      <c r="P46" s="5" t="str">
        <f>IF(①事業者情報!O58="","",①事業者情報!O58)</f>
        <v/>
      </c>
      <c r="Q46" s="5" t="str">
        <f>IF(①事業者情報!P58="","",①事業者情報!P58)</f>
        <v/>
      </c>
      <c r="R46" s="5" t="str">
        <f>IF(①事業者情報!Q58="","",①事業者情報!Q58)</f>
        <v/>
      </c>
      <c r="T46" s="6">
        <v>44</v>
      </c>
      <c r="U46" s="6" t="str">
        <f t="shared" si="0"/>
        <v/>
      </c>
      <c r="V46" s="6">
        <v>44</v>
      </c>
      <c r="W46" s="6" t="str">
        <f t="shared" si="1"/>
        <v/>
      </c>
      <c r="X46" s="6">
        <v>44</v>
      </c>
      <c r="Y46" s="6" t="str">
        <f t="shared" si="2"/>
        <v/>
      </c>
    </row>
    <row r="47" spans="1:25">
      <c r="A47" s="5" t="str">
        <f>IF(①事業者情報!A59="","",①事業者情報!A59)</f>
        <v/>
      </c>
      <c r="B47" s="9" t="str">
        <f>IF(I47&lt;&gt;"",MAX(B$2:B46)+1,"")</f>
        <v/>
      </c>
      <c r="C47" s="9" t="str">
        <f>IF(J47&lt;&gt;"",MAX(C$2:C46)+1,"")</f>
        <v/>
      </c>
      <c r="D47" s="9" t="str">
        <f>IF(K47&lt;&gt;"",MAX(D$2:D46)+1,"")</f>
        <v/>
      </c>
      <c r="E47" s="5" t="str">
        <f>IF(①事業者情報!B59="","",①事業者情報!B59)</f>
        <v/>
      </c>
      <c r="F47" s="5" t="str">
        <f>IF(①事業者情報!D59="","",①事業者情報!D59)</f>
        <v/>
      </c>
      <c r="G47" s="5" t="str">
        <f>IF(①事業者情報!E59="","",①事業者情報!E59)</f>
        <v/>
      </c>
      <c r="H47" s="5" t="str">
        <f>IF(①事業者情報!F59="","",①事業者情報!F59)</f>
        <v/>
      </c>
      <c r="I47" s="5" t="str">
        <f>IF(①事業者情報!H59="","",①事業者情報!H59)</f>
        <v/>
      </c>
      <c r="J47" s="5" t="str">
        <f>IF(①事業者情報!I59="","",①事業者情報!I59)</f>
        <v/>
      </c>
      <c r="K47" s="5" t="str">
        <f>IF(①事業者情報!J59="","",①事業者情報!J59)</f>
        <v/>
      </c>
      <c r="L47" s="5" t="str">
        <f>IF(①事業者情報!K59="","",①事業者情報!K59)</f>
        <v/>
      </c>
      <c r="M47" s="5" t="str">
        <f>IF(①事業者情報!L59="","",①事業者情報!L59)</f>
        <v/>
      </c>
      <c r="N47" s="5" t="str">
        <f>IF(①事業者情報!M59="","",①事業者情報!M59)</f>
        <v/>
      </c>
      <c r="O47" s="5" t="str">
        <f>IF(①事業者情報!N59="","",①事業者情報!N59)</f>
        <v/>
      </c>
      <c r="P47" s="5" t="str">
        <f>IF(①事業者情報!O59="","",①事業者情報!O59)</f>
        <v/>
      </c>
      <c r="Q47" s="5" t="str">
        <f>IF(①事業者情報!P59="","",①事業者情報!P59)</f>
        <v/>
      </c>
      <c r="R47" s="5" t="str">
        <f>IF(①事業者情報!Q59="","",①事業者情報!Q59)</f>
        <v/>
      </c>
      <c r="T47" s="6">
        <v>45</v>
      </c>
      <c r="U47" s="6" t="str">
        <f t="shared" si="0"/>
        <v/>
      </c>
      <c r="V47" s="6">
        <v>45</v>
      </c>
      <c r="W47" s="6" t="str">
        <f t="shared" si="1"/>
        <v/>
      </c>
      <c r="X47" s="6">
        <v>45</v>
      </c>
      <c r="Y47" s="6" t="str">
        <f t="shared" si="2"/>
        <v/>
      </c>
    </row>
    <row r="48" spans="1:25">
      <c r="A48" s="5" t="str">
        <f>IF(①事業者情報!A60="","",①事業者情報!A60)</f>
        <v/>
      </c>
      <c r="B48" s="9" t="str">
        <f>IF(I48&lt;&gt;"",MAX(B$2:B47)+1,"")</f>
        <v/>
      </c>
      <c r="C48" s="9" t="str">
        <f>IF(J48&lt;&gt;"",MAX(C$2:C47)+1,"")</f>
        <v/>
      </c>
      <c r="D48" s="9" t="str">
        <f>IF(K48&lt;&gt;"",MAX(D$2:D47)+1,"")</f>
        <v/>
      </c>
      <c r="E48" s="5" t="str">
        <f>IF(①事業者情報!B60="","",①事業者情報!B60)</f>
        <v/>
      </c>
      <c r="F48" s="5" t="str">
        <f>IF(①事業者情報!D60="","",①事業者情報!D60)</f>
        <v/>
      </c>
      <c r="G48" s="5" t="str">
        <f>IF(①事業者情報!E60="","",①事業者情報!E60)</f>
        <v/>
      </c>
      <c r="H48" s="5" t="str">
        <f>IF(①事業者情報!F60="","",①事業者情報!F60)</f>
        <v/>
      </c>
      <c r="I48" s="5" t="str">
        <f>IF(①事業者情報!H60="","",①事業者情報!H60)</f>
        <v/>
      </c>
      <c r="J48" s="5" t="str">
        <f>IF(①事業者情報!I60="","",①事業者情報!I60)</f>
        <v/>
      </c>
      <c r="K48" s="5" t="str">
        <f>IF(①事業者情報!J60="","",①事業者情報!J60)</f>
        <v/>
      </c>
      <c r="L48" s="5" t="str">
        <f>IF(①事業者情報!K60="","",①事業者情報!K60)</f>
        <v/>
      </c>
      <c r="M48" s="5" t="str">
        <f>IF(①事業者情報!L60="","",①事業者情報!L60)</f>
        <v/>
      </c>
      <c r="N48" s="5" t="str">
        <f>IF(①事業者情報!M60="","",①事業者情報!M60)</f>
        <v/>
      </c>
      <c r="O48" s="5" t="str">
        <f>IF(①事業者情報!N60="","",①事業者情報!N60)</f>
        <v/>
      </c>
      <c r="P48" s="5" t="str">
        <f>IF(①事業者情報!O60="","",①事業者情報!O60)</f>
        <v/>
      </c>
      <c r="Q48" s="5" t="str">
        <f>IF(①事業者情報!P60="","",①事業者情報!P60)</f>
        <v/>
      </c>
      <c r="R48" s="5" t="str">
        <f>IF(①事業者情報!Q60="","",①事業者情報!Q60)</f>
        <v/>
      </c>
      <c r="T48" s="6">
        <v>46</v>
      </c>
      <c r="U48" s="6" t="str">
        <f t="shared" si="0"/>
        <v/>
      </c>
      <c r="V48" s="6">
        <v>46</v>
      </c>
      <c r="W48" s="6" t="str">
        <f t="shared" si="1"/>
        <v/>
      </c>
      <c r="X48" s="6">
        <v>46</v>
      </c>
      <c r="Y48" s="6" t="str">
        <f t="shared" si="2"/>
        <v/>
      </c>
    </row>
    <row r="49" spans="1:25">
      <c r="A49" s="5" t="str">
        <f>IF(①事業者情報!A61="","",①事業者情報!A61)</f>
        <v/>
      </c>
      <c r="B49" s="9" t="str">
        <f>IF(I49&lt;&gt;"",MAX(B$2:B48)+1,"")</f>
        <v/>
      </c>
      <c r="C49" s="9" t="str">
        <f>IF(J49&lt;&gt;"",MAX(C$2:C48)+1,"")</f>
        <v/>
      </c>
      <c r="D49" s="9" t="str">
        <f>IF(K49&lt;&gt;"",MAX(D$2:D48)+1,"")</f>
        <v/>
      </c>
      <c r="E49" s="5" t="str">
        <f>IF(①事業者情報!B61="","",①事業者情報!B61)</f>
        <v/>
      </c>
      <c r="F49" s="5" t="str">
        <f>IF(①事業者情報!D61="","",①事業者情報!D61)</f>
        <v/>
      </c>
      <c r="G49" s="5" t="str">
        <f>IF(①事業者情報!E61="","",①事業者情報!E61)</f>
        <v/>
      </c>
      <c r="H49" s="5" t="str">
        <f>IF(①事業者情報!F61="","",①事業者情報!F61)</f>
        <v/>
      </c>
      <c r="I49" s="5" t="str">
        <f>IF(①事業者情報!H61="","",①事業者情報!H61)</f>
        <v/>
      </c>
      <c r="J49" s="5" t="str">
        <f>IF(①事業者情報!I61="","",①事業者情報!I61)</f>
        <v/>
      </c>
      <c r="K49" s="5" t="str">
        <f>IF(①事業者情報!J61="","",①事業者情報!J61)</f>
        <v/>
      </c>
      <c r="L49" s="5" t="str">
        <f>IF(①事業者情報!K61="","",①事業者情報!K61)</f>
        <v/>
      </c>
      <c r="M49" s="5" t="str">
        <f>IF(①事業者情報!L61="","",①事業者情報!L61)</f>
        <v/>
      </c>
      <c r="N49" s="5" t="str">
        <f>IF(①事業者情報!M61="","",①事業者情報!M61)</f>
        <v/>
      </c>
      <c r="O49" s="5" t="str">
        <f>IF(①事業者情報!N61="","",①事業者情報!N61)</f>
        <v/>
      </c>
      <c r="P49" s="5" t="str">
        <f>IF(①事業者情報!O61="","",①事業者情報!O61)</f>
        <v/>
      </c>
      <c r="Q49" s="5" t="str">
        <f>IF(①事業者情報!P61="","",①事業者情報!P61)</f>
        <v/>
      </c>
      <c r="R49" s="5" t="str">
        <f>IF(①事業者情報!Q61="","",①事業者情報!Q61)</f>
        <v/>
      </c>
      <c r="T49" s="6">
        <v>47</v>
      </c>
      <c r="U49" s="6" t="str">
        <f t="shared" si="0"/>
        <v/>
      </c>
      <c r="V49" s="6">
        <v>47</v>
      </c>
      <c r="W49" s="6" t="str">
        <f t="shared" si="1"/>
        <v/>
      </c>
      <c r="X49" s="6">
        <v>47</v>
      </c>
      <c r="Y49" s="6" t="str">
        <f t="shared" si="2"/>
        <v/>
      </c>
    </row>
    <row r="50" spans="1:25">
      <c r="A50" s="5" t="str">
        <f>IF(①事業者情報!A62="","",①事業者情報!A62)</f>
        <v/>
      </c>
      <c r="B50" s="9" t="str">
        <f>IF(I50&lt;&gt;"",MAX(B$2:B49)+1,"")</f>
        <v/>
      </c>
      <c r="C50" s="9" t="str">
        <f>IF(J50&lt;&gt;"",MAX(C$2:C49)+1,"")</f>
        <v/>
      </c>
      <c r="D50" s="9" t="str">
        <f>IF(K50&lt;&gt;"",MAX(D$2:D49)+1,"")</f>
        <v/>
      </c>
      <c r="E50" s="5" t="str">
        <f>IF(①事業者情報!B62="","",①事業者情報!B62)</f>
        <v/>
      </c>
      <c r="F50" s="5" t="str">
        <f>IF(①事業者情報!D62="","",①事業者情報!D62)</f>
        <v/>
      </c>
      <c r="G50" s="5" t="str">
        <f>IF(①事業者情報!E62="","",①事業者情報!E62)</f>
        <v/>
      </c>
      <c r="H50" s="5" t="str">
        <f>IF(①事業者情報!F62="","",①事業者情報!F62)</f>
        <v/>
      </c>
      <c r="I50" s="5" t="str">
        <f>IF(①事業者情報!H62="","",①事業者情報!H62)</f>
        <v/>
      </c>
      <c r="J50" s="5" t="str">
        <f>IF(①事業者情報!I62="","",①事業者情報!I62)</f>
        <v/>
      </c>
      <c r="K50" s="5" t="str">
        <f>IF(①事業者情報!J62="","",①事業者情報!J62)</f>
        <v/>
      </c>
      <c r="L50" s="5" t="str">
        <f>IF(①事業者情報!K62="","",①事業者情報!K62)</f>
        <v/>
      </c>
      <c r="M50" s="5" t="str">
        <f>IF(①事業者情報!L62="","",①事業者情報!L62)</f>
        <v/>
      </c>
      <c r="N50" s="5" t="str">
        <f>IF(①事業者情報!M62="","",①事業者情報!M62)</f>
        <v/>
      </c>
      <c r="O50" s="5" t="str">
        <f>IF(①事業者情報!N62="","",①事業者情報!N62)</f>
        <v/>
      </c>
      <c r="P50" s="5" t="str">
        <f>IF(①事業者情報!O62="","",①事業者情報!O62)</f>
        <v/>
      </c>
      <c r="Q50" s="5" t="str">
        <f>IF(①事業者情報!P62="","",①事業者情報!P62)</f>
        <v/>
      </c>
      <c r="R50" s="5" t="str">
        <f>IF(①事業者情報!Q62="","",①事業者情報!Q62)</f>
        <v/>
      </c>
      <c r="T50" s="6">
        <v>48</v>
      </c>
      <c r="U50" s="6" t="str">
        <f t="shared" si="0"/>
        <v/>
      </c>
      <c r="V50" s="6">
        <v>48</v>
      </c>
      <c r="W50" s="6" t="str">
        <f t="shared" si="1"/>
        <v/>
      </c>
      <c r="X50" s="6">
        <v>48</v>
      </c>
      <c r="Y50" s="6" t="str">
        <f t="shared" si="2"/>
        <v/>
      </c>
    </row>
    <row r="51" spans="1:25">
      <c r="A51" s="5" t="str">
        <f>IF(①事業者情報!A63="","",①事業者情報!A63)</f>
        <v/>
      </c>
      <c r="B51" s="9" t="str">
        <f>IF(I51&lt;&gt;"",MAX(B$2:B50)+1,"")</f>
        <v/>
      </c>
      <c r="C51" s="9" t="str">
        <f>IF(J51&lt;&gt;"",MAX(C$2:C50)+1,"")</f>
        <v/>
      </c>
      <c r="D51" s="9" t="str">
        <f>IF(K51&lt;&gt;"",MAX(D$2:D50)+1,"")</f>
        <v/>
      </c>
      <c r="E51" s="5" t="str">
        <f>IF(①事業者情報!B63="","",①事業者情報!B63)</f>
        <v/>
      </c>
      <c r="F51" s="5" t="str">
        <f>IF(①事業者情報!D63="","",①事業者情報!D63)</f>
        <v/>
      </c>
      <c r="G51" s="5" t="str">
        <f>IF(①事業者情報!E63="","",①事業者情報!E63)</f>
        <v/>
      </c>
      <c r="H51" s="5" t="str">
        <f>IF(①事業者情報!F63="","",①事業者情報!F63)</f>
        <v/>
      </c>
      <c r="I51" s="5" t="str">
        <f>IF(①事業者情報!H63="","",①事業者情報!H63)</f>
        <v/>
      </c>
      <c r="J51" s="5" t="str">
        <f>IF(①事業者情報!I63="","",①事業者情報!I63)</f>
        <v/>
      </c>
      <c r="K51" s="5" t="str">
        <f>IF(①事業者情報!J63="","",①事業者情報!J63)</f>
        <v/>
      </c>
      <c r="L51" s="5" t="str">
        <f>IF(①事業者情報!K63="","",①事業者情報!K63)</f>
        <v/>
      </c>
      <c r="M51" s="5" t="str">
        <f>IF(①事業者情報!L63="","",①事業者情報!L63)</f>
        <v/>
      </c>
      <c r="N51" s="5" t="str">
        <f>IF(①事業者情報!M63="","",①事業者情報!M63)</f>
        <v/>
      </c>
      <c r="O51" s="5" t="str">
        <f>IF(①事業者情報!N63="","",①事業者情報!N63)</f>
        <v/>
      </c>
      <c r="P51" s="5" t="str">
        <f>IF(①事業者情報!O63="","",①事業者情報!O63)</f>
        <v/>
      </c>
      <c r="Q51" s="5" t="str">
        <f>IF(①事業者情報!P63="","",①事業者情報!P63)</f>
        <v/>
      </c>
      <c r="R51" s="5" t="str">
        <f>IF(①事業者情報!Q63="","",①事業者情報!Q63)</f>
        <v/>
      </c>
      <c r="T51" s="6">
        <v>49</v>
      </c>
      <c r="U51" s="6" t="str">
        <f t="shared" si="0"/>
        <v/>
      </c>
      <c r="V51" s="6">
        <v>49</v>
      </c>
      <c r="W51" s="6" t="str">
        <f t="shared" si="1"/>
        <v/>
      </c>
      <c r="X51" s="6">
        <v>49</v>
      </c>
      <c r="Y51" s="6" t="str">
        <f t="shared" si="2"/>
        <v/>
      </c>
    </row>
    <row r="52" spans="1:25">
      <c r="A52" s="5" t="str">
        <f>IF(①事業者情報!A64="","",①事業者情報!A64)</f>
        <v/>
      </c>
      <c r="B52" s="9" t="str">
        <f>IF(I52&lt;&gt;"",MAX(B$2:B51)+1,"")</f>
        <v/>
      </c>
      <c r="C52" s="9" t="str">
        <f>IF(J52&lt;&gt;"",MAX(C$2:C51)+1,"")</f>
        <v/>
      </c>
      <c r="D52" s="9" t="str">
        <f>IF(K52&lt;&gt;"",MAX(D$2:D51)+1,"")</f>
        <v/>
      </c>
      <c r="E52" s="5" t="str">
        <f>IF(①事業者情報!B64="","",①事業者情報!B64)</f>
        <v/>
      </c>
      <c r="F52" s="5" t="str">
        <f>IF(①事業者情報!D64="","",①事業者情報!D64)</f>
        <v/>
      </c>
      <c r="G52" s="5" t="str">
        <f>IF(①事業者情報!E64="","",①事業者情報!E64)</f>
        <v/>
      </c>
      <c r="H52" s="5" t="str">
        <f>IF(①事業者情報!F64="","",①事業者情報!F64)</f>
        <v/>
      </c>
      <c r="I52" s="5" t="str">
        <f>IF(①事業者情報!H64="","",①事業者情報!H64)</f>
        <v/>
      </c>
      <c r="J52" s="5" t="str">
        <f>IF(①事業者情報!I64="","",①事業者情報!I64)</f>
        <v/>
      </c>
      <c r="K52" s="5" t="str">
        <f>IF(①事業者情報!J64="","",①事業者情報!J64)</f>
        <v/>
      </c>
      <c r="L52" s="5" t="str">
        <f>IF(①事業者情報!K64="","",①事業者情報!K64)</f>
        <v/>
      </c>
      <c r="M52" s="5" t="str">
        <f>IF(①事業者情報!L64="","",①事業者情報!L64)</f>
        <v/>
      </c>
      <c r="N52" s="5" t="str">
        <f>IF(①事業者情報!M64="","",①事業者情報!M64)</f>
        <v/>
      </c>
      <c r="O52" s="5" t="str">
        <f>IF(①事業者情報!N64="","",①事業者情報!N64)</f>
        <v/>
      </c>
      <c r="P52" s="5" t="str">
        <f>IF(①事業者情報!O64="","",①事業者情報!O64)</f>
        <v/>
      </c>
      <c r="Q52" s="5" t="str">
        <f>IF(①事業者情報!P64="","",①事業者情報!P64)</f>
        <v/>
      </c>
      <c r="R52" s="5" t="str">
        <f>IF(①事業者情報!Q64="","",①事業者情報!Q64)</f>
        <v/>
      </c>
      <c r="T52" s="6">
        <v>50</v>
      </c>
      <c r="U52" s="6" t="str">
        <f t="shared" si="0"/>
        <v/>
      </c>
      <c r="V52" s="6">
        <v>50</v>
      </c>
      <c r="W52" s="6" t="str">
        <f t="shared" si="1"/>
        <v/>
      </c>
      <c r="X52" s="6">
        <v>50</v>
      </c>
      <c r="Y52" s="6" t="str">
        <f t="shared" si="2"/>
        <v/>
      </c>
    </row>
    <row r="53" spans="1:25">
      <c r="M53" s="5" t="str">
        <f>IF(①事業者情報!L65="","",①事業者情報!L65)</f>
        <v/>
      </c>
    </row>
  </sheetData>
  <phoneticPr fontId="15"/>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43"/>
  <sheetViews>
    <sheetView workbookViewId="0">
      <pane ySplit="1" topLeftCell="A2" activePane="bottomLeft" state="frozen"/>
      <selection activeCell="M30" sqref="M30"/>
      <selection pane="bottomLeft" activeCell="M30" sqref="M30"/>
    </sheetView>
  </sheetViews>
  <sheetFormatPr defaultColWidth="9.125" defaultRowHeight="12"/>
  <cols>
    <col min="1" max="1" width="4" style="6" bestFit="1" customWidth="1"/>
    <col min="2" max="2" width="7.625" style="6" bestFit="1" customWidth="1"/>
    <col min="3" max="3" width="11.625" style="6" customWidth="1"/>
    <col min="4" max="4" width="12.5" style="6" customWidth="1"/>
    <col min="5" max="5" width="20.625" style="6" bestFit="1" customWidth="1"/>
    <col min="6" max="6" width="16.875" style="6" bestFit="1" customWidth="1"/>
    <col min="7" max="7" width="13.875" style="7" bestFit="1" customWidth="1"/>
    <col min="8" max="8" width="9.125" style="6"/>
    <col min="9" max="9" width="15.375" style="6" bestFit="1" customWidth="1"/>
    <col min="10" max="10" width="12.5" style="6" customWidth="1"/>
    <col min="11" max="11" width="16.125" style="6" bestFit="1" customWidth="1"/>
    <col min="12" max="12" width="16.875" style="6" bestFit="1" customWidth="1"/>
    <col min="13" max="13" width="13.875" style="7" bestFit="1" customWidth="1"/>
    <col min="14" max="16384" width="9.125" style="6"/>
  </cols>
  <sheetData>
    <row r="1" spans="1:13" ht="36">
      <c r="A1" s="5" t="s">
        <v>91</v>
      </c>
      <c r="B1" s="11" t="s">
        <v>109</v>
      </c>
      <c r="C1" s="11" t="s">
        <v>110</v>
      </c>
      <c r="D1" s="5" t="s">
        <v>70</v>
      </c>
      <c r="E1" s="12" t="s">
        <v>69</v>
      </c>
      <c r="F1" s="12" t="s">
        <v>108</v>
      </c>
      <c r="G1" s="13" t="s">
        <v>72</v>
      </c>
      <c r="I1" s="12" t="s">
        <v>111</v>
      </c>
      <c r="J1" s="5" t="s">
        <v>70</v>
      </c>
      <c r="K1" s="12" t="s">
        <v>69</v>
      </c>
      <c r="L1" s="12" t="s">
        <v>108</v>
      </c>
      <c r="M1" s="13" t="s">
        <v>72</v>
      </c>
    </row>
    <row r="2" spans="1:13">
      <c r="A2" s="5">
        <f>IF(①事業者情報!A8="","",①事業者情報!A8)</f>
        <v>1</v>
      </c>
      <c r="B2" s="9" t="str">
        <f>IF(OR(LEFT(E2,2)="10",LEFT(E2,2)="30",LEFT(E2,2)="99"),"●","")</f>
        <v/>
      </c>
      <c r="C2" s="9" t="str">
        <f>IF(B2&lt;&gt;"",1,"")</f>
        <v/>
      </c>
      <c r="D2" s="5" t="str">
        <f>IF(①事業者情報!B8="","",①事業者情報!B8)</f>
        <v/>
      </c>
      <c r="E2" s="5" t="str">
        <f>IF(①事業者情報!M8="","",①事業者情報!M8)</f>
        <v/>
      </c>
      <c r="F2" s="5" t="str">
        <f>IF(①事業者情報!N8="","",①事業者情報!N8)</f>
        <v/>
      </c>
      <c r="G2" s="8" t="str">
        <f>IF(①事業者情報!O8="","",①事業者情報!O8)</f>
        <v/>
      </c>
      <c r="I2" s="5">
        <v>1</v>
      </c>
      <c r="J2" s="5" t="str">
        <f t="shared" ref="J2:J43" si="0">IFERROR(VLOOKUP(I2,C:G,2,FALSE),"")</f>
        <v/>
      </c>
      <c r="K2" s="5" t="str">
        <f t="shared" ref="K2:K43" si="1">IFERROR(VLOOKUP(I2,C:G,3,FALSE),"")</f>
        <v/>
      </c>
      <c r="L2" s="5" t="str">
        <f>IFERROR(VLOOKUP(I2,C:G,4,FALSE),"")</f>
        <v/>
      </c>
      <c r="M2" s="8" t="str">
        <f t="shared" ref="M2:M43" si="2">IFERROR(VLOOKUP(I2,C:G,5,FALSE),"")</f>
        <v/>
      </c>
    </row>
    <row r="3" spans="1:13">
      <c r="A3" s="5"/>
      <c r="B3" s="9" t="str">
        <f>IF(OR(LEFT(E3,2)="10",LEFT(E3,2)="30",LEFT(E3,2)="99"),"●","")</f>
        <v/>
      </c>
      <c r="C3" s="9" t="str">
        <f>IF(B3&lt;&gt;"",MAX(C$2:C2)+1,"")</f>
        <v/>
      </c>
      <c r="D3" s="5" t="str">
        <f>D2</f>
        <v/>
      </c>
      <c r="E3" s="5" t="str">
        <f>IF(①事業者情報!P8="","",①事業者情報!P8)</f>
        <v/>
      </c>
      <c r="F3" s="5" t="s">
        <v>112</v>
      </c>
      <c r="G3" s="8" t="str">
        <f>IF(①事業者情報!Q8="","",①事業者情報!Q8)</f>
        <v/>
      </c>
      <c r="I3" s="5">
        <v>2</v>
      </c>
      <c r="J3" s="5" t="str">
        <f t="shared" si="0"/>
        <v/>
      </c>
      <c r="K3" s="5" t="str">
        <f t="shared" si="1"/>
        <v/>
      </c>
      <c r="L3" s="5" t="str">
        <f t="shared" ref="L3:L43" si="3">IFERROR(VLOOKUP(I3,C:G,4,FALSE),"")</f>
        <v/>
      </c>
      <c r="M3" s="8" t="str">
        <f t="shared" si="2"/>
        <v/>
      </c>
    </row>
    <row r="4" spans="1:13">
      <c r="A4" s="5">
        <f>IF(①事業者情報!A15="","",①事業者情報!A15)</f>
        <v>1</v>
      </c>
      <c r="B4" s="9" t="str">
        <f t="shared" ref="B4:B43" si="4">IF(OR(LEFT(E4,2)="10",LEFT(E4,2)="30",LEFT(E4,2)="99"),"●","")</f>
        <v/>
      </c>
      <c r="C4" s="9" t="str">
        <f>IF(B4&lt;&gt;"",MAX(C$2:C3)+1,"")</f>
        <v/>
      </c>
      <c r="D4" s="5" t="str">
        <f>IF(①事業者情報!B15="","",①事業者情報!B15)</f>
        <v/>
      </c>
      <c r="E4" s="5" t="str">
        <f>IF(①事業者情報!M15="","",①事業者情報!M15)</f>
        <v/>
      </c>
      <c r="F4" s="5" t="str">
        <f>IF(①事業者情報!N15="","",①事業者情報!N15)</f>
        <v/>
      </c>
      <c r="G4" s="8" t="str">
        <f>IF(①事業者情報!O15="","",①事業者情報!O15)</f>
        <v/>
      </c>
      <c r="I4" s="5">
        <v>3</v>
      </c>
      <c r="J4" s="5" t="str">
        <f t="shared" si="0"/>
        <v/>
      </c>
      <c r="K4" s="5" t="str">
        <f t="shared" si="1"/>
        <v/>
      </c>
      <c r="L4" s="5" t="str">
        <f t="shared" si="3"/>
        <v/>
      </c>
      <c r="M4" s="8" t="str">
        <f t="shared" si="2"/>
        <v/>
      </c>
    </row>
    <row r="5" spans="1:13">
      <c r="A5" s="5"/>
      <c r="B5" s="9" t="str">
        <f t="shared" si="4"/>
        <v/>
      </c>
      <c r="C5" s="9" t="str">
        <f>IF(B5&lt;&gt;"",MAX(C$2:C4)+1,"")</f>
        <v/>
      </c>
      <c r="D5" s="5" t="str">
        <f>D4</f>
        <v/>
      </c>
      <c r="E5" s="5" t="str">
        <f>IF(①事業者情報!P15="","",①事業者情報!P15)</f>
        <v/>
      </c>
      <c r="F5" s="5" t="s">
        <v>112</v>
      </c>
      <c r="G5" s="8" t="str">
        <f>IF(①事業者情報!Q15="","",①事業者情報!Q15)</f>
        <v/>
      </c>
      <c r="I5" s="5">
        <v>4</v>
      </c>
      <c r="J5" s="5" t="str">
        <f t="shared" si="0"/>
        <v/>
      </c>
      <c r="K5" s="5" t="str">
        <f t="shared" si="1"/>
        <v/>
      </c>
      <c r="L5" s="5" t="str">
        <f t="shared" si="3"/>
        <v/>
      </c>
      <c r="M5" s="8" t="str">
        <f t="shared" si="2"/>
        <v/>
      </c>
    </row>
    <row r="6" spans="1:13">
      <c r="A6" s="5">
        <f>IF(①事業者情報!A16="","",①事業者情報!A16)</f>
        <v>2</v>
      </c>
      <c r="B6" s="9" t="str">
        <f t="shared" si="4"/>
        <v/>
      </c>
      <c r="C6" s="9" t="str">
        <f>IF(B6&lt;&gt;"",MAX(C$2:C5)+1,"")</f>
        <v/>
      </c>
      <c r="D6" s="5" t="str">
        <f>IF(①事業者情報!B16="","",①事業者情報!B16)</f>
        <v/>
      </c>
      <c r="E6" s="5" t="str">
        <f>IF(①事業者情報!M16="","",①事業者情報!M16)</f>
        <v/>
      </c>
      <c r="F6" s="5" t="str">
        <f>IF(①事業者情報!N16="","",①事業者情報!N16)</f>
        <v/>
      </c>
      <c r="G6" s="8" t="str">
        <f>IF(①事業者情報!O16="","",①事業者情報!O16)</f>
        <v/>
      </c>
      <c r="I6" s="5">
        <v>5</v>
      </c>
      <c r="J6" s="5" t="str">
        <f t="shared" si="0"/>
        <v/>
      </c>
      <c r="K6" s="5" t="str">
        <f t="shared" si="1"/>
        <v/>
      </c>
      <c r="L6" s="5" t="str">
        <f t="shared" si="3"/>
        <v/>
      </c>
      <c r="M6" s="8" t="str">
        <f t="shared" si="2"/>
        <v/>
      </c>
    </row>
    <row r="7" spans="1:13">
      <c r="A7" s="5"/>
      <c r="B7" s="9" t="str">
        <f t="shared" si="4"/>
        <v/>
      </c>
      <c r="C7" s="9" t="str">
        <f>IF(B7&lt;&gt;"",MAX(C$2:C6)+1,"")</f>
        <v/>
      </c>
      <c r="D7" s="5" t="str">
        <f>D6</f>
        <v/>
      </c>
      <c r="E7" s="5" t="str">
        <f>IF(①事業者情報!P16="","",①事業者情報!P16)</f>
        <v/>
      </c>
      <c r="F7" s="5" t="s">
        <v>112</v>
      </c>
      <c r="G7" s="8" t="str">
        <f>IF(①事業者情報!Q16="","",①事業者情報!Q16)</f>
        <v/>
      </c>
      <c r="I7" s="5">
        <v>6</v>
      </c>
      <c r="J7" s="5" t="str">
        <f t="shared" si="0"/>
        <v/>
      </c>
      <c r="K7" s="5" t="str">
        <f t="shared" si="1"/>
        <v/>
      </c>
      <c r="L7" s="5" t="str">
        <f t="shared" si="3"/>
        <v/>
      </c>
      <c r="M7" s="8" t="str">
        <f t="shared" si="2"/>
        <v/>
      </c>
    </row>
    <row r="8" spans="1:13">
      <c r="A8" s="5">
        <f>IF(①事業者情報!A17="","",①事業者情報!A17)</f>
        <v>3</v>
      </c>
      <c r="B8" s="9" t="str">
        <f t="shared" si="4"/>
        <v/>
      </c>
      <c r="C8" s="9" t="str">
        <f>IF(B8&lt;&gt;"",MAX(C$2:C7)+1,"")</f>
        <v/>
      </c>
      <c r="D8" s="5" t="str">
        <f>IF(①事業者情報!B17="","",①事業者情報!B17)</f>
        <v/>
      </c>
      <c r="E8" s="5" t="str">
        <f>IF(①事業者情報!M17="","",①事業者情報!M17)</f>
        <v/>
      </c>
      <c r="F8" s="5" t="str">
        <f>IF(①事業者情報!N17="","",①事業者情報!N17)</f>
        <v/>
      </c>
      <c r="G8" s="8" t="str">
        <f>IF(①事業者情報!O17="","",①事業者情報!O17)</f>
        <v/>
      </c>
      <c r="I8" s="5">
        <v>7</v>
      </c>
      <c r="J8" s="5" t="str">
        <f t="shared" si="0"/>
        <v/>
      </c>
      <c r="K8" s="5" t="str">
        <f t="shared" si="1"/>
        <v/>
      </c>
      <c r="L8" s="5" t="str">
        <f t="shared" si="3"/>
        <v/>
      </c>
      <c r="M8" s="8" t="str">
        <f t="shared" si="2"/>
        <v/>
      </c>
    </row>
    <row r="9" spans="1:13">
      <c r="A9" s="5"/>
      <c r="B9" s="9" t="str">
        <f t="shared" si="4"/>
        <v/>
      </c>
      <c r="C9" s="9" t="str">
        <f>IF(B9&lt;&gt;"",MAX(C$2:C8)+1,"")</f>
        <v/>
      </c>
      <c r="D9" s="5" t="str">
        <f>D8</f>
        <v/>
      </c>
      <c r="E9" s="5" t="str">
        <f>IF(①事業者情報!P17="","",①事業者情報!P17)</f>
        <v/>
      </c>
      <c r="F9" s="5" t="s">
        <v>112</v>
      </c>
      <c r="G9" s="8" t="str">
        <f>IF(①事業者情報!Q17="","",①事業者情報!Q17)</f>
        <v/>
      </c>
      <c r="I9" s="5">
        <v>8</v>
      </c>
      <c r="J9" s="5" t="str">
        <f t="shared" si="0"/>
        <v/>
      </c>
      <c r="K9" s="5" t="str">
        <f t="shared" si="1"/>
        <v/>
      </c>
      <c r="L9" s="5" t="str">
        <f t="shared" si="3"/>
        <v/>
      </c>
      <c r="M9" s="8" t="str">
        <f t="shared" si="2"/>
        <v/>
      </c>
    </row>
    <row r="10" spans="1:13">
      <c r="A10" s="5">
        <f>IF(①事業者情報!A18="","",①事業者情報!A18)</f>
        <v>4</v>
      </c>
      <c r="B10" s="9" t="str">
        <f t="shared" si="4"/>
        <v/>
      </c>
      <c r="C10" s="9" t="str">
        <f>IF(B10&lt;&gt;"",MAX(C$2:C9)+1,"")</f>
        <v/>
      </c>
      <c r="D10" s="5" t="str">
        <f>IF(①事業者情報!B18="","",①事業者情報!B18)</f>
        <v/>
      </c>
      <c r="E10" s="5" t="str">
        <f>IF(①事業者情報!M18="","",①事業者情報!M18)</f>
        <v/>
      </c>
      <c r="F10" s="5" t="str">
        <f>IF(①事業者情報!N18="","",①事業者情報!N18)</f>
        <v/>
      </c>
      <c r="G10" s="8" t="str">
        <f>IF(①事業者情報!O18="","",①事業者情報!O18)</f>
        <v/>
      </c>
      <c r="I10" s="5">
        <v>9</v>
      </c>
      <c r="J10" s="5" t="str">
        <f t="shared" si="0"/>
        <v/>
      </c>
      <c r="K10" s="5" t="str">
        <f t="shared" si="1"/>
        <v/>
      </c>
      <c r="L10" s="5" t="str">
        <f t="shared" si="3"/>
        <v/>
      </c>
      <c r="M10" s="8" t="str">
        <f t="shared" si="2"/>
        <v/>
      </c>
    </row>
    <row r="11" spans="1:13">
      <c r="A11" s="5"/>
      <c r="B11" s="9" t="str">
        <f t="shared" si="4"/>
        <v/>
      </c>
      <c r="C11" s="9" t="str">
        <f>IF(B11&lt;&gt;"",MAX(C$2:C10)+1,"")</f>
        <v/>
      </c>
      <c r="D11" s="5" t="str">
        <f>D10</f>
        <v/>
      </c>
      <c r="E11" s="5" t="str">
        <f>IF(①事業者情報!P18="","",①事業者情報!P18)</f>
        <v/>
      </c>
      <c r="F11" s="5" t="s">
        <v>112</v>
      </c>
      <c r="G11" s="8" t="str">
        <f>IF(①事業者情報!Q18="","",①事業者情報!Q18)</f>
        <v/>
      </c>
      <c r="I11" s="5">
        <v>10</v>
      </c>
      <c r="J11" s="5" t="str">
        <f t="shared" si="0"/>
        <v/>
      </c>
      <c r="K11" s="5" t="str">
        <f t="shared" si="1"/>
        <v/>
      </c>
      <c r="L11" s="5" t="str">
        <f t="shared" si="3"/>
        <v/>
      </c>
      <c r="M11" s="8" t="str">
        <f t="shared" si="2"/>
        <v/>
      </c>
    </row>
    <row r="12" spans="1:13">
      <c r="A12" s="5">
        <f>IF(①事業者情報!A19="","",①事業者情報!A19)</f>
        <v>5</v>
      </c>
      <c r="B12" s="9" t="str">
        <f t="shared" si="4"/>
        <v/>
      </c>
      <c r="C12" s="9" t="str">
        <f>IF(B12&lt;&gt;"",MAX(C$2:C11)+1,"")</f>
        <v/>
      </c>
      <c r="D12" s="5" t="str">
        <f>IF(①事業者情報!B19="","",①事業者情報!B19)</f>
        <v/>
      </c>
      <c r="E12" s="5" t="str">
        <f>IF(①事業者情報!M19="","",①事業者情報!M19)</f>
        <v/>
      </c>
      <c r="F12" s="5" t="str">
        <f>IF(①事業者情報!N19="","",①事業者情報!N19)</f>
        <v/>
      </c>
      <c r="G12" s="8" t="str">
        <f>IF(①事業者情報!O19="","",①事業者情報!O19)</f>
        <v/>
      </c>
      <c r="I12" s="5">
        <v>11</v>
      </c>
      <c r="J12" s="5" t="str">
        <f t="shared" si="0"/>
        <v/>
      </c>
      <c r="K12" s="5" t="str">
        <f t="shared" si="1"/>
        <v/>
      </c>
      <c r="L12" s="5" t="str">
        <f t="shared" si="3"/>
        <v/>
      </c>
      <c r="M12" s="8" t="str">
        <f t="shared" si="2"/>
        <v/>
      </c>
    </row>
    <row r="13" spans="1:13">
      <c r="A13" s="5"/>
      <c r="B13" s="9" t="str">
        <f t="shared" si="4"/>
        <v/>
      </c>
      <c r="C13" s="9" t="str">
        <f>IF(B13&lt;&gt;"",MAX(C$2:C12)+1,"")</f>
        <v/>
      </c>
      <c r="D13" s="5" t="str">
        <f>D12</f>
        <v/>
      </c>
      <c r="E13" s="5" t="str">
        <f>IF(①事業者情報!P19="","",①事業者情報!P19)</f>
        <v/>
      </c>
      <c r="F13" s="5" t="s">
        <v>112</v>
      </c>
      <c r="G13" s="8" t="str">
        <f>IF(①事業者情報!Q19="","",①事業者情報!Q19)</f>
        <v/>
      </c>
      <c r="I13" s="5">
        <v>12</v>
      </c>
      <c r="J13" s="5" t="str">
        <f t="shared" si="0"/>
        <v/>
      </c>
      <c r="K13" s="5" t="str">
        <f t="shared" si="1"/>
        <v/>
      </c>
      <c r="L13" s="5" t="str">
        <f t="shared" si="3"/>
        <v/>
      </c>
      <c r="M13" s="8" t="str">
        <f t="shared" si="2"/>
        <v/>
      </c>
    </row>
    <row r="14" spans="1:13">
      <c r="A14" s="5">
        <f>IF(①事業者情報!A20="","",①事業者情報!A20)</f>
        <v>6</v>
      </c>
      <c r="B14" s="9" t="str">
        <f t="shared" si="4"/>
        <v/>
      </c>
      <c r="C14" s="9" t="str">
        <f>IF(B14&lt;&gt;"",MAX(C$2:C13)+1,"")</f>
        <v/>
      </c>
      <c r="D14" s="5" t="str">
        <f>IF(①事業者情報!B20="","",①事業者情報!B20)</f>
        <v/>
      </c>
      <c r="E14" s="5" t="str">
        <f>IF(①事業者情報!M20="","",①事業者情報!M20)</f>
        <v/>
      </c>
      <c r="F14" s="5" t="str">
        <f>IF(①事業者情報!N20="","",①事業者情報!N20)</f>
        <v/>
      </c>
      <c r="G14" s="8" t="str">
        <f>IF(①事業者情報!O20="","",①事業者情報!O20)</f>
        <v/>
      </c>
      <c r="I14" s="5">
        <v>13</v>
      </c>
      <c r="J14" s="5" t="str">
        <f t="shared" si="0"/>
        <v/>
      </c>
      <c r="K14" s="5" t="str">
        <f t="shared" si="1"/>
        <v/>
      </c>
      <c r="L14" s="5" t="str">
        <f t="shared" si="3"/>
        <v/>
      </c>
      <c r="M14" s="8" t="str">
        <f t="shared" si="2"/>
        <v/>
      </c>
    </row>
    <row r="15" spans="1:13">
      <c r="A15" s="5"/>
      <c r="B15" s="9" t="str">
        <f t="shared" si="4"/>
        <v/>
      </c>
      <c r="C15" s="9" t="str">
        <f>IF(B15&lt;&gt;"",MAX(C$2:C14)+1,"")</f>
        <v/>
      </c>
      <c r="D15" s="5" t="str">
        <f>D14</f>
        <v/>
      </c>
      <c r="E15" s="5" t="str">
        <f>IF(①事業者情報!P20="","",①事業者情報!P20)</f>
        <v/>
      </c>
      <c r="F15" s="5" t="s">
        <v>112</v>
      </c>
      <c r="G15" s="8" t="str">
        <f>IF(①事業者情報!Q20="","",①事業者情報!Q20)</f>
        <v/>
      </c>
      <c r="I15" s="5">
        <v>14</v>
      </c>
      <c r="J15" s="5" t="str">
        <f t="shared" si="0"/>
        <v/>
      </c>
      <c r="K15" s="5" t="str">
        <f t="shared" si="1"/>
        <v/>
      </c>
      <c r="L15" s="5" t="str">
        <f t="shared" si="3"/>
        <v/>
      </c>
      <c r="M15" s="8" t="str">
        <f t="shared" si="2"/>
        <v/>
      </c>
    </row>
    <row r="16" spans="1:13">
      <c r="A16" s="5">
        <f>IF(①事業者情報!A21="","",①事業者情報!A21)</f>
        <v>7</v>
      </c>
      <c r="B16" s="9" t="str">
        <f t="shared" si="4"/>
        <v/>
      </c>
      <c r="C16" s="9" t="str">
        <f>IF(B16&lt;&gt;"",MAX(C$2:C15)+1,"")</f>
        <v/>
      </c>
      <c r="D16" s="5" t="str">
        <f>IF(①事業者情報!B21="","",①事業者情報!B21)</f>
        <v/>
      </c>
      <c r="E16" s="5" t="str">
        <f>IF(①事業者情報!M21="","",①事業者情報!M21)</f>
        <v/>
      </c>
      <c r="F16" s="5" t="str">
        <f>IF(①事業者情報!N21="","",①事業者情報!N21)</f>
        <v/>
      </c>
      <c r="G16" s="8" t="str">
        <f>IF(①事業者情報!O21="","",①事業者情報!O21)</f>
        <v/>
      </c>
      <c r="I16" s="5">
        <v>15</v>
      </c>
      <c r="J16" s="5" t="str">
        <f t="shared" si="0"/>
        <v/>
      </c>
      <c r="K16" s="5" t="str">
        <f t="shared" si="1"/>
        <v/>
      </c>
      <c r="L16" s="5" t="str">
        <f t="shared" si="3"/>
        <v/>
      </c>
      <c r="M16" s="8" t="str">
        <f t="shared" si="2"/>
        <v/>
      </c>
    </row>
    <row r="17" spans="1:13">
      <c r="A17" s="5"/>
      <c r="B17" s="9" t="str">
        <f t="shared" si="4"/>
        <v/>
      </c>
      <c r="C17" s="9" t="str">
        <f>IF(B17&lt;&gt;"",MAX(C$2:C16)+1,"")</f>
        <v/>
      </c>
      <c r="D17" s="5" t="str">
        <f>D16</f>
        <v/>
      </c>
      <c r="E17" s="5" t="str">
        <f>IF(①事業者情報!P21="","",①事業者情報!P21)</f>
        <v/>
      </c>
      <c r="F17" s="5" t="s">
        <v>112</v>
      </c>
      <c r="G17" s="8" t="str">
        <f>IF(①事業者情報!Q21="","",①事業者情報!Q21)</f>
        <v/>
      </c>
      <c r="I17" s="5">
        <v>16</v>
      </c>
      <c r="J17" s="5" t="str">
        <f t="shared" si="0"/>
        <v/>
      </c>
      <c r="K17" s="5" t="str">
        <f t="shared" si="1"/>
        <v/>
      </c>
      <c r="L17" s="5" t="str">
        <f t="shared" si="3"/>
        <v/>
      </c>
      <c r="M17" s="8" t="str">
        <f t="shared" si="2"/>
        <v/>
      </c>
    </row>
    <row r="18" spans="1:13">
      <c r="A18" s="5">
        <f>IF(①事業者情報!A22="","",①事業者情報!A22)</f>
        <v>8</v>
      </c>
      <c r="B18" s="9" t="str">
        <f t="shared" si="4"/>
        <v/>
      </c>
      <c r="C18" s="9" t="str">
        <f>IF(B18&lt;&gt;"",MAX(C$2:C17)+1,"")</f>
        <v/>
      </c>
      <c r="D18" s="5" t="str">
        <f>IF(①事業者情報!B22="","",①事業者情報!B22)</f>
        <v/>
      </c>
      <c r="E18" s="5" t="str">
        <f>IF(①事業者情報!M22="","",①事業者情報!M22)</f>
        <v/>
      </c>
      <c r="F18" s="5" t="str">
        <f>IF(①事業者情報!N22="","",①事業者情報!N22)</f>
        <v/>
      </c>
      <c r="G18" s="8" t="str">
        <f>IF(①事業者情報!O22="","",①事業者情報!O22)</f>
        <v/>
      </c>
      <c r="I18" s="5">
        <v>17</v>
      </c>
      <c r="J18" s="5" t="str">
        <f t="shared" si="0"/>
        <v/>
      </c>
      <c r="K18" s="5" t="str">
        <f t="shared" si="1"/>
        <v/>
      </c>
      <c r="L18" s="5" t="str">
        <f t="shared" si="3"/>
        <v/>
      </c>
      <c r="M18" s="8" t="str">
        <f t="shared" si="2"/>
        <v/>
      </c>
    </row>
    <row r="19" spans="1:13">
      <c r="A19" s="5"/>
      <c r="B19" s="9" t="str">
        <f t="shared" si="4"/>
        <v/>
      </c>
      <c r="C19" s="9" t="str">
        <f>IF(B19&lt;&gt;"",MAX(C$2:C18)+1,"")</f>
        <v/>
      </c>
      <c r="D19" s="5" t="str">
        <f>D18</f>
        <v/>
      </c>
      <c r="E19" s="5" t="str">
        <f>IF(①事業者情報!P22="","",①事業者情報!P22)</f>
        <v/>
      </c>
      <c r="F19" s="5" t="s">
        <v>112</v>
      </c>
      <c r="G19" s="8" t="str">
        <f>IF(①事業者情報!Q22="","",①事業者情報!Q22)</f>
        <v/>
      </c>
      <c r="I19" s="5">
        <v>18</v>
      </c>
      <c r="J19" s="5" t="str">
        <f t="shared" si="0"/>
        <v/>
      </c>
      <c r="K19" s="5" t="str">
        <f t="shared" si="1"/>
        <v/>
      </c>
      <c r="L19" s="5" t="str">
        <f t="shared" si="3"/>
        <v/>
      </c>
      <c r="M19" s="8" t="str">
        <f t="shared" si="2"/>
        <v/>
      </c>
    </row>
    <row r="20" spans="1:13">
      <c r="A20" s="5">
        <f>IF(①事業者情報!A23="","",①事業者情報!A23)</f>
        <v>9</v>
      </c>
      <c r="B20" s="9" t="str">
        <f t="shared" si="4"/>
        <v/>
      </c>
      <c r="C20" s="9" t="str">
        <f>IF(B20&lt;&gt;"",MAX(C$2:C19)+1,"")</f>
        <v/>
      </c>
      <c r="D20" s="5" t="str">
        <f>IF(①事業者情報!B23="","",①事業者情報!B23)</f>
        <v/>
      </c>
      <c r="E20" s="5" t="str">
        <f>IF(①事業者情報!M23="","",①事業者情報!M23)</f>
        <v/>
      </c>
      <c r="F20" s="5" t="str">
        <f>IF(①事業者情報!N23="","",①事業者情報!N23)</f>
        <v/>
      </c>
      <c r="G20" s="8" t="str">
        <f>IF(①事業者情報!O23="","",①事業者情報!O23)</f>
        <v/>
      </c>
      <c r="I20" s="5">
        <v>19</v>
      </c>
      <c r="J20" s="5" t="str">
        <f t="shared" si="0"/>
        <v/>
      </c>
      <c r="K20" s="5" t="str">
        <f t="shared" si="1"/>
        <v/>
      </c>
      <c r="L20" s="5" t="str">
        <f t="shared" si="3"/>
        <v/>
      </c>
      <c r="M20" s="8" t="str">
        <f t="shared" si="2"/>
        <v/>
      </c>
    </row>
    <row r="21" spans="1:13">
      <c r="A21" s="5"/>
      <c r="B21" s="9" t="str">
        <f t="shared" si="4"/>
        <v/>
      </c>
      <c r="C21" s="9" t="str">
        <f>IF(B21&lt;&gt;"",MAX(C$2:C20)+1,"")</f>
        <v/>
      </c>
      <c r="D21" s="5" t="str">
        <f>D20</f>
        <v/>
      </c>
      <c r="E21" s="5" t="str">
        <f>IF(①事業者情報!P23="","",①事業者情報!P23)</f>
        <v/>
      </c>
      <c r="F21" s="5" t="s">
        <v>112</v>
      </c>
      <c r="G21" s="8" t="str">
        <f>IF(①事業者情報!Q23="","",①事業者情報!Q23)</f>
        <v/>
      </c>
      <c r="I21" s="5">
        <v>20</v>
      </c>
      <c r="J21" s="5" t="str">
        <f t="shared" si="0"/>
        <v/>
      </c>
      <c r="K21" s="5" t="str">
        <f t="shared" si="1"/>
        <v/>
      </c>
      <c r="L21" s="5" t="str">
        <f t="shared" si="3"/>
        <v/>
      </c>
      <c r="M21" s="8" t="str">
        <f t="shared" si="2"/>
        <v/>
      </c>
    </row>
    <row r="22" spans="1:13">
      <c r="A22" s="5">
        <f>IF(①事業者情報!A24="","",①事業者情報!A24)</f>
        <v>10</v>
      </c>
      <c r="B22" s="9" t="str">
        <f t="shared" si="4"/>
        <v/>
      </c>
      <c r="C22" s="9" t="str">
        <f>IF(B22&lt;&gt;"",MAX(C$2:C21)+1,"")</f>
        <v/>
      </c>
      <c r="D22" s="5" t="str">
        <f>IF(①事業者情報!B24="","",①事業者情報!B24)</f>
        <v/>
      </c>
      <c r="E22" s="5" t="str">
        <f>IF(①事業者情報!M24="","",①事業者情報!M24)</f>
        <v/>
      </c>
      <c r="F22" s="5" t="str">
        <f>IF(①事業者情報!N24="","",①事業者情報!N24)</f>
        <v/>
      </c>
      <c r="G22" s="8" t="str">
        <f>IF(①事業者情報!O24="","",①事業者情報!O24)</f>
        <v/>
      </c>
      <c r="I22" s="5">
        <v>21</v>
      </c>
      <c r="J22" s="5" t="str">
        <f t="shared" si="0"/>
        <v/>
      </c>
      <c r="K22" s="5" t="str">
        <f t="shared" si="1"/>
        <v/>
      </c>
      <c r="L22" s="5" t="str">
        <f t="shared" si="3"/>
        <v/>
      </c>
      <c r="M22" s="8" t="str">
        <f t="shared" si="2"/>
        <v/>
      </c>
    </row>
    <row r="23" spans="1:13">
      <c r="A23" s="5"/>
      <c r="B23" s="9" t="str">
        <f t="shared" si="4"/>
        <v/>
      </c>
      <c r="C23" s="9" t="str">
        <f>IF(B23&lt;&gt;"",MAX(C$2:C22)+1,"")</f>
        <v/>
      </c>
      <c r="D23" s="5" t="str">
        <f>D22</f>
        <v/>
      </c>
      <c r="E23" s="5" t="str">
        <f>IF(①事業者情報!P24="","",①事業者情報!P24)</f>
        <v/>
      </c>
      <c r="F23" s="5" t="s">
        <v>112</v>
      </c>
      <c r="G23" s="8" t="str">
        <f>IF(①事業者情報!Q24="","",①事業者情報!Q24)</f>
        <v/>
      </c>
      <c r="I23" s="5">
        <v>22</v>
      </c>
      <c r="J23" s="5" t="str">
        <f t="shared" si="0"/>
        <v/>
      </c>
      <c r="K23" s="5" t="str">
        <f t="shared" si="1"/>
        <v/>
      </c>
      <c r="L23" s="5" t="str">
        <f t="shared" si="3"/>
        <v/>
      </c>
      <c r="M23" s="8" t="str">
        <f t="shared" si="2"/>
        <v/>
      </c>
    </row>
    <row r="24" spans="1:13">
      <c r="A24" s="5">
        <f>IF(①事業者情報!A25="","",①事業者情報!A25)</f>
        <v>11</v>
      </c>
      <c r="B24" s="9" t="str">
        <f t="shared" si="4"/>
        <v/>
      </c>
      <c r="C24" s="9" t="str">
        <f>IF(B24&lt;&gt;"",MAX(C$2:C23)+1,"")</f>
        <v/>
      </c>
      <c r="D24" s="5" t="str">
        <f>IF(①事業者情報!B25="","",①事業者情報!B25)</f>
        <v/>
      </c>
      <c r="E24" s="5" t="str">
        <f>IF(①事業者情報!M25="","",①事業者情報!M25)</f>
        <v/>
      </c>
      <c r="F24" s="5" t="str">
        <f>IF(①事業者情報!N25="","",①事業者情報!N25)</f>
        <v/>
      </c>
      <c r="G24" s="8" t="str">
        <f>IF(①事業者情報!O25="","",①事業者情報!O25)</f>
        <v/>
      </c>
      <c r="I24" s="5">
        <v>23</v>
      </c>
      <c r="J24" s="5" t="str">
        <f t="shared" si="0"/>
        <v/>
      </c>
      <c r="K24" s="5" t="str">
        <f t="shared" si="1"/>
        <v/>
      </c>
      <c r="L24" s="5" t="str">
        <f t="shared" si="3"/>
        <v/>
      </c>
      <c r="M24" s="8" t="str">
        <f t="shared" si="2"/>
        <v/>
      </c>
    </row>
    <row r="25" spans="1:13">
      <c r="A25" s="5"/>
      <c r="B25" s="9" t="str">
        <f t="shared" si="4"/>
        <v/>
      </c>
      <c r="C25" s="9" t="str">
        <f>IF(B25&lt;&gt;"",MAX(C$2:C24)+1,"")</f>
        <v/>
      </c>
      <c r="D25" s="5" t="str">
        <f>D24</f>
        <v/>
      </c>
      <c r="E25" s="5" t="str">
        <f>IF(①事業者情報!P25="","",①事業者情報!P25)</f>
        <v/>
      </c>
      <c r="F25" s="5" t="s">
        <v>112</v>
      </c>
      <c r="G25" s="8" t="str">
        <f>IF(①事業者情報!Q25="","",①事業者情報!Q25)</f>
        <v/>
      </c>
      <c r="I25" s="5">
        <v>24</v>
      </c>
      <c r="J25" s="5" t="str">
        <f t="shared" si="0"/>
        <v/>
      </c>
      <c r="K25" s="5" t="str">
        <f t="shared" si="1"/>
        <v/>
      </c>
      <c r="L25" s="5" t="str">
        <f t="shared" si="3"/>
        <v/>
      </c>
      <c r="M25" s="8" t="str">
        <f t="shared" si="2"/>
        <v/>
      </c>
    </row>
    <row r="26" spans="1:13">
      <c r="A26" s="5">
        <f>IF(①事業者情報!A26="","",①事業者情報!A26)</f>
        <v>12</v>
      </c>
      <c r="B26" s="9" t="str">
        <f t="shared" si="4"/>
        <v/>
      </c>
      <c r="C26" s="9" t="str">
        <f>IF(B26&lt;&gt;"",MAX(C$2:C25)+1,"")</f>
        <v/>
      </c>
      <c r="D26" s="5" t="str">
        <f>IF(①事業者情報!B26="","",①事業者情報!B26)</f>
        <v/>
      </c>
      <c r="E26" s="5" t="str">
        <f>IF(①事業者情報!M26="","",①事業者情報!M26)</f>
        <v/>
      </c>
      <c r="F26" s="5" t="str">
        <f>IF(①事業者情報!N26="","",①事業者情報!N26)</f>
        <v/>
      </c>
      <c r="G26" s="8" t="str">
        <f>IF(①事業者情報!O26="","",①事業者情報!O26)</f>
        <v/>
      </c>
      <c r="I26" s="5">
        <v>25</v>
      </c>
      <c r="J26" s="5" t="str">
        <f t="shared" si="0"/>
        <v/>
      </c>
      <c r="K26" s="5" t="str">
        <f t="shared" si="1"/>
        <v/>
      </c>
      <c r="L26" s="5" t="str">
        <f t="shared" si="3"/>
        <v/>
      </c>
      <c r="M26" s="8" t="str">
        <f t="shared" si="2"/>
        <v/>
      </c>
    </row>
    <row r="27" spans="1:13">
      <c r="A27" s="5"/>
      <c r="B27" s="9" t="str">
        <f t="shared" si="4"/>
        <v/>
      </c>
      <c r="C27" s="9" t="str">
        <f>IF(B27&lt;&gt;"",MAX(C$2:C26)+1,"")</f>
        <v/>
      </c>
      <c r="D27" s="5" t="str">
        <f>D26</f>
        <v/>
      </c>
      <c r="E27" s="5" t="str">
        <f>IF(①事業者情報!P26="","",①事業者情報!P26)</f>
        <v/>
      </c>
      <c r="F27" s="5" t="s">
        <v>112</v>
      </c>
      <c r="G27" s="8" t="str">
        <f>IF(①事業者情報!Q26="","",①事業者情報!Q26)</f>
        <v/>
      </c>
      <c r="I27" s="5">
        <v>26</v>
      </c>
      <c r="J27" s="5" t="str">
        <f t="shared" si="0"/>
        <v/>
      </c>
      <c r="K27" s="5" t="str">
        <f t="shared" si="1"/>
        <v/>
      </c>
      <c r="L27" s="5" t="str">
        <f t="shared" si="3"/>
        <v/>
      </c>
      <c r="M27" s="8" t="str">
        <f t="shared" si="2"/>
        <v/>
      </c>
    </row>
    <row r="28" spans="1:13">
      <c r="A28" s="5">
        <f>IF(①事業者情報!A27="","",①事業者情報!A27)</f>
        <v>13</v>
      </c>
      <c r="B28" s="9" t="str">
        <f t="shared" si="4"/>
        <v/>
      </c>
      <c r="C28" s="9" t="str">
        <f>IF(B28&lt;&gt;"",MAX(C$2:C27)+1,"")</f>
        <v/>
      </c>
      <c r="D28" s="5" t="str">
        <f>IF(①事業者情報!B27="","",①事業者情報!B27)</f>
        <v/>
      </c>
      <c r="E28" s="5" t="str">
        <f>IF(①事業者情報!M27="","",①事業者情報!M27)</f>
        <v/>
      </c>
      <c r="F28" s="5" t="str">
        <f>IF(①事業者情報!N27="","",①事業者情報!N27)</f>
        <v/>
      </c>
      <c r="G28" s="8" t="str">
        <f>IF(①事業者情報!O27="","",①事業者情報!O27)</f>
        <v/>
      </c>
      <c r="I28" s="5">
        <v>27</v>
      </c>
      <c r="J28" s="5" t="str">
        <f t="shared" si="0"/>
        <v/>
      </c>
      <c r="K28" s="5" t="str">
        <f t="shared" si="1"/>
        <v/>
      </c>
      <c r="L28" s="5" t="str">
        <f t="shared" si="3"/>
        <v/>
      </c>
      <c r="M28" s="8" t="str">
        <f t="shared" si="2"/>
        <v/>
      </c>
    </row>
    <row r="29" spans="1:13">
      <c r="A29" s="5"/>
      <c r="B29" s="9" t="str">
        <f t="shared" si="4"/>
        <v/>
      </c>
      <c r="C29" s="9" t="str">
        <f>IF(B29&lt;&gt;"",MAX(C$2:C28)+1,"")</f>
        <v/>
      </c>
      <c r="D29" s="5" t="str">
        <f>D28</f>
        <v/>
      </c>
      <c r="E29" s="5" t="str">
        <f>IF(①事業者情報!P27="","",①事業者情報!P27)</f>
        <v/>
      </c>
      <c r="F29" s="5" t="s">
        <v>112</v>
      </c>
      <c r="G29" s="8" t="str">
        <f>IF(①事業者情報!Q27="","",①事業者情報!Q27)</f>
        <v/>
      </c>
      <c r="I29" s="5">
        <v>28</v>
      </c>
      <c r="J29" s="5" t="str">
        <f t="shared" si="0"/>
        <v/>
      </c>
      <c r="K29" s="5" t="str">
        <f t="shared" si="1"/>
        <v/>
      </c>
      <c r="L29" s="5" t="str">
        <f t="shared" si="3"/>
        <v/>
      </c>
      <c r="M29" s="8" t="str">
        <f t="shared" si="2"/>
        <v/>
      </c>
    </row>
    <row r="30" spans="1:13">
      <c r="A30" s="5">
        <f>IF(①事業者情報!A28="","",①事業者情報!A28)</f>
        <v>14</v>
      </c>
      <c r="B30" s="9" t="str">
        <f t="shared" si="4"/>
        <v/>
      </c>
      <c r="C30" s="9" t="str">
        <f>IF(B30&lt;&gt;"",MAX(C$2:C29)+1,"")</f>
        <v/>
      </c>
      <c r="D30" s="5" t="str">
        <f>IF(①事業者情報!B28="","",①事業者情報!B28)</f>
        <v/>
      </c>
      <c r="E30" s="5" t="str">
        <f>IF(①事業者情報!M28="","",①事業者情報!M28)</f>
        <v/>
      </c>
      <c r="F30" s="5" t="str">
        <f>IF(①事業者情報!N28="","",①事業者情報!N28)</f>
        <v/>
      </c>
      <c r="G30" s="8" t="str">
        <f>IF(①事業者情報!O28="","",①事業者情報!O28)</f>
        <v/>
      </c>
      <c r="I30" s="5">
        <v>29</v>
      </c>
      <c r="J30" s="5" t="str">
        <f t="shared" si="0"/>
        <v/>
      </c>
      <c r="K30" s="5" t="str">
        <f t="shared" si="1"/>
        <v/>
      </c>
      <c r="L30" s="5" t="str">
        <f t="shared" si="3"/>
        <v/>
      </c>
      <c r="M30" s="8" t="str">
        <f t="shared" si="2"/>
        <v/>
      </c>
    </row>
    <row r="31" spans="1:13">
      <c r="A31" s="5"/>
      <c r="B31" s="9" t="str">
        <f t="shared" si="4"/>
        <v/>
      </c>
      <c r="C31" s="9" t="str">
        <f>IF(B31&lt;&gt;"",MAX(C$2:C30)+1,"")</f>
        <v/>
      </c>
      <c r="D31" s="5" t="str">
        <f>D30</f>
        <v/>
      </c>
      <c r="E31" s="5" t="str">
        <f>IF(①事業者情報!P28="","",①事業者情報!P28)</f>
        <v/>
      </c>
      <c r="F31" s="5" t="s">
        <v>112</v>
      </c>
      <c r="G31" s="8" t="str">
        <f>IF(①事業者情報!Q28="","",①事業者情報!Q28)</f>
        <v/>
      </c>
      <c r="I31" s="5">
        <v>30</v>
      </c>
      <c r="J31" s="5" t="str">
        <f t="shared" si="0"/>
        <v/>
      </c>
      <c r="K31" s="5" t="str">
        <f t="shared" si="1"/>
        <v/>
      </c>
      <c r="L31" s="5" t="str">
        <f t="shared" si="3"/>
        <v/>
      </c>
      <c r="M31" s="8" t="str">
        <f t="shared" si="2"/>
        <v/>
      </c>
    </row>
    <row r="32" spans="1:13">
      <c r="A32" s="5">
        <f>IF(①事業者情報!A29="","",①事業者情報!A29)</f>
        <v>15</v>
      </c>
      <c r="B32" s="9" t="str">
        <f t="shared" si="4"/>
        <v/>
      </c>
      <c r="C32" s="9" t="str">
        <f>IF(B32&lt;&gt;"",MAX(C$2:C31)+1,"")</f>
        <v/>
      </c>
      <c r="D32" s="5" t="str">
        <f>IF(①事業者情報!B29="","",①事業者情報!B29)</f>
        <v/>
      </c>
      <c r="E32" s="5" t="str">
        <f>IF(①事業者情報!M29="","",①事業者情報!M29)</f>
        <v/>
      </c>
      <c r="F32" s="5" t="str">
        <f>IF(①事業者情報!N29="","",①事業者情報!N29)</f>
        <v/>
      </c>
      <c r="G32" s="8" t="str">
        <f>IF(①事業者情報!O29="","",①事業者情報!O29)</f>
        <v/>
      </c>
      <c r="I32" s="5">
        <v>31</v>
      </c>
      <c r="J32" s="5" t="str">
        <f t="shared" si="0"/>
        <v/>
      </c>
      <c r="K32" s="5" t="str">
        <f t="shared" si="1"/>
        <v/>
      </c>
      <c r="L32" s="5" t="str">
        <f t="shared" si="3"/>
        <v/>
      </c>
      <c r="M32" s="8" t="str">
        <f t="shared" si="2"/>
        <v/>
      </c>
    </row>
    <row r="33" spans="1:13">
      <c r="A33" s="5"/>
      <c r="B33" s="9" t="str">
        <f t="shared" si="4"/>
        <v/>
      </c>
      <c r="C33" s="9" t="str">
        <f>IF(B33&lt;&gt;"",MAX(C$2:C32)+1,"")</f>
        <v/>
      </c>
      <c r="D33" s="5" t="str">
        <f>D32</f>
        <v/>
      </c>
      <c r="E33" s="5" t="str">
        <f>IF(①事業者情報!P29="","",①事業者情報!P29)</f>
        <v/>
      </c>
      <c r="F33" s="5" t="s">
        <v>112</v>
      </c>
      <c r="G33" s="8" t="str">
        <f>IF(①事業者情報!Q29="","",①事業者情報!Q29)</f>
        <v/>
      </c>
      <c r="I33" s="5">
        <v>32</v>
      </c>
      <c r="J33" s="5" t="str">
        <f t="shared" si="0"/>
        <v/>
      </c>
      <c r="K33" s="5" t="str">
        <f t="shared" si="1"/>
        <v/>
      </c>
      <c r="L33" s="5" t="str">
        <f t="shared" si="3"/>
        <v/>
      </c>
      <c r="M33" s="8" t="str">
        <f t="shared" si="2"/>
        <v/>
      </c>
    </row>
    <row r="34" spans="1:13">
      <c r="A34" s="5">
        <f>IF(①事業者情報!A30="","",①事業者情報!A30)</f>
        <v>16</v>
      </c>
      <c r="B34" s="9" t="str">
        <f t="shared" si="4"/>
        <v/>
      </c>
      <c r="C34" s="9" t="str">
        <f>IF(B34&lt;&gt;"",MAX(C$2:C33)+1,"")</f>
        <v/>
      </c>
      <c r="D34" s="5" t="str">
        <f>IF(①事業者情報!B30="","",①事業者情報!B30)</f>
        <v/>
      </c>
      <c r="E34" s="5" t="str">
        <f>IF(①事業者情報!M30="","",①事業者情報!M30)</f>
        <v/>
      </c>
      <c r="F34" s="5" t="str">
        <f>IF(①事業者情報!N30="","",①事業者情報!N30)</f>
        <v/>
      </c>
      <c r="G34" s="8" t="str">
        <f>IF(①事業者情報!O30="","",①事業者情報!O30)</f>
        <v/>
      </c>
      <c r="I34" s="5">
        <v>33</v>
      </c>
      <c r="J34" s="5" t="str">
        <f t="shared" si="0"/>
        <v/>
      </c>
      <c r="K34" s="5" t="str">
        <f t="shared" si="1"/>
        <v/>
      </c>
      <c r="L34" s="5" t="str">
        <f t="shared" si="3"/>
        <v/>
      </c>
      <c r="M34" s="8" t="str">
        <f t="shared" si="2"/>
        <v/>
      </c>
    </row>
    <row r="35" spans="1:13">
      <c r="A35" s="5"/>
      <c r="B35" s="9" t="str">
        <f t="shared" si="4"/>
        <v/>
      </c>
      <c r="C35" s="9" t="str">
        <f>IF(B35&lt;&gt;"",MAX(C$2:C34)+1,"")</f>
        <v/>
      </c>
      <c r="D35" s="5" t="str">
        <f>D34</f>
        <v/>
      </c>
      <c r="E35" s="5" t="str">
        <f>IF(①事業者情報!P30="","",①事業者情報!P30)</f>
        <v/>
      </c>
      <c r="F35" s="5" t="s">
        <v>112</v>
      </c>
      <c r="G35" s="8" t="str">
        <f>IF(①事業者情報!Q30="","",①事業者情報!Q30)</f>
        <v/>
      </c>
      <c r="I35" s="5">
        <v>34</v>
      </c>
      <c r="J35" s="5" t="str">
        <f t="shared" si="0"/>
        <v/>
      </c>
      <c r="K35" s="5" t="str">
        <f t="shared" si="1"/>
        <v/>
      </c>
      <c r="L35" s="5" t="str">
        <f t="shared" si="3"/>
        <v/>
      </c>
      <c r="M35" s="8" t="str">
        <f t="shared" si="2"/>
        <v/>
      </c>
    </row>
    <row r="36" spans="1:13">
      <c r="A36" s="5">
        <f>IF(①事業者情報!A31="","",①事業者情報!A31)</f>
        <v>17</v>
      </c>
      <c r="B36" s="9" t="str">
        <f t="shared" si="4"/>
        <v/>
      </c>
      <c r="C36" s="9" t="str">
        <f>IF(B36&lt;&gt;"",MAX(C$2:C35)+1,"")</f>
        <v/>
      </c>
      <c r="D36" s="5" t="str">
        <f>IF(①事業者情報!B31="","",①事業者情報!B31)</f>
        <v/>
      </c>
      <c r="E36" s="5" t="str">
        <f>IF(①事業者情報!M31="","",①事業者情報!M31)</f>
        <v/>
      </c>
      <c r="F36" s="5" t="str">
        <f>IF(①事業者情報!N31="","",①事業者情報!N31)</f>
        <v/>
      </c>
      <c r="G36" s="8" t="str">
        <f>IF(①事業者情報!O31="","",①事業者情報!O31)</f>
        <v/>
      </c>
      <c r="I36" s="5">
        <v>35</v>
      </c>
      <c r="J36" s="5" t="str">
        <f t="shared" si="0"/>
        <v/>
      </c>
      <c r="K36" s="5"/>
      <c r="L36" s="5" t="str">
        <f t="shared" si="3"/>
        <v/>
      </c>
      <c r="M36" s="8" t="str">
        <f t="shared" si="2"/>
        <v/>
      </c>
    </row>
    <row r="37" spans="1:13">
      <c r="A37" s="5"/>
      <c r="B37" s="9" t="str">
        <f t="shared" si="4"/>
        <v/>
      </c>
      <c r="C37" s="9" t="str">
        <f>IF(B37&lt;&gt;"",MAX(C$2:C36)+1,"")</f>
        <v/>
      </c>
      <c r="D37" s="5" t="str">
        <f>D36</f>
        <v/>
      </c>
      <c r="E37" s="5" t="str">
        <f>IF(①事業者情報!P31="","",①事業者情報!P31)</f>
        <v/>
      </c>
      <c r="F37" s="5" t="s">
        <v>112</v>
      </c>
      <c r="G37" s="8" t="str">
        <f>IF(①事業者情報!Q31="","",①事業者情報!Q31)</f>
        <v/>
      </c>
      <c r="I37" s="5">
        <v>36</v>
      </c>
      <c r="J37" s="5" t="str">
        <f t="shared" si="0"/>
        <v/>
      </c>
      <c r="K37" s="5" t="str">
        <f t="shared" si="1"/>
        <v/>
      </c>
      <c r="L37" s="5" t="str">
        <f t="shared" si="3"/>
        <v/>
      </c>
      <c r="M37" s="8" t="str">
        <f t="shared" si="2"/>
        <v/>
      </c>
    </row>
    <row r="38" spans="1:13">
      <c r="A38" s="5">
        <f>IF(①事業者情報!A32="","",①事業者情報!A32)</f>
        <v>18</v>
      </c>
      <c r="B38" s="9" t="str">
        <f t="shared" si="4"/>
        <v/>
      </c>
      <c r="C38" s="9" t="str">
        <f>IF(B38&lt;&gt;"",MAX(C$2:C37)+1,"")</f>
        <v/>
      </c>
      <c r="D38" s="5" t="str">
        <f>IF(①事業者情報!B32="","",①事業者情報!B32)</f>
        <v/>
      </c>
      <c r="E38" s="5" t="str">
        <f>IF(①事業者情報!M32="","",①事業者情報!M32)</f>
        <v/>
      </c>
      <c r="F38" s="5" t="str">
        <f>IF(①事業者情報!N32="","",①事業者情報!N32)</f>
        <v/>
      </c>
      <c r="G38" s="8" t="str">
        <f>IF(①事業者情報!O32="","",①事業者情報!O32)</f>
        <v/>
      </c>
      <c r="I38" s="5">
        <v>37</v>
      </c>
      <c r="J38" s="5" t="str">
        <f t="shared" si="0"/>
        <v/>
      </c>
      <c r="K38" s="5" t="str">
        <f t="shared" si="1"/>
        <v/>
      </c>
      <c r="L38" s="5" t="str">
        <f t="shared" si="3"/>
        <v/>
      </c>
      <c r="M38" s="8" t="str">
        <f t="shared" si="2"/>
        <v/>
      </c>
    </row>
    <row r="39" spans="1:13">
      <c r="A39" s="5"/>
      <c r="B39" s="9" t="str">
        <f t="shared" si="4"/>
        <v/>
      </c>
      <c r="C39" s="9" t="str">
        <f>IF(B39&lt;&gt;"",MAX(C$2:C38)+1,"")</f>
        <v/>
      </c>
      <c r="D39" s="5" t="str">
        <f>D38</f>
        <v/>
      </c>
      <c r="E39" s="5" t="str">
        <f>IF(①事業者情報!P32="","",①事業者情報!P32)</f>
        <v/>
      </c>
      <c r="F39" s="5" t="s">
        <v>112</v>
      </c>
      <c r="G39" s="8" t="str">
        <f>IF(①事業者情報!Q32="","",①事業者情報!Q32)</f>
        <v/>
      </c>
      <c r="I39" s="5">
        <v>38</v>
      </c>
      <c r="J39" s="5" t="str">
        <f t="shared" si="0"/>
        <v/>
      </c>
      <c r="K39" s="5" t="str">
        <f t="shared" si="1"/>
        <v/>
      </c>
      <c r="L39" s="5" t="str">
        <f t="shared" si="3"/>
        <v/>
      </c>
      <c r="M39" s="8" t="str">
        <f t="shared" si="2"/>
        <v/>
      </c>
    </row>
    <row r="40" spans="1:13">
      <c r="A40" s="5">
        <f>IF(①事業者情報!A33="","",①事業者情報!A33)</f>
        <v>19</v>
      </c>
      <c r="B40" s="9" t="str">
        <f t="shared" si="4"/>
        <v/>
      </c>
      <c r="C40" s="9" t="str">
        <f>IF(B40&lt;&gt;"",MAX(C$2:C39)+1,"")</f>
        <v/>
      </c>
      <c r="D40" s="5" t="str">
        <f>IF(①事業者情報!B33="","",①事業者情報!B33)</f>
        <v/>
      </c>
      <c r="E40" s="5" t="str">
        <f>IF(①事業者情報!M33="","",①事業者情報!M33)</f>
        <v/>
      </c>
      <c r="F40" s="5" t="str">
        <f>IF(①事業者情報!N33="","",①事業者情報!N33)</f>
        <v/>
      </c>
      <c r="G40" s="8" t="str">
        <f>IF(①事業者情報!O33="","",①事業者情報!O33)</f>
        <v/>
      </c>
      <c r="I40" s="5">
        <v>39</v>
      </c>
      <c r="J40" s="5" t="str">
        <f t="shared" si="0"/>
        <v/>
      </c>
      <c r="K40" s="5" t="str">
        <f t="shared" si="1"/>
        <v/>
      </c>
      <c r="L40" s="5" t="str">
        <f t="shared" si="3"/>
        <v/>
      </c>
      <c r="M40" s="8" t="str">
        <f t="shared" si="2"/>
        <v/>
      </c>
    </row>
    <row r="41" spans="1:13">
      <c r="A41" s="5"/>
      <c r="B41" s="9" t="str">
        <f t="shared" si="4"/>
        <v/>
      </c>
      <c r="C41" s="9" t="str">
        <f>IF(B41&lt;&gt;"",MAX(C$2:C40)+1,"")</f>
        <v/>
      </c>
      <c r="D41" s="5" t="str">
        <f>D40</f>
        <v/>
      </c>
      <c r="E41" s="5" t="str">
        <f>IF(①事業者情報!P33="","",①事業者情報!P33)</f>
        <v/>
      </c>
      <c r="F41" s="5" t="s">
        <v>112</v>
      </c>
      <c r="G41" s="8" t="str">
        <f>IF(①事業者情報!Q33="","",①事業者情報!Q33)</f>
        <v/>
      </c>
      <c r="I41" s="5">
        <v>40</v>
      </c>
      <c r="J41" s="5" t="str">
        <f t="shared" si="0"/>
        <v/>
      </c>
      <c r="K41" s="5" t="str">
        <f t="shared" si="1"/>
        <v/>
      </c>
      <c r="L41" s="5" t="str">
        <f t="shared" si="3"/>
        <v/>
      </c>
      <c r="M41" s="8" t="str">
        <f t="shared" si="2"/>
        <v/>
      </c>
    </row>
    <row r="42" spans="1:13">
      <c r="A42" s="5">
        <f>IF(①事業者情報!A34="","",①事業者情報!A34)</f>
        <v>20</v>
      </c>
      <c r="B42" s="9" t="str">
        <f t="shared" si="4"/>
        <v/>
      </c>
      <c r="C42" s="9" t="str">
        <f>IF(B42&lt;&gt;"",MAX(C$2:C41)+1,"")</f>
        <v/>
      </c>
      <c r="D42" s="5" t="str">
        <f>IF(①事業者情報!B34="","",①事業者情報!B34)</f>
        <v/>
      </c>
      <c r="E42" s="5" t="str">
        <f>IF(①事業者情報!M34="","",①事業者情報!M34)</f>
        <v/>
      </c>
      <c r="F42" s="5" t="str">
        <f>IF(①事業者情報!N34="","",①事業者情報!N34)</f>
        <v/>
      </c>
      <c r="G42" s="8" t="str">
        <f>IF(①事業者情報!O34="","",①事業者情報!O34)</f>
        <v/>
      </c>
      <c r="I42" s="5">
        <v>41</v>
      </c>
      <c r="J42" s="5" t="str">
        <f t="shared" si="0"/>
        <v/>
      </c>
      <c r="K42" s="5" t="str">
        <f t="shared" si="1"/>
        <v/>
      </c>
      <c r="L42" s="5" t="str">
        <f t="shared" si="3"/>
        <v/>
      </c>
      <c r="M42" s="8" t="str">
        <f t="shared" si="2"/>
        <v/>
      </c>
    </row>
    <row r="43" spans="1:13">
      <c r="A43" s="5"/>
      <c r="B43" s="9" t="str">
        <f t="shared" si="4"/>
        <v/>
      </c>
      <c r="C43" s="9" t="str">
        <f>IF(B43&lt;&gt;"",MAX(C$2:C42)+1,"")</f>
        <v/>
      </c>
      <c r="D43" s="5" t="str">
        <f>D42</f>
        <v/>
      </c>
      <c r="E43" s="5" t="str">
        <f>IF(①事業者情報!P34="","",①事業者情報!P34)</f>
        <v/>
      </c>
      <c r="F43" s="5" t="s">
        <v>112</v>
      </c>
      <c r="G43" s="8" t="str">
        <f>IF(①事業者情報!Q34="","",①事業者情報!Q34)</f>
        <v/>
      </c>
      <c r="I43" s="5">
        <v>42</v>
      </c>
      <c r="J43" s="5" t="str">
        <f t="shared" si="0"/>
        <v/>
      </c>
      <c r="K43" s="5" t="str">
        <f t="shared" si="1"/>
        <v/>
      </c>
      <c r="L43" s="5" t="str">
        <f t="shared" si="3"/>
        <v/>
      </c>
      <c r="M43" s="8" t="str">
        <f t="shared" si="2"/>
        <v/>
      </c>
    </row>
  </sheetData>
  <phoneticPr fontId="1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pageSetUpPr fitToPage="1"/>
  </sheetPr>
  <dimension ref="A1:R34"/>
  <sheetViews>
    <sheetView showGridLines="0" view="pageBreakPreview" zoomScale="80" zoomScaleNormal="70" zoomScaleSheetLayoutView="80" workbookViewId="0">
      <selection activeCell="J18" sqref="J18"/>
    </sheetView>
  </sheetViews>
  <sheetFormatPr defaultColWidth="9" defaultRowHeight="12"/>
  <cols>
    <col min="1" max="1" width="4.125" style="67" customWidth="1"/>
    <col min="2" max="2" width="22.625" style="67" customWidth="1"/>
    <col min="3" max="3" width="19.5" style="67" customWidth="1"/>
    <col min="4" max="4" width="32.5" style="67" customWidth="1"/>
    <col min="5" max="5" width="17.625" style="67" customWidth="1"/>
    <col min="6" max="6" width="14.875" style="67" customWidth="1"/>
    <col min="7" max="7" width="7.5" style="67" customWidth="1"/>
    <col min="8" max="10" width="8.375" style="67" customWidth="1"/>
    <col min="11" max="11" width="17.625" style="67" customWidth="1"/>
    <col min="12" max="12" width="8.375" style="67" customWidth="1"/>
    <col min="13" max="16" width="13.125" style="67" customWidth="1"/>
    <col min="17" max="17" width="14.875" style="67" customWidth="1"/>
    <col min="18" max="16384" width="9" style="67"/>
  </cols>
  <sheetData>
    <row r="1" spans="1:18" ht="18.75">
      <c r="A1" s="66" t="s">
        <v>138</v>
      </c>
    </row>
    <row r="3" spans="1:18" ht="13.5">
      <c r="A3" s="68" t="s">
        <v>433</v>
      </c>
    </row>
    <row r="4" spans="1:18" s="76" customFormat="1" ht="13.5">
      <c r="A4" s="299" t="s">
        <v>4</v>
      </c>
      <c r="B4" s="69" t="s">
        <v>15</v>
      </c>
      <c r="C4" s="70"/>
      <c r="D4" s="70"/>
      <c r="E4" s="70"/>
      <c r="F4" s="71"/>
      <c r="G4" s="297" t="s">
        <v>268</v>
      </c>
      <c r="H4" s="72" t="s">
        <v>47</v>
      </c>
      <c r="I4" s="70"/>
      <c r="J4" s="70"/>
      <c r="K4" s="71"/>
      <c r="L4" s="73" t="s">
        <v>46</v>
      </c>
      <c r="M4" s="74"/>
      <c r="N4" s="74"/>
      <c r="O4" s="74"/>
      <c r="P4" s="74"/>
      <c r="Q4" s="75"/>
    </row>
    <row r="5" spans="1:18" s="76" customFormat="1" ht="13.5">
      <c r="A5" s="300"/>
      <c r="B5" s="297" t="s">
        <v>1</v>
      </c>
      <c r="C5" s="297" t="s">
        <v>160</v>
      </c>
      <c r="D5" s="297" t="s">
        <v>5</v>
      </c>
      <c r="E5" s="297" t="s">
        <v>2</v>
      </c>
      <c r="F5" s="297" t="s">
        <v>3</v>
      </c>
      <c r="G5" s="302"/>
      <c r="H5" s="297" t="s">
        <v>142</v>
      </c>
      <c r="I5" s="297" t="s">
        <v>41</v>
      </c>
      <c r="J5" s="297" t="s">
        <v>42</v>
      </c>
      <c r="K5" s="297" t="s">
        <v>43</v>
      </c>
      <c r="L5" s="297" t="s">
        <v>159</v>
      </c>
      <c r="M5" s="295" t="s">
        <v>45</v>
      </c>
      <c r="N5" s="74"/>
      <c r="O5" s="77"/>
      <c r="P5" s="295" t="s">
        <v>388</v>
      </c>
      <c r="Q5" s="75"/>
    </row>
    <row r="6" spans="1:18" s="76" customFormat="1" ht="54">
      <c r="A6" s="301"/>
      <c r="B6" s="298"/>
      <c r="C6" s="298"/>
      <c r="D6" s="298"/>
      <c r="E6" s="298"/>
      <c r="F6" s="298"/>
      <c r="G6" s="298"/>
      <c r="H6" s="298"/>
      <c r="I6" s="298"/>
      <c r="J6" s="298"/>
      <c r="K6" s="298"/>
      <c r="L6" s="298"/>
      <c r="M6" s="296"/>
      <c r="N6" s="78" t="s">
        <v>158</v>
      </c>
      <c r="O6" s="78" t="s">
        <v>87</v>
      </c>
      <c r="P6" s="296"/>
      <c r="Q6" s="78" t="s">
        <v>44</v>
      </c>
    </row>
    <row r="7" spans="1:18" s="83" customFormat="1" ht="27">
      <c r="A7" s="79" t="s">
        <v>51</v>
      </c>
      <c r="B7" s="80" t="s">
        <v>79</v>
      </c>
      <c r="C7" s="265" t="s">
        <v>389</v>
      </c>
      <c r="D7" s="80" t="s">
        <v>141</v>
      </c>
      <c r="E7" s="80" t="s">
        <v>418</v>
      </c>
      <c r="F7" s="80" t="s">
        <v>82</v>
      </c>
      <c r="G7" s="80" t="s">
        <v>274</v>
      </c>
      <c r="H7" s="81" t="s">
        <v>48</v>
      </c>
      <c r="I7" s="81"/>
      <c r="J7" s="81"/>
      <c r="K7" s="268"/>
      <c r="L7" s="82" t="s">
        <v>80</v>
      </c>
      <c r="M7" s="268" t="s">
        <v>143</v>
      </c>
      <c r="N7" s="268" t="s">
        <v>81</v>
      </c>
      <c r="O7" s="269"/>
      <c r="P7" s="268" t="s">
        <v>144</v>
      </c>
      <c r="Q7" s="269"/>
    </row>
    <row r="8" spans="1:18" s="86" customFormat="1" ht="13.5">
      <c r="A8" s="84">
        <v>1</v>
      </c>
      <c r="B8" s="473"/>
      <c r="C8" s="474"/>
      <c r="D8" s="473"/>
      <c r="E8" s="473"/>
      <c r="F8" s="473"/>
      <c r="G8" s="475"/>
      <c r="H8" s="476"/>
      <c r="I8" s="476"/>
      <c r="J8" s="476"/>
      <c r="K8" s="473"/>
      <c r="L8" s="476"/>
      <c r="M8" s="473"/>
      <c r="N8" s="473"/>
      <c r="O8" s="477"/>
      <c r="P8" s="473"/>
      <c r="Q8" s="477"/>
      <c r="R8" s="85"/>
    </row>
    <row r="9" spans="1:18">
      <c r="B9" s="87"/>
      <c r="C9" s="87"/>
      <c r="D9" s="87"/>
      <c r="E9" s="87"/>
      <c r="F9" s="87"/>
      <c r="G9" s="87"/>
      <c r="H9" s="87"/>
      <c r="I9" s="87"/>
      <c r="J9" s="87"/>
      <c r="K9" s="87"/>
      <c r="L9" s="87"/>
      <c r="M9" s="87"/>
      <c r="N9" s="87"/>
      <c r="O9" s="87"/>
      <c r="P9" s="87"/>
      <c r="Q9" s="87"/>
    </row>
    <row r="10" spans="1:18" ht="13.5">
      <c r="A10" s="68" t="s">
        <v>434</v>
      </c>
      <c r="B10" s="87"/>
      <c r="C10" s="87"/>
      <c r="D10" s="87"/>
      <c r="E10" s="87"/>
      <c r="F10" s="87"/>
      <c r="G10" s="87"/>
      <c r="H10" s="87"/>
      <c r="I10" s="87"/>
      <c r="J10" s="87"/>
      <c r="K10" s="87"/>
      <c r="L10" s="87"/>
      <c r="M10" s="87"/>
      <c r="N10" s="87"/>
      <c r="O10" s="87"/>
      <c r="P10" s="87"/>
      <c r="Q10" s="87"/>
    </row>
    <row r="11" spans="1:18" s="76" customFormat="1" ht="13.5">
      <c r="A11" s="291" t="s">
        <v>4</v>
      </c>
      <c r="B11" s="88" t="s">
        <v>15</v>
      </c>
      <c r="C11" s="89"/>
      <c r="D11" s="89"/>
      <c r="E11" s="89"/>
      <c r="F11" s="90"/>
      <c r="G11" s="287" t="s">
        <v>273</v>
      </c>
      <c r="H11" s="91" t="s">
        <v>47</v>
      </c>
      <c r="I11" s="89"/>
      <c r="J11" s="89"/>
      <c r="K11" s="90"/>
      <c r="L11" s="92" t="s">
        <v>46</v>
      </c>
      <c r="M11" s="93"/>
      <c r="N11" s="93"/>
      <c r="O11" s="93"/>
      <c r="P11" s="93"/>
      <c r="Q11" s="94"/>
    </row>
    <row r="12" spans="1:18" s="76" customFormat="1" ht="13.5">
      <c r="A12" s="292"/>
      <c r="B12" s="287" t="s">
        <v>1</v>
      </c>
      <c r="C12" s="287" t="s">
        <v>160</v>
      </c>
      <c r="D12" s="287" t="s">
        <v>5</v>
      </c>
      <c r="E12" s="287" t="s">
        <v>2</v>
      </c>
      <c r="F12" s="287" t="s">
        <v>3</v>
      </c>
      <c r="G12" s="294"/>
      <c r="H12" s="287" t="s">
        <v>142</v>
      </c>
      <c r="I12" s="287" t="s">
        <v>41</v>
      </c>
      <c r="J12" s="287" t="s">
        <v>42</v>
      </c>
      <c r="K12" s="287" t="s">
        <v>43</v>
      </c>
      <c r="L12" s="287" t="s">
        <v>159</v>
      </c>
      <c r="M12" s="289" t="s">
        <v>45</v>
      </c>
      <c r="N12" s="93"/>
      <c r="O12" s="95"/>
      <c r="P12" s="289" t="s">
        <v>388</v>
      </c>
      <c r="Q12" s="94"/>
    </row>
    <row r="13" spans="1:18" s="76" customFormat="1" ht="54">
      <c r="A13" s="293"/>
      <c r="B13" s="288"/>
      <c r="C13" s="288"/>
      <c r="D13" s="288"/>
      <c r="E13" s="288"/>
      <c r="F13" s="288"/>
      <c r="G13" s="288"/>
      <c r="H13" s="288"/>
      <c r="I13" s="288"/>
      <c r="J13" s="288"/>
      <c r="K13" s="288"/>
      <c r="L13" s="288"/>
      <c r="M13" s="290"/>
      <c r="N13" s="96" t="s">
        <v>158</v>
      </c>
      <c r="O13" s="96" t="s">
        <v>87</v>
      </c>
      <c r="P13" s="290"/>
      <c r="Q13" s="96" t="s">
        <v>44</v>
      </c>
    </row>
    <row r="14" spans="1:18" s="83" customFormat="1" ht="27">
      <c r="A14" s="97" t="s">
        <v>51</v>
      </c>
      <c r="B14" s="80" t="s">
        <v>79</v>
      </c>
      <c r="C14" s="98" t="s">
        <v>389</v>
      </c>
      <c r="D14" s="80" t="s">
        <v>141</v>
      </c>
      <c r="E14" s="80" t="s">
        <v>418</v>
      </c>
      <c r="F14" s="80" t="s">
        <v>82</v>
      </c>
      <c r="G14" s="80" t="s">
        <v>269</v>
      </c>
      <c r="H14" s="81" t="s">
        <v>80</v>
      </c>
      <c r="I14" s="81"/>
      <c r="J14" s="81"/>
      <c r="K14" s="268"/>
      <c r="L14" s="81" t="s">
        <v>80</v>
      </c>
      <c r="M14" s="268" t="s">
        <v>143</v>
      </c>
      <c r="N14" s="268" t="s">
        <v>86</v>
      </c>
      <c r="O14" s="269"/>
      <c r="P14" s="268" t="s">
        <v>144</v>
      </c>
      <c r="Q14" s="269"/>
    </row>
    <row r="15" spans="1:18" s="86" customFormat="1" ht="33" customHeight="1">
      <c r="A15" s="99">
        <v>1</v>
      </c>
      <c r="B15" s="467"/>
      <c r="C15" s="468"/>
      <c r="D15" s="467"/>
      <c r="E15" s="467"/>
      <c r="F15" s="467"/>
      <c r="G15" s="469"/>
      <c r="H15" s="470"/>
      <c r="I15" s="470"/>
      <c r="J15" s="470"/>
      <c r="K15" s="469"/>
      <c r="L15" s="470"/>
      <c r="M15" s="469"/>
      <c r="N15" s="471"/>
      <c r="O15" s="472"/>
      <c r="P15" s="469"/>
      <c r="Q15" s="472"/>
    </row>
    <row r="16" spans="1:18" s="86" customFormat="1" ht="33" customHeight="1">
      <c r="A16" s="99">
        <v>2</v>
      </c>
      <c r="B16" s="467"/>
      <c r="C16" s="468"/>
      <c r="D16" s="467"/>
      <c r="E16" s="467"/>
      <c r="F16" s="467"/>
      <c r="G16" s="469"/>
      <c r="H16" s="470"/>
      <c r="I16" s="470"/>
      <c r="J16" s="470"/>
      <c r="K16" s="469"/>
      <c r="L16" s="470"/>
      <c r="M16" s="469"/>
      <c r="N16" s="471"/>
      <c r="O16" s="472"/>
      <c r="P16" s="469"/>
      <c r="Q16" s="472"/>
    </row>
    <row r="17" spans="1:17" s="86" customFormat="1" ht="33" customHeight="1">
      <c r="A17" s="99">
        <v>3</v>
      </c>
      <c r="B17" s="61"/>
      <c r="C17" s="270"/>
      <c r="D17" s="61"/>
      <c r="E17" s="61"/>
      <c r="F17" s="61"/>
      <c r="G17" s="61"/>
      <c r="H17" s="60"/>
      <c r="I17" s="60"/>
      <c r="J17" s="60"/>
      <c r="K17" s="61"/>
      <c r="L17" s="60"/>
      <c r="M17" s="61"/>
      <c r="N17" s="62"/>
      <c r="O17" s="266"/>
      <c r="P17" s="61"/>
      <c r="Q17" s="266"/>
    </row>
    <row r="18" spans="1:17" s="86" customFormat="1" ht="33" customHeight="1">
      <c r="A18" s="99">
        <v>4</v>
      </c>
      <c r="B18" s="61"/>
      <c r="C18" s="270"/>
      <c r="D18" s="61"/>
      <c r="E18" s="61"/>
      <c r="F18" s="61"/>
      <c r="G18" s="61"/>
      <c r="H18" s="60"/>
      <c r="I18" s="60"/>
      <c r="J18" s="60"/>
      <c r="K18" s="61"/>
      <c r="L18" s="60"/>
      <c r="M18" s="61"/>
      <c r="N18" s="62"/>
      <c r="O18" s="266"/>
      <c r="P18" s="61"/>
      <c r="Q18" s="266"/>
    </row>
    <row r="19" spans="1:17" s="86" customFormat="1" ht="33" customHeight="1">
      <c r="A19" s="99">
        <v>5</v>
      </c>
      <c r="B19" s="61"/>
      <c r="C19" s="270"/>
      <c r="D19" s="61"/>
      <c r="E19" s="61"/>
      <c r="F19" s="61"/>
      <c r="G19" s="61"/>
      <c r="H19" s="60"/>
      <c r="I19" s="60"/>
      <c r="J19" s="60"/>
      <c r="K19" s="61"/>
      <c r="L19" s="60"/>
      <c r="M19" s="61"/>
      <c r="N19" s="62"/>
      <c r="O19" s="266"/>
      <c r="P19" s="61"/>
      <c r="Q19" s="266"/>
    </row>
    <row r="20" spans="1:17" s="86" customFormat="1" ht="33" customHeight="1">
      <c r="A20" s="99">
        <v>6</v>
      </c>
      <c r="B20" s="61"/>
      <c r="C20" s="270"/>
      <c r="D20" s="61"/>
      <c r="E20" s="61"/>
      <c r="F20" s="61"/>
      <c r="G20" s="61"/>
      <c r="H20" s="60"/>
      <c r="I20" s="60"/>
      <c r="J20" s="60"/>
      <c r="K20" s="61"/>
      <c r="L20" s="60"/>
      <c r="M20" s="61"/>
      <c r="N20" s="62"/>
      <c r="O20" s="266"/>
      <c r="P20" s="61"/>
      <c r="Q20" s="266"/>
    </row>
    <row r="21" spans="1:17" s="86" customFormat="1" ht="33" customHeight="1">
      <c r="A21" s="99">
        <v>7</v>
      </c>
      <c r="B21" s="61"/>
      <c r="C21" s="270"/>
      <c r="D21" s="61"/>
      <c r="E21" s="61"/>
      <c r="F21" s="61"/>
      <c r="G21" s="61"/>
      <c r="H21" s="60"/>
      <c r="I21" s="60"/>
      <c r="J21" s="60"/>
      <c r="K21" s="61"/>
      <c r="L21" s="60"/>
      <c r="M21" s="61"/>
      <c r="N21" s="62"/>
      <c r="O21" s="266"/>
      <c r="P21" s="61"/>
      <c r="Q21" s="266"/>
    </row>
    <row r="22" spans="1:17" s="86" customFormat="1" ht="33" customHeight="1">
      <c r="A22" s="99">
        <v>8</v>
      </c>
      <c r="B22" s="61"/>
      <c r="C22" s="270"/>
      <c r="D22" s="61"/>
      <c r="E22" s="61"/>
      <c r="F22" s="61"/>
      <c r="G22" s="61"/>
      <c r="H22" s="60"/>
      <c r="I22" s="60"/>
      <c r="J22" s="60"/>
      <c r="K22" s="61"/>
      <c r="L22" s="60"/>
      <c r="M22" s="61"/>
      <c r="N22" s="62"/>
      <c r="O22" s="266"/>
      <c r="P22" s="61"/>
      <c r="Q22" s="266"/>
    </row>
    <row r="23" spans="1:17" s="86" customFormat="1" ht="33" customHeight="1">
      <c r="A23" s="99">
        <v>9</v>
      </c>
      <c r="B23" s="61"/>
      <c r="C23" s="270"/>
      <c r="D23" s="61"/>
      <c r="E23" s="61"/>
      <c r="F23" s="61"/>
      <c r="G23" s="61"/>
      <c r="H23" s="60"/>
      <c r="I23" s="60"/>
      <c r="J23" s="60"/>
      <c r="K23" s="61"/>
      <c r="L23" s="60"/>
      <c r="M23" s="61"/>
      <c r="N23" s="62"/>
      <c r="O23" s="266"/>
      <c r="P23" s="61"/>
      <c r="Q23" s="266"/>
    </row>
    <row r="24" spans="1:17" s="86" customFormat="1" ht="33" customHeight="1">
      <c r="A24" s="99">
        <v>10</v>
      </c>
      <c r="B24" s="61"/>
      <c r="C24" s="270"/>
      <c r="D24" s="61"/>
      <c r="E24" s="61"/>
      <c r="F24" s="61"/>
      <c r="G24" s="61"/>
      <c r="H24" s="60"/>
      <c r="I24" s="60"/>
      <c r="J24" s="60"/>
      <c r="K24" s="61"/>
      <c r="L24" s="60"/>
      <c r="M24" s="61"/>
      <c r="N24" s="62"/>
      <c r="O24" s="266"/>
      <c r="P24" s="61"/>
      <c r="Q24" s="266"/>
    </row>
    <row r="25" spans="1:17" s="86" customFormat="1" ht="33" customHeight="1">
      <c r="A25" s="99">
        <v>11</v>
      </c>
      <c r="B25" s="61"/>
      <c r="C25" s="270"/>
      <c r="D25" s="61"/>
      <c r="E25" s="61"/>
      <c r="F25" s="61"/>
      <c r="G25" s="61"/>
      <c r="H25" s="60"/>
      <c r="I25" s="60"/>
      <c r="J25" s="60"/>
      <c r="K25" s="61"/>
      <c r="L25" s="60"/>
      <c r="M25" s="61"/>
      <c r="N25" s="62"/>
      <c r="O25" s="266"/>
      <c r="P25" s="61"/>
      <c r="Q25" s="266"/>
    </row>
    <row r="26" spans="1:17" s="86" customFormat="1" ht="33" customHeight="1">
      <c r="A26" s="99">
        <v>12</v>
      </c>
      <c r="B26" s="61"/>
      <c r="C26" s="270"/>
      <c r="D26" s="61"/>
      <c r="E26" s="61"/>
      <c r="F26" s="61"/>
      <c r="G26" s="61"/>
      <c r="H26" s="60"/>
      <c r="I26" s="60"/>
      <c r="J26" s="60"/>
      <c r="K26" s="61"/>
      <c r="L26" s="60"/>
      <c r="M26" s="61"/>
      <c r="N26" s="62"/>
      <c r="O26" s="266"/>
      <c r="P26" s="61"/>
      <c r="Q26" s="266"/>
    </row>
    <row r="27" spans="1:17" s="86" customFormat="1" ht="33" customHeight="1">
      <c r="A27" s="99">
        <v>13</v>
      </c>
      <c r="B27" s="61"/>
      <c r="C27" s="270"/>
      <c r="D27" s="61"/>
      <c r="E27" s="61"/>
      <c r="F27" s="61"/>
      <c r="G27" s="61"/>
      <c r="H27" s="60"/>
      <c r="I27" s="60"/>
      <c r="J27" s="60"/>
      <c r="K27" s="61"/>
      <c r="L27" s="60"/>
      <c r="M27" s="61"/>
      <c r="N27" s="62"/>
      <c r="O27" s="266"/>
      <c r="P27" s="61"/>
      <c r="Q27" s="266"/>
    </row>
    <row r="28" spans="1:17" s="86" customFormat="1" ht="33" customHeight="1">
      <c r="A28" s="99">
        <v>14</v>
      </c>
      <c r="B28" s="61"/>
      <c r="C28" s="270"/>
      <c r="D28" s="61"/>
      <c r="E28" s="61"/>
      <c r="F28" s="61"/>
      <c r="G28" s="61"/>
      <c r="H28" s="60"/>
      <c r="I28" s="60"/>
      <c r="J28" s="60"/>
      <c r="K28" s="61"/>
      <c r="L28" s="60"/>
      <c r="M28" s="61"/>
      <c r="N28" s="62"/>
      <c r="O28" s="266"/>
      <c r="P28" s="61"/>
      <c r="Q28" s="266"/>
    </row>
    <row r="29" spans="1:17" s="86" customFormat="1" ht="33" customHeight="1">
      <c r="A29" s="99">
        <v>15</v>
      </c>
      <c r="B29" s="61"/>
      <c r="C29" s="270"/>
      <c r="D29" s="61"/>
      <c r="E29" s="61"/>
      <c r="F29" s="61"/>
      <c r="G29" s="61"/>
      <c r="H29" s="60"/>
      <c r="I29" s="60"/>
      <c r="J29" s="60"/>
      <c r="K29" s="61"/>
      <c r="L29" s="60"/>
      <c r="M29" s="61"/>
      <c r="N29" s="62"/>
      <c r="O29" s="266"/>
      <c r="P29" s="61"/>
      <c r="Q29" s="266"/>
    </row>
    <row r="30" spans="1:17" s="86" customFormat="1" ht="33" customHeight="1">
      <c r="A30" s="99">
        <v>16</v>
      </c>
      <c r="B30" s="61"/>
      <c r="C30" s="270"/>
      <c r="D30" s="61"/>
      <c r="E30" s="61"/>
      <c r="F30" s="61"/>
      <c r="G30" s="61"/>
      <c r="H30" s="60"/>
      <c r="I30" s="60"/>
      <c r="J30" s="60"/>
      <c r="K30" s="61"/>
      <c r="L30" s="60"/>
      <c r="M30" s="61"/>
      <c r="N30" s="62"/>
      <c r="O30" s="266"/>
      <c r="P30" s="61"/>
      <c r="Q30" s="266"/>
    </row>
    <row r="31" spans="1:17" s="86" customFormat="1" ht="33" customHeight="1">
      <c r="A31" s="99">
        <v>17</v>
      </c>
      <c r="B31" s="61"/>
      <c r="C31" s="270"/>
      <c r="D31" s="61"/>
      <c r="E31" s="61"/>
      <c r="F31" s="61"/>
      <c r="G31" s="61"/>
      <c r="H31" s="60"/>
      <c r="I31" s="60"/>
      <c r="J31" s="60"/>
      <c r="K31" s="61"/>
      <c r="L31" s="60"/>
      <c r="M31" s="61"/>
      <c r="N31" s="62"/>
      <c r="O31" s="266"/>
      <c r="P31" s="61"/>
      <c r="Q31" s="266"/>
    </row>
    <row r="32" spans="1:17" s="86" customFormat="1" ht="33" customHeight="1">
      <c r="A32" s="99">
        <v>18</v>
      </c>
      <c r="B32" s="61"/>
      <c r="C32" s="270"/>
      <c r="D32" s="61"/>
      <c r="E32" s="61"/>
      <c r="F32" s="61"/>
      <c r="G32" s="61"/>
      <c r="H32" s="60"/>
      <c r="I32" s="60"/>
      <c r="J32" s="60"/>
      <c r="K32" s="61"/>
      <c r="L32" s="60"/>
      <c r="M32" s="61"/>
      <c r="N32" s="62"/>
      <c r="O32" s="266"/>
      <c r="P32" s="61"/>
      <c r="Q32" s="266"/>
    </row>
    <row r="33" spans="1:17" s="86" customFormat="1" ht="33" customHeight="1">
      <c r="A33" s="99">
        <v>19</v>
      </c>
      <c r="B33" s="61"/>
      <c r="C33" s="270"/>
      <c r="D33" s="61"/>
      <c r="E33" s="61"/>
      <c r="F33" s="61"/>
      <c r="G33" s="61"/>
      <c r="H33" s="60"/>
      <c r="I33" s="60"/>
      <c r="J33" s="60"/>
      <c r="K33" s="61"/>
      <c r="L33" s="60"/>
      <c r="M33" s="61"/>
      <c r="N33" s="62"/>
      <c r="O33" s="266"/>
      <c r="P33" s="61"/>
      <c r="Q33" s="266"/>
    </row>
    <row r="34" spans="1:17" s="86" customFormat="1" ht="33" customHeight="1">
      <c r="A34" s="100">
        <v>20</v>
      </c>
      <c r="B34" s="65"/>
      <c r="C34" s="271"/>
      <c r="D34" s="65"/>
      <c r="E34" s="65"/>
      <c r="F34" s="65"/>
      <c r="G34" s="65"/>
      <c r="H34" s="64"/>
      <c r="I34" s="64"/>
      <c r="J34" s="64"/>
      <c r="K34" s="65"/>
      <c r="L34" s="64"/>
      <c r="M34" s="65"/>
      <c r="N34" s="63"/>
      <c r="O34" s="267"/>
      <c r="P34" s="65"/>
      <c r="Q34" s="267"/>
    </row>
  </sheetData>
  <sheetProtection password="DD26" sheet="1" formatCells="0" formatColumns="0" formatRows="0"/>
  <mergeCells count="28">
    <mergeCell ref="M5:M6"/>
    <mergeCell ref="P5:P6"/>
    <mergeCell ref="K5:K6"/>
    <mergeCell ref="A4:A6"/>
    <mergeCell ref="B5:B6"/>
    <mergeCell ref="C5:C6"/>
    <mergeCell ref="D5:D6"/>
    <mergeCell ref="E5:E6"/>
    <mergeCell ref="F5:F6"/>
    <mergeCell ref="H5:H6"/>
    <mergeCell ref="I5:I6"/>
    <mergeCell ref="J5:J6"/>
    <mergeCell ref="G4:G6"/>
    <mergeCell ref="L5:L6"/>
    <mergeCell ref="L12:L13"/>
    <mergeCell ref="M12:M13"/>
    <mergeCell ref="P12:P13"/>
    <mergeCell ref="A11:A13"/>
    <mergeCell ref="B12:B13"/>
    <mergeCell ref="C12:C13"/>
    <mergeCell ref="D12:D13"/>
    <mergeCell ref="E12:E13"/>
    <mergeCell ref="F12:F13"/>
    <mergeCell ref="K12:K13"/>
    <mergeCell ref="G11:G13"/>
    <mergeCell ref="H12:H13"/>
    <mergeCell ref="I12:I13"/>
    <mergeCell ref="J12:J13"/>
  </mergeCells>
  <phoneticPr fontId="15"/>
  <conditionalFormatting sqref="M15:N34 B15:G34">
    <cfRule type="expression" dxfId="73" priority="17">
      <formula>B15=""</formula>
    </cfRule>
  </conditionalFormatting>
  <conditionalFormatting sqref="Q7 Q14:Q34">
    <cfRule type="expression" dxfId="72" priority="13">
      <formula>AND(OR(RIGHT(#REF!,3)="審査中",RIGHT(#REF!,3)="未申請"),Q7="")</formula>
    </cfRule>
  </conditionalFormatting>
  <conditionalFormatting sqref="M8:N8 B8:G8">
    <cfRule type="expression" dxfId="71" priority="12">
      <formula>B8=""</formula>
    </cfRule>
  </conditionalFormatting>
  <conditionalFormatting sqref="Q8">
    <cfRule type="expression" dxfId="70" priority="10">
      <formula>AND(OR(RIGHT(#REF!,3)="審査中",RIGHT(#REF!,3)="未申請"),Q8="")</formula>
    </cfRule>
  </conditionalFormatting>
  <conditionalFormatting sqref="O14:O34">
    <cfRule type="expression" dxfId="69" priority="5">
      <formula>AND(OR(RIGHT(I14,3)="審査中",RIGHT(I14,3)="未申請"),O14="")</formula>
    </cfRule>
  </conditionalFormatting>
  <conditionalFormatting sqref="P15:P34">
    <cfRule type="expression" dxfId="68" priority="4">
      <formula>P15=""</formula>
    </cfRule>
  </conditionalFormatting>
  <conditionalFormatting sqref="O7">
    <cfRule type="expression" dxfId="67" priority="3">
      <formula>AND(OR(RIGHT(I7,3)="審査中",RIGHT(I7,3)="未申請"),O7="")</formula>
    </cfRule>
  </conditionalFormatting>
  <conditionalFormatting sqref="P8">
    <cfRule type="expression" dxfId="66" priority="2">
      <formula>P8=""</formula>
    </cfRule>
  </conditionalFormatting>
  <conditionalFormatting sqref="O8">
    <cfRule type="expression" dxfId="65" priority="1">
      <formula>AND(OR(RIGHT(I8,3)="審査中",RIGHT(I8,3)="未申請"),O8="")</formula>
    </cfRule>
  </conditionalFormatting>
  <dataValidations count="4">
    <dataValidation type="list" allowBlank="1" showInputMessage="1" showErrorMessage="1" sqref="L7" xr:uid="{46BB36EB-8851-4AA7-A679-0FCA1AC4FDED}">
      <formula1>"●"</formula1>
    </dataValidation>
    <dataValidation imeMode="hiragana" allowBlank="1" showInputMessage="1" showErrorMessage="1" sqref="N14:N34 G35:G1048576 C35:C1048576 G7:G11 G1:G4 D17:F1048576 N7 B1:F5 B17:B1048576 B9:F12 B14:G14 B7:F7" xr:uid="{61288B16-4D05-47D7-BF63-541572086918}"/>
    <dataValidation imeMode="off" allowBlank="1" showInputMessage="1" showErrorMessage="1" sqref="Q7:Q8 Q14:Q34 O7:O8 O14:O34" xr:uid="{3CCB6555-7671-48E2-8816-8A1301DEF778}"/>
    <dataValidation type="textLength" imeMode="disabled" operator="equal" allowBlank="1" showInputMessage="1" showErrorMessage="1" sqref="C8 C15:C34" xr:uid="{DC1C90F6-5FE6-EC4A-B6E7-85E8BDCD8E5D}">
      <formula1>13</formula1>
    </dataValidation>
  </dataValidations>
  <pageMargins left="0.19685039370078741" right="0.19685039370078741" top="0.39370078740157483" bottom="0.39370078740157483" header="0.31496062992125984" footer="0.31496062992125984"/>
  <pageSetup paperSize="9"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DA5749B7-FB86-4582-8C35-8C1213F8ACF0}">
          <x14:formula1>
            <xm:f>プルダウンリスト!$A$3:$A$4</xm:f>
          </x14:formula1>
          <xm:sqref>L8</xm:sqref>
        </x14:dataValidation>
        <x14:dataValidation type="list" imeMode="hiragana" allowBlank="1" showInputMessage="1" showErrorMessage="1" xr:uid="{7B694727-291C-4861-AEC6-35CFFA776664}">
          <x14:formula1>
            <xm:f>プルダウンリスト!$A$3:$A$4</xm:f>
          </x14:formula1>
          <xm:sqref>H8:J8 H14:J34 L14:L34</xm:sqref>
        </x14:dataValidation>
        <x14:dataValidation type="list" allowBlank="1" showInputMessage="1" showErrorMessage="1" xr:uid="{86E548E4-D2D2-4F13-B83D-BB5745DC1762}">
          <x14:formula1>
            <xm:f>プルダウンリスト!$C$3:$C$8</xm:f>
          </x14:formula1>
          <xm:sqref>M7:M8 M14:M34</xm:sqref>
        </x14:dataValidation>
        <x14:dataValidation type="list" allowBlank="1" showInputMessage="1" showErrorMessage="1" xr:uid="{37506F90-82BC-4D1D-ADD0-8ADD4C9F3977}">
          <x14:formula1>
            <xm:f>プルダウンリスト!$D$3:$D$8</xm:f>
          </x14:formula1>
          <xm:sqref>P14:P34 P7:P8</xm:sqref>
        </x14:dataValidation>
        <x14:dataValidation type="list" imeMode="hiragana" allowBlank="1" showInputMessage="1" showErrorMessage="1" xr:uid="{9808F96E-CD47-490A-9CA4-FB06611A033B}">
          <x14:formula1>
            <xm:f>プルダウンリスト!$B$3:$B$5</xm:f>
          </x14:formula1>
          <xm:sqref>G15:G34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0F407-3603-435A-904E-5251B00DF46E}">
  <sheetPr codeName="Sheet13">
    <tabColor rgb="FFFFFF99"/>
    <pageSetUpPr fitToPage="1"/>
  </sheetPr>
  <dimension ref="A1:M33"/>
  <sheetViews>
    <sheetView showGridLines="0" view="pageBreakPreview" zoomScale="80" zoomScaleNormal="70" zoomScaleSheetLayoutView="80" workbookViewId="0">
      <selection activeCell="C1" sqref="C1"/>
    </sheetView>
  </sheetViews>
  <sheetFormatPr defaultColWidth="9" defaultRowHeight="12"/>
  <cols>
    <col min="1" max="1" width="4.125" style="67" customWidth="1"/>
    <col min="2" max="2" width="27" style="67" customWidth="1"/>
    <col min="3" max="3" width="41.625" style="67" customWidth="1"/>
    <col min="4" max="5" width="20.625" style="67" customWidth="1"/>
    <col min="6" max="6" width="20.5" style="67" customWidth="1"/>
    <col min="7" max="7" width="15.875" style="67" customWidth="1"/>
    <col min="8" max="8" width="23.875" style="67" customWidth="1"/>
    <col min="9" max="10" width="20.625" style="67" customWidth="1"/>
    <col min="11" max="11" width="20.5" style="67" customWidth="1"/>
    <col min="12" max="12" width="15.875" style="67" customWidth="1"/>
    <col min="13" max="13" width="23.875" style="67" customWidth="1"/>
    <col min="14" max="16384" width="9" style="67"/>
  </cols>
  <sheetData>
    <row r="1" spans="1:13" ht="18.75">
      <c r="A1" s="66" t="s">
        <v>148</v>
      </c>
    </row>
    <row r="3" spans="1:13" ht="13.5">
      <c r="A3" s="68" t="s">
        <v>433</v>
      </c>
    </row>
    <row r="4" spans="1:13" s="76" customFormat="1" ht="15" customHeight="1">
      <c r="A4" s="299" t="s">
        <v>4</v>
      </c>
      <c r="B4" s="101" t="s">
        <v>15</v>
      </c>
      <c r="C4" s="102"/>
      <c r="D4" s="101" t="s">
        <v>150</v>
      </c>
      <c r="E4" s="102"/>
      <c r="F4" s="102"/>
      <c r="G4" s="102"/>
      <c r="H4" s="103"/>
      <c r="I4" s="101" t="s">
        <v>152</v>
      </c>
      <c r="J4" s="102"/>
      <c r="K4" s="102"/>
      <c r="L4" s="102"/>
      <c r="M4" s="103"/>
    </row>
    <row r="5" spans="1:13" s="76" customFormat="1" ht="6.75" customHeight="1">
      <c r="A5" s="300"/>
      <c r="B5" s="311" t="s">
        <v>1</v>
      </c>
      <c r="C5" s="312" t="s">
        <v>149</v>
      </c>
      <c r="D5" s="307" t="s">
        <v>19</v>
      </c>
      <c r="E5" s="305" t="s">
        <v>20</v>
      </c>
      <c r="F5" s="305" t="s">
        <v>21</v>
      </c>
      <c r="G5" s="305" t="s">
        <v>22</v>
      </c>
      <c r="H5" s="308" t="s">
        <v>23</v>
      </c>
      <c r="I5" s="307" t="s">
        <v>19</v>
      </c>
      <c r="J5" s="305" t="s">
        <v>20</v>
      </c>
      <c r="K5" s="305" t="s">
        <v>21</v>
      </c>
      <c r="L5" s="305" t="s">
        <v>22</v>
      </c>
      <c r="M5" s="308" t="s">
        <v>23</v>
      </c>
    </row>
    <row r="6" spans="1:13" s="76" customFormat="1" ht="13.5">
      <c r="A6" s="301"/>
      <c r="B6" s="311"/>
      <c r="C6" s="312"/>
      <c r="D6" s="307"/>
      <c r="E6" s="305"/>
      <c r="F6" s="305"/>
      <c r="G6" s="305"/>
      <c r="H6" s="308"/>
      <c r="I6" s="307"/>
      <c r="J6" s="305"/>
      <c r="K6" s="305"/>
      <c r="L6" s="305"/>
      <c r="M6" s="308"/>
    </row>
    <row r="7" spans="1:13" s="108" customFormat="1" ht="15" customHeight="1">
      <c r="A7" s="104" t="s">
        <v>51</v>
      </c>
      <c r="B7" s="105" t="s">
        <v>79</v>
      </c>
      <c r="C7" s="105" t="s">
        <v>141</v>
      </c>
      <c r="D7" s="106" t="s">
        <v>84</v>
      </c>
      <c r="E7" s="107" t="s">
        <v>83</v>
      </c>
      <c r="F7" s="107" t="s">
        <v>394</v>
      </c>
      <c r="G7" s="107" t="s">
        <v>151</v>
      </c>
      <c r="H7" s="112" t="s">
        <v>390</v>
      </c>
      <c r="I7" s="106" t="s">
        <v>84</v>
      </c>
      <c r="J7" s="107" t="s">
        <v>391</v>
      </c>
      <c r="K7" s="107" t="s">
        <v>392</v>
      </c>
      <c r="L7" s="107" t="s">
        <v>151</v>
      </c>
      <c r="M7" s="112" t="s">
        <v>393</v>
      </c>
    </row>
    <row r="8" spans="1:13" s="86" customFormat="1" ht="33" customHeight="1">
      <c r="A8" s="84">
        <v>1</v>
      </c>
      <c r="B8" s="487" t="str">
        <f>IF(①事業者情報!$B8=0,"",①事業者情報!$B8)</f>
        <v/>
      </c>
      <c r="C8" s="475"/>
      <c r="D8" s="478"/>
      <c r="E8" s="479"/>
      <c r="F8" s="479"/>
      <c r="G8" s="479"/>
      <c r="H8" s="480"/>
      <c r="I8" s="478"/>
      <c r="J8" s="479"/>
      <c r="K8" s="479"/>
      <c r="L8" s="479"/>
      <c r="M8" s="480"/>
    </row>
    <row r="9" spans="1:13">
      <c r="B9" s="87"/>
      <c r="C9" s="87"/>
      <c r="D9" s="87"/>
      <c r="E9" s="87"/>
      <c r="F9" s="87"/>
      <c r="G9" s="87"/>
      <c r="H9" s="87"/>
      <c r="I9" s="87"/>
      <c r="J9" s="87"/>
      <c r="K9" s="87"/>
      <c r="L9" s="87"/>
      <c r="M9" s="87"/>
    </row>
    <row r="10" spans="1:13" ht="13.5">
      <c r="A10" s="68" t="s">
        <v>434</v>
      </c>
      <c r="B10" s="87"/>
      <c r="C10" s="87"/>
      <c r="D10" s="87"/>
      <c r="E10" s="87"/>
      <c r="F10" s="87"/>
      <c r="G10" s="87"/>
      <c r="H10" s="87"/>
      <c r="I10" s="87"/>
      <c r="J10" s="87"/>
      <c r="K10" s="87"/>
      <c r="L10" s="87"/>
      <c r="M10" s="87"/>
    </row>
    <row r="11" spans="1:13" s="76" customFormat="1" ht="15" customHeight="1">
      <c r="A11" s="291" t="s">
        <v>4</v>
      </c>
      <c r="B11" s="109" t="s">
        <v>15</v>
      </c>
      <c r="C11" s="110"/>
      <c r="D11" s="109" t="s">
        <v>150</v>
      </c>
      <c r="E11" s="110"/>
      <c r="F11" s="110"/>
      <c r="G11" s="110"/>
      <c r="H11" s="111"/>
      <c r="I11" s="109" t="s">
        <v>152</v>
      </c>
      <c r="J11" s="110"/>
      <c r="K11" s="110"/>
      <c r="L11" s="110"/>
      <c r="M11" s="111"/>
    </row>
    <row r="12" spans="1:13" s="76" customFormat="1" ht="6.75" customHeight="1">
      <c r="A12" s="292"/>
      <c r="B12" s="309" t="s">
        <v>1</v>
      </c>
      <c r="C12" s="310" t="s">
        <v>149</v>
      </c>
      <c r="D12" s="306" t="s">
        <v>19</v>
      </c>
      <c r="E12" s="303" t="s">
        <v>20</v>
      </c>
      <c r="F12" s="303" t="s">
        <v>21</v>
      </c>
      <c r="G12" s="303" t="s">
        <v>22</v>
      </c>
      <c r="H12" s="304" t="s">
        <v>23</v>
      </c>
      <c r="I12" s="306" t="s">
        <v>19</v>
      </c>
      <c r="J12" s="303" t="s">
        <v>20</v>
      </c>
      <c r="K12" s="303" t="s">
        <v>21</v>
      </c>
      <c r="L12" s="303" t="s">
        <v>22</v>
      </c>
      <c r="M12" s="304" t="s">
        <v>23</v>
      </c>
    </row>
    <row r="13" spans="1:13" s="76" customFormat="1" ht="13.5">
      <c r="A13" s="293"/>
      <c r="B13" s="309"/>
      <c r="C13" s="310"/>
      <c r="D13" s="306"/>
      <c r="E13" s="303"/>
      <c r="F13" s="303"/>
      <c r="G13" s="303"/>
      <c r="H13" s="304"/>
      <c r="I13" s="306"/>
      <c r="J13" s="303"/>
      <c r="K13" s="303"/>
      <c r="L13" s="303"/>
      <c r="M13" s="304"/>
    </row>
    <row r="14" spans="1:13" s="86" customFormat="1" ht="28.5" customHeight="1">
      <c r="A14" s="99">
        <v>1</v>
      </c>
      <c r="B14" s="488" t="str">
        <f>IF(①事業者情報!$B15=0,"",①事業者情報!$B15)</f>
        <v/>
      </c>
      <c r="C14" s="481"/>
      <c r="D14" s="482"/>
      <c r="E14" s="483"/>
      <c r="F14" s="483"/>
      <c r="G14" s="484"/>
      <c r="H14" s="485"/>
      <c r="I14" s="486"/>
      <c r="J14" s="484"/>
      <c r="K14" s="484"/>
      <c r="L14" s="484"/>
      <c r="M14" s="485"/>
    </row>
    <row r="15" spans="1:13" s="86" customFormat="1" ht="27.95" customHeight="1">
      <c r="A15" s="99">
        <v>2</v>
      </c>
      <c r="B15" s="488" t="str">
        <f>IF(①事業者情報!$B16=0,"",①事業者情報!$B16)</f>
        <v/>
      </c>
      <c r="C15" s="481"/>
      <c r="D15" s="482"/>
      <c r="E15" s="483"/>
      <c r="F15" s="483"/>
      <c r="G15" s="484"/>
      <c r="H15" s="485"/>
      <c r="I15" s="486"/>
      <c r="J15" s="484"/>
      <c r="K15" s="484"/>
      <c r="L15" s="484"/>
      <c r="M15" s="485"/>
    </row>
    <row r="16" spans="1:13" s="86" customFormat="1" ht="28.5" customHeight="1">
      <c r="A16" s="99">
        <v>3</v>
      </c>
      <c r="B16" s="488" t="str">
        <f>IF(①事業者情報!$B17=0,"",①事業者情報!$B17)</f>
        <v/>
      </c>
      <c r="C16" s="481"/>
      <c r="D16" s="482"/>
      <c r="E16" s="483"/>
      <c r="F16" s="483"/>
      <c r="G16" s="484"/>
      <c r="H16" s="485"/>
      <c r="I16" s="486"/>
      <c r="J16" s="484"/>
      <c r="K16" s="484"/>
      <c r="L16" s="484"/>
      <c r="M16" s="485"/>
    </row>
    <row r="17" spans="1:13" s="86" customFormat="1" ht="28.5" customHeight="1">
      <c r="A17" s="99">
        <v>4</v>
      </c>
      <c r="B17" s="488" t="str">
        <f>IF(①事業者情報!$B18=0,"",①事業者情報!$B18)</f>
        <v/>
      </c>
      <c r="C17" s="481"/>
      <c r="D17" s="482"/>
      <c r="E17" s="483"/>
      <c r="F17" s="483"/>
      <c r="G17" s="484"/>
      <c r="H17" s="485"/>
      <c r="I17" s="486"/>
      <c r="J17" s="484"/>
      <c r="K17" s="484"/>
      <c r="L17" s="484"/>
      <c r="M17" s="485"/>
    </row>
    <row r="18" spans="1:13" s="86" customFormat="1" ht="28.5" customHeight="1">
      <c r="A18" s="99">
        <v>5</v>
      </c>
      <c r="B18" s="488" t="str">
        <f>IF(①事業者情報!$B19=0,"",①事業者情報!$B19)</f>
        <v/>
      </c>
      <c r="C18" s="481"/>
      <c r="D18" s="493"/>
      <c r="E18" s="483"/>
      <c r="F18" s="483"/>
      <c r="G18" s="484"/>
      <c r="H18" s="485"/>
      <c r="I18" s="486"/>
      <c r="J18" s="484"/>
      <c r="K18" s="484"/>
      <c r="L18" s="484"/>
      <c r="M18" s="485"/>
    </row>
    <row r="19" spans="1:13" s="86" customFormat="1" ht="28.5" customHeight="1">
      <c r="A19" s="99">
        <v>6</v>
      </c>
      <c r="B19" s="488" t="str">
        <f>IF(①事業者情報!$B20=0,"",①事業者情報!$B20)</f>
        <v/>
      </c>
      <c r="C19" s="481"/>
      <c r="D19" s="482"/>
      <c r="E19" s="483"/>
      <c r="F19" s="483"/>
      <c r="G19" s="484"/>
      <c r="H19" s="485"/>
      <c r="I19" s="486"/>
      <c r="J19" s="484"/>
      <c r="K19" s="484"/>
      <c r="L19" s="484"/>
      <c r="M19" s="485"/>
    </row>
    <row r="20" spans="1:13" s="86" customFormat="1" ht="28.5" customHeight="1">
      <c r="A20" s="99">
        <v>7</v>
      </c>
      <c r="B20" s="488" t="str">
        <f>IF(①事業者情報!$B21=0,"",①事業者情報!$B21)</f>
        <v/>
      </c>
      <c r="C20" s="481"/>
      <c r="D20" s="482"/>
      <c r="E20" s="483"/>
      <c r="F20" s="483"/>
      <c r="G20" s="484"/>
      <c r="H20" s="485"/>
      <c r="I20" s="486"/>
      <c r="J20" s="484"/>
      <c r="K20" s="484"/>
      <c r="L20" s="484"/>
      <c r="M20" s="485"/>
    </row>
    <row r="21" spans="1:13" s="86" customFormat="1" ht="28.5" customHeight="1">
      <c r="A21" s="99">
        <v>8</v>
      </c>
      <c r="B21" s="488" t="str">
        <f>IF(①事業者情報!$B22=0,"",①事業者情報!$B22)</f>
        <v/>
      </c>
      <c r="C21" s="481"/>
      <c r="D21" s="482"/>
      <c r="E21" s="483"/>
      <c r="F21" s="483"/>
      <c r="G21" s="484"/>
      <c r="H21" s="485"/>
      <c r="I21" s="486"/>
      <c r="J21" s="484"/>
      <c r="K21" s="484"/>
      <c r="L21" s="484"/>
      <c r="M21" s="485"/>
    </row>
    <row r="22" spans="1:13" s="86" customFormat="1" ht="28.5" customHeight="1">
      <c r="A22" s="99">
        <v>9</v>
      </c>
      <c r="B22" s="488" t="str">
        <f>IF(①事業者情報!$B23=0,"",①事業者情報!$B23)</f>
        <v/>
      </c>
      <c r="C22" s="481"/>
      <c r="D22" s="482"/>
      <c r="E22" s="483"/>
      <c r="F22" s="483"/>
      <c r="G22" s="484"/>
      <c r="H22" s="485"/>
      <c r="I22" s="486"/>
      <c r="J22" s="484"/>
      <c r="K22" s="484"/>
      <c r="L22" s="484"/>
      <c r="M22" s="485"/>
    </row>
    <row r="23" spans="1:13" s="86" customFormat="1" ht="28.5" customHeight="1">
      <c r="A23" s="99">
        <v>10</v>
      </c>
      <c r="B23" s="488" t="str">
        <f>IF(①事業者情報!$B24=0,"",①事業者情報!$B24)</f>
        <v/>
      </c>
      <c r="C23" s="481"/>
      <c r="D23" s="482"/>
      <c r="E23" s="483"/>
      <c r="F23" s="483"/>
      <c r="G23" s="484"/>
      <c r="H23" s="485"/>
      <c r="I23" s="486"/>
      <c r="J23" s="484"/>
      <c r="K23" s="484"/>
      <c r="L23" s="484"/>
      <c r="M23" s="485"/>
    </row>
    <row r="24" spans="1:13" s="86" customFormat="1" ht="28.5" customHeight="1">
      <c r="A24" s="99">
        <v>11</v>
      </c>
      <c r="B24" s="488" t="str">
        <f>IF(①事業者情報!$B25=0,"",①事業者情報!$B25)</f>
        <v/>
      </c>
      <c r="C24" s="481"/>
      <c r="D24" s="482"/>
      <c r="E24" s="483"/>
      <c r="F24" s="483"/>
      <c r="G24" s="484"/>
      <c r="H24" s="485"/>
      <c r="I24" s="486"/>
      <c r="J24" s="484"/>
      <c r="K24" s="484"/>
      <c r="L24" s="484"/>
      <c r="M24" s="485"/>
    </row>
    <row r="25" spans="1:13" s="86" customFormat="1" ht="28.5" customHeight="1">
      <c r="A25" s="99">
        <v>12</v>
      </c>
      <c r="B25" s="488" t="str">
        <f>IF(①事業者情報!$B26=0,"",①事業者情報!$B26)</f>
        <v/>
      </c>
      <c r="C25" s="481"/>
      <c r="D25" s="482"/>
      <c r="E25" s="483"/>
      <c r="F25" s="483"/>
      <c r="G25" s="484"/>
      <c r="H25" s="485"/>
      <c r="I25" s="486"/>
      <c r="J25" s="484"/>
      <c r="K25" s="484"/>
      <c r="L25" s="484"/>
      <c r="M25" s="485"/>
    </row>
    <row r="26" spans="1:13" s="86" customFormat="1" ht="28.5" customHeight="1">
      <c r="A26" s="99">
        <v>13</v>
      </c>
      <c r="B26" s="488" t="str">
        <f>IF(①事業者情報!$B27=0,"",①事業者情報!$B27)</f>
        <v/>
      </c>
      <c r="C26" s="481"/>
      <c r="D26" s="482"/>
      <c r="E26" s="483"/>
      <c r="F26" s="483"/>
      <c r="G26" s="484"/>
      <c r="H26" s="485"/>
      <c r="I26" s="486"/>
      <c r="J26" s="484"/>
      <c r="K26" s="484"/>
      <c r="L26" s="484"/>
      <c r="M26" s="485"/>
    </row>
    <row r="27" spans="1:13" s="86" customFormat="1" ht="28.5" customHeight="1">
      <c r="A27" s="99">
        <v>14</v>
      </c>
      <c r="B27" s="488" t="str">
        <f>IF(①事業者情報!$B28=0,"",①事業者情報!$B28)</f>
        <v/>
      </c>
      <c r="C27" s="481"/>
      <c r="D27" s="482"/>
      <c r="E27" s="483"/>
      <c r="F27" s="483"/>
      <c r="G27" s="484"/>
      <c r="H27" s="485"/>
      <c r="I27" s="486"/>
      <c r="J27" s="484"/>
      <c r="K27" s="484"/>
      <c r="L27" s="484"/>
      <c r="M27" s="485"/>
    </row>
    <row r="28" spans="1:13" s="86" customFormat="1" ht="28.5" customHeight="1">
      <c r="A28" s="99">
        <v>15</v>
      </c>
      <c r="B28" s="488" t="str">
        <f>IF(①事業者情報!$B29=0,"",①事業者情報!$B29)</f>
        <v/>
      </c>
      <c r="C28" s="481"/>
      <c r="D28" s="482"/>
      <c r="E28" s="483"/>
      <c r="F28" s="483"/>
      <c r="G28" s="484"/>
      <c r="H28" s="485"/>
      <c r="I28" s="486"/>
      <c r="J28" s="484"/>
      <c r="K28" s="484"/>
      <c r="L28" s="484"/>
      <c r="M28" s="485"/>
    </row>
    <row r="29" spans="1:13" s="86" customFormat="1" ht="28.5" customHeight="1">
      <c r="A29" s="99">
        <v>16</v>
      </c>
      <c r="B29" s="488" t="str">
        <f>IF(①事業者情報!$B30=0,"",①事業者情報!$B30)</f>
        <v/>
      </c>
      <c r="C29" s="481"/>
      <c r="D29" s="482"/>
      <c r="E29" s="483"/>
      <c r="F29" s="483"/>
      <c r="G29" s="484"/>
      <c r="H29" s="485"/>
      <c r="I29" s="486"/>
      <c r="J29" s="484"/>
      <c r="K29" s="484"/>
      <c r="L29" s="484"/>
      <c r="M29" s="485"/>
    </row>
    <row r="30" spans="1:13" s="86" customFormat="1" ht="28.5" customHeight="1">
      <c r="A30" s="99">
        <v>17</v>
      </c>
      <c r="B30" s="488" t="str">
        <f>IF(①事業者情報!$B31=0,"",①事業者情報!$B31)</f>
        <v/>
      </c>
      <c r="C30" s="481"/>
      <c r="D30" s="482"/>
      <c r="E30" s="483"/>
      <c r="F30" s="483"/>
      <c r="G30" s="484"/>
      <c r="H30" s="485"/>
      <c r="I30" s="486"/>
      <c r="J30" s="484"/>
      <c r="K30" s="484"/>
      <c r="L30" s="484"/>
      <c r="M30" s="485"/>
    </row>
    <row r="31" spans="1:13" s="86" customFormat="1" ht="28.5" customHeight="1">
      <c r="A31" s="99">
        <v>18</v>
      </c>
      <c r="B31" s="488" t="str">
        <f>IF(①事業者情報!$B32=0,"",①事業者情報!$B32)</f>
        <v/>
      </c>
      <c r="C31" s="481"/>
      <c r="D31" s="482"/>
      <c r="E31" s="483"/>
      <c r="F31" s="483"/>
      <c r="G31" s="484"/>
      <c r="H31" s="485"/>
      <c r="I31" s="486"/>
      <c r="J31" s="484"/>
      <c r="K31" s="484"/>
      <c r="L31" s="484"/>
      <c r="M31" s="485"/>
    </row>
    <row r="32" spans="1:13" s="86" customFormat="1" ht="28.5" customHeight="1">
      <c r="A32" s="99">
        <v>19</v>
      </c>
      <c r="B32" s="488" t="str">
        <f>IF(①事業者情報!$B33=0,"",①事業者情報!$B33)</f>
        <v/>
      </c>
      <c r="C32" s="481"/>
      <c r="D32" s="482"/>
      <c r="E32" s="483"/>
      <c r="F32" s="483"/>
      <c r="G32" s="484"/>
      <c r="H32" s="485"/>
      <c r="I32" s="486"/>
      <c r="J32" s="484"/>
      <c r="K32" s="484"/>
      <c r="L32" s="484"/>
      <c r="M32" s="485"/>
    </row>
    <row r="33" spans="1:13" s="86" customFormat="1" ht="28.5" customHeight="1">
      <c r="A33" s="100">
        <v>20</v>
      </c>
      <c r="B33" s="489" t="str">
        <f>IF(①事業者情報!$B34=0,"",①事業者情報!$B34)</f>
        <v/>
      </c>
      <c r="C33" s="490"/>
      <c r="D33" s="491"/>
      <c r="E33" s="492"/>
      <c r="F33" s="492"/>
      <c r="G33" s="479"/>
      <c r="H33" s="480"/>
      <c r="I33" s="478"/>
      <c r="J33" s="479"/>
      <c r="K33" s="479"/>
      <c r="L33" s="479"/>
      <c r="M33" s="480"/>
    </row>
  </sheetData>
  <sheetProtection password="DD26" sheet="1" formatCells="0" formatColumns="0" formatRows="0"/>
  <mergeCells count="26">
    <mergeCell ref="A4:A6"/>
    <mergeCell ref="B5:B6"/>
    <mergeCell ref="C5:C6"/>
    <mergeCell ref="D5:D6"/>
    <mergeCell ref="H5:H6"/>
    <mergeCell ref="A11:A13"/>
    <mergeCell ref="B12:B13"/>
    <mergeCell ref="C12:C13"/>
    <mergeCell ref="D12:D13"/>
    <mergeCell ref="H12:H13"/>
    <mergeCell ref="L12:L13"/>
    <mergeCell ref="M12:M13"/>
    <mergeCell ref="E5:E6"/>
    <mergeCell ref="F5:F6"/>
    <mergeCell ref="G5:G6"/>
    <mergeCell ref="E12:E13"/>
    <mergeCell ref="F12:F13"/>
    <mergeCell ref="G12:G13"/>
    <mergeCell ref="I12:I13"/>
    <mergeCell ref="J12:J13"/>
    <mergeCell ref="K12:K13"/>
    <mergeCell ref="I5:I6"/>
    <mergeCell ref="J5:J6"/>
    <mergeCell ref="K5:K6"/>
    <mergeCell ref="L5:L6"/>
    <mergeCell ref="M5:M6"/>
  </mergeCells>
  <phoneticPr fontId="15"/>
  <conditionalFormatting sqref="C8:H8 C14:H17 C19:H33 E18:H18 C18">
    <cfRule type="expression" dxfId="64" priority="9">
      <formula>C8=""</formula>
    </cfRule>
  </conditionalFormatting>
  <conditionalFormatting sqref="I8:M8">
    <cfRule type="expression" dxfId="63" priority="3">
      <formula>I8=""</formula>
    </cfRule>
  </conditionalFormatting>
  <conditionalFormatting sqref="I14:M33">
    <cfRule type="expression" dxfId="62" priority="1">
      <formula>I14=""</formula>
    </cfRule>
  </conditionalFormatting>
  <dataValidations count="2">
    <dataValidation imeMode="hiragana" allowBlank="1" showInputMessage="1" showErrorMessage="1" sqref="B1:M5 B7:F10 L9:M10 E18:F18 L34:M1048576 G34:H1048576 I7:K10 L7:M7 B11:M12 G9:H10 G7:H7 B19:F1048576 B18:C18 B14:F17 I14:K1048576" xr:uid="{E639AFCE-99CE-4245-ACC6-99AE124D2525}"/>
    <dataValidation imeMode="disabled" allowBlank="1" showInputMessage="1" showErrorMessage="1" sqref="L14:M33 L8:M8 G8:H8 G14:H33" xr:uid="{ABFFB192-BC33-394A-9F91-A76F926CD5D9}"/>
  </dataValidations>
  <hyperlinks>
    <hyperlink ref="M7" r:id="rId1" xr:uid="{438B6A4B-A0E3-AC46-AE62-1358BBC29A6D}"/>
    <hyperlink ref="H7" r:id="rId2" xr:uid="{8CEF3033-4C30-F949-A3E4-62498994EF40}"/>
  </hyperlinks>
  <pageMargins left="0.19685039370078741" right="0.19685039370078741" top="0.39370078740157483" bottom="0.39370078740157483" header="0.31496062992125984" footer="0.31496062992125984"/>
  <pageSetup paperSize="9" scale="37" orientation="portrait" r:id="rId3"/>
  <ignoredErrors>
    <ignoredError sqref="B14:B33 B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H35"/>
  <sheetViews>
    <sheetView showGridLines="0" view="pageBreakPreview" zoomScale="55" zoomScaleNormal="75" zoomScaleSheetLayoutView="55" workbookViewId="0">
      <selection activeCell="L10" sqref="L10"/>
    </sheetView>
  </sheetViews>
  <sheetFormatPr defaultColWidth="8.875" defaultRowHeight="13.5"/>
  <cols>
    <col min="1" max="1" width="17" style="76" customWidth="1"/>
    <col min="2" max="2" width="17.375" style="76" customWidth="1"/>
    <col min="3" max="3" width="77.125" style="86" customWidth="1"/>
    <col min="4" max="4" width="24.125" style="86" customWidth="1"/>
    <col min="5" max="5" width="19.5" style="86" customWidth="1"/>
    <col min="6" max="6" width="55.5" style="86" customWidth="1"/>
    <col min="7" max="7" width="3.375" style="76" customWidth="1"/>
    <col min="8" max="8" width="48" style="76" customWidth="1"/>
    <col min="9" max="16384" width="8.875" style="76"/>
  </cols>
  <sheetData>
    <row r="1" spans="1:8" ht="18.75">
      <c r="A1" s="127" t="s">
        <v>18</v>
      </c>
      <c r="B1" s="118"/>
    </row>
    <row r="2" spans="1:8" ht="12" customHeight="1">
      <c r="A2" s="118"/>
      <c r="B2" s="118"/>
    </row>
    <row r="3" spans="1:8" ht="27.95" customHeight="1">
      <c r="A3" s="119" t="s">
        <v>7</v>
      </c>
      <c r="B3" s="119"/>
      <c r="C3" s="120"/>
      <c r="D3" s="120"/>
      <c r="E3" s="120"/>
      <c r="F3" s="120"/>
      <c r="H3" s="121" t="s">
        <v>13</v>
      </c>
    </row>
    <row r="4" spans="1:8" ht="361.5" customHeight="1">
      <c r="A4" s="313" t="s">
        <v>6</v>
      </c>
      <c r="B4" s="314"/>
      <c r="C4" s="495"/>
      <c r="D4" s="496"/>
      <c r="E4" s="496"/>
      <c r="F4" s="497"/>
      <c r="H4" s="122" t="s">
        <v>395</v>
      </c>
    </row>
    <row r="5" spans="1:8" ht="84" customHeight="1">
      <c r="A5" s="317" t="s">
        <v>161</v>
      </c>
      <c r="B5" s="115" t="s">
        <v>163</v>
      </c>
      <c r="C5" s="494"/>
      <c r="D5" s="494"/>
      <c r="E5" s="494"/>
      <c r="F5" s="494"/>
      <c r="H5" s="324" t="s">
        <v>52</v>
      </c>
    </row>
    <row r="6" spans="1:8" ht="84" customHeight="1">
      <c r="A6" s="318"/>
      <c r="B6" s="115" t="s">
        <v>168</v>
      </c>
      <c r="C6" s="494"/>
      <c r="D6" s="494"/>
      <c r="E6" s="494"/>
      <c r="F6" s="494"/>
      <c r="H6" s="325"/>
    </row>
    <row r="7" spans="1:8" ht="84" customHeight="1">
      <c r="A7" s="319"/>
      <c r="B7" s="115" t="s">
        <v>162</v>
      </c>
      <c r="C7" s="494"/>
      <c r="D7" s="494"/>
      <c r="E7" s="494"/>
      <c r="F7" s="494"/>
      <c r="H7" s="326"/>
    </row>
    <row r="8" spans="1:8" ht="27.95" customHeight="1">
      <c r="A8" s="119" t="s">
        <v>8</v>
      </c>
      <c r="B8" s="119"/>
      <c r="C8" s="120"/>
      <c r="D8" s="120"/>
      <c r="E8" s="120"/>
      <c r="F8" s="120"/>
      <c r="H8" s="86"/>
    </row>
    <row r="9" spans="1:8" ht="27.95" customHeight="1">
      <c r="C9" s="330" t="s">
        <v>330</v>
      </c>
      <c r="D9" s="331"/>
      <c r="E9" s="332"/>
      <c r="F9" s="333" t="s">
        <v>331</v>
      </c>
      <c r="H9" s="86"/>
    </row>
    <row r="10" spans="1:8" ht="60.75" customHeight="1">
      <c r="C10" s="116" t="s">
        <v>165</v>
      </c>
      <c r="D10" s="117" t="s">
        <v>397</v>
      </c>
      <c r="E10" s="117" t="s">
        <v>164</v>
      </c>
      <c r="F10" s="334"/>
      <c r="H10" s="86"/>
    </row>
    <row r="11" spans="1:8" ht="105" customHeight="1">
      <c r="A11" s="321" t="s">
        <v>166</v>
      </c>
      <c r="B11" s="322"/>
      <c r="C11" s="498"/>
      <c r="D11" s="499"/>
      <c r="E11" s="498"/>
      <c r="F11" s="500"/>
      <c r="H11" s="327" t="s">
        <v>243</v>
      </c>
    </row>
    <row r="12" spans="1:8" ht="105" customHeight="1">
      <c r="A12" s="321" t="s">
        <v>167</v>
      </c>
      <c r="B12" s="322"/>
      <c r="C12" s="498"/>
      <c r="D12" s="499"/>
      <c r="E12" s="498"/>
      <c r="F12" s="500"/>
      <c r="H12" s="328"/>
    </row>
    <row r="13" spans="1:8" ht="105" customHeight="1">
      <c r="A13" s="315" t="s">
        <v>240</v>
      </c>
      <c r="B13" s="316"/>
      <c r="C13" s="501"/>
      <c r="D13" s="502"/>
      <c r="E13" s="498"/>
      <c r="F13" s="500"/>
      <c r="H13" s="328"/>
    </row>
    <row r="14" spans="1:8" ht="105" customHeight="1">
      <c r="A14" s="315" t="s">
        <v>241</v>
      </c>
      <c r="B14" s="316"/>
      <c r="C14" s="501"/>
      <c r="D14" s="502"/>
      <c r="E14" s="498"/>
      <c r="F14" s="500"/>
      <c r="H14" s="328"/>
    </row>
    <row r="15" spans="1:8" ht="105" customHeight="1">
      <c r="A15" s="315" t="s">
        <v>239</v>
      </c>
      <c r="B15" s="316"/>
      <c r="C15" s="501"/>
      <c r="D15" s="502"/>
      <c r="E15" s="498"/>
      <c r="F15" s="500"/>
      <c r="H15" s="328"/>
    </row>
    <row r="16" spans="1:8" ht="105" customHeight="1">
      <c r="A16" s="315" t="s">
        <v>242</v>
      </c>
      <c r="B16" s="316"/>
      <c r="C16" s="501"/>
      <c r="D16" s="502"/>
      <c r="E16" s="498"/>
      <c r="F16" s="500"/>
      <c r="H16" s="329"/>
    </row>
    <row r="17" spans="1:8" ht="105" customHeight="1">
      <c r="A17" s="315" t="s">
        <v>329</v>
      </c>
      <c r="B17" s="316"/>
      <c r="C17" s="501"/>
      <c r="D17" s="502"/>
      <c r="E17" s="501"/>
      <c r="F17" s="503"/>
      <c r="H17" s="123" t="s">
        <v>328</v>
      </c>
    </row>
    <row r="18" spans="1:8" ht="30.75" customHeight="1">
      <c r="A18" s="119" t="s">
        <v>232</v>
      </c>
      <c r="B18" s="119"/>
      <c r="C18" s="120"/>
      <c r="D18" s="120"/>
      <c r="E18" s="120"/>
      <c r="F18" s="120"/>
      <c r="H18" s="86"/>
    </row>
    <row r="19" spans="1:8" ht="96" customHeight="1">
      <c r="A19" s="315" t="s">
        <v>233</v>
      </c>
      <c r="B19" s="316"/>
      <c r="C19" s="320"/>
      <c r="D19" s="494"/>
      <c r="E19" s="494"/>
      <c r="F19" s="494"/>
      <c r="H19" s="122" t="s">
        <v>236</v>
      </c>
    </row>
    <row r="20" spans="1:8" ht="119.1" customHeight="1">
      <c r="A20" s="315" t="s">
        <v>234</v>
      </c>
      <c r="B20" s="316"/>
      <c r="C20" s="494"/>
      <c r="D20" s="494"/>
      <c r="E20" s="494"/>
      <c r="F20" s="494"/>
      <c r="H20" s="122" t="s">
        <v>237</v>
      </c>
    </row>
    <row r="21" spans="1:8" ht="96" customHeight="1">
      <c r="A21" s="315" t="s">
        <v>235</v>
      </c>
      <c r="B21" s="316"/>
      <c r="C21" s="494"/>
      <c r="D21" s="494"/>
      <c r="E21" s="494"/>
      <c r="F21" s="494"/>
      <c r="H21" s="122" t="s">
        <v>238</v>
      </c>
    </row>
    <row r="22" spans="1:8" ht="30.75" customHeight="1">
      <c r="A22" s="119" t="s">
        <v>9</v>
      </c>
      <c r="B22" s="119"/>
      <c r="C22" s="120"/>
      <c r="D22" s="120"/>
      <c r="E22" s="120"/>
      <c r="F22" s="120"/>
      <c r="H22" s="86"/>
    </row>
    <row r="23" spans="1:8" ht="82.5" customHeight="1">
      <c r="A23" s="315" t="s">
        <v>10</v>
      </c>
      <c r="B23" s="316"/>
      <c r="C23" s="494"/>
      <c r="D23" s="494"/>
      <c r="E23" s="494"/>
      <c r="F23" s="494"/>
      <c r="H23" s="122" t="s">
        <v>85</v>
      </c>
    </row>
    <row r="24" spans="1:8" ht="82.5" customHeight="1">
      <c r="A24" s="315" t="s">
        <v>11</v>
      </c>
      <c r="B24" s="316"/>
      <c r="C24" s="494"/>
      <c r="D24" s="494"/>
      <c r="E24" s="494"/>
      <c r="F24" s="494"/>
      <c r="H24" s="122" t="s">
        <v>53</v>
      </c>
    </row>
    <row r="25" spans="1:8" ht="27.95" customHeight="1">
      <c r="A25" s="119" t="s">
        <v>12</v>
      </c>
      <c r="B25" s="119"/>
      <c r="C25" s="120"/>
      <c r="D25" s="120"/>
      <c r="E25" s="120"/>
      <c r="F25" s="120"/>
      <c r="H25" s="86"/>
    </row>
    <row r="26" spans="1:8" ht="82.5" customHeight="1">
      <c r="A26" s="315" t="s">
        <v>209</v>
      </c>
      <c r="B26" s="316"/>
      <c r="C26" s="494"/>
      <c r="D26" s="494"/>
      <c r="E26" s="494"/>
      <c r="F26" s="494"/>
      <c r="H26" s="324" t="s">
        <v>396</v>
      </c>
    </row>
    <row r="27" spans="1:8" ht="82.5" customHeight="1">
      <c r="A27" s="315" t="s">
        <v>387</v>
      </c>
      <c r="B27" s="316"/>
      <c r="C27" s="494"/>
      <c r="D27" s="494"/>
      <c r="E27" s="494"/>
      <c r="F27" s="494"/>
      <c r="H27" s="326"/>
    </row>
    <row r="28" spans="1:8" ht="82.5" customHeight="1">
      <c r="A28" s="315" t="s">
        <v>208</v>
      </c>
      <c r="B28" s="316"/>
      <c r="C28" s="494"/>
      <c r="D28" s="494"/>
      <c r="E28" s="494"/>
      <c r="F28" s="494"/>
      <c r="H28" s="122" t="s">
        <v>53</v>
      </c>
    </row>
    <row r="29" spans="1:8" ht="30.75" customHeight="1">
      <c r="A29" s="119" t="s">
        <v>327</v>
      </c>
      <c r="B29" s="120"/>
      <c r="C29" s="76"/>
      <c r="E29" s="76"/>
      <c r="F29" s="76"/>
    </row>
    <row r="30" spans="1:8" ht="82.5" customHeight="1">
      <c r="A30" s="323" t="s">
        <v>231</v>
      </c>
      <c r="B30" s="323"/>
      <c r="C30" s="494"/>
      <c r="D30" s="494"/>
      <c r="E30" s="494"/>
      <c r="F30" s="494"/>
      <c r="H30" s="122" t="s">
        <v>244</v>
      </c>
    </row>
    <row r="31" spans="1:8" ht="9" customHeight="1"/>
    <row r="32" spans="1:8" ht="17.25">
      <c r="A32" s="124" t="s">
        <v>249</v>
      </c>
    </row>
    <row r="33" spans="1:6" ht="23.25" customHeight="1">
      <c r="A33" s="124" t="s">
        <v>250</v>
      </c>
    </row>
    <row r="34" spans="1:6" s="124" customFormat="1" ht="17.25">
      <c r="A34" s="76" t="s">
        <v>247</v>
      </c>
      <c r="B34" s="125" t="s">
        <v>245</v>
      </c>
      <c r="C34" s="126"/>
      <c r="D34" s="126"/>
      <c r="E34" s="126"/>
      <c r="F34" s="126"/>
    </row>
    <row r="35" spans="1:6" s="124" customFormat="1" ht="17.25">
      <c r="A35" s="76" t="s">
        <v>248</v>
      </c>
      <c r="B35" s="125" t="s">
        <v>246</v>
      </c>
      <c r="C35" s="126"/>
      <c r="D35" s="126"/>
      <c r="E35" s="126"/>
      <c r="F35" s="126"/>
    </row>
  </sheetData>
  <sheetProtection password="DD26" sheet="1" formatCells="0" formatColumns="0" formatRows="0" insertRows="0"/>
  <mergeCells count="36">
    <mergeCell ref="H5:H7"/>
    <mergeCell ref="H26:H27"/>
    <mergeCell ref="C27:F27"/>
    <mergeCell ref="C20:F20"/>
    <mergeCell ref="C21:F21"/>
    <mergeCell ref="C23:F23"/>
    <mergeCell ref="C24:F24"/>
    <mergeCell ref="C26:F26"/>
    <mergeCell ref="H11:H16"/>
    <mergeCell ref="C9:E9"/>
    <mergeCell ref="F9:F10"/>
    <mergeCell ref="C5:F5"/>
    <mergeCell ref="A20:B20"/>
    <mergeCell ref="A19:B19"/>
    <mergeCell ref="A27:B27"/>
    <mergeCell ref="C30:F30"/>
    <mergeCell ref="A30:B30"/>
    <mergeCell ref="C28:F28"/>
    <mergeCell ref="A28:B28"/>
    <mergeCell ref="A26:B26"/>
    <mergeCell ref="A24:B24"/>
    <mergeCell ref="A23:B23"/>
    <mergeCell ref="A21:B21"/>
    <mergeCell ref="A4:B4"/>
    <mergeCell ref="C19:F19"/>
    <mergeCell ref="A15:B15"/>
    <mergeCell ref="A14:B14"/>
    <mergeCell ref="A13:B13"/>
    <mergeCell ref="A5:A7"/>
    <mergeCell ref="C7:F7"/>
    <mergeCell ref="C6:F6"/>
    <mergeCell ref="A12:B12"/>
    <mergeCell ref="A16:B16"/>
    <mergeCell ref="A17:B17"/>
    <mergeCell ref="A11:B11"/>
    <mergeCell ref="C4:F4"/>
  </mergeCells>
  <phoneticPr fontId="7"/>
  <hyperlinks>
    <hyperlink ref="B34" r:id="rId1" xr:uid="{EA67DB7C-032E-48CE-9AD5-1B8594A9A49A}"/>
    <hyperlink ref="B35" r:id="rId2" xr:uid="{5A31433E-B8D0-4D7D-838B-25E5E17A69DE}"/>
  </hyperlinks>
  <pageMargins left="0.19685039370078741" right="0.19685039370078741" top="0.39370078740157483" bottom="0.39370078740157483" header="0.31496062992125984" footer="0.31496062992125984"/>
  <pageSetup paperSize="9" scale="44" orientation="portrait" r:id="rId3"/>
  <rowBreaks count="1" manualBreakCount="1">
    <brk id="17" max="5"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sheetPr>
  <dimension ref="A1:M213"/>
  <sheetViews>
    <sheetView showGridLines="0" view="pageBreakPreview" zoomScaleNormal="100" zoomScaleSheetLayoutView="100" workbookViewId="0">
      <selection activeCell="J10" sqref="J10"/>
    </sheetView>
  </sheetViews>
  <sheetFormatPr defaultColWidth="9" defaultRowHeight="12"/>
  <cols>
    <col min="1" max="1" width="8.375" style="128" customWidth="1"/>
    <col min="2" max="2" width="22.125" style="128" customWidth="1"/>
    <col min="3" max="3" width="26.125" style="128" customWidth="1"/>
    <col min="4" max="4" width="15.125" style="128" customWidth="1"/>
    <col min="5" max="5" width="11.875" style="128" customWidth="1"/>
    <col min="6" max="6" width="26.125" style="128" customWidth="1"/>
    <col min="7" max="7" width="1.5" style="128" customWidth="1"/>
    <col min="8" max="8" width="56.625" style="128" customWidth="1"/>
    <col min="9" max="16384" width="9" style="128"/>
  </cols>
  <sheetData>
    <row r="1" spans="1:8" ht="18.75">
      <c r="A1" s="127" t="s">
        <v>55</v>
      </c>
    </row>
    <row r="3" spans="1:8" ht="28.5" customHeight="1">
      <c r="A3" s="129" t="s">
        <v>103</v>
      </c>
      <c r="B3" s="130" t="s">
        <v>183</v>
      </c>
      <c r="C3" s="129" t="s">
        <v>24</v>
      </c>
      <c r="D3" s="337" t="s">
        <v>25</v>
      </c>
      <c r="E3" s="338"/>
      <c r="F3" s="129" t="s">
        <v>57</v>
      </c>
      <c r="G3" s="131"/>
      <c r="H3" s="132" t="s">
        <v>54</v>
      </c>
    </row>
    <row r="4" spans="1:8" ht="13.5">
      <c r="A4" s="133">
        <v>1</v>
      </c>
      <c r="B4" s="41"/>
      <c r="C4" s="41"/>
      <c r="D4" s="335"/>
      <c r="E4" s="336"/>
      <c r="F4" s="41"/>
      <c r="G4" s="134"/>
      <c r="H4" s="358" t="s">
        <v>179</v>
      </c>
    </row>
    <row r="5" spans="1:8" ht="13.5">
      <c r="A5" s="133">
        <v>2</v>
      </c>
      <c r="B5" s="41"/>
      <c r="C5" s="41"/>
      <c r="D5" s="335"/>
      <c r="E5" s="336"/>
      <c r="F5" s="41"/>
      <c r="G5" s="134"/>
      <c r="H5" s="359"/>
    </row>
    <row r="6" spans="1:8" ht="13.5">
      <c r="A6" s="133">
        <v>3</v>
      </c>
      <c r="B6" s="41"/>
      <c r="C6" s="41"/>
      <c r="D6" s="335"/>
      <c r="E6" s="336"/>
      <c r="F6" s="41"/>
      <c r="G6" s="134"/>
      <c r="H6" s="359"/>
    </row>
    <row r="7" spans="1:8" ht="13.5">
      <c r="A7" s="133">
        <v>4</v>
      </c>
      <c r="B7" s="41"/>
      <c r="C7" s="41"/>
      <c r="D7" s="335"/>
      <c r="E7" s="336"/>
      <c r="F7" s="41"/>
      <c r="G7" s="134"/>
      <c r="H7" s="359"/>
    </row>
    <row r="8" spans="1:8" ht="13.5">
      <c r="A8" s="133">
        <v>5</v>
      </c>
      <c r="B8" s="41"/>
      <c r="C8" s="41"/>
      <c r="D8" s="335"/>
      <c r="E8" s="336"/>
      <c r="F8" s="41"/>
      <c r="G8" s="134"/>
      <c r="H8" s="359"/>
    </row>
    <row r="9" spans="1:8" ht="13.5">
      <c r="A9" s="133">
        <v>6</v>
      </c>
      <c r="B9" s="41"/>
      <c r="C9" s="41"/>
      <c r="D9" s="335"/>
      <c r="E9" s="336"/>
      <c r="F9" s="41"/>
      <c r="G9" s="134"/>
      <c r="H9" s="359"/>
    </row>
    <row r="10" spans="1:8" ht="13.5">
      <c r="A10" s="133">
        <v>7</v>
      </c>
      <c r="B10" s="41"/>
      <c r="C10" s="41"/>
      <c r="D10" s="335"/>
      <c r="E10" s="336"/>
      <c r="F10" s="41"/>
      <c r="G10" s="134"/>
      <c r="H10" s="359"/>
    </row>
    <row r="11" spans="1:8" ht="13.5">
      <c r="A11" s="133">
        <v>8</v>
      </c>
      <c r="B11" s="41"/>
      <c r="C11" s="41"/>
      <c r="D11" s="335"/>
      <c r="E11" s="336"/>
      <c r="F11" s="41"/>
      <c r="G11" s="134"/>
      <c r="H11" s="359"/>
    </row>
    <row r="12" spans="1:8" ht="13.5">
      <c r="A12" s="133">
        <v>9</v>
      </c>
      <c r="B12" s="41"/>
      <c r="C12" s="41"/>
      <c r="D12" s="335"/>
      <c r="E12" s="336"/>
      <c r="F12" s="41"/>
      <c r="G12" s="134"/>
      <c r="H12" s="359"/>
    </row>
    <row r="13" spans="1:8" ht="13.5">
      <c r="A13" s="133">
        <v>10</v>
      </c>
      <c r="B13" s="41"/>
      <c r="C13" s="41"/>
      <c r="D13" s="335"/>
      <c r="E13" s="336"/>
      <c r="F13" s="41"/>
      <c r="G13" s="134"/>
      <c r="H13" s="359"/>
    </row>
    <row r="14" spans="1:8" ht="13.5">
      <c r="A14" s="133">
        <v>11</v>
      </c>
      <c r="B14" s="41"/>
      <c r="C14" s="41"/>
      <c r="D14" s="335"/>
      <c r="E14" s="336"/>
      <c r="F14" s="41"/>
      <c r="G14" s="134"/>
      <c r="H14" s="359"/>
    </row>
    <row r="15" spans="1:8" ht="13.5">
      <c r="A15" s="133">
        <v>12</v>
      </c>
      <c r="B15" s="41"/>
      <c r="C15" s="41"/>
      <c r="D15" s="335"/>
      <c r="E15" s="336"/>
      <c r="F15" s="41"/>
      <c r="G15" s="134"/>
      <c r="H15" s="359"/>
    </row>
    <row r="16" spans="1:8" ht="13.5">
      <c r="A16" s="133">
        <v>13</v>
      </c>
      <c r="B16" s="41"/>
      <c r="C16" s="41"/>
      <c r="D16" s="335"/>
      <c r="E16" s="336"/>
      <c r="F16" s="41"/>
      <c r="G16" s="134"/>
      <c r="H16" s="359"/>
    </row>
    <row r="17" spans="1:13" ht="13.5">
      <c r="A17" s="133">
        <v>14</v>
      </c>
      <c r="B17" s="41"/>
      <c r="C17" s="41"/>
      <c r="D17" s="335"/>
      <c r="E17" s="336"/>
      <c r="F17" s="41"/>
      <c r="G17" s="134"/>
      <c r="H17" s="359"/>
    </row>
    <row r="18" spans="1:13" ht="13.5">
      <c r="A18" s="133">
        <v>15</v>
      </c>
      <c r="B18" s="41"/>
      <c r="C18" s="41"/>
      <c r="D18" s="335"/>
      <c r="E18" s="336"/>
      <c r="F18" s="41"/>
      <c r="G18" s="134"/>
      <c r="H18" s="360"/>
    </row>
    <row r="20" spans="1:13" ht="13.5">
      <c r="A20" s="136">
        <v>1</v>
      </c>
      <c r="B20" s="137" t="s">
        <v>113</v>
      </c>
      <c r="C20" s="138"/>
    </row>
    <row r="21" spans="1:13" ht="17.25" customHeight="1">
      <c r="A21" s="351" t="s">
        <v>15</v>
      </c>
      <c r="B21" s="139" t="s">
        <v>24</v>
      </c>
      <c r="C21" s="345">
        <f>INDEX($B$4:$F$18,MATCH($A20,$A$4:$A$18,),MATCH($B21,$B$3:$F$3,0))</f>
        <v>0</v>
      </c>
      <c r="D21" s="346"/>
      <c r="E21" s="346"/>
      <c r="F21" s="347"/>
      <c r="H21" s="361" t="s">
        <v>58</v>
      </c>
    </row>
    <row r="22" spans="1:13" ht="36" customHeight="1">
      <c r="A22" s="352"/>
      <c r="B22" s="139" t="s">
        <v>57</v>
      </c>
      <c r="C22" s="345">
        <f>INDEX($B$4:$F$18,MATCH($A20,$A$4:$A$18,),MATCH($B22,$B$3:$F$3,0))</f>
        <v>0</v>
      </c>
      <c r="D22" s="346"/>
      <c r="E22" s="346"/>
      <c r="F22" s="347"/>
      <c r="H22" s="362"/>
    </row>
    <row r="23" spans="1:13" ht="15" customHeight="1">
      <c r="A23" s="352"/>
      <c r="B23" s="348" t="s">
        <v>176</v>
      </c>
      <c r="C23" s="140" t="s">
        <v>177</v>
      </c>
      <c r="D23" s="354" t="s">
        <v>178</v>
      </c>
      <c r="E23" s="355"/>
      <c r="F23" s="141" t="s">
        <v>180</v>
      </c>
      <c r="H23" s="358" t="s">
        <v>181</v>
      </c>
    </row>
    <row r="24" spans="1:13" ht="29.1" customHeight="1">
      <c r="A24" s="352"/>
      <c r="B24" s="350"/>
      <c r="C24" s="282"/>
      <c r="D24" s="504"/>
      <c r="E24" s="505"/>
      <c r="F24" s="283"/>
      <c r="H24" s="360"/>
    </row>
    <row r="25" spans="1:13" ht="45.95" customHeight="1">
      <c r="A25" s="353"/>
      <c r="B25" s="142" t="s">
        <v>207</v>
      </c>
      <c r="C25" s="366"/>
      <c r="D25" s="386"/>
      <c r="E25" s="386"/>
      <c r="F25" s="367"/>
      <c r="H25" s="143" t="s">
        <v>332</v>
      </c>
    </row>
    <row r="26" spans="1:13" ht="33.75" customHeight="1">
      <c r="A26" s="339" t="s">
        <v>26</v>
      </c>
      <c r="B26" s="139" t="s">
        <v>211</v>
      </c>
      <c r="C26" s="342"/>
      <c r="D26" s="368"/>
      <c r="E26" s="368"/>
      <c r="F26" s="369"/>
      <c r="H26" s="135" t="s">
        <v>333</v>
      </c>
    </row>
    <row r="27" spans="1:13" ht="60.95" customHeight="1">
      <c r="A27" s="340"/>
      <c r="B27" s="348" t="s">
        <v>399</v>
      </c>
      <c r="C27" s="144" t="s">
        <v>210</v>
      </c>
      <c r="D27" s="145" t="s">
        <v>266</v>
      </c>
      <c r="E27" s="356" t="s">
        <v>267</v>
      </c>
      <c r="F27" s="357"/>
      <c r="H27" s="358" t="s">
        <v>398</v>
      </c>
    </row>
    <row r="28" spans="1:13" ht="47.1" customHeight="1">
      <c r="A28" s="340"/>
      <c r="B28" s="349"/>
      <c r="C28" s="281"/>
      <c r="D28" s="42"/>
      <c r="E28" s="366"/>
      <c r="F28" s="367"/>
      <c r="H28" s="359"/>
    </row>
    <row r="29" spans="1:13" ht="47.1" customHeight="1">
      <c r="A29" s="340"/>
      <c r="B29" s="349"/>
      <c r="C29" s="281"/>
      <c r="D29" s="43"/>
      <c r="E29" s="366"/>
      <c r="F29" s="367"/>
      <c r="H29" s="359"/>
    </row>
    <row r="30" spans="1:13" ht="47.1" customHeight="1">
      <c r="A30" s="340"/>
      <c r="B30" s="350"/>
      <c r="C30" s="281"/>
      <c r="D30" s="43"/>
      <c r="E30" s="366"/>
      <c r="F30" s="367"/>
      <c r="H30" s="360"/>
    </row>
    <row r="31" spans="1:13" ht="213.95" customHeight="1">
      <c r="A31" s="341"/>
      <c r="B31" s="139" t="s">
        <v>88</v>
      </c>
      <c r="C31" s="342"/>
      <c r="D31" s="343"/>
      <c r="E31" s="343"/>
      <c r="F31" s="344"/>
      <c r="H31" s="135" t="s">
        <v>175</v>
      </c>
      <c r="M31"/>
    </row>
    <row r="33" spans="1:8" ht="13.5">
      <c r="A33" s="136">
        <v>2</v>
      </c>
      <c r="B33" s="137" t="s">
        <v>113</v>
      </c>
      <c r="C33" s="138"/>
    </row>
    <row r="34" spans="1:8" ht="17.25" customHeight="1">
      <c r="A34" s="351" t="s">
        <v>15</v>
      </c>
      <c r="B34" s="139" t="s">
        <v>24</v>
      </c>
      <c r="C34" s="345">
        <f>INDEX($B$4:$F$18,MATCH($A33,$A$4:$A$18,),MATCH($B34,$B$3:$F$3,0))</f>
        <v>0</v>
      </c>
      <c r="D34" s="346"/>
      <c r="E34" s="346"/>
      <c r="F34" s="347"/>
      <c r="H34" s="361" t="s">
        <v>58</v>
      </c>
    </row>
    <row r="35" spans="1:8" ht="36" customHeight="1">
      <c r="A35" s="352"/>
      <c r="B35" s="139" t="s">
        <v>57</v>
      </c>
      <c r="C35" s="345">
        <f>INDEX($B$4:$F$18,MATCH($A33,$A$4:$A$18,),MATCH($B35,$B$3:$F$3,0))</f>
        <v>0</v>
      </c>
      <c r="D35" s="346"/>
      <c r="E35" s="346"/>
      <c r="F35" s="347"/>
      <c r="H35" s="362"/>
    </row>
    <row r="36" spans="1:8" ht="15" customHeight="1">
      <c r="A36" s="352"/>
      <c r="B36" s="348" t="s">
        <v>176</v>
      </c>
      <c r="C36" s="140" t="s">
        <v>177</v>
      </c>
      <c r="D36" s="354" t="s">
        <v>178</v>
      </c>
      <c r="E36" s="355"/>
      <c r="F36" s="141" t="s">
        <v>180</v>
      </c>
      <c r="H36" s="358" t="s">
        <v>181</v>
      </c>
    </row>
    <row r="37" spans="1:8" ht="29.1" customHeight="1">
      <c r="A37" s="352"/>
      <c r="B37" s="350"/>
      <c r="C37" s="58"/>
      <c r="D37" s="363"/>
      <c r="E37" s="364"/>
      <c r="F37" s="59"/>
      <c r="H37" s="360"/>
    </row>
    <row r="38" spans="1:8" ht="45.95" customHeight="1">
      <c r="A38" s="353"/>
      <c r="B38" s="142" t="s">
        <v>207</v>
      </c>
      <c r="C38" s="363"/>
      <c r="D38" s="365"/>
      <c r="E38" s="365"/>
      <c r="F38" s="364"/>
      <c r="H38" s="143" t="s">
        <v>332</v>
      </c>
    </row>
    <row r="39" spans="1:8" ht="33.75" customHeight="1">
      <c r="A39" s="339" t="s">
        <v>26</v>
      </c>
      <c r="B39" s="139" t="s">
        <v>211</v>
      </c>
      <c r="C39" s="342"/>
      <c r="D39" s="368"/>
      <c r="E39" s="368"/>
      <c r="F39" s="369"/>
      <c r="H39" s="135" t="s">
        <v>333</v>
      </c>
    </row>
    <row r="40" spans="1:8" ht="60.95" customHeight="1">
      <c r="A40" s="340"/>
      <c r="B40" s="348" t="s">
        <v>399</v>
      </c>
      <c r="C40" s="144" t="s">
        <v>210</v>
      </c>
      <c r="D40" s="145" t="s">
        <v>266</v>
      </c>
      <c r="E40" s="356" t="s">
        <v>267</v>
      </c>
      <c r="F40" s="357"/>
      <c r="H40" s="358" t="s">
        <v>398</v>
      </c>
    </row>
    <row r="41" spans="1:8" ht="47.1" customHeight="1">
      <c r="A41" s="340"/>
      <c r="B41" s="349"/>
      <c r="C41" s="53"/>
      <c r="D41" s="42"/>
      <c r="E41" s="366"/>
      <c r="F41" s="367"/>
      <c r="H41" s="359"/>
    </row>
    <row r="42" spans="1:8" ht="47.1" customHeight="1">
      <c r="A42" s="340"/>
      <c r="B42" s="349"/>
      <c r="C42" s="53"/>
      <c r="D42" s="43"/>
      <c r="E42" s="366"/>
      <c r="F42" s="367"/>
      <c r="H42" s="359"/>
    </row>
    <row r="43" spans="1:8" ht="47.1" customHeight="1">
      <c r="A43" s="340"/>
      <c r="B43" s="350"/>
      <c r="C43" s="53"/>
      <c r="D43" s="43"/>
      <c r="E43" s="366"/>
      <c r="F43" s="367"/>
      <c r="H43" s="360"/>
    </row>
    <row r="44" spans="1:8" ht="180.75" customHeight="1">
      <c r="A44" s="341"/>
      <c r="B44" s="139" t="s">
        <v>88</v>
      </c>
      <c r="C44" s="342"/>
      <c r="D44" s="343"/>
      <c r="E44" s="343"/>
      <c r="F44" s="344"/>
      <c r="H44" s="135" t="s">
        <v>175</v>
      </c>
    </row>
    <row r="46" spans="1:8" ht="13.5">
      <c r="A46" s="136">
        <v>3</v>
      </c>
      <c r="B46" s="137" t="s">
        <v>113</v>
      </c>
      <c r="C46" s="138"/>
    </row>
    <row r="47" spans="1:8" ht="17.25" customHeight="1">
      <c r="A47" s="351" t="s">
        <v>15</v>
      </c>
      <c r="B47" s="139" t="s">
        <v>24</v>
      </c>
      <c r="C47" s="345">
        <f>INDEX($B$4:$F$18,MATCH($A46,$A$4:$A$18,),MATCH($B47,$B$3:$F$3,0))</f>
        <v>0</v>
      </c>
      <c r="D47" s="346"/>
      <c r="E47" s="346"/>
      <c r="F47" s="347"/>
      <c r="H47" s="361" t="s">
        <v>58</v>
      </c>
    </row>
    <row r="48" spans="1:8" ht="36" customHeight="1">
      <c r="A48" s="352"/>
      <c r="B48" s="139" t="s">
        <v>57</v>
      </c>
      <c r="C48" s="345">
        <f>INDEX($B$4:$F$18,MATCH($A46,$A$4:$A$18,),MATCH($B48,$B$3:$F$3,0))</f>
        <v>0</v>
      </c>
      <c r="D48" s="346"/>
      <c r="E48" s="346"/>
      <c r="F48" s="347"/>
      <c r="H48" s="362"/>
    </row>
    <row r="49" spans="1:8" ht="15" customHeight="1">
      <c r="A49" s="352"/>
      <c r="B49" s="348" t="s">
        <v>176</v>
      </c>
      <c r="C49" s="140" t="s">
        <v>177</v>
      </c>
      <c r="D49" s="354" t="s">
        <v>178</v>
      </c>
      <c r="E49" s="355"/>
      <c r="F49" s="141" t="s">
        <v>180</v>
      </c>
      <c r="H49" s="358" t="s">
        <v>181</v>
      </c>
    </row>
    <row r="50" spans="1:8" ht="29.1" customHeight="1">
      <c r="A50" s="352"/>
      <c r="B50" s="350"/>
      <c r="C50" s="53"/>
      <c r="D50" s="363"/>
      <c r="E50" s="364"/>
      <c r="F50" s="54"/>
      <c r="H50" s="360"/>
    </row>
    <row r="51" spans="1:8" ht="45.95" customHeight="1">
      <c r="A51" s="353"/>
      <c r="B51" s="142" t="s">
        <v>207</v>
      </c>
      <c r="C51" s="363"/>
      <c r="D51" s="365"/>
      <c r="E51" s="365"/>
      <c r="F51" s="364"/>
      <c r="H51" s="143" t="s">
        <v>332</v>
      </c>
    </row>
    <row r="52" spans="1:8" ht="33.75" customHeight="1">
      <c r="A52" s="339" t="s">
        <v>26</v>
      </c>
      <c r="B52" s="139" t="s">
        <v>211</v>
      </c>
      <c r="C52" s="342"/>
      <c r="D52" s="368"/>
      <c r="E52" s="368"/>
      <c r="F52" s="369"/>
      <c r="H52" s="135" t="s">
        <v>333</v>
      </c>
    </row>
    <row r="53" spans="1:8" ht="60.95" customHeight="1">
      <c r="A53" s="340"/>
      <c r="B53" s="348" t="s">
        <v>399</v>
      </c>
      <c r="C53" s="144" t="s">
        <v>210</v>
      </c>
      <c r="D53" s="145" t="s">
        <v>266</v>
      </c>
      <c r="E53" s="356" t="s">
        <v>267</v>
      </c>
      <c r="F53" s="357"/>
      <c r="H53" s="358" t="s">
        <v>398</v>
      </c>
    </row>
    <row r="54" spans="1:8" ht="47.1" customHeight="1">
      <c r="A54" s="340"/>
      <c r="B54" s="349"/>
      <c r="C54" s="53"/>
      <c r="D54" s="42"/>
      <c r="E54" s="366"/>
      <c r="F54" s="367"/>
      <c r="H54" s="359"/>
    </row>
    <row r="55" spans="1:8" ht="47.1" customHeight="1">
      <c r="A55" s="340"/>
      <c r="B55" s="349"/>
      <c r="C55" s="53"/>
      <c r="D55" s="43"/>
      <c r="E55" s="366"/>
      <c r="F55" s="367"/>
      <c r="H55" s="359"/>
    </row>
    <row r="56" spans="1:8" ht="47.1" customHeight="1">
      <c r="A56" s="340"/>
      <c r="B56" s="350"/>
      <c r="C56" s="53"/>
      <c r="D56" s="43"/>
      <c r="E56" s="366"/>
      <c r="F56" s="367"/>
      <c r="H56" s="360"/>
    </row>
    <row r="57" spans="1:8" ht="180.75" customHeight="1">
      <c r="A57" s="341"/>
      <c r="B57" s="139" t="s">
        <v>88</v>
      </c>
      <c r="C57" s="342"/>
      <c r="D57" s="343"/>
      <c r="E57" s="343"/>
      <c r="F57" s="344"/>
      <c r="H57" s="135" t="s">
        <v>175</v>
      </c>
    </row>
    <row r="59" spans="1:8" ht="13.5">
      <c r="A59" s="136">
        <v>4</v>
      </c>
      <c r="B59" s="137" t="s">
        <v>113</v>
      </c>
      <c r="C59" s="138"/>
    </row>
    <row r="60" spans="1:8" ht="17.25" customHeight="1">
      <c r="A60" s="351" t="s">
        <v>15</v>
      </c>
      <c r="B60" s="139" t="s">
        <v>24</v>
      </c>
      <c r="C60" s="345">
        <f>INDEX($B$4:$F$18,MATCH($A59,$A$4:$A$18,),MATCH($B60,$B$3:$F$3,0))</f>
        <v>0</v>
      </c>
      <c r="D60" s="346"/>
      <c r="E60" s="346"/>
      <c r="F60" s="347"/>
      <c r="H60" s="361" t="s">
        <v>58</v>
      </c>
    </row>
    <row r="61" spans="1:8" ht="36" customHeight="1">
      <c r="A61" s="352"/>
      <c r="B61" s="139" t="s">
        <v>57</v>
      </c>
      <c r="C61" s="345">
        <f>INDEX($B$4:$F$13,MATCH($A59,$A$4:$A$13,),MATCH($B61,$B$3:$F$3,0))</f>
        <v>0</v>
      </c>
      <c r="D61" s="346"/>
      <c r="E61" s="346"/>
      <c r="F61" s="347"/>
      <c r="H61" s="362"/>
    </row>
    <row r="62" spans="1:8" ht="15" customHeight="1">
      <c r="A62" s="352"/>
      <c r="B62" s="348" t="s">
        <v>176</v>
      </c>
      <c r="C62" s="140" t="s">
        <v>177</v>
      </c>
      <c r="D62" s="354" t="s">
        <v>178</v>
      </c>
      <c r="E62" s="355"/>
      <c r="F62" s="141" t="s">
        <v>180</v>
      </c>
      <c r="H62" s="358" t="s">
        <v>181</v>
      </c>
    </row>
    <row r="63" spans="1:8" ht="29.1" customHeight="1">
      <c r="A63" s="352"/>
      <c r="B63" s="350"/>
      <c r="C63" s="53"/>
      <c r="D63" s="363"/>
      <c r="E63" s="364"/>
      <c r="F63" s="54"/>
      <c r="H63" s="360"/>
    </row>
    <row r="64" spans="1:8" ht="45.95" customHeight="1">
      <c r="A64" s="353"/>
      <c r="B64" s="142" t="s">
        <v>207</v>
      </c>
      <c r="C64" s="363"/>
      <c r="D64" s="365"/>
      <c r="E64" s="365"/>
      <c r="F64" s="364"/>
      <c r="H64" s="143" t="s">
        <v>332</v>
      </c>
    </row>
    <row r="65" spans="1:8" ht="33.75" customHeight="1">
      <c r="A65" s="339" t="s">
        <v>26</v>
      </c>
      <c r="B65" s="139" t="s">
        <v>211</v>
      </c>
      <c r="C65" s="342"/>
      <c r="D65" s="368"/>
      <c r="E65" s="368"/>
      <c r="F65" s="369"/>
      <c r="H65" s="135" t="s">
        <v>333</v>
      </c>
    </row>
    <row r="66" spans="1:8" ht="60.95" customHeight="1">
      <c r="A66" s="340"/>
      <c r="B66" s="348" t="s">
        <v>399</v>
      </c>
      <c r="C66" s="144" t="s">
        <v>210</v>
      </c>
      <c r="D66" s="145" t="s">
        <v>266</v>
      </c>
      <c r="E66" s="356" t="s">
        <v>267</v>
      </c>
      <c r="F66" s="357"/>
      <c r="H66" s="358" t="s">
        <v>398</v>
      </c>
    </row>
    <row r="67" spans="1:8" ht="47.1" customHeight="1">
      <c r="A67" s="340"/>
      <c r="B67" s="349"/>
      <c r="C67" s="53"/>
      <c r="D67" s="42"/>
      <c r="E67" s="366"/>
      <c r="F67" s="367"/>
      <c r="H67" s="359"/>
    </row>
    <row r="68" spans="1:8" ht="47.1" customHeight="1">
      <c r="A68" s="340"/>
      <c r="B68" s="349"/>
      <c r="C68" s="53"/>
      <c r="D68" s="43"/>
      <c r="E68" s="366"/>
      <c r="F68" s="367"/>
      <c r="H68" s="359"/>
    </row>
    <row r="69" spans="1:8" ht="47.1" customHeight="1">
      <c r="A69" s="340"/>
      <c r="B69" s="350"/>
      <c r="C69" s="53"/>
      <c r="D69" s="43"/>
      <c r="E69" s="366"/>
      <c r="F69" s="367"/>
      <c r="H69" s="360"/>
    </row>
    <row r="70" spans="1:8" ht="180.75" customHeight="1">
      <c r="A70" s="341"/>
      <c r="B70" s="139" t="s">
        <v>88</v>
      </c>
      <c r="C70" s="342"/>
      <c r="D70" s="343"/>
      <c r="E70" s="343"/>
      <c r="F70" s="344"/>
      <c r="H70" s="135" t="s">
        <v>175</v>
      </c>
    </row>
    <row r="72" spans="1:8" ht="13.5">
      <c r="A72" s="136">
        <v>5</v>
      </c>
      <c r="B72" s="137" t="s">
        <v>113</v>
      </c>
      <c r="C72" s="138"/>
    </row>
    <row r="73" spans="1:8" ht="17.25" customHeight="1">
      <c r="A73" s="351" t="s">
        <v>15</v>
      </c>
      <c r="B73" s="139" t="s">
        <v>24</v>
      </c>
      <c r="C73" s="345">
        <f>INDEX($B$4:$F$18,MATCH($A72,$A$4:$A$18,),MATCH($B73,$B$3:$F$3,0))</f>
        <v>0</v>
      </c>
      <c r="D73" s="346"/>
      <c r="E73" s="346"/>
      <c r="F73" s="347"/>
      <c r="H73" s="361" t="s">
        <v>58</v>
      </c>
    </row>
    <row r="74" spans="1:8" ht="36" customHeight="1">
      <c r="A74" s="352"/>
      <c r="B74" s="139" t="s">
        <v>57</v>
      </c>
      <c r="C74" s="345">
        <f>INDEX($B$4:$F$13,MATCH($A72,$A$4:$A$13,),MATCH($B74,$B$3:$F$3,0))</f>
        <v>0</v>
      </c>
      <c r="D74" s="346"/>
      <c r="E74" s="346"/>
      <c r="F74" s="347"/>
      <c r="H74" s="362"/>
    </row>
    <row r="75" spans="1:8" ht="15" customHeight="1">
      <c r="A75" s="352"/>
      <c r="B75" s="348" t="s">
        <v>176</v>
      </c>
      <c r="C75" s="140" t="s">
        <v>177</v>
      </c>
      <c r="D75" s="354" t="s">
        <v>178</v>
      </c>
      <c r="E75" s="355"/>
      <c r="F75" s="141" t="s">
        <v>180</v>
      </c>
      <c r="H75" s="358" t="s">
        <v>181</v>
      </c>
    </row>
    <row r="76" spans="1:8" ht="29.1" customHeight="1">
      <c r="A76" s="352"/>
      <c r="B76" s="350"/>
      <c r="C76" s="53"/>
      <c r="D76" s="363"/>
      <c r="E76" s="364"/>
      <c r="F76" s="54"/>
      <c r="H76" s="360"/>
    </row>
    <row r="77" spans="1:8" ht="45.95" customHeight="1">
      <c r="A77" s="353"/>
      <c r="B77" s="142" t="s">
        <v>207</v>
      </c>
      <c r="C77" s="363"/>
      <c r="D77" s="365"/>
      <c r="E77" s="365"/>
      <c r="F77" s="364"/>
      <c r="H77" s="143" t="s">
        <v>332</v>
      </c>
    </row>
    <row r="78" spans="1:8" ht="33.75" customHeight="1">
      <c r="A78" s="339" t="s">
        <v>26</v>
      </c>
      <c r="B78" s="139" t="s">
        <v>211</v>
      </c>
      <c r="C78" s="342"/>
      <c r="D78" s="368"/>
      <c r="E78" s="368"/>
      <c r="F78" s="369"/>
      <c r="H78" s="135" t="s">
        <v>333</v>
      </c>
    </row>
    <row r="79" spans="1:8" ht="60.95" customHeight="1">
      <c r="A79" s="340"/>
      <c r="B79" s="348" t="s">
        <v>399</v>
      </c>
      <c r="C79" s="144" t="s">
        <v>210</v>
      </c>
      <c r="D79" s="145" t="s">
        <v>266</v>
      </c>
      <c r="E79" s="356" t="s">
        <v>267</v>
      </c>
      <c r="F79" s="357"/>
      <c r="H79" s="358" t="s">
        <v>398</v>
      </c>
    </row>
    <row r="80" spans="1:8" ht="47.1" customHeight="1">
      <c r="A80" s="340"/>
      <c r="B80" s="349"/>
      <c r="C80" s="53"/>
      <c r="D80" s="42"/>
      <c r="E80" s="366"/>
      <c r="F80" s="367"/>
      <c r="H80" s="359"/>
    </row>
    <row r="81" spans="1:8" ht="47.1" customHeight="1">
      <c r="A81" s="340"/>
      <c r="B81" s="349"/>
      <c r="C81" s="53"/>
      <c r="D81" s="43"/>
      <c r="E81" s="366"/>
      <c r="F81" s="367"/>
      <c r="H81" s="359"/>
    </row>
    <row r="82" spans="1:8" ht="47.1" customHeight="1">
      <c r="A82" s="340"/>
      <c r="B82" s="350"/>
      <c r="C82" s="53"/>
      <c r="D82" s="43"/>
      <c r="E82" s="366"/>
      <c r="F82" s="367"/>
      <c r="H82" s="360"/>
    </row>
    <row r="83" spans="1:8" ht="180.75" customHeight="1">
      <c r="A83" s="341"/>
      <c r="B83" s="139" t="s">
        <v>88</v>
      </c>
      <c r="C83" s="342"/>
      <c r="D83" s="343"/>
      <c r="E83" s="343"/>
      <c r="F83" s="344"/>
      <c r="H83" s="135" t="s">
        <v>175</v>
      </c>
    </row>
    <row r="85" spans="1:8" ht="13.5">
      <c r="A85" s="136">
        <v>6</v>
      </c>
      <c r="B85" s="137" t="s">
        <v>113</v>
      </c>
      <c r="C85" s="138"/>
    </row>
    <row r="86" spans="1:8" ht="17.25" customHeight="1">
      <c r="A86" s="351" t="s">
        <v>15</v>
      </c>
      <c r="B86" s="139" t="s">
        <v>24</v>
      </c>
      <c r="C86" s="345">
        <f>INDEX($B$4:$F$18,MATCH($A85,$A$4:$A$18,),MATCH($B86,$B$3:$F$3,0))</f>
        <v>0</v>
      </c>
      <c r="D86" s="346"/>
      <c r="E86" s="346"/>
      <c r="F86" s="347"/>
      <c r="H86" s="361" t="s">
        <v>58</v>
      </c>
    </row>
    <row r="87" spans="1:8" ht="36" customHeight="1">
      <c r="A87" s="352"/>
      <c r="B87" s="139" t="s">
        <v>57</v>
      </c>
      <c r="C87" s="345">
        <f>INDEX($B$4:$F$13,MATCH($A85,$A$4:$A$13,),MATCH($B87,$B$3:$F$3,0))</f>
        <v>0</v>
      </c>
      <c r="D87" s="346"/>
      <c r="E87" s="346"/>
      <c r="F87" s="347"/>
      <c r="H87" s="362"/>
    </row>
    <row r="88" spans="1:8" ht="15" customHeight="1">
      <c r="A88" s="352"/>
      <c r="B88" s="348" t="s">
        <v>176</v>
      </c>
      <c r="C88" s="140" t="s">
        <v>177</v>
      </c>
      <c r="D88" s="354" t="s">
        <v>178</v>
      </c>
      <c r="E88" s="355"/>
      <c r="F88" s="141" t="s">
        <v>180</v>
      </c>
      <c r="H88" s="358" t="s">
        <v>181</v>
      </c>
    </row>
    <row r="89" spans="1:8" ht="29.1" customHeight="1">
      <c r="A89" s="352"/>
      <c r="B89" s="350"/>
      <c r="C89" s="53"/>
      <c r="D89" s="363"/>
      <c r="E89" s="364"/>
      <c r="F89" s="54"/>
      <c r="H89" s="360"/>
    </row>
    <row r="90" spans="1:8" ht="45.95" customHeight="1">
      <c r="A90" s="353"/>
      <c r="B90" s="142" t="s">
        <v>207</v>
      </c>
      <c r="C90" s="363"/>
      <c r="D90" s="365"/>
      <c r="E90" s="365"/>
      <c r="F90" s="364"/>
      <c r="H90" s="143" t="s">
        <v>332</v>
      </c>
    </row>
    <row r="91" spans="1:8" ht="33.75" customHeight="1">
      <c r="A91" s="339" t="s">
        <v>26</v>
      </c>
      <c r="B91" s="139" t="s">
        <v>211</v>
      </c>
      <c r="C91" s="342"/>
      <c r="D91" s="368"/>
      <c r="E91" s="368"/>
      <c r="F91" s="369"/>
      <c r="H91" s="135" t="s">
        <v>333</v>
      </c>
    </row>
    <row r="92" spans="1:8" ht="60.95" customHeight="1">
      <c r="A92" s="340"/>
      <c r="B92" s="348" t="s">
        <v>399</v>
      </c>
      <c r="C92" s="144" t="s">
        <v>210</v>
      </c>
      <c r="D92" s="145" t="s">
        <v>266</v>
      </c>
      <c r="E92" s="356" t="s">
        <v>267</v>
      </c>
      <c r="F92" s="357"/>
      <c r="H92" s="358" t="s">
        <v>398</v>
      </c>
    </row>
    <row r="93" spans="1:8" ht="47.1" customHeight="1">
      <c r="A93" s="340"/>
      <c r="B93" s="349"/>
      <c r="C93" s="53"/>
      <c r="D93" s="42"/>
      <c r="E93" s="366"/>
      <c r="F93" s="367"/>
      <c r="H93" s="359"/>
    </row>
    <row r="94" spans="1:8" ht="47.1" customHeight="1">
      <c r="A94" s="340"/>
      <c r="B94" s="349"/>
      <c r="C94" s="53"/>
      <c r="D94" s="43"/>
      <c r="E94" s="366"/>
      <c r="F94" s="367"/>
      <c r="H94" s="359"/>
    </row>
    <row r="95" spans="1:8" ht="47.1" customHeight="1">
      <c r="A95" s="340"/>
      <c r="B95" s="350"/>
      <c r="C95" s="53"/>
      <c r="D95" s="43"/>
      <c r="E95" s="366"/>
      <c r="F95" s="367"/>
      <c r="H95" s="360"/>
    </row>
    <row r="96" spans="1:8" ht="180.75" customHeight="1">
      <c r="A96" s="341"/>
      <c r="B96" s="139" t="s">
        <v>88</v>
      </c>
      <c r="C96" s="342"/>
      <c r="D96" s="343"/>
      <c r="E96" s="343"/>
      <c r="F96" s="344"/>
      <c r="H96" s="135" t="s">
        <v>175</v>
      </c>
    </row>
    <row r="98" spans="1:8" ht="13.5">
      <c r="A98" s="136">
        <v>7</v>
      </c>
      <c r="B98" s="137" t="s">
        <v>113</v>
      </c>
      <c r="C98" s="138"/>
    </row>
    <row r="99" spans="1:8" ht="17.25" customHeight="1">
      <c r="A99" s="351" t="s">
        <v>15</v>
      </c>
      <c r="B99" s="139" t="s">
        <v>24</v>
      </c>
      <c r="C99" s="345">
        <f>INDEX($B$4:$F$18,MATCH($A98,$A$4:$A$18,),MATCH($B99,$B$3:$F$3,0))</f>
        <v>0</v>
      </c>
      <c r="D99" s="346"/>
      <c r="E99" s="346"/>
      <c r="F99" s="347"/>
      <c r="H99" s="361" t="s">
        <v>58</v>
      </c>
    </row>
    <row r="100" spans="1:8" ht="36" customHeight="1">
      <c r="A100" s="352"/>
      <c r="B100" s="139" t="s">
        <v>57</v>
      </c>
      <c r="C100" s="345">
        <f>INDEX($B$4:$F$13,MATCH($A98,$A$4:$A$13,),MATCH($B100,$B$3:$F$3,0))</f>
        <v>0</v>
      </c>
      <c r="D100" s="346"/>
      <c r="E100" s="346"/>
      <c r="F100" s="347"/>
      <c r="H100" s="362"/>
    </row>
    <row r="101" spans="1:8" ht="15" customHeight="1">
      <c r="A101" s="352"/>
      <c r="B101" s="348" t="s">
        <v>176</v>
      </c>
      <c r="C101" s="140" t="s">
        <v>177</v>
      </c>
      <c r="D101" s="354" t="s">
        <v>178</v>
      </c>
      <c r="E101" s="355"/>
      <c r="F101" s="141" t="s">
        <v>180</v>
      </c>
      <c r="H101" s="358" t="s">
        <v>181</v>
      </c>
    </row>
    <row r="102" spans="1:8" ht="29.1" customHeight="1">
      <c r="A102" s="352"/>
      <c r="B102" s="350"/>
      <c r="C102" s="53"/>
      <c r="D102" s="363"/>
      <c r="E102" s="364"/>
      <c r="F102" s="54"/>
      <c r="H102" s="360"/>
    </row>
    <row r="103" spans="1:8" ht="45.95" customHeight="1">
      <c r="A103" s="353"/>
      <c r="B103" s="142" t="s">
        <v>207</v>
      </c>
      <c r="C103" s="363"/>
      <c r="D103" s="365"/>
      <c r="E103" s="365"/>
      <c r="F103" s="364"/>
      <c r="H103" s="143" t="s">
        <v>332</v>
      </c>
    </row>
    <row r="104" spans="1:8" ht="33.75" customHeight="1">
      <c r="A104" s="339" t="s">
        <v>26</v>
      </c>
      <c r="B104" s="139" t="s">
        <v>211</v>
      </c>
      <c r="C104" s="342"/>
      <c r="D104" s="368"/>
      <c r="E104" s="368"/>
      <c r="F104" s="369"/>
      <c r="H104" s="135" t="s">
        <v>333</v>
      </c>
    </row>
    <row r="105" spans="1:8" ht="60.95" customHeight="1">
      <c r="A105" s="340"/>
      <c r="B105" s="348" t="s">
        <v>399</v>
      </c>
      <c r="C105" s="144" t="s">
        <v>210</v>
      </c>
      <c r="D105" s="145" t="s">
        <v>266</v>
      </c>
      <c r="E105" s="356" t="s">
        <v>267</v>
      </c>
      <c r="F105" s="357"/>
      <c r="H105" s="358" t="s">
        <v>398</v>
      </c>
    </row>
    <row r="106" spans="1:8" ht="47.1" customHeight="1">
      <c r="A106" s="340"/>
      <c r="B106" s="349"/>
      <c r="C106" s="53"/>
      <c r="D106" s="42"/>
      <c r="E106" s="366"/>
      <c r="F106" s="367"/>
      <c r="H106" s="359"/>
    </row>
    <row r="107" spans="1:8" ht="47.1" customHeight="1">
      <c r="A107" s="340"/>
      <c r="B107" s="349"/>
      <c r="C107" s="53"/>
      <c r="D107" s="43"/>
      <c r="E107" s="366"/>
      <c r="F107" s="367"/>
      <c r="H107" s="359"/>
    </row>
    <row r="108" spans="1:8" ht="47.1" customHeight="1">
      <c r="A108" s="340"/>
      <c r="B108" s="350"/>
      <c r="C108" s="53"/>
      <c r="D108" s="43"/>
      <c r="E108" s="366"/>
      <c r="F108" s="367"/>
      <c r="H108" s="360"/>
    </row>
    <row r="109" spans="1:8" ht="180.75" customHeight="1">
      <c r="A109" s="341"/>
      <c r="B109" s="139" t="s">
        <v>88</v>
      </c>
      <c r="C109" s="342"/>
      <c r="D109" s="343"/>
      <c r="E109" s="343"/>
      <c r="F109" s="344"/>
      <c r="H109" s="135" t="s">
        <v>175</v>
      </c>
    </row>
    <row r="111" spans="1:8" ht="13.5">
      <c r="A111" s="136">
        <v>8</v>
      </c>
      <c r="B111" s="137" t="s">
        <v>113</v>
      </c>
      <c r="C111" s="138"/>
    </row>
    <row r="112" spans="1:8" ht="17.25" customHeight="1">
      <c r="A112" s="351" t="s">
        <v>15</v>
      </c>
      <c r="B112" s="139" t="s">
        <v>24</v>
      </c>
      <c r="C112" s="345">
        <f>INDEX($B$4:$F$18,MATCH($A111,$A$4:$A$18,),MATCH($B112,$B$3:$F$3,0))</f>
        <v>0</v>
      </c>
      <c r="D112" s="346"/>
      <c r="E112" s="346"/>
      <c r="F112" s="347"/>
      <c r="H112" s="361" t="s">
        <v>58</v>
      </c>
    </row>
    <row r="113" spans="1:8" ht="36" customHeight="1">
      <c r="A113" s="352"/>
      <c r="B113" s="139" t="s">
        <v>57</v>
      </c>
      <c r="C113" s="345">
        <f>INDEX($B$4:$F$13,MATCH($A111,$A$4:$A$13,),MATCH($B113,$B$3:$F$3,0))</f>
        <v>0</v>
      </c>
      <c r="D113" s="346"/>
      <c r="E113" s="346"/>
      <c r="F113" s="347"/>
      <c r="H113" s="362"/>
    </row>
    <row r="114" spans="1:8" ht="15" customHeight="1">
      <c r="A114" s="352"/>
      <c r="B114" s="348" t="s">
        <v>176</v>
      </c>
      <c r="C114" s="140" t="s">
        <v>177</v>
      </c>
      <c r="D114" s="354" t="s">
        <v>178</v>
      </c>
      <c r="E114" s="355"/>
      <c r="F114" s="141" t="s">
        <v>180</v>
      </c>
      <c r="H114" s="358" t="s">
        <v>181</v>
      </c>
    </row>
    <row r="115" spans="1:8" ht="29.1" customHeight="1">
      <c r="A115" s="352"/>
      <c r="B115" s="350"/>
      <c r="C115" s="53"/>
      <c r="D115" s="363"/>
      <c r="E115" s="364"/>
      <c r="F115" s="54"/>
      <c r="H115" s="360"/>
    </row>
    <row r="116" spans="1:8" ht="45.95" customHeight="1">
      <c r="A116" s="353"/>
      <c r="B116" s="142" t="s">
        <v>207</v>
      </c>
      <c r="C116" s="363"/>
      <c r="D116" s="365"/>
      <c r="E116" s="365"/>
      <c r="F116" s="364"/>
      <c r="H116" s="143" t="s">
        <v>332</v>
      </c>
    </row>
    <row r="117" spans="1:8" ht="33.75" customHeight="1">
      <c r="A117" s="339" t="s">
        <v>26</v>
      </c>
      <c r="B117" s="139" t="s">
        <v>211</v>
      </c>
      <c r="C117" s="342"/>
      <c r="D117" s="368"/>
      <c r="E117" s="368"/>
      <c r="F117" s="369"/>
      <c r="H117" s="135" t="s">
        <v>333</v>
      </c>
    </row>
    <row r="118" spans="1:8" ht="60.95" customHeight="1">
      <c r="A118" s="340"/>
      <c r="B118" s="348" t="s">
        <v>399</v>
      </c>
      <c r="C118" s="144" t="s">
        <v>210</v>
      </c>
      <c r="D118" s="145" t="s">
        <v>266</v>
      </c>
      <c r="E118" s="356" t="s">
        <v>267</v>
      </c>
      <c r="F118" s="357"/>
      <c r="H118" s="358" t="s">
        <v>398</v>
      </c>
    </row>
    <row r="119" spans="1:8" ht="47.1" customHeight="1">
      <c r="A119" s="340"/>
      <c r="B119" s="349"/>
      <c r="C119" s="53"/>
      <c r="D119" s="42"/>
      <c r="E119" s="366"/>
      <c r="F119" s="367"/>
      <c r="H119" s="359"/>
    </row>
    <row r="120" spans="1:8" ht="47.1" customHeight="1">
      <c r="A120" s="340"/>
      <c r="B120" s="349"/>
      <c r="C120" s="53"/>
      <c r="D120" s="43"/>
      <c r="E120" s="366"/>
      <c r="F120" s="367"/>
      <c r="H120" s="359"/>
    </row>
    <row r="121" spans="1:8" ht="47.1" customHeight="1">
      <c r="A121" s="340"/>
      <c r="B121" s="350"/>
      <c r="C121" s="53"/>
      <c r="D121" s="43"/>
      <c r="E121" s="366"/>
      <c r="F121" s="367"/>
      <c r="H121" s="360"/>
    </row>
    <row r="122" spans="1:8" ht="180.75" customHeight="1">
      <c r="A122" s="341"/>
      <c r="B122" s="139" t="s">
        <v>88</v>
      </c>
      <c r="C122" s="342"/>
      <c r="D122" s="343"/>
      <c r="E122" s="343"/>
      <c r="F122" s="344"/>
      <c r="H122" s="135" t="s">
        <v>175</v>
      </c>
    </row>
    <row r="124" spans="1:8" ht="13.5">
      <c r="A124" s="136">
        <v>9</v>
      </c>
      <c r="B124" s="137" t="s">
        <v>113</v>
      </c>
      <c r="C124" s="138"/>
    </row>
    <row r="125" spans="1:8" ht="17.25" customHeight="1">
      <c r="A125" s="351" t="s">
        <v>15</v>
      </c>
      <c r="B125" s="139" t="s">
        <v>24</v>
      </c>
      <c r="C125" s="345">
        <f>INDEX($B$4:$F$18,MATCH($A124,$A$4:$A$18,),MATCH($B125,$B$3:$F$3,0))</f>
        <v>0</v>
      </c>
      <c r="D125" s="346"/>
      <c r="E125" s="346"/>
      <c r="F125" s="347"/>
      <c r="H125" s="361" t="s">
        <v>58</v>
      </c>
    </row>
    <row r="126" spans="1:8" ht="36" customHeight="1">
      <c r="A126" s="352"/>
      <c r="B126" s="139" t="s">
        <v>57</v>
      </c>
      <c r="C126" s="345">
        <f>INDEX($B$4:$F$13,MATCH($A124,$A$4:$A$13,),MATCH($B126,$B$3:$F$3,0))</f>
        <v>0</v>
      </c>
      <c r="D126" s="346"/>
      <c r="E126" s="346"/>
      <c r="F126" s="347"/>
      <c r="H126" s="362"/>
    </row>
    <row r="127" spans="1:8" ht="15" customHeight="1">
      <c r="A127" s="352"/>
      <c r="B127" s="348" t="s">
        <v>176</v>
      </c>
      <c r="C127" s="140" t="s">
        <v>177</v>
      </c>
      <c r="D127" s="354" t="s">
        <v>178</v>
      </c>
      <c r="E127" s="355"/>
      <c r="F127" s="141" t="s">
        <v>180</v>
      </c>
      <c r="H127" s="358" t="s">
        <v>181</v>
      </c>
    </row>
    <row r="128" spans="1:8" ht="29.1" customHeight="1">
      <c r="A128" s="352"/>
      <c r="B128" s="350"/>
      <c r="C128" s="53"/>
      <c r="D128" s="363"/>
      <c r="E128" s="364"/>
      <c r="F128" s="54"/>
      <c r="H128" s="360"/>
    </row>
    <row r="129" spans="1:8" ht="45.95" customHeight="1">
      <c r="A129" s="353"/>
      <c r="B129" s="142" t="s">
        <v>207</v>
      </c>
      <c r="C129" s="363"/>
      <c r="D129" s="365"/>
      <c r="E129" s="365"/>
      <c r="F129" s="364"/>
      <c r="H129" s="143" t="s">
        <v>332</v>
      </c>
    </row>
    <row r="130" spans="1:8" ht="33.75" customHeight="1">
      <c r="A130" s="339" t="s">
        <v>26</v>
      </c>
      <c r="B130" s="139" t="s">
        <v>211</v>
      </c>
      <c r="C130" s="342"/>
      <c r="D130" s="368"/>
      <c r="E130" s="368"/>
      <c r="F130" s="369"/>
      <c r="H130" s="135" t="s">
        <v>333</v>
      </c>
    </row>
    <row r="131" spans="1:8" ht="60.95" customHeight="1">
      <c r="A131" s="340"/>
      <c r="B131" s="348" t="s">
        <v>399</v>
      </c>
      <c r="C131" s="144" t="s">
        <v>210</v>
      </c>
      <c r="D131" s="145" t="s">
        <v>266</v>
      </c>
      <c r="E131" s="356" t="s">
        <v>267</v>
      </c>
      <c r="F131" s="357"/>
      <c r="H131" s="358" t="s">
        <v>398</v>
      </c>
    </row>
    <row r="132" spans="1:8" ht="47.1" customHeight="1">
      <c r="A132" s="340"/>
      <c r="B132" s="349"/>
      <c r="C132" s="53"/>
      <c r="D132" s="42"/>
      <c r="E132" s="366"/>
      <c r="F132" s="367"/>
      <c r="H132" s="359"/>
    </row>
    <row r="133" spans="1:8" ht="47.1" customHeight="1">
      <c r="A133" s="340"/>
      <c r="B133" s="349"/>
      <c r="C133" s="53"/>
      <c r="D133" s="43"/>
      <c r="E133" s="366"/>
      <c r="F133" s="367"/>
      <c r="H133" s="359"/>
    </row>
    <row r="134" spans="1:8" ht="47.1" customHeight="1">
      <c r="A134" s="340"/>
      <c r="B134" s="350"/>
      <c r="C134" s="53"/>
      <c r="D134" s="43"/>
      <c r="E134" s="366"/>
      <c r="F134" s="367"/>
      <c r="H134" s="360"/>
    </row>
    <row r="135" spans="1:8" ht="180.75" customHeight="1">
      <c r="A135" s="341"/>
      <c r="B135" s="139" t="s">
        <v>88</v>
      </c>
      <c r="C135" s="342"/>
      <c r="D135" s="343"/>
      <c r="E135" s="343"/>
      <c r="F135" s="344"/>
      <c r="H135" s="135" t="s">
        <v>175</v>
      </c>
    </row>
    <row r="137" spans="1:8" ht="13.5">
      <c r="A137" s="136">
        <v>10</v>
      </c>
      <c r="B137" s="137" t="s">
        <v>113</v>
      </c>
      <c r="C137" s="138"/>
    </row>
    <row r="138" spans="1:8" ht="17.25" customHeight="1">
      <c r="A138" s="351" t="s">
        <v>15</v>
      </c>
      <c r="B138" s="139" t="s">
        <v>24</v>
      </c>
      <c r="C138" s="345">
        <f>INDEX($B$4:$F$18,MATCH($A137,$A$4:$A$18,),MATCH($B138,$B$3:$F$3,0))</f>
        <v>0</v>
      </c>
      <c r="D138" s="346"/>
      <c r="E138" s="346"/>
      <c r="F138" s="347"/>
      <c r="H138" s="361" t="s">
        <v>58</v>
      </c>
    </row>
    <row r="139" spans="1:8" ht="36" customHeight="1">
      <c r="A139" s="352"/>
      <c r="B139" s="139" t="s">
        <v>57</v>
      </c>
      <c r="C139" s="345">
        <f>INDEX($B$4:$F$13,MATCH($A137,$A$4:$A$13,),MATCH($B139,$B$3:$F$3,0))</f>
        <v>0</v>
      </c>
      <c r="D139" s="346"/>
      <c r="E139" s="346"/>
      <c r="F139" s="347"/>
      <c r="H139" s="362"/>
    </row>
    <row r="140" spans="1:8" ht="15" customHeight="1">
      <c r="A140" s="352"/>
      <c r="B140" s="348" t="s">
        <v>176</v>
      </c>
      <c r="C140" s="140" t="s">
        <v>177</v>
      </c>
      <c r="D140" s="354" t="s">
        <v>178</v>
      </c>
      <c r="E140" s="355"/>
      <c r="F140" s="141" t="s">
        <v>180</v>
      </c>
      <c r="H140" s="358" t="s">
        <v>181</v>
      </c>
    </row>
    <row r="141" spans="1:8" ht="29.1" customHeight="1">
      <c r="A141" s="352"/>
      <c r="B141" s="350"/>
      <c r="C141" s="53"/>
      <c r="D141" s="363"/>
      <c r="E141" s="364"/>
      <c r="F141" s="54"/>
      <c r="H141" s="360"/>
    </row>
    <row r="142" spans="1:8" ht="45.95" customHeight="1">
      <c r="A142" s="353"/>
      <c r="B142" s="142" t="s">
        <v>207</v>
      </c>
      <c r="C142" s="363"/>
      <c r="D142" s="365"/>
      <c r="E142" s="365"/>
      <c r="F142" s="364"/>
      <c r="H142" s="143" t="s">
        <v>332</v>
      </c>
    </row>
    <row r="143" spans="1:8" ht="33.75" customHeight="1">
      <c r="A143" s="339" t="s">
        <v>26</v>
      </c>
      <c r="B143" s="139" t="s">
        <v>211</v>
      </c>
      <c r="C143" s="342"/>
      <c r="D143" s="368"/>
      <c r="E143" s="368"/>
      <c r="F143" s="369"/>
      <c r="H143" s="135" t="s">
        <v>333</v>
      </c>
    </row>
    <row r="144" spans="1:8" ht="60.95" customHeight="1">
      <c r="A144" s="340"/>
      <c r="B144" s="348" t="s">
        <v>399</v>
      </c>
      <c r="C144" s="144" t="s">
        <v>210</v>
      </c>
      <c r="D144" s="145" t="s">
        <v>266</v>
      </c>
      <c r="E144" s="356" t="s">
        <v>267</v>
      </c>
      <c r="F144" s="357"/>
      <c r="H144" s="358" t="s">
        <v>398</v>
      </c>
    </row>
    <row r="145" spans="1:8" ht="47.1" customHeight="1">
      <c r="A145" s="340"/>
      <c r="B145" s="349"/>
      <c r="C145" s="53"/>
      <c r="D145" s="42"/>
      <c r="E145" s="366"/>
      <c r="F145" s="367"/>
      <c r="H145" s="359"/>
    </row>
    <row r="146" spans="1:8" ht="47.1" customHeight="1">
      <c r="A146" s="340"/>
      <c r="B146" s="349"/>
      <c r="C146" s="53"/>
      <c r="D146" s="43"/>
      <c r="E146" s="366"/>
      <c r="F146" s="367"/>
      <c r="H146" s="359"/>
    </row>
    <row r="147" spans="1:8" ht="47.1" customHeight="1">
      <c r="A147" s="340"/>
      <c r="B147" s="350"/>
      <c r="C147" s="53"/>
      <c r="D147" s="43"/>
      <c r="E147" s="366"/>
      <c r="F147" s="367"/>
      <c r="H147" s="360"/>
    </row>
    <row r="148" spans="1:8" ht="180.75" customHeight="1">
      <c r="A148" s="341"/>
      <c r="B148" s="139" t="s">
        <v>88</v>
      </c>
      <c r="C148" s="342"/>
      <c r="D148" s="343"/>
      <c r="E148" s="343"/>
      <c r="F148" s="344"/>
      <c r="H148" s="135" t="s">
        <v>175</v>
      </c>
    </row>
    <row r="150" spans="1:8" ht="13.5">
      <c r="A150" s="136">
        <v>11</v>
      </c>
      <c r="B150" s="137" t="s">
        <v>113</v>
      </c>
      <c r="C150" s="138"/>
    </row>
    <row r="151" spans="1:8" ht="17.25" customHeight="1">
      <c r="A151" s="351" t="s">
        <v>15</v>
      </c>
      <c r="B151" s="139" t="s">
        <v>24</v>
      </c>
      <c r="C151" s="345">
        <f>INDEX($B$4:$F$18,MATCH($A150,$A$4:$A$18,),MATCH($B151,$B$3:$F$3,0))</f>
        <v>0</v>
      </c>
      <c r="D151" s="346"/>
      <c r="E151" s="346"/>
      <c r="F151" s="347"/>
      <c r="H151" s="361" t="s">
        <v>58</v>
      </c>
    </row>
    <row r="152" spans="1:8" ht="36" customHeight="1">
      <c r="A152" s="352"/>
      <c r="B152" s="139" t="s">
        <v>57</v>
      </c>
      <c r="C152" s="345">
        <f>INDEX($B$4:$F$18,MATCH($A150,$A$4:$A$18,),MATCH($B152,$B$3:$F$3,0))</f>
        <v>0</v>
      </c>
      <c r="D152" s="346"/>
      <c r="E152" s="346"/>
      <c r="F152" s="347"/>
      <c r="H152" s="362"/>
    </row>
    <row r="153" spans="1:8" ht="15" customHeight="1">
      <c r="A153" s="352"/>
      <c r="B153" s="348" t="s">
        <v>176</v>
      </c>
      <c r="C153" s="140" t="s">
        <v>177</v>
      </c>
      <c r="D153" s="354" t="s">
        <v>178</v>
      </c>
      <c r="E153" s="355"/>
      <c r="F153" s="141" t="s">
        <v>180</v>
      </c>
      <c r="H153" s="358" t="s">
        <v>181</v>
      </c>
    </row>
    <row r="154" spans="1:8" ht="29.1" customHeight="1">
      <c r="A154" s="352"/>
      <c r="B154" s="350"/>
      <c r="C154" s="53"/>
      <c r="D154" s="363"/>
      <c r="E154" s="364"/>
      <c r="F154" s="54"/>
      <c r="H154" s="360"/>
    </row>
    <row r="155" spans="1:8" ht="45.95" customHeight="1">
      <c r="A155" s="353"/>
      <c r="B155" s="142" t="s">
        <v>207</v>
      </c>
      <c r="C155" s="363"/>
      <c r="D155" s="365"/>
      <c r="E155" s="365"/>
      <c r="F155" s="364"/>
      <c r="H155" s="143" t="s">
        <v>332</v>
      </c>
    </row>
    <row r="156" spans="1:8" ht="33.75" customHeight="1">
      <c r="A156" s="339" t="s">
        <v>26</v>
      </c>
      <c r="B156" s="139" t="s">
        <v>211</v>
      </c>
      <c r="C156" s="342"/>
      <c r="D156" s="368"/>
      <c r="E156" s="368"/>
      <c r="F156" s="369"/>
      <c r="H156" s="135" t="s">
        <v>333</v>
      </c>
    </row>
    <row r="157" spans="1:8" ht="60.95" customHeight="1">
      <c r="A157" s="340"/>
      <c r="B157" s="348" t="s">
        <v>399</v>
      </c>
      <c r="C157" s="144" t="s">
        <v>210</v>
      </c>
      <c r="D157" s="145" t="s">
        <v>266</v>
      </c>
      <c r="E157" s="356" t="s">
        <v>267</v>
      </c>
      <c r="F157" s="357"/>
      <c r="H157" s="358" t="s">
        <v>398</v>
      </c>
    </row>
    <row r="158" spans="1:8" ht="47.1" customHeight="1">
      <c r="A158" s="340"/>
      <c r="B158" s="349"/>
      <c r="C158" s="53"/>
      <c r="D158" s="42"/>
      <c r="E158" s="366"/>
      <c r="F158" s="367"/>
      <c r="H158" s="359"/>
    </row>
    <row r="159" spans="1:8" ht="47.1" customHeight="1">
      <c r="A159" s="340"/>
      <c r="B159" s="349"/>
      <c r="C159" s="53"/>
      <c r="D159" s="43"/>
      <c r="E159" s="366"/>
      <c r="F159" s="367"/>
      <c r="H159" s="359"/>
    </row>
    <row r="160" spans="1:8" ht="47.1" customHeight="1">
      <c r="A160" s="340"/>
      <c r="B160" s="350"/>
      <c r="C160" s="53"/>
      <c r="D160" s="43"/>
      <c r="E160" s="366"/>
      <c r="F160" s="367"/>
      <c r="H160" s="360"/>
    </row>
    <row r="161" spans="1:8" ht="180.75" customHeight="1">
      <c r="A161" s="341"/>
      <c r="B161" s="139" t="s">
        <v>88</v>
      </c>
      <c r="C161" s="342"/>
      <c r="D161" s="343"/>
      <c r="E161" s="343"/>
      <c r="F161" s="344"/>
      <c r="H161" s="135" t="s">
        <v>175</v>
      </c>
    </row>
    <row r="163" spans="1:8" ht="13.5">
      <c r="A163" s="136">
        <v>12</v>
      </c>
      <c r="B163" s="137" t="s">
        <v>113</v>
      </c>
      <c r="C163" s="138"/>
    </row>
    <row r="164" spans="1:8" ht="17.25" customHeight="1">
      <c r="A164" s="351" t="s">
        <v>15</v>
      </c>
      <c r="B164" s="139" t="s">
        <v>24</v>
      </c>
      <c r="C164" s="345">
        <f>INDEX($B$4:$F$18,MATCH($A163,$A$4:$A$18,),MATCH($B164,$B$3:$F$3,0))</f>
        <v>0</v>
      </c>
      <c r="D164" s="346"/>
      <c r="E164" s="346"/>
      <c r="F164" s="347"/>
      <c r="H164" s="361" t="s">
        <v>58</v>
      </c>
    </row>
    <row r="165" spans="1:8" ht="36" customHeight="1">
      <c r="A165" s="352"/>
      <c r="B165" s="139" t="s">
        <v>57</v>
      </c>
      <c r="C165" s="345">
        <f>INDEX($B$4:$F$18,MATCH($A163,$A$4:$A$18,),MATCH($B165,$B$3:$F$3,0))</f>
        <v>0</v>
      </c>
      <c r="D165" s="346"/>
      <c r="E165" s="346"/>
      <c r="F165" s="347"/>
      <c r="H165" s="362"/>
    </row>
    <row r="166" spans="1:8" ht="15" customHeight="1">
      <c r="A166" s="352"/>
      <c r="B166" s="348" t="s">
        <v>176</v>
      </c>
      <c r="C166" s="140" t="s">
        <v>177</v>
      </c>
      <c r="D166" s="354" t="s">
        <v>178</v>
      </c>
      <c r="E166" s="355"/>
      <c r="F166" s="141" t="s">
        <v>180</v>
      </c>
      <c r="H166" s="358" t="s">
        <v>181</v>
      </c>
    </row>
    <row r="167" spans="1:8" ht="29.1" customHeight="1">
      <c r="A167" s="352"/>
      <c r="B167" s="350"/>
      <c r="C167" s="53"/>
      <c r="D167" s="363"/>
      <c r="E167" s="364"/>
      <c r="F167" s="54"/>
      <c r="H167" s="360"/>
    </row>
    <row r="168" spans="1:8" ht="45.95" customHeight="1">
      <c r="A168" s="353"/>
      <c r="B168" s="142" t="s">
        <v>207</v>
      </c>
      <c r="C168" s="363"/>
      <c r="D168" s="365"/>
      <c r="E168" s="365"/>
      <c r="F168" s="364"/>
      <c r="H168" s="143" t="s">
        <v>332</v>
      </c>
    </row>
    <row r="169" spans="1:8" ht="33.75" customHeight="1">
      <c r="A169" s="339" t="s">
        <v>26</v>
      </c>
      <c r="B169" s="139" t="s">
        <v>211</v>
      </c>
      <c r="C169" s="342"/>
      <c r="D169" s="368"/>
      <c r="E169" s="368"/>
      <c r="F169" s="369"/>
      <c r="H169" s="135" t="s">
        <v>333</v>
      </c>
    </row>
    <row r="170" spans="1:8" ht="60.95" customHeight="1">
      <c r="A170" s="340"/>
      <c r="B170" s="348" t="s">
        <v>399</v>
      </c>
      <c r="C170" s="144" t="s">
        <v>210</v>
      </c>
      <c r="D170" s="145" t="s">
        <v>266</v>
      </c>
      <c r="E170" s="356" t="s">
        <v>267</v>
      </c>
      <c r="F170" s="357"/>
      <c r="H170" s="358" t="s">
        <v>398</v>
      </c>
    </row>
    <row r="171" spans="1:8" ht="47.1" customHeight="1">
      <c r="A171" s="340"/>
      <c r="B171" s="349"/>
      <c r="C171" s="53"/>
      <c r="D171" s="42"/>
      <c r="E171" s="366"/>
      <c r="F171" s="367"/>
      <c r="H171" s="359"/>
    </row>
    <row r="172" spans="1:8" ht="47.1" customHeight="1">
      <c r="A172" s="340"/>
      <c r="B172" s="349"/>
      <c r="C172" s="53"/>
      <c r="D172" s="43"/>
      <c r="E172" s="366"/>
      <c r="F172" s="367"/>
      <c r="H172" s="359"/>
    </row>
    <row r="173" spans="1:8" ht="47.1" customHeight="1">
      <c r="A173" s="340"/>
      <c r="B173" s="350"/>
      <c r="C173" s="53"/>
      <c r="D173" s="43"/>
      <c r="E173" s="366"/>
      <c r="F173" s="367"/>
      <c r="H173" s="360"/>
    </row>
    <row r="174" spans="1:8" ht="180.75" customHeight="1">
      <c r="A174" s="341"/>
      <c r="B174" s="139" t="s">
        <v>88</v>
      </c>
      <c r="C174" s="342"/>
      <c r="D174" s="343"/>
      <c r="E174" s="343"/>
      <c r="F174" s="344"/>
      <c r="H174" s="135" t="s">
        <v>175</v>
      </c>
    </row>
    <row r="176" spans="1:8" ht="13.5">
      <c r="A176" s="136">
        <v>13</v>
      </c>
      <c r="B176" s="137" t="s">
        <v>113</v>
      </c>
      <c r="C176" s="138"/>
    </row>
    <row r="177" spans="1:8" ht="17.25" customHeight="1">
      <c r="A177" s="351" t="s">
        <v>15</v>
      </c>
      <c r="B177" s="139" t="s">
        <v>24</v>
      </c>
      <c r="C177" s="345">
        <f>INDEX($B$4:$F$18,MATCH($A176,$A$4:$A$18,),MATCH($B177,$B$3:$F$3,0))</f>
        <v>0</v>
      </c>
      <c r="D177" s="346"/>
      <c r="E177" s="346"/>
      <c r="F177" s="347"/>
      <c r="H177" s="361" t="s">
        <v>58</v>
      </c>
    </row>
    <row r="178" spans="1:8" ht="36" customHeight="1">
      <c r="A178" s="352"/>
      <c r="B178" s="139" t="s">
        <v>57</v>
      </c>
      <c r="C178" s="345">
        <f>INDEX($B$4:$F$18,MATCH($A176,$A$4:$A$18,),MATCH($B178,$B$3:$F$3,0))</f>
        <v>0</v>
      </c>
      <c r="D178" s="346"/>
      <c r="E178" s="346"/>
      <c r="F178" s="347"/>
      <c r="H178" s="362"/>
    </row>
    <row r="179" spans="1:8" ht="15" customHeight="1">
      <c r="A179" s="352"/>
      <c r="B179" s="348" t="s">
        <v>176</v>
      </c>
      <c r="C179" s="140" t="s">
        <v>177</v>
      </c>
      <c r="D179" s="354" t="s">
        <v>178</v>
      </c>
      <c r="E179" s="355"/>
      <c r="F179" s="141" t="s">
        <v>180</v>
      </c>
      <c r="H179" s="358" t="s">
        <v>181</v>
      </c>
    </row>
    <row r="180" spans="1:8" ht="29.1" customHeight="1">
      <c r="A180" s="352"/>
      <c r="B180" s="350"/>
      <c r="C180" s="53"/>
      <c r="D180" s="363"/>
      <c r="E180" s="364"/>
      <c r="F180" s="54"/>
      <c r="H180" s="360"/>
    </row>
    <row r="181" spans="1:8" ht="45.95" customHeight="1">
      <c r="A181" s="353"/>
      <c r="B181" s="142" t="s">
        <v>207</v>
      </c>
      <c r="C181" s="363"/>
      <c r="D181" s="365"/>
      <c r="E181" s="365"/>
      <c r="F181" s="364"/>
      <c r="H181" s="143" t="s">
        <v>332</v>
      </c>
    </row>
    <row r="182" spans="1:8" ht="33.75" customHeight="1">
      <c r="A182" s="339" t="s">
        <v>26</v>
      </c>
      <c r="B182" s="139" t="s">
        <v>211</v>
      </c>
      <c r="C182" s="342"/>
      <c r="D182" s="368"/>
      <c r="E182" s="368"/>
      <c r="F182" s="369"/>
      <c r="H182" s="135" t="s">
        <v>333</v>
      </c>
    </row>
    <row r="183" spans="1:8" ht="60.95" customHeight="1">
      <c r="A183" s="340"/>
      <c r="B183" s="348" t="s">
        <v>399</v>
      </c>
      <c r="C183" s="144" t="s">
        <v>210</v>
      </c>
      <c r="D183" s="145" t="s">
        <v>266</v>
      </c>
      <c r="E183" s="356" t="s">
        <v>267</v>
      </c>
      <c r="F183" s="357"/>
      <c r="H183" s="358" t="s">
        <v>398</v>
      </c>
    </row>
    <row r="184" spans="1:8" ht="47.1" customHeight="1">
      <c r="A184" s="340"/>
      <c r="B184" s="349"/>
      <c r="C184" s="53"/>
      <c r="D184" s="42"/>
      <c r="E184" s="366"/>
      <c r="F184" s="367"/>
      <c r="H184" s="359"/>
    </row>
    <row r="185" spans="1:8" ht="47.1" customHeight="1">
      <c r="A185" s="340"/>
      <c r="B185" s="349"/>
      <c r="C185" s="53"/>
      <c r="D185" s="43"/>
      <c r="E185" s="366"/>
      <c r="F185" s="367"/>
      <c r="H185" s="359"/>
    </row>
    <row r="186" spans="1:8" ht="47.1" customHeight="1">
      <c r="A186" s="340"/>
      <c r="B186" s="350"/>
      <c r="C186" s="53"/>
      <c r="D186" s="43"/>
      <c r="E186" s="366"/>
      <c r="F186" s="367"/>
      <c r="H186" s="360"/>
    </row>
    <row r="187" spans="1:8" ht="180.75" customHeight="1">
      <c r="A187" s="341"/>
      <c r="B187" s="139" t="s">
        <v>88</v>
      </c>
      <c r="C187" s="342"/>
      <c r="D187" s="343"/>
      <c r="E187" s="343"/>
      <c r="F187" s="344"/>
      <c r="H187" s="135" t="s">
        <v>175</v>
      </c>
    </row>
    <row r="189" spans="1:8" ht="13.5">
      <c r="A189" s="136">
        <v>14</v>
      </c>
      <c r="B189" s="137" t="s">
        <v>113</v>
      </c>
      <c r="C189" s="138"/>
    </row>
    <row r="190" spans="1:8" ht="17.25" customHeight="1">
      <c r="A190" s="351" t="s">
        <v>15</v>
      </c>
      <c r="B190" s="139" t="s">
        <v>24</v>
      </c>
      <c r="C190" s="345">
        <f>INDEX($B$4:$F$18,MATCH($A189,$A$4:$A$18,),MATCH($B190,$B$3:$F$3,0))</f>
        <v>0</v>
      </c>
      <c r="D190" s="346"/>
      <c r="E190" s="346"/>
      <c r="F190" s="347"/>
      <c r="H190" s="361" t="s">
        <v>58</v>
      </c>
    </row>
    <row r="191" spans="1:8" ht="36" customHeight="1">
      <c r="A191" s="352"/>
      <c r="B191" s="139" t="s">
        <v>57</v>
      </c>
      <c r="C191" s="345">
        <f>INDEX($B$4:$F$18,MATCH($A189,$A$4:$A$18,),MATCH($B191,$B$3:$F$3,0))</f>
        <v>0</v>
      </c>
      <c r="D191" s="346"/>
      <c r="E191" s="346"/>
      <c r="F191" s="347"/>
      <c r="H191" s="362"/>
    </row>
    <row r="192" spans="1:8" ht="15" customHeight="1">
      <c r="A192" s="352"/>
      <c r="B192" s="348" t="s">
        <v>176</v>
      </c>
      <c r="C192" s="140" t="s">
        <v>177</v>
      </c>
      <c r="D192" s="354" t="s">
        <v>178</v>
      </c>
      <c r="E192" s="355"/>
      <c r="F192" s="141" t="s">
        <v>180</v>
      </c>
      <c r="H192" s="358" t="s">
        <v>181</v>
      </c>
    </row>
    <row r="193" spans="1:8" ht="29.1" customHeight="1">
      <c r="A193" s="352"/>
      <c r="B193" s="350"/>
      <c r="C193" s="53"/>
      <c r="D193" s="363"/>
      <c r="E193" s="364"/>
      <c r="F193" s="54"/>
      <c r="H193" s="360"/>
    </row>
    <row r="194" spans="1:8" ht="45.95" customHeight="1">
      <c r="A194" s="353"/>
      <c r="B194" s="142" t="s">
        <v>207</v>
      </c>
      <c r="C194" s="363"/>
      <c r="D194" s="365"/>
      <c r="E194" s="365"/>
      <c r="F194" s="364"/>
      <c r="H194" s="143" t="s">
        <v>332</v>
      </c>
    </row>
    <row r="195" spans="1:8" ht="33.75" customHeight="1">
      <c r="A195" s="339" t="s">
        <v>26</v>
      </c>
      <c r="B195" s="139" t="s">
        <v>211</v>
      </c>
      <c r="C195" s="342"/>
      <c r="D195" s="368"/>
      <c r="E195" s="368"/>
      <c r="F195" s="369"/>
      <c r="H195" s="135" t="s">
        <v>333</v>
      </c>
    </row>
    <row r="196" spans="1:8" ht="60.95" customHeight="1">
      <c r="A196" s="340"/>
      <c r="B196" s="348" t="s">
        <v>399</v>
      </c>
      <c r="C196" s="144" t="s">
        <v>210</v>
      </c>
      <c r="D196" s="145" t="s">
        <v>266</v>
      </c>
      <c r="E196" s="356" t="s">
        <v>267</v>
      </c>
      <c r="F196" s="357"/>
      <c r="H196" s="358" t="s">
        <v>398</v>
      </c>
    </row>
    <row r="197" spans="1:8" ht="47.1" customHeight="1">
      <c r="A197" s="340"/>
      <c r="B197" s="349"/>
      <c r="C197" s="53"/>
      <c r="D197" s="42"/>
      <c r="E197" s="366"/>
      <c r="F197" s="367"/>
      <c r="H197" s="359"/>
    </row>
    <row r="198" spans="1:8" ht="47.1" customHeight="1">
      <c r="A198" s="340"/>
      <c r="B198" s="349"/>
      <c r="C198" s="53"/>
      <c r="D198" s="43"/>
      <c r="E198" s="366"/>
      <c r="F198" s="367"/>
      <c r="H198" s="359"/>
    </row>
    <row r="199" spans="1:8" ht="47.1" customHeight="1">
      <c r="A199" s="340"/>
      <c r="B199" s="350"/>
      <c r="C199" s="53"/>
      <c r="D199" s="43"/>
      <c r="E199" s="366"/>
      <c r="F199" s="367"/>
      <c r="H199" s="360"/>
    </row>
    <row r="200" spans="1:8" ht="180.75" customHeight="1">
      <c r="A200" s="341"/>
      <c r="B200" s="139" t="s">
        <v>88</v>
      </c>
      <c r="C200" s="342"/>
      <c r="D200" s="343"/>
      <c r="E200" s="343"/>
      <c r="F200" s="344"/>
      <c r="H200" s="135" t="s">
        <v>175</v>
      </c>
    </row>
    <row r="202" spans="1:8" ht="13.5">
      <c r="A202" s="136">
        <v>15</v>
      </c>
      <c r="B202" s="137" t="s">
        <v>113</v>
      </c>
      <c r="C202" s="138"/>
    </row>
    <row r="203" spans="1:8" ht="17.25" customHeight="1">
      <c r="A203" s="351" t="s">
        <v>15</v>
      </c>
      <c r="B203" s="139" t="s">
        <v>24</v>
      </c>
      <c r="C203" s="345">
        <f>INDEX($B$4:$F$18,MATCH($A202,$A$4:$A$18,),MATCH($B203,$B$3:$F$3,0))</f>
        <v>0</v>
      </c>
      <c r="D203" s="346"/>
      <c r="E203" s="346"/>
      <c r="F203" s="347"/>
      <c r="H203" s="361" t="s">
        <v>58</v>
      </c>
    </row>
    <row r="204" spans="1:8" ht="36" customHeight="1">
      <c r="A204" s="352"/>
      <c r="B204" s="139" t="s">
        <v>57</v>
      </c>
      <c r="C204" s="345">
        <f>INDEX($B$4:$F$18,MATCH($A202,$A$4:$A$18,),MATCH($B204,$B$3:$F$3,0))</f>
        <v>0</v>
      </c>
      <c r="D204" s="346"/>
      <c r="E204" s="346"/>
      <c r="F204" s="347"/>
      <c r="H204" s="362"/>
    </row>
    <row r="205" spans="1:8" ht="15" customHeight="1">
      <c r="A205" s="352"/>
      <c r="B205" s="348" t="s">
        <v>176</v>
      </c>
      <c r="C205" s="140" t="s">
        <v>177</v>
      </c>
      <c r="D205" s="354" t="s">
        <v>178</v>
      </c>
      <c r="E205" s="355"/>
      <c r="F205" s="141" t="s">
        <v>180</v>
      </c>
      <c r="H205" s="358" t="s">
        <v>181</v>
      </c>
    </row>
    <row r="206" spans="1:8" ht="29.1" customHeight="1">
      <c r="A206" s="352"/>
      <c r="B206" s="350"/>
      <c r="C206" s="53"/>
      <c r="D206" s="363"/>
      <c r="E206" s="364"/>
      <c r="F206" s="54"/>
      <c r="H206" s="360"/>
    </row>
    <row r="207" spans="1:8" ht="45.95" customHeight="1">
      <c r="A207" s="353"/>
      <c r="B207" s="142" t="s">
        <v>207</v>
      </c>
      <c r="C207" s="363"/>
      <c r="D207" s="365"/>
      <c r="E207" s="365"/>
      <c r="F207" s="364"/>
      <c r="H207" s="143" t="s">
        <v>332</v>
      </c>
    </row>
    <row r="208" spans="1:8" ht="33.75" customHeight="1">
      <c r="A208" s="339" t="s">
        <v>26</v>
      </c>
      <c r="B208" s="139" t="s">
        <v>211</v>
      </c>
      <c r="C208" s="342"/>
      <c r="D208" s="368"/>
      <c r="E208" s="368"/>
      <c r="F208" s="369"/>
      <c r="H208" s="135" t="s">
        <v>333</v>
      </c>
    </row>
    <row r="209" spans="1:8" ht="60.95" customHeight="1">
      <c r="A209" s="340"/>
      <c r="B209" s="348" t="s">
        <v>399</v>
      </c>
      <c r="C209" s="144" t="s">
        <v>210</v>
      </c>
      <c r="D209" s="145" t="s">
        <v>266</v>
      </c>
      <c r="E209" s="356" t="s">
        <v>267</v>
      </c>
      <c r="F209" s="357"/>
      <c r="H209" s="358" t="s">
        <v>398</v>
      </c>
    </row>
    <row r="210" spans="1:8" ht="47.1" customHeight="1">
      <c r="A210" s="340"/>
      <c r="B210" s="349"/>
      <c r="C210" s="53"/>
      <c r="D210" s="42"/>
      <c r="E210" s="366"/>
      <c r="F210" s="367"/>
      <c r="H210" s="359"/>
    </row>
    <row r="211" spans="1:8" ht="47.1" customHeight="1">
      <c r="A211" s="340"/>
      <c r="B211" s="349"/>
      <c r="C211" s="53"/>
      <c r="D211" s="43"/>
      <c r="E211" s="366"/>
      <c r="F211" s="367"/>
      <c r="H211" s="359"/>
    </row>
    <row r="212" spans="1:8" ht="47.1" customHeight="1">
      <c r="A212" s="340"/>
      <c r="B212" s="350"/>
      <c r="C212" s="53"/>
      <c r="D212" s="43"/>
      <c r="E212" s="366"/>
      <c r="F212" s="367"/>
      <c r="H212" s="360"/>
    </row>
    <row r="213" spans="1:8" ht="180.75" customHeight="1">
      <c r="A213" s="341"/>
      <c r="B213" s="139" t="s">
        <v>88</v>
      </c>
      <c r="C213" s="342"/>
      <c r="D213" s="343"/>
      <c r="E213" s="343"/>
      <c r="F213" s="344"/>
      <c r="H213" s="135" t="s">
        <v>175</v>
      </c>
    </row>
  </sheetData>
  <sheetProtection algorithmName="SHA-512" hashValue="ECxDvxJZsElynDbN3UUuPjX8LKOIizK5TBgJgXJIRCwcOB+5dA37rZf9kzg86uPvQ58d/U/oxtory4Z48ReVCw==" saltValue="wNMoU4kOQngRnb0B6rktdA==" spinCount="100000" sheet="1" formatCells="0" formatColumns="0" formatRows="0" insertRows="0"/>
  <mergeCells count="287">
    <mergeCell ref="A208:A213"/>
    <mergeCell ref="C208:F208"/>
    <mergeCell ref="B209:B212"/>
    <mergeCell ref="E209:F209"/>
    <mergeCell ref="H209:H212"/>
    <mergeCell ref="E210:F210"/>
    <mergeCell ref="E211:F211"/>
    <mergeCell ref="E212:F212"/>
    <mergeCell ref="C213:F213"/>
    <mergeCell ref="A203:A207"/>
    <mergeCell ref="C203:F203"/>
    <mergeCell ref="H203:H204"/>
    <mergeCell ref="C204:F204"/>
    <mergeCell ref="B205:B206"/>
    <mergeCell ref="D205:E205"/>
    <mergeCell ref="H205:H206"/>
    <mergeCell ref="D206:E206"/>
    <mergeCell ref="C207:F207"/>
    <mergeCell ref="A195:A200"/>
    <mergeCell ref="C195:F195"/>
    <mergeCell ref="B196:B199"/>
    <mergeCell ref="E196:F196"/>
    <mergeCell ref="H196:H199"/>
    <mergeCell ref="E197:F197"/>
    <mergeCell ref="E198:F198"/>
    <mergeCell ref="E199:F199"/>
    <mergeCell ref="C200:F200"/>
    <mergeCell ref="A190:A194"/>
    <mergeCell ref="C190:F190"/>
    <mergeCell ref="H190:H191"/>
    <mergeCell ref="C191:F191"/>
    <mergeCell ref="B192:B193"/>
    <mergeCell ref="D192:E192"/>
    <mergeCell ref="H192:H193"/>
    <mergeCell ref="D193:E193"/>
    <mergeCell ref="C194:F194"/>
    <mergeCell ref="A182:A187"/>
    <mergeCell ref="C182:F182"/>
    <mergeCell ref="B183:B186"/>
    <mergeCell ref="E183:F183"/>
    <mergeCell ref="H183:H186"/>
    <mergeCell ref="E184:F184"/>
    <mergeCell ref="E185:F185"/>
    <mergeCell ref="E186:F186"/>
    <mergeCell ref="C187:F187"/>
    <mergeCell ref="A177:A181"/>
    <mergeCell ref="C177:F177"/>
    <mergeCell ref="H177:H178"/>
    <mergeCell ref="C178:F178"/>
    <mergeCell ref="B179:B180"/>
    <mergeCell ref="D179:E179"/>
    <mergeCell ref="H179:H180"/>
    <mergeCell ref="D180:E180"/>
    <mergeCell ref="C181:F181"/>
    <mergeCell ref="A169:A174"/>
    <mergeCell ref="C169:F169"/>
    <mergeCell ref="B170:B173"/>
    <mergeCell ref="E170:F170"/>
    <mergeCell ref="H170:H173"/>
    <mergeCell ref="E171:F171"/>
    <mergeCell ref="E172:F172"/>
    <mergeCell ref="E173:F173"/>
    <mergeCell ref="C174:F174"/>
    <mergeCell ref="A164:A168"/>
    <mergeCell ref="C164:F164"/>
    <mergeCell ref="H164:H165"/>
    <mergeCell ref="C165:F165"/>
    <mergeCell ref="B166:B167"/>
    <mergeCell ref="D166:E166"/>
    <mergeCell ref="H166:H167"/>
    <mergeCell ref="D167:E167"/>
    <mergeCell ref="C168:F168"/>
    <mergeCell ref="A156:A161"/>
    <mergeCell ref="C156:F156"/>
    <mergeCell ref="B157:B160"/>
    <mergeCell ref="E157:F157"/>
    <mergeCell ref="H157:H160"/>
    <mergeCell ref="E158:F158"/>
    <mergeCell ref="E159:F159"/>
    <mergeCell ref="E160:F160"/>
    <mergeCell ref="C161:F161"/>
    <mergeCell ref="A151:A155"/>
    <mergeCell ref="C151:F151"/>
    <mergeCell ref="H151:H152"/>
    <mergeCell ref="C152:F152"/>
    <mergeCell ref="B153:B154"/>
    <mergeCell ref="D153:E153"/>
    <mergeCell ref="H153:H154"/>
    <mergeCell ref="D154:E154"/>
    <mergeCell ref="C155:F155"/>
    <mergeCell ref="A143:A148"/>
    <mergeCell ref="C143:F143"/>
    <mergeCell ref="B144:B147"/>
    <mergeCell ref="E144:F144"/>
    <mergeCell ref="H144:H147"/>
    <mergeCell ref="E145:F145"/>
    <mergeCell ref="E146:F146"/>
    <mergeCell ref="E147:F147"/>
    <mergeCell ref="C148:F148"/>
    <mergeCell ref="A138:A142"/>
    <mergeCell ref="C138:F138"/>
    <mergeCell ref="H138:H139"/>
    <mergeCell ref="C139:F139"/>
    <mergeCell ref="B140:B141"/>
    <mergeCell ref="D140:E140"/>
    <mergeCell ref="H140:H141"/>
    <mergeCell ref="D141:E141"/>
    <mergeCell ref="C142:F142"/>
    <mergeCell ref="A130:A135"/>
    <mergeCell ref="C130:F130"/>
    <mergeCell ref="B131:B134"/>
    <mergeCell ref="E131:F131"/>
    <mergeCell ref="H131:H134"/>
    <mergeCell ref="E132:F132"/>
    <mergeCell ref="E133:F133"/>
    <mergeCell ref="E134:F134"/>
    <mergeCell ref="C135:F135"/>
    <mergeCell ref="A125:A129"/>
    <mergeCell ref="C125:F125"/>
    <mergeCell ref="H125:H126"/>
    <mergeCell ref="C126:F126"/>
    <mergeCell ref="B127:B128"/>
    <mergeCell ref="D127:E127"/>
    <mergeCell ref="H127:H128"/>
    <mergeCell ref="D128:E128"/>
    <mergeCell ref="C129:F129"/>
    <mergeCell ref="A117:A122"/>
    <mergeCell ref="C117:F117"/>
    <mergeCell ref="B118:B121"/>
    <mergeCell ref="E118:F118"/>
    <mergeCell ref="H118:H121"/>
    <mergeCell ref="E119:F119"/>
    <mergeCell ref="E120:F120"/>
    <mergeCell ref="E121:F121"/>
    <mergeCell ref="C122:F122"/>
    <mergeCell ref="A112:A116"/>
    <mergeCell ref="C112:F112"/>
    <mergeCell ref="H112:H113"/>
    <mergeCell ref="C113:F113"/>
    <mergeCell ref="B114:B115"/>
    <mergeCell ref="D114:E114"/>
    <mergeCell ref="H114:H115"/>
    <mergeCell ref="D115:E115"/>
    <mergeCell ref="C116:F116"/>
    <mergeCell ref="A104:A109"/>
    <mergeCell ref="C104:F104"/>
    <mergeCell ref="B105:B108"/>
    <mergeCell ref="E105:F105"/>
    <mergeCell ref="H105:H108"/>
    <mergeCell ref="E106:F106"/>
    <mergeCell ref="E107:F107"/>
    <mergeCell ref="E108:F108"/>
    <mergeCell ref="C109:F109"/>
    <mergeCell ref="A99:A103"/>
    <mergeCell ref="C99:F99"/>
    <mergeCell ref="H99:H100"/>
    <mergeCell ref="C100:F100"/>
    <mergeCell ref="B101:B102"/>
    <mergeCell ref="D101:E101"/>
    <mergeCell ref="H101:H102"/>
    <mergeCell ref="D102:E102"/>
    <mergeCell ref="C103:F103"/>
    <mergeCell ref="A91:A96"/>
    <mergeCell ref="C91:F91"/>
    <mergeCell ref="B92:B95"/>
    <mergeCell ref="E92:F92"/>
    <mergeCell ref="H92:H95"/>
    <mergeCell ref="E93:F93"/>
    <mergeCell ref="E94:F94"/>
    <mergeCell ref="E95:F95"/>
    <mergeCell ref="C96:F96"/>
    <mergeCell ref="A86:A90"/>
    <mergeCell ref="C86:F86"/>
    <mergeCell ref="H86:H87"/>
    <mergeCell ref="C87:F87"/>
    <mergeCell ref="B88:B89"/>
    <mergeCell ref="D88:E88"/>
    <mergeCell ref="H88:H89"/>
    <mergeCell ref="D89:E89"/>
    <mergeCell ref="C90:F90"/>
    <mergeCell ref="A78:A83"/>
    <mergeCell ref="C78:F78"/>
    <mergeCell ref="B79:B82"/>
    <mergeCell ref="E79:F79"/>
    <mergeCell ref="H79:H82"/>
    <mergeCell ref="E80:F80"/>
    <mergeCell ref="E81:F81"/>
    <mergeCell ref="E82:F82"/>
    <mergeCell ref="C83:F83"/>
    <mergeCell ref="A73:A77"/>
    <mergeCell ref="C73:F73"/>
    <mergeCell ref="H73:H74"/>
    <mergeCell ref="C74:F74"/>
    <mergeCell ref="B75:B76"/>
    <mergeCell ref="D75:E75"/>
    <mergeCell ref="H75:H76"/>
    <mergeCell ref="D76:E76"/>
    <mergeCell ref="C77:F77"/>
    <mergeCell ref="A65:A70"/>
    <mergeCell ref="C65:F65"/>
    <mergeCell ref="B66:B69"/>
    <mergeCell ref="E66:F66"/>
    <mergeCell ref="H66:H69"/>
    <mergeCell ref="E67:F67"/>
    <mergeCell ref="E68:F68"/>
    <mergeCell ref="E69:F69"/>
    <mergeCell ref="C70:F70"/>
    <mergeCell ref="A60:A64"/>
    <mergeCell ref="C60:F60"/>
    <mergeCell ref="H60:H61"/>
    <mergeCell ref="C61:F61"/>
    <mergeCell ref="B62:B63"/>
    <mergeCell ref="D62:E62"/>
    <mergeCell ref="H62:H63"/>
    <mergeCell ref="D63:E63"/>
    <mergeCell ref="C64:F64"/>
    <mergeCell ref="C57:F57"/>
    <mergeCell ref="A47:A51"/>
    <mergeCell ref="H47:H48"/>
    <mergeCell ref="C48:F48"/>
    <mergeCell ref="B49:B50"/>
    <mergeCell ref="D49:E49"/>
    <mergeCell ref="H49:H50"/>
    <mergeCell ref="D50:E50"/>
    <mergeCell ref="C51:F51"/>
    <mergeCell ref="C47:F47"/>
    <mergeCell ref="C52:F52"/>
    <mergeCell ref="A52:A57"/>
    <mergeCell ref="B53:B56"/>
    <mergeCell ref="E53:F53"/>
    <mergeCell ref="H53:H56"/>
    <mergeCell ref="E54:F54"/>
    <mergeCell ref="E55:F55"/>
    <mergeCell ref="E56:F56"/>
    <mergeCell ref="C44:F44"/>
    <mergeCell ref="D18:E18"/>
    <mergeCell ref="H4:H18"/>
    <mergeCell ref="A34:A38"/>
    <mergeCell ref="H34:H35"/>
    <mergeCell ref="C35:F35"/>
    <mergeCell ref="B36:B37"/>
    <mergeCell ref="D36:E36"/>
    <mergeCell ref="H36:H37"/>
    <mergeCell ref="D37:E37"/>
    <mergeCell ref="C38:F38"/>
    <mergeCell ref="A39:A44"/>
    <mergeCell ref="B40:B43"/>
    <mergeCell ref="E40:F40"/>
    <mergeCell ref="H40:H43"/>
    <mergeCell ref="E41:F41"/>
    <mergeCell ref="E42:F42"/>
    <mergeCell ref="E43:F43"/>
    <mergeCell ref="C34:F34"/>
    <mergeCell ref="C39:F39"/>
    <mergeCell ref="H21:H22"/>
    <mergeCell ref="H27:H30"/>
    <mergeCell ref="H23:H24"/>
    <mergeCell ref="D12:E12"/>
    <mergeCell ref="A26:A31"/>
    <mergeCell ref="C26:F26"/>
    <mergeCell ref="C31:F31"/>
    <mergeCell ref="C22:F22"/>
    <mergeCell ref="B27:B30"/>
    <mergeCell ref="B23:B24"/>
    <mergeCell ref="A21:A25"/>
    <mergeCell ref="D23:E23"/>
    <mergeCell ref="D24:E24"/>
    <mergeCell ref="E27:F27"/>
    <mergeCell ref="E28:F28"/>
    <mergeCell ref="E29:F29"/>
    <mergeCell ref="E30:F30"/>
    <mergeCell ref="C21:F21"/>
    <mergeCell ref="C25:F25"/>
    <mergeCell ref="D13:E13"/>
    <mergeCell ref="D14:E14"/>
    <mergeCell ref="D15:E15"/>
    <mergeCell ref="D16:E16"/>
    <mergeCell ref="D17:E17"/>
    <mergeCell ref="D3:E3"/>
    <mergeCell ref="D4:E4"/>
    <mergeCell ref="D5:E5"/>
    <mergeCell ref="D6:E6"/>
    <mergeCell ref="D7:E7"/>
    <mergeCell ref="D8:E8"/>
    <mergeCell ref="D9:E9"/>
    <mergeCell ref="D10:E10"/>
    <mergeCell ref="D11:E11"/>
  </mergeCells>
  <phoneticPr fontId="7"/>
  <dataValidations count="2">
    <dataValidation type="list" allowBlank="1" showInputMessage="1" showErrorMessage="1" sqref="C24 C37 C50 C63 C76 C89 C102 C115 C128 C141 C154 C167 C180 C193 C206" xr:uid="{0B5744AD-77C2-4807-B615-49DBC7B21022}">
      <formula1>"販売中,販売予定,追加機種販売予定"</formula1>
    </dataValidation>
    <dataValidation type="list" allowBlank="1" showInputMessage="1" showErrorMessage="1" sqref="D28:D30 D41:D43 D54:D56 D67:D69 D80:D82 D93:D95 D106:D108 D119:D121 D132:D134 D145:D147 D158:D160 D171:D173 D184:D186 D197:D199 D210:D212" xr:uid="{4172A9D6-99DC-470B-A9CC-562128AD576E}">
      <formula1>"常時,一定間隔,使用時"</formula1>
    </dataValidation>
  </dataValidations>
  <hyperlinks>
    <hyperlink ref="B20" location="④機器登録!B2" display="↑ページTOPに戻る" xr:uid="{00000000-0004-0000-0400-000002000000}"/>
    <hyperlink ref="B33" location="④機器登録!B2" display="↑ページTOPに戻る" xr:uid="{D476EB04-716C-4445-9E79-2AC9ABF3EDDC}"/>
    <hyperlink ref="B46" location="④機器登録!B2" display="↑ページTOPに戻る" xr:uid="{EB8E1367-CD6A-478F-821E-43736147277C}"/>
    <hyperlink ref="B59" location="④機器登録!B2" display="↑ページTOPに戻る" xr:uid="{75A39A52-6B7F-489D-B014-24CED360B1ED}"/>
    <hyperlink ref="B72" location="④機器登録!B2" display="↑ページTOPに戻る" xr:uid="{A34382D2-C942-4EE9-8FEC-131199161279}"/>
    <hyperlink ref="B85" location="④機器登録!B2" display="↑ページTOPに戻る" xr:uid="{D8C98CDF-9A08-40C4-B292-249998D94B8A}"/>
    <hyperlink ref="B98" location="④機器登録!B2" display="↑ページTOPに戻る" xr:uid="{7AC93635-64B0-4E75-8BF3-88841ADF0A07}"/>
    <hyperlink ref="B111" location="④機器登録!B2" display="↑ページTOPに戻る" xr:uid="{163FCFDE-4B12-4486-BF43-1CCC954A3983}"/>
    <hyperlink ref="B124" location="④機器登録!B2" display="↑ページTOPに戻る" xr:uid="{F67490D7-EF69-4A5D-847C-1B804225A9D2}"/>
    <hyperlink ref="B137" location="④機器登録!B2" display="↑ページTOPに戻る" xr:uid="{F2AC9506-17F2-41D0-A9CF-1BABB253FD42}"/>
    <hyperlink ref="B150" location="④機器登録!B2" display="↑ページTOPに戻る" xr:uid="{30BC25D3-EE42-4282-8070-B95F1DC2C550}"/>
    <hyperlink ref="B163" location="④機器登録!B2" display="↑ページTOPに戻る" xr:uid="{B0E92592-E523-4630-BD1A-F16521BDE2A2}"/>
    <hyperlink ref="B176" location="④機器登録!B2" display="↑ページTOPに戻る" xr:uid="{FF6446B2-BC1F-4D09-B984-FD58B6EF3ED8}"/>
    <hyperlink ref="B189" location="④機器登録!B2" display="↑ページTOPに戻る" xr:uid="{9AEB663A-9227-4B73-A0A2-63C76F593525}"/>
    <hyperlink ref="B202" location="④機器登録!B2" display="↑ページTOPに戻る" xr:uid="{3E9B9DCC-FBDC-48A8-B5A8-5D44BF99C7A3}"/>
    <hyperlink ref="A4" location="④機器登録!A23" display="④機器登録!A23" xr:uid="{F0EF537D-849F-4D21-85BB-E0B9676659C1}"/>
    <hyperlink ref="A5" location="④機器登録!A36" display="④機器登録!A36" xr:uid="{33C20637-0721-4276-8E90-15F527417960}"/>
    <hyperlink ref="A6" location="④機器登録!A50" display="④機器登録!A50" xr:uid="{AC763C92-7229-479B-B1FF-D51DBDE3397B}"/>
    <hyperlink ref="A7" location="④機器登録!A63" display="④機器登録!A63" xr:uid="{9ED31339-D3F1-4654-83B5-5023AC34DE1F}"/>
    <hyperlink ref="A8" location="④機器登録!A76" display="④機器登録!A76" xr:uid="{B9E5DF06-AEB0-440D-8A5B-52F69B80EE67}"/>
    <hyperlink ref="A9" location="④機器登録!A89" display="④機器登録!A89" xr:uid="{02CD76B2-81B0-4F97-8470-B44A1FE7148A}"/>
    <hyperlink ref="A10" location="④機器登録!A102" display="④機器登録!A102" xr:uid="{60D1268B-F031-4A26-840A-60CC04D8701E}"/>
    <hyperlink ref="A11" location="④機器登録!A115" display="④機器登録!A115" xr:uid="{EF087409-7866-4983-8892-451F4569C6F0}"/>
    <hyperlink ref="A12" location="④機器登録!A128" display="④機器登録!A128" xr:uid="{D79F455D-0D9E-4BA6-9889-8655A19C0563}"/>
    <hyperlink ref="A13" location="④機器登録!A141" display="④機器登録!A141" xr:uid="{9928406D-349C-495A-B446-D3601A626986}"/>
    <hyperlink ref="A14" location="④機器登録!A154" display="④機器登録!A154" xr:uid="{6AC77781-D0EE-4500-BBDB-627C1AEFD433}"/>
    <hyperlink ref="A15" location="④機器登録!A167" display="④機器登録!A167" xr:uid="{69F38A6C-9E6A-4FD6-B107-0A9648803C94}"/>
    <hyperlink ref="A16" location="④機器登録!A180" display="④機器登録!A180" xr:uid="{AF94B6DA-1A6B-4572-BEC9-F887D9A66277}"/>
    <hyperlink ref="A17" location="④機器登録!A193" display="④機器登録!A193" xr:uid="{72C76454-8301-4845-AF21-DC7DC022A314}"/>
    <hyperlink ref="A18" location="④機器登録!A206" display="④機器登録!A206" xr:uid="{3D7BA9C3-8FE1-427B-850B-8A5599A40D63}"/>
  </hyperlinks>
  <pageMargins left="0.19685039370078741" right="0.19685039370078741" top="0.39370078740157483" bottom="0.39370078740157483" header="0.31496062992125984" footer="0.31496062992125984"/>
  <pageSetup paperSize="9" scale="93" fitToHeight="16" orientation="portrait" r:id="rId1"/>
  <headerFooter>
    <oddFooter>&amp;P / &amp;N ページ</oddFooter>
  </headerFooter>
  <rowBreaks count="15" manualBreakCount="15">
    <brk id="18" max="5" man="1"/>
    <brk id="31" max="5" man="1"/>
    <brk id="44" max="5" man="1"/>
    <brk id="57" max="5" man="1"/>
    <brk id="70" max="5" man="1"/>
    <brk id="83" max="5" man="1"/>
    <brk id="96" max="5" man="1"/>
    <brk id="109" max="5" man="1"/>
    <brk id="122" max="5" man="1"/>
    <brk id="135" max="5" man="1"/>
    <brk id="148" max="5" man="1"/>
    <brk id="161" max="5" man="1"/>
    <brk id="174" max="5" man="1"/>
    <brk id="187" max="5" man="1"/>
    <brk id="200"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61F0DC-D6CC-47D2-91C4-99BEBD1B42E1}">
          <x14:formula1>
            <xm:f>OFFSET(プルダウンリスト!$I$3,,,52-COUNTIF(プルダウンリスト!$I$3:$I$53,""))</xm:f>
          </x14:formula1>
          <xm:sqref>B4:B18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G363"/>
  <sheetViews>
    <sheetView showGridLines="0" view="pageBreakPreview" zoomScaleNormal="100" zoomScaleSheetLayoutView="100" workbookViewId="0">
      <selection activeCell="G4" sqref="G4:G18"/>
    </sheetView>
  </sheetViews>
  <sheetFormatPr defaultColWidth="9" defaultRowHeight="12"/>
  <cols>
    <col min="1" max="1" width="8.375" style="128" customWidth="1"/>
    <col min="2" max="2" width="22.125" style="128" customWidth="1"/>
    <col min="3" max="5" width="26.125" style="128" customWidth="1"/>
    <col min="6" max="6" width="1.5" style="128" customWidth="1"/>
    <col min="7" max="7" width="56.625" style="128" customWidth="1"/>
    <col min="8" max="16384" width="9" style="128"/>
  </cols>
  <sheetData>
    <row r="1" spans="1:7" ht="18.75">
      <c r="A1" s="127" t="s">
        <v>56</v>
      </c>
    </row>
    <row r="3" spans="1:7" ht="24">
      <c r="A3" s="147" t="s">
        <v>105</v>
      </c>
      <c r="B3" s="130" t="s">
        <v>182</v>
      </c>
      <c r="C3" s="129" t="s">
        <v>14</v>
      </c>
      <c r="D3" s="148" t="s">
        <v>60</v>
      </c>
      <c r="E3" s="149" t="s">
        <v>104</v>
      </c>
      <c r="G3" s="150" t="s">
        <v>54</v>
      </c>
    </row>
    <row r="4" spans="1:7" ht="18" customHeight="1">
      <c r="A4" s="151">
        <v>1</v>
      </c>
      <c r="B4" s="506"/>
      <c r="C4" s="507"/>
      <c r="D4" s="507"/>
      <c r="E4" s="507"/>
      <c r="G4" s="358" t="s">
        <v>195</v>
      </c>
    </row>
    <row r="5" spans="1:7" ht="18" customHeight="1">
      <c r="A5" s="151">
        <v>2</v>
      </c>
      <c r="B5" s="506"/>
      <c r="C5" s="506"/>
      <c r="D5" s="506"/>
      <c r="E5" s="508"/>
      <c r="G5" s="359"/>
    </row>
    <row r="6" spans="1:7" ht="18" customHeight="1">
      <c r="A6" s="151">
        <v>3</v>
      </c>
      <c r="B6" s="506"/>
      <c r="C6" s="506"/>
      <c r="D6" s="506"/>
      <c r="E6" s="508"/>
      <c r="G6" s="359"/>
    </row>
    <row r="7" spans="1:7" ht="18" customHeight="1">
      <c r="A7" s="151">
        <v>4</v>
      </c>
      <c r="B7" s="506"/>
      <c r="C7" s="506"/>
      <c r="D7" s="506"/>
      <c r="E7" s="508"/>
      <c r="G7" s="359"/>
    </row>
    <row r="8" spans="1:7" ht="18" customHeight="1">
      <c r="A8" s="151">
        <v>5</v>
      </c>
      <c r="B8" s="506"/>
      <c r="C8" s="506"/>
      <c r="D8" s="506"/>
      <c r="E8" s="508"/>
      <c r="G8" s="359"/>
    </row>
    <row r="9" spans="1:7" ht="18" customHeight="1">
      <c r="A9" s="151">
        <v>6</v>
      </c>
      <c r="B9" s="506"/>
      <c r="C9" s="506"/>
      <c r="D9" s="506"/>
      <c r="E9" s="508"/>
      <c r="G9" s="359"/>
    </row>
    <row r="10" spans="1:7" ht="18" customHeight="1">
      <c r="A10" s="151">
        <v>7</v>
      </c>
      <c r="B10" s="506"/>
      <c r="C10" s="506"/>
      <c r="D10" s="506"/>
      <c r="E10" s="508"/>
      <c r="G10" s="359"/>
    </row>
    <row r="11" spans="1:7" ht="18" customHeight="1">
      <c r="A11" s="151">
        <v>8</v>
      </c>
      <c r="B11" s="506"/>
      <c r="C11" s="506"/>
      <c r="D11" s="506"/>
      <c r="E11" s="508"/>
      <c r="G11" s="359"/>
    </row>
    <row r="12" spans="1:7" ht="18" customHeight="1">
      <c r="A12" s="151">
        <v>9</v>
      </c>
      <c r="B12" s="506"/>
      <c r="C12" s="506"/>
      <c r="D12" s="506"/>
      <c r="E12" s="508"/>
      <c r="G12" s="359"/>
    </row>
    <row r="13" spans="1:7" ht="18" customHeight="1">
      <c r="A13" s="151">
        <v>10</v>
      </c>
      <c r="B13" s="506"/>
      <c r="C13" s="506"/>
      <c r="D13" s="506"/>
      <c r="E13" s="508"/>
      <c r="G13" s="359"/>
    </row>
    <row r="14" spans="1:7" ht="18" customHeight="1">
      <c r="A14" s="151">
        <v>11</v>
      </c>
      <c r="B14" s="506"/>
      <c r="C14" s="506"/>
      <c r="D14" s="506"/>
      <c r="E14" s="508"/>
      <c r="G14" s="359"/>
    </row>
    <row r="15" spans="1:7" ht="18" customHeight="1">
      <c r="A15" s="151">
        <v>12</v>
      </c>
      <c r="B15" s="506"/>
      <c r="C15" s="506"/>
      <c r="D15" s="506"/>
      <c r="E15" s="508"/>
      <c r="G15" s="359"/>
    </row>
    <row r="16" spans="1:7" ht="18" customHeight="1">
      <c r="A16" s="151">
        <v>13</v>
      </c>
      <c r="B16" s="506"/>
      <c r="C16" s="506"/>
      <c r="D16" s="506"/>
      <c r="E16" s="508"/>
      <c r="G16" s="359"/>
    </row>
    <row r="17" spans="1:7" ht="18" customHeight="1">
      <c r="A17" s="151">
        <v>14</v>
      </c>
      <c r="B17" s="506"/>
      <c r="C17" s="506"/>
      <c r="D17" s="506"/>
      <c r="E17" s="508"/>
      <c r="G17" s="359"/>
    </row>
    <row r="18" spans="1:7" ht="18" customHeight="1">
      <c r="A18" s="151">
        <v>15</v>
      </c>
      <c r="B18" s="506"/>
      <c r="C18" s="506"/>
      <c r="D18" s="506"/>
      <c r="E18" s="508"/>
      <c r="G18" s="360"/>
    </row>
    <row r="19" spans="1:7">
      <c r="G19" s="153"/>
    </row>
    <row r="20" spans="1:7" ht="13.5">
      <c r="A20" s="136">
        <v>1</v>
      </c>
      <c r="B20" s="137" t="s">
        <v>113</v>
      </c>
      <c r="G20" s="153"/>
    </row>
    <row r="21" spans="1:7" ht="19.5" customHeight="1">
      <c r="A21" s="348" t="s">
        <v>15</v>
      </c>
      <c r="B21" s="139" t="s">
        <v>14</v>
      </c>
      <c r="C21" s="383">
        <f>INDEX($B$4:$E$18,MATCH($A20,$A$4:$A$18,),MATCH($B21,$B$3:$E$3,0))</f>
        <v>0</v>
      </c>
      <c r="D21" s="384"/>
      <c r="E21" s="385"/>
      <c r="G21" s="361" t="s">
        <v>212</v>
      </c>
    </row>
    <row r="22" spans="1:7" ht="29.1" customHeight="1">
      <c r="A22" s="349"/>
      <c r="B22" s="139" t="s">
        <v>60</v>
      </c>
      <c r="C22" s="383">
        <f>INDEX($B$4:$E$18,MATCH($A20,$A$4:$A$18,),MATCH($B22,$B$3:$E$3,0))</f>
        <v>0</v>
      </c>
      <c r="D22" s="384"/>
      <c r="E22" s="385"/>
      <c r="G22" s="389"/>
    </row>
    <row r="23" spans="1:7" ht="15" customHeight="1">
      <c r="A23" s="349"/>
      <c r="B23" s="348" t="s">
        <v>213</v>
      </c>
      <c r="C23" s="140" t="s">
        <v>184</v>
      </c>
      <c r="D23" s="154" t="s">
        <v>185</v>
      </c>
      <c r="E23" s="154" t="s">
        <v>259</v>
      </c>
      <c r="G23" s="358" t="s">
        <v>260</v>
      </c>
    </row>
    <row r="24" spans="1:7">
      <c r="A24" s="349"/>
      <c r="B24" s="350"/>
      <c r="C24" s="282"/>
      <c r="D24" s="509"/>
      <c r="E24" s="510"/>
      <c r="G24" s="360"/>
    </row>
    <row r="25" spans="1:7" ht="15" customHeight="1">
      <c r="A25" s="349"/>
      <c r="B25" s="348" t="s">
        <v>261</v>
      </c>
      <c r="C25" s="394"/>
      <c r="D25" s="387" t="s">
        <v>262</v>
      </c>
      <c r="E25" s="511"/>
      <c r="G25" s="358" t="s">
        <v>322</v>
      </c>
    </row>
    <row r="26" spans="1:7" ht="54" customHeight="1">
      <c r="A26" s="349"/>
      <c r="B26" s="350"/>
      <c r="C26" s="512"/>
      <c r="D26" s="513"/>
      <c r="E26" s="514"/>
      <c r="G26" s="360"/>
    </row>
    <row r="27" spans="1:7" ht="54.95" customHeight="1">
      <c r="A27" s="370"/>
      <c r="B27" s="155" t="s">
        <v>207</v>
      </c>
      <c r="C27" s="515"/>
      <c r="D27" s="516"/>
      <c r="E27" s="517"/>
      <c r="G27" s="156" t="s">
        <v>257</v>
      </c>
    </row>
    <row r="28" spans="1:7" ht="42" customHeight="1">
      <c r="A28" s="380" t="s">
        <v>186</v>
      </c>
      <c r="B28" s="157" t="s">
        <v>256</v>
      </c>
      <c r="C28" s="518"/>
      <c r="D28" s="516"/>
      <c r="E28" s="517"/>
      <c r="G28" s="158" t="s">
        <v>258</v>
      </c>
    </row>
    <row r="29" spans="1:7" ht="188.1" customHeight="1">
      <c r="A29" s="381"/>
      <c r="B29" s="159" t="s">
        <v>194</v>
      </c>
      <c r="C29" s="366"/>
      <c r="D29" s="386"/>
      <c r="E29" s="367"/>
      <c r="G29" s="156" t="s">
        <v>428</v>
      </c>
    </row>
    <row r="30" spans="1:7" ht="69" customHeight="1">
      <c r="A30" s="381"/>
      <c r="B30" s="160" t="s">
        <v>215</v>
      </c>
      <c r="C30" s="519"/>
      <c r="D30" s="520"/>
      <c r="E30" s="521"/>
      <c r="G30" s="158" t="s">
        <v>219</v>
      </c>
    </row>
    <row r="31" spans="1:7" ht="32.1" customHeight="1">
      <c r="A31" s="381"/>
      <c r="B31" s="380" t="s">
        <v>214</v>
      </c>
      <c r="C31" s="161" t="s">
        <v>216</v>
      </c>
      <c r="D31" s="522"/>
      <c r="E31" s="523"/>
      <c r="G31" s="158" t="s">
        <v>221</v>
      </c>
    </row>
    <row r="32" spans="1:7" ht="32.1" customHeight="1">
      <c r="A32" s="381"/>
      <c r="B32" s="381"/>
      <c r="C32" s="161" t="s">
        <v>217</v>
      </c>
      <c r="D32" s="522"/>
      <c r="E32" s="523"/>
      <c r="G32" s="158" t="s">
        <v>220</v>
      </c>
    </row>
    <row r="33" spans="1:7" ht="32.1" customHeight="1">
      <c r="A33" s="381"/>
      <c r="B33" s="382"/>
      <c r="C33" s="162" t="s">
        <v>218</v>
      </c>
      <c r="D33" s="524"/>
      <c r="E33" s="525"/>
      <c r="G33" s="158" t="s">
        <v>221</v>
      </c>
    </row>
    <row r="34" spans="1:7" ht="23.1" customHeight="1">
      <c r="A34" s="381"/>
      <c r="B34" s="163" t="s">
        <v>190</v>
      </c>
      <c r="C34" s="401"/>
      <c r="D34" s="526"/>
      <c r="E34" s="527"/>
      <c r="G34" s="152" t="s">
        <v>191</v>
      </c>
    </row>
    <row r="35" spans="1:7" ht="51.95" customHeight="1">
      <c r="A35" s="381"/>
      <c r="B35" s="371" t="s">
        <v>193</v>
      </c>
      <c r="C35" s="164" t="s">
        <v>187</v>
      </c>
      <c r="D35" s="378"/>
      <c r="E35" s="379"/>
      <c r="G35" s="358" t="s">
        <v>192</v>
      </c>
    </row>
    <row r="36" spans="1:7" ht="51.95" customHeight="1">
      <c r="A36" s="381"/>
      <c r="B36" s="372"/>
      <c r="C36" s="164" t="s">
        <v>188</v>
      </c>
      <c r="D36" s="374"/>
      <c r="E36" s="375"/>
      <c r="G36" s="359"/>
    </row>
    <row r="37" spans="1:7" ht="51.95" customHeight="1">
      <c r="A37" s="393"/>
      <c r="B37" s="373"/>
      <c r="C37" s="164" t="s">
        <v>189</v>
      </c>
      <c r="D37" s="376"/>
      <c r="E37" s="377"/>
      <c r="G37" s="360"/>
    </row>
    <row r="38" spans="1:7" ht="27.95" customHeight="1">
      <c r="A38" s="348" t="s">
        <v>316</v>
      </c>
      <c r="B38" s="165" t="s">
        <v>317</v>
      </c>
      <c r="C38" s="401"/>
      <c r="D38" s="402"/>
      <c r="E38" s="403"/>
      <c r="G38" s="135" t="s">
        <v>323</v>
      </c>
    </row>
    <row r="39" spans="1:7" ht="39" customHeight="1">
      <c r="A39" s="349"/>
      <c r="B39" s="348" t="s">
        <v>335</v>
      </c>
      <c r="C39" s="164" t="s">
        <v>321</v>
      </c>
      <c r="D39" s="528"/>
      <c r="E39" s="529"/>
      <c r="G39" s="390" t="s">
        <v>318</v>
      </c>
    </row>
    <row r="40" spans="1:7" ht="48.95" customHeight="1">
      <c r="A40" s="349"/>
      <c r="B40" s="349"/>
      <c r="C40" s="164" t="s">
        <v>319</v>
      </c>
      <c r="D40" s="530"/>
      <c r="E40" s="529"/>
      <c r="G40" s="391"/>
    </row>
    <row r="41" spans="1:7" ht="42.95" customHeight="1">
      <c r="A41" s="350"/>
      <c r="B41" s="350"/>
      <c r="C41" s="164" t="s">
        <v>320</v>
      </c>
      <c r="D41" s="530"/>
      <c r="E41" s="529"/>
      <c r="G41" s="392"/>
    </row>
    <row r="43" spans="1:7" ht="13.5">
      <c r="A43" s="136">
        <v>2</v>
      </c>
      <c r="B43" s="137" t="s">
        <v>113</v>
      </c>
      <c r="G43" s="153"/>
    </row>
    <row r="44" spans="1:7" ht="19.5" customHeight="1">
      <c r="A44" s="348" t="s">
        <v>15</v>
      </c>
      <c r="B44" s="139" t="s">
        <v>14</v>
      </c>
      <c r="C44" s="383">
        <f>INDEX($B$4:$E$18,MATCH($A43,$A$4:$A$18,),MATCH($B44,$B$3:$E$3,0))</f>
        <v>0</v>
      </c>
      <c r="D44" s="384"/>
      <c r="E44" s="385"/>
      <c r="G44" s="361" t="s">
        <v>212</v>
      </c>
    </row>
    <row r="45" spans="1:7" ht="29.1" customHeight="1">
      <c r="A45" s="349"/>
      <c r="B45" s="139" t="s">
        <v>60</v>
      </c>
      <c r="C45" s="383">
        <f>INDEX($B$4:$E$18,MATCH($A43,$A$4:$A$18,),MATCH($B45,$B$3:$E$3,0))</f>
        <v>0</v>
      </c>
      <c r="D45" s="384"/>
      <c r="E45" s="385"/>
      <c r="G45" s="389"/>
    </row>
    <row r="46" spans="1:7" ht="15" customHeight="1">
      <c r="A46" s="349"/>
      <c r="B46" s="348" t="s">
        <v>213</v>
      </c>
      <c r="C46" s="140" t="s">
        <v>184</v>
      </c>
      <c r="D46" s="154" t="s">
        <v>185</v>
      </c>
      <c r="E46" s="154" t="s">
        <v>259</v>
      </c>
      <c r="G46" s="358" t="s">
        <v>260</v>
      </c>
    </row>
    <row r="47" spans="1:7" ht="23.1" customHeight="1">
      <c r="A47" s="349"/>
      <c r="B47" s="350"/>
      <c r="C47" s="55"/>
      <c r="D47" s="44"/>
      <c r="E47" s="45"/>
      <c r="G47" s="360"/>
    </row>
    <row r="48" spans="1:7" ht="15" customHeight="1">
      <c r="A48" s="349"/>
      <c r="B48" s="348" t="s">
        <v>261</v>
      </c>
      <c r="C48" s="394"/>
      <c r="D48" s="396" t="s">
        <v>262</v>
      </c>
      <c r="E48" s="388"/>
      <c r="G48" s="358" t="s">
        <v>322</v>
      </c>
    </row>
    <row r="49" spans="1:7" ht="27" customHeight="1">
      <c r="A49" s="349"/>
      <c r="B49" s="350"/>
      <c r="C49" s="395"/>
      <c r="D49" s="397"/>
      <c r="E49" s="398"/>
      <c r="G49" s="360"/>
    </row>
    <row r="50" spans="1:7" ht="54.95" customHeight="1">
      <c r="A50" s="349"/>
      <c r="B50" s="155" t="s">
        <v>207</v>
      </c>
      <c r="C50" s="366"/>
      <c r="D50" s="386"/>
      <c r="E50" s="367"/>
      <c r="G50" s="156" t="s">
        <v>257</v>
      </c>
    </row>
    <row r="51" spans="1:7" ht="42" customHeight="1">
      <c r="A51" s="406" t="s">
        <v>186</v>
      </c>
      <c r="B51" s="157" t="s">
        <v>256</v>
      </c>
      <c r="C51" s="407"/>
      <c r="D51" s="408"/>
      <c r="E51" s="409"/>
      <c r="G51" s="158" t="s">
        <v>258</v>
      </c>
    </row>
    <row r="52" spans="1:7" ht="123" customHeight="1">
      <c r="A52" s="406"/>
      <c r="B52" s="159" t="s">
        <v>194</v>
      </c>
      <c r="C52" s="366"/>
      <c r="D52" s="386"/>
      <c r="E52" s="367"/>
      <c r="G52" s="156" t="s">
        <v>334</v>
      </c>
    </row>
    <row r="53" spans="1:7" ht="37.5" customHeight="1">
      <c r="A53" s="406"/>
      <c r="B53" s="160" t="s">
        <v>215</v>
      </c>
      <c r="C53" s="410"/>
      <c r="D53" s="411"/>
      <c r="E53" s="412"/>
      <c r="G53" s="158" t="s">
        <v>219</v>
      </c>
    </row>
    <row r="54" spans="1:7" ht="32.1" customHeight="1">
      <c r="A54" s="406"/>
      <c r="B54" s="380" t="s">
        <v>214</v>
      </c>
      <c r="C54" s="161" t="s">
        <v>216</v>
      </c>
      <c r="D54" s="399"/>
      <c r="E54" s="399"/>
      <c r="G54" s="158" t="s">
        <v>221</v>
      </c>
    </row>
    <row r="55" spans="1:7" ht="32.1" customHeight="1">
      <c r="A55" s="406"/>
      <c r="B55" s="381"/>
      <c r="C55" s="161" t="s">
        <v>217</v>
      </c>
      <c r="D55" s="399"/>
      <c r="E55" s="399"/>
      <c r="G55" s="158" t="s">
        <v>220</v>
      </c>
    </row>
    <row r="56" spans="1:7" ht="32.1" customHeight="1">
      <c r="A56" s="406"/>
      <c r="B56" s="382"/>
      <c r="C56" s="162" t="s">
        <v>218</v>
      </c>
      <c r="D56" s="413"/>
      <c r="E56" s="413"/>
      <c r="G56" s="158" t="s">
        <v>221</v>
      </c>
    </row>
    <row r="57" spans="1:7" ht="23.1" customHeight="1">
      <c r="A57" s="406"/>
      <c r="B57" s="163" t="s">
        <v>190</v>
      </c>
      <c r="C57" s="401" t="s">
        <v>351</v>
      </c>
      <c r="D57" s="402"/>
      <c r="E57" s="403"/>
      <c r="G57" s="152" t="s">
        <v>191</v>
      </c>
    </row>
    <row r="58" spans="1:7" ht="51.95" customHeight="1">
      <c r="A58" s="406"/>
      <c r="B58" s="380" t="s">
        <v>193</v>
      </c>
      <c r="C58" s="146" t="s">
        <v>187</v>
      </c>
      <c r="D58" s="399"/>
      <c r="E58" s="399"/>
      <c r="G58" s="358" t="s">
        <v>192</v>
      </c>
    </row>
    <row r="59" spans="1:7" ht="51.95" customHeight="1">
      <c r="A59" s="406"/>
      <c r="B59" s="381"/>
      <c r="C59" s="164" t="s">
        <v>188</v>
      </c>
      <c r="D59" s="399"/>
      <c r="E59" s="399"/>
      <c r="G59" s="359"/>
    </row>
    <row r="60" spans="1:7" ht="51.95" customHeight="1">
      <c r="A60" s="406"/>
      <c r="B60" s="382"/>
      <c r="C60" s="146" t="s">
        <v>189</v>
      </c>
      <c r="D60" s="399"/>
      <c r="E60" s="399"/>
      <c r="G60" s="359"/>
    </row>
    <row r="61" spans="1:7" ht="23.1" customHeight="1">
      <c r="A61" s="400" t="s">
        <v>316</v>
      </c>
      <c r="B61" s="165" t="s">
        <v>317</v>
      </c>
      <c r="C61" s="401" t="s">
        <v>125</v>
      </c>
      <c r="D61" s="402"/>
      <c r="E61" s="403"/>
      <c r="G61" s="135" t="s">
        <v>323</v>
      </c>
    </row>
    <row r="62" spans="1:7" ht="39" customHeight="1">
      <c r="A62" s="400"/>
      <c r="B62" s="400" t="s">
        <v>335</v>
      </c>
      <c r="C62" s="164" t="s">
        <v>321</v>
      </c>
      <c r="D62" s="404"/>
      <c r="E62" s="404"/>
      <c r="G62" s="405" t="s">
        <v>318</v>
      </c>
    </row>
    <row r="63" spans="1:7" ht="39" customHeight="1">
      <c r="A63" s="400"/>
      <c r="B63" s="400"/>
      <c r="C63" s="164" t="s">
        <v>319</v>
      </c>
      <c r="D63" s="404"/>
      <c r="E63" s="404"/>
      <c r="G63" s="405"/>
    </row>
    <row r="64" spans="1:7" ht="39" customHeight="1">
      <c r="A64" s="400"/>
      <c r="B64" s="400"/>
      <c r="C64" s="164" t="s">
        <v>320</v>
      </c>
      <c r="D64" s="404"/>
      <c r="E64" s="404"/>
      <c r="G64" s="405"/>
    </row>
    <row r="66" spans="1:7" ht="13.5">
      <c r="A66" s="136">
        <v>3</v>
      </c>
      <c r="B66" s="137" t="s">
        <v>113</v>
      </c>
      <c r="G66" s="153"/>
    </row>
    <row r="67" spans="1:7" ht="19.5" customHeight="1">
      <c r="A67" s="348" t="s">
        <v>15</v>
      </c>
      <c r="B67" s="139" t="s">
        <v>14</v>
      </c>
      <c r="C67" s="383">
        <f>INDEX($B$4:$E$18,MATCH($A66,$A$4:$A$18,),MATCH($B67,$B$3:$E$3,0))</f>
        <v>0</v>
      </c>
      <c r="D67" s="384"/>
      <c r="E67" s="385"/>
      <c r="G67" s="361" t="s">
        <v>212</v>
      </c>
    </row>
    <row r="68" spans="1:7" ht="29.1" customHeight="1">
      <c r="A68" s="349"/>
      <c r="B68" s="139" t="s">
        <v>60</v>
      </c>
      <c r="C68" s="383">
        <f>INDEX($B$4:$E$18,MATCH($A66,$A$4:$A$18,),MATCH($B68,$B$3:$E$3,0))</f>
        <v>0</v>
      </c>
      <c r="D68" s="384"/>
      <c r="E68" s="385"/>
      <c r="G68" s="389"/>
    </row>
    <row r="69" spans="1:7" ht="15" customHeight="1">
      <c r="A69" s="349"/>
      <c r="B69" s="348" t="s">
        <v>213</v>
      </c>
      <c r="C69" s="140" t="s">
        <v>184</v>
      </c>
      <c r="D69" s="154" t="s">
        <v>185</v>
      </c>
      <c r="E69" s="154" t="s">
        <v>259</v>
      </c>
      <c r="G69" s="358" t="s">
        <v>260</v>
      </c>
    </row>
    <row r="70" spans="1:7" ht="23.1" customHeight="1">
      <c r="A70" s="349"/>
      <c r="B70" s="350"/>
      <c r="C70" s="55"/>
      <c r="D70" s="44"/>
      <c r="E70" s="45"/>
      <c r="G70" s="360"/>
    </row>
    <row r="71" spans="1:7" ht="15" customHeight="1">
      <c r="A71" s="349"/>
      <c r="B71" s="348" t="s">
        <v>261</v>
      </c>
      <c r="C71" s="394"/>
      <c r="D71" s="396" t="s">
        <v>262</v>
      </c>
      <c r="E71" s="388"/>
      <c r="G71" s="358" t="s">
        <v>322</v>
      </c>
    </row>
    <row r="72" spans="1:7" ht="27" customHeight="1">
      <c r="A72" s="349"/>
      <c r="B72" s="350"/>
      <c r="C72" s="395"/>
      <c r="D72" s="397"/>
      <c r="E72" s="398"/>
      <c r="G72" s="360"/>
    </row>
    <row r="73" spans="1:7" ht="54.95" customHeight="1">
      <c r="A73" s="349"/>
      <c r="B73" s="155" t="s">
        <v>207</v>
      </c>
      <c r="C73" s="366"/>
      <c r="D73" s="386"/>
      <c r="E73" s="367"/>
      <c r="G73" s="156" t="s">
        <v>257</v>
      </c>
    </row>
    <row r="74" spans="1:7" ht="42" customHeight="1">
      <c r="A74" s="406" t="s">
        <v>186</v>
      </c>
      <c r="B74" s="157" t="s">
        <v>256</v>
      </c>
      <c r="C74" s="407"/>
      <c r="D74" s="408"/>
      <c r="E74" s="409"/>
      <c r="G74" s="158" t="s">
        <v>258</v>
      </c>
    </row>
    <row r="75" spans="1:7" ht="123" customHeight="1">
      <c r="A75" s="406"/>
      <c r="B75" s="159" t="s">
        <v>194</v>
      </c>
      <c r="C75" s="366"/>
      <c r="D75" s="386"/>
      <c r="E75" s="367"/>
      <c r="G75" s="156" t="s">
        <v>334</v>
      </c>
    </row>
    <row r="76" spans="1:7" ht="37.5" customHeight="1">
      <c r="A76" s="406"/>
      <c r="B76" s="160" t="s">
        <v>215</v>
      </c>
      <c r="C76" s="410"/>
      <c r="D76" s="411"/>
      <c r="E76" s="412"/>
      <c r="G76" s="158" t="s">
        <v>219</v>
      </c>
    </row>
    <row r="77" spans="1:7" ht="32.1" customHeight="1">
      <c r="A77" s="406"/>
      <c r="B77" s="380" t="s">
        <v>214</v>
      </c>
      <c r="C77" s="161" t="s">
        <v>216</v>
      </c>
      <c r="D77" s="399"/>
      <c r="E77" s="399"/>
      <c r="G77" s="158" t="s">
        <v>221</v>
      </c>
    </row>
    <row r="78" spans="1:7" ht="32.1" customHeight="1">
      <c r="A78" s="406"/>
      <c r="B78" s="381"/>
      <c r="C78" s="161" t="s">
        <v>217</v>
      </c>
      <c r="D78" s="399"/>
      <c r="E78" s="399"/>
      <c r="G78" s="158" t="s">
        <v>220</v>
      </c>
    </row>
    <row r="79" spans="1:7" ht="32.1" customHeight="1">
      <c r="A79" s="406"/>
      <c r="B79" s="382"/>
      <c r="C79" s="162" t="s">
        <v>218</v>
      </c>
      <c r="D79" s="413"/>
      <c r="E79" s="413"/>
      <c r="G79" s="158" t="s">
        <v>221</v>
      </c>
    </row>
    <row r="80" spans="1:7" ht="23.1" customHeight="1">
      <c r="A80" s="406"/>
      <c r="B80" s="163" t="s">
        <v>190</v>
      </c>
      <c r="C80" s="401" t="s">
        <v>351</v>
      </c>
      <c r="D80" s="402"/>
      <c r="E80" s="403"/>
      <c r="G80" s="152" t="s">
        <v>191</v>
      </c>
    </row>
    <row r="81" spans="1:7" ht="51.95" customHeight="1">
      <c r="A81" s="406"/>
      <c r="B81" s="380" t="s">
        <v>193</v>
      </c>
      <c r="C81" s="146" t="s">
        <v>187</v>
      </c>
      <c r="D81" s="399"/>
      <c r="E81" s="399"/>
      <c r="G81" s="358" t="s">
        <v>192</v>
      </c>
    </row>
    <row r="82" spans="1:7" ht="51.95" customHeight="1">
      <c r="A82" s="406"/>
      <c r="B82" s="381"/>
      <c r="C82" s="164" t="s">
        <v>188</v>
      </c>
      <c r="D82" s="399"/>
      <c r="E82" s="399"/>
      <c r="G82" s="359"/>
    </row>
    <row r="83" spans="1:7" ht="51.95" customHeight="1">
      <c r="A83" s="406"/>
      <c r="B83" s="382"/>
      <c r="C83" s="146" t="s">
        <v>189</v>
      </c>
      <c r="D83" s="399"/>
      <c r="E83" s="399"/>
      <c r="G83" s="359"/>
    </row>
    <row r="84" spans="1:7" ht="23.1" customHeight="1">
      <c r="A84" s="400" t="s">
        <v>316</v>
      </c>
      <c r="B84" s="165" t="s">
        <v>317</v>
      </c>
      <c r="C84" s="401" t="s">
        <v>125</v>
      </c>
      <c r="D84" s="402"/>
      <c r="E84" s="403"/>
      <c r="G84" s="135" t="s">
        <v>323</v>
      </c>
    </row>
    <row r="85" spans="1:7" ht="39" customHeight="1">
      <c r="A85" s="400"/>
      <c r="B85" s="400" t="s">
        <v>335</v>
      </c>
      <c r="C85" s="164" t="s">
        <v>321</v>
      </c>
      <c r="D85" s="404"/>
      <c r="E85" s="404"/>
      <c r="G85" s="405" t="s">
        <v>318</v>
      </c>
    </row>
    <row r="86" spans="1:7" ht="39" customHeight="1">
      <c r="A86" s="400"/>
      <c r="B86" s="400"/>
      <c r="C86" s="164" t="s">
        <v>319</v>
      </c>
      <c r="D86" s="404"/>
      <c r="E86" s="404"/>
      <c r="G86" s="405"/>
    </row>
    <row r="87" spans="1:7" ht="39" customHeight="1">
      <c r="A87" s="400"/>
      <c r="B87" s="400"/>
      <c r="C87" s="164" t="s">
        <v>320</v>
      </c>
      <c r="D87" s="404"/>
      <c r="E87" s="404"/>
      <c r="G87" s="405"/>
    </row>
    <row r="89" spans="1:7" ht="13.5">
      <c r="A89" s="136">
        <v>4</v>
      </c>
      <c r="B89" s="137" t="s">
        <v>113</v>
      </c>
      <c r="G89" s="153"/>
    </row>
    <row r="90" spans="1:7" ht="19.5" customHeight="1">
      <c r="A90" s="348" t="s">
        <v>15</v>
      </c>
      <c r="B90" s="139" t="s">
        <v>14</v>
      </c>
      <c r="C90" s="383">
        <f>INDEX($B$4:$E$18,MATCH($A89,$A$4:$A$18,),MATCH($B90,$B$3:$E$3,0))</f>
        <v>0</v>
      </c>
      <c r="D90" s="384"/>
      <c r="E90" s="385"/>
      <c r="G90" s="361" t="s">
        <v>212</v>
      </c>
    </row>
    <row r="91" spans="1:7" ht="29.1" customHeight="1">
      <c r="A91" s="349"/>
      <c r="B91" s="139" t="s">
        <v>60</v>
      </c>
      <c r="C91" s="383">
        <f>INDEX($B$4:$E$18,MATCH($A89,$A$4:$A$18,),MATCH($B91,$B$3:$E$3,0))</f>
        <v>0</v>
      </c>
      <c r="D91" s="384"/>
      <c r="E91" s="385"/>
      <c r="G91" s="389"/>
    </row>
    <row r="92" spans="1:7" ht="15" customHeight="1">
      <c r="A92" s="349"/>
      <c r="B92" s="348" t="s">
        <v>213</v>
      </c>
      <c r="C92" s="140" t="s">
        <v>184</v>
      </c>
      <c r="D92" s="154" t="s">
        <v>185</v>
      </c>
      <c r="E92" s="154" t="s">
        <v>259</v>
      </c>
      <c r="G92" s="358" t="s">
        <v>260</v>
      </c>
    </row>
    <row r="93" spans="1:7" ht="23.1" customHeight="1">
      <c r="A93" s="349"/>
      <c r="B93" s="350"/>
      <c r="C93" s="55"/>
      <c r="D93" s="44"/>
      <c r="E93" s="45"/>
      <c r="G93" s="360"/>
    </row>
    <row r="94" spans="1:7" ht="15" customHeight="1">
      <c r="A94" s="349"/>
      <c r="B94" s="348" t="s">
        <v>261</v>
      </c>
      <c r="C94" s="394"/>
      <c r="D94" s="396" t="s">
        <v>262</v>
      </c>
      <c r="E94" s="388"/>
      <c r="G94" s="358" t="s">
        <v>322</v>
      </c>
    </row>
    <row r="95" spans="1:7" ht="27" customHeight="1">
      <c r="A95" s="349"/>
      <c r="B95" s="350"/>
      <c r="C95" s="395"/>
      <c r="D95" s="397"/>
      <c r="E95" s="398"/>
      <c r="G95" s="360"/>
    </row>
    <row r="96" spans="1:7" ht="54.95" customHeight="1">
      <c r="A96" s="349"/>
      <c r="B96" s="155" t="s">
        <v>207</v>
      </c>
      <c r="C96" s="366"/>
      <c r="D96" s="386"/>
      <c r="E96" s="367"/>
      <c r="G96" s="156" t="s">
        <v>257</v>
      </c>
    </row>
    <row r="97" spans="1:7" ht="42" customHeight="1">
      <c r="A97" s="406" t="s">
        <v>186</v>
      </c>
      <c r="B97" s="157" t="s">
        <v>256</v>
      </c>
      <c r="C97" s="407"/>
      <c r="D97" s="408"/>
      <c r="E97" s="409"/>
      <c r="G97" s="158" t="s">
        <v>258</v>
      </c>
    </row>
    <row r="98" spans="1:7" ht="123" customHeight="1">
      <c r="A98" s="406"/>
      <c r="B98" s="159" t="s">
        <v>194</v>
      </c>
      <c r="C98" s="366"/>
      <c r="D98" s="386"/>
      <c r="E98" s="367"/>
      <c r="G98" s="156" t="s">
        <v>334</v>
      </c>
    </row>
    <row r="99" spans="1:7" ht="37.5" customHeight="1">
      <c r="A99" s="406"/>
      <c r="B99" s="160" t="s">
        <v>215</v>
      </c>
      <c r="C99" s="410"/>
      <c r="D99" s="411"/>
      <c r="E99" s="412"/>
      <c r="G99" s="158" t="s">
        <v>219</v>
      </c>
    </row>
    <row r="100" spans="1:7" ht="32.1" customHeight="1">
      <c r="A100" s="406"/>
      <c r="B100" s="380" t="s">
        <v>214</v>
      </c>
      <c r="C100" s="161" t="s">
        <v>216</v>
      </c>
      <c r="D100" s="399"/>
      <c r="E100" s="399"/>
      <c r="G100" s="158" t="s">
        <v>221</v>
      </c>
    </row>
    <row r="101" spans="1:7" ht="32.1" customHeight="1">
      <c r="A101" s="406"/>
      <c r="B101" s="381"/>
      <c r="C101" s="161" t="s">
        <v>217</v>
      </c>
      <c r="D101" s="399"/>
      <c r="E101" s="399"/>
      <c r="G101" s="158" t="s">
        <v>220</v>
      </c>
    </row>
    <row r="102" spans="1:7" ht="32.1" customHeight="1">
      <c r="A102" s="406"/>
      <c r="B102" s="382"/>
      <c r="C102" s="162" t="s">
        <v>218</v>
      </c>
      <c r="D102" s="413"/>
      <c r="E102" s="413"/>
      <c r="G102" s="158" t="s">
        <v>221</v>
      </c>
    </row>
    <row r="103" spans="1:7" ht="23.1" customHeight="1">
      <c r="A103" s="406"/>
      <c r="B103" s="163" t="s">
        <v>190</v>
      </c>
      <c r="C103" s="401" t="s">
        <v>351</v>
      </c>
      <c r="D103" s="402"/>
      <c r="E103" s="403"/>
      <c r="G103" s="152" t="s">
        <v>191</v>
      </c>
    </row>
    <row r="104" spans="1:7" ht="51.95" customHeight="1">
      <c r="A104" s="406"/>
      <c r="B104" s="380" t="s">
        <v>193</v>
      </c>
      <c r="C104" s="146" t="s">
        <v>187</v>
      </c>
      <c r="D104" s="399"/>
      <c r="E104" s="399"/>
      <c r="G104" s="358" t="s">
        <v>192</v>
      </c>
    </row>
    <row r="105" spans="1:7" ht="51.95" customHeight="1">
      <c r="A105" s="406"/>
      <c r="B105" s="381"/>
      <c r="C105" s="164" t="s">
        <v>188</v>
      </c>
      <c r="D105" s="399"/>
      <c r="E105" s="399"/>
      <c r="G105" s="359"/>
    </row>
    <row r="106" spans="1:7" ht="51.95" customHeight="1">
      <c r="A106" s="406"/>
      <c r="B106" s="382"/>
      <c r="C106" s="146" t="s">
        <v>189</v>
      </c>
      <c r="D106" s="399"/>
      <c r="E106" s="399"/>
      <c r="G106" s="359"/>
    </row>
    <row r="107" spans="1:7" ht="23.1" customHeight="1">
      <c r="A107" s="400" t="s">
        <v>316</v>
      </c>
      <c r="B107" s="165" t="s">
        <v>317</v>
      </c>
      <c r="C107" s="401" t="s">
        <v>125</v>
      </c>
      <c r="D107" s="402"/>
      <c r="E107" s="403"/>
      <c r="G107" s="135" t="s">
        <v>323</v>
      </c>
    </row>
    <row r="108" spans="1:7" ht="39" customHeight="1">
      <c r="A108" s="400"/>
      <c r="B108" s="400" t="s">
        <v>335</v>
      </c>
      <c r="C108" s="164" t="s">
        <v>321</v>
      </c>
      <c r="D108" s="404"/>
      <c r="E108" s="404"/>
      <c r="G108" s="405" t="s">
        <v>318</v>
      </c>
    </row>
    <row r="109" spans="1:7" ht="39" customHeight="1">
      <c r="A109" s="400"/>
      <c r="B109" s="400"/>
      <c r="C109" s="164" t="s">
        <v>319</v>
      </c>
      <c r="D109" s="404"/>
      <c r="E109" s="404"/>
      <c r="G109" s="405"/>
    </row>
    <row r="110" spans="1:7" ht="39" customHeight="1">
      <c r="A110" s="400"/>
      <c r="B110" s="400"/>
      <c r="C110" s="164" t="s">
        <v>320</v>
      </c>
      <c r="D110" s="404"/>
      <c r="E110" s="404"/>
      <c r="G110" s="405"/>
    </row>
    <row r="112" spans="1:7" ht="13.5">
      <c r="A112" s="136">
        <v>5</v>
      </c>
      <c r="B112" s="137" t="s">
        <v>113</v>
      </c>
      <c r="G112" s="153"/>
    </row>
    <row r="113" spans="1:7" ht="19.5" customHeight="1">
      <c r="A113" s="348" t="s">
        <v>15</v>
      </c>
      <c r="B113" s="139" t="s">
        <v>14</v>
      </c>
      <c r="C113" s="383">
        <f>INDEX($B$4:$E$18,MATCH($A112,$A$4:$A$18,),MATCH($B113,$B$3:$E$3,0))</f>
        <v>0</v>
      </c>
      <c r="D113" s="384"/>
      <c r="E113" s="385"/>
      <c r="G113" s="361" t="s">
        <v>212</v>
      </c>
    </row>
    <row r="114" spans="1:7" ht="29.1" customHeight="1">
      <c r="A114" s="349"/>
      <c r="B114" s="139" t="s">
        <v>60</v>
      </c>
      <c r="C114" s="383">
        <f>INDEX($B$4:$E$18,MATCH($A112,$A$4:$A$18,),MATCH($B114,$B$3:$E$3,0))</f>
        <v>0</v>
      </c>
      <c r="D114" s="384"/>
      <c r="E114" s="385"/>
      <c r="G114" s="389"/>
    </row>
    <row r="115" spans="1:7" ht="15" customHeight="1">
      <c r="A115" s="349"/>
      <c r="B115" s="348" t="s">
        <v>213</v>
      </c>
      <c r="C115" s="140" t="s">
        <v>184</v>
      </c>
      <c r="D115" s="154" t="s">
        <v>185</v>
      </c>
      <c r="E115" s="154" t="s">
        <v>259</v>
      </c>
      <c r="G115" s="358" t="s">
        <v>260</v>
      </c>
    </row>
    <row r="116" spans="1:7" ht="23.1" customHeight="1">
      <c r="A116" s="349"/>
      <c r="B116" s="350"/>
      <c r="C116" s="55"/>
      <c r="D116" s="44"/>
      <c r="E116" s="45"/>
      <c r="G116" s="360"/>
    </row>
    <row r="117" spans="1:7" ht="15" customHeight="1">
      <c r="A117" s="349"/>
      <c r="B117" s="348" t="s">
        <v>261</v>
      </c>
      <c r="C117" s="394"/>
      <c r="D117" s="396" t="s">
        <v>262</v>
      </c>
      <c r="E117" s="388"/>
      <c r="G117" s="358" t="s">
        <v>322</v>
      </c>
    </row>
    <row r="118" spans="1:7" ht="27" customHeight="1">
      <c r="A118" s="349"/>
      <c r="B118" s="350"/>
      <c r="C118" s="395"/>
      <c r="D118" s="397"/>
      <c r="E118" s="398"/>
      <c r="G118" s="360"/>
    </row>
    <row r="119" spans="1:7" ht="54.95" customHeight="1">
      <c r="A119" s="349"/>
      <c r="B119" s="155" t="s">
        <v>207</v>
      </c>
      <c r="C119" s="366"/>
      <c r="D119" s="386"/>
      <c r="E119" s="367"/>
      <c r="G119" s="156" t="s">
        <v>257</v>
      </c>
    </row>
    <row r="120" spans="1:7" ht="42" customHeight="1">
      <c r="A120" s="406" t="s">
        <v>186</v>
      </c>
      <c r="B120" s="157" t="s">
        <v>256</v>
      </c>
      <c r="C120" s="407"/>
      <c r="D120" s="408"/>
      <c r="E120" s="409"/>
      <c r="G120" s="158" t="s">
        <v>258</v>
      </c>
    </row>
    <row r="121" spans="1:7" ht="123" customHeight="1">
      <c r="A121" s="406"/>
      <c r="B121" s="159" t="s">
        <v>194</v>
      </c>
      <c r="C121" s="366"/>
      <c r="D121" s="386"/>
      <c r="E121" s="367"/>
      <c r="G121" s="156" t="s">
        <v>334</v>
      </c>
    </row>
    <row r="122" spans="1:7" ht="37.5" customHeight="1">
      <c r="A122" s="406"/>
      <c r="B122" s="160" t="s">
        <v>215</v>
      </c>
      <c r="C122" s="410"/>
      <c r="D122" s="411"/>
      <c r="E122" s="412"/>
      <c r="G122" s="158" t="s">
        <v>219</v>
      </c>
    </row>
    <row r="123" spans="1:7" ht="32.1" customHeight="1">
      <c r="A123" s="406"/>
      <c r="B123" s="380" t="s">
        <v>214</v>
      </c>
      <c r="C123" s="161" t="s">
        <v>216</v>
      </c>
      <c r="D123" s="399"/>
      <c r="E123" s="399"/>
      <c r="G123" s="158" t="s">
        <v>221</v>
      </c>
    </row>
    <row r="124" spans="1:7" ht="32.1" customHeight="1">
      <c r="A124" s="406"/>
      <c r="B124" s="381"/>
      <c r="C124" s="161" t="s">
        <v>217</v>
      </c>
      <c r="D124" s="399"/>
      <c r="E124" s="399"/>
      <c r="G124" s="158" t="s">
        <v>220</v>
      </c>
    </row>
    <row r="125" spans="1:7" ht="32.1" customHeight="1">
      <c r="A125" s="406"/>
      <c r="B125" s="382"/>
      <c r="C125" s="162" t="s">
        <v>218</v>
      </c>
      <c r="D125" s="413"/>
      <c r="E125" s="413"/>
      <c r="G125" s="158" t="s">
        <v>221</v>
      </c>
    </row>
    <row r="126" spans="1:7" ht="23.1" customHeight="1">
      <c r="A126" s="406"/>
      <c r="B126" s="163" t="s">
        <v>190</v>
      </c>
      <c r="C126" s="401" t="s">
        <v>351</v>
      </c>
      <c r="D126" s="402"/>
      <c r="E126" s="403"/>
      <c r="G126" s="152" t="s">
        <v>191</v>
      </c>
    </row>
    <row r="127" spans="1:7" ht="51.95" customHeight="1">
      <c r="A127" s="406"/>
      <c r="B127" s="380" t="s">
        <v>193</v>
      </c>
      <c r="C127" s="146" t="s">
        <v>187</v>
      </c>
      <c r="D127" s="399"/>
      <c r="E127" s="399"/>
      <c r="G127" s="358" t="s">
        <v>192</v>
      </c>
    </row>
    <row r="128" spans="1:7" ht="51.95" customHeight="1">
      <c r="A128" s="406"/>
      <c r="B128" s="381"/>
      <c r="C128" s="164" t="s">
        <v>188</v>
      </c>
      <c r="D128" s="399"/>
      <c r="E128" s="399"/>
      <c r="G128" s="359"/>
    </row>
    <row r="129" spans="1:7" ht="51.95" customHeight="1">
      <c r="A129" s="406"/>
      <c r="B129" s="382"/>
      <c r="C129" s="146" t="s">
        <v>189</v>
      </c>
      <c r="D129" s="399"/>
      <c r="E129" s="399"/>
      <c r="G129" s="359"/>
    </row>
    <row r="130" spans="1:7" ht="23.1" customHeight="1">
      <c r="A130" s="400" t="s">
        <v>316</v>
      </c>
      <c r="B130" s="165" t="s">
        <v>317</v>
      </c>
      <c r="C130" s="401" t="s">
        <v>125</v>
      </c>
      <c r="D130" s="402"/>
      <c r="E130" s="403"/>
      <c r="G130" s="135" t="s">
        <v>323</v>
      </c>
    </row>
    <row r="131" spans="1:7" ht="39" customHeight="1">
      <c r="A131" s="400"/>
      <c r="B131" s="400" t="s">
        <v>335</v>
      </c>
      <c r="C131" s="164" t="s">
        <v>321</v>
      </c>
      <c r="D131" s="404"/>
      <c r="E131" s="404"/>
      <c r="G131" s="405" t="s">
        <v>318</v>
      </c>
    </row>
    <row r="132" spans="1:7" ht="39" customHeight="1">
      <c r="A132" s="400"/>
      <c r="B132" s="400"/>
      <c r="C132" s="164" t="s">
        <v>319</v>
      </c>
      <c r="D132" s="404"/>
      <c r="E132" s="404"/>
      <c r="G132" s="405"/>
    </row>
    <row r="133" spans="1:7" ht="39" customHeight="1">
      <c r="A133" s="400"/>
      <c r="B133" s="400"/>
      <c r="C133" s="164" t="s">
        <v>320</v>
      </c>
      <c r="D133" s="404"/>
      <c r="E133" s="404"/>
      <c r="G133" s="405"/>
    </row>
    <row r="135" spans="1:7" ht="13.5">
      <c r="A135" s="136">
        <v>6</v>
      </c>
      <c r="B135" s="137" t="s">
        <v>113</v>
      </c>
      <c r="G135" s="153"/>
    </row>
    <row r="136" spans="1:7" ht="19.5" customHeight="1">
      <c r="A136" s="348" t="s">
        <v>15</v>
      </c>
      <c r="B136" s="139" t="s">
        <v>14</v>
      </c>
      <c r="C136" s="383">
        <f>INDEX($B$4:$E$18,MATCH($A135,$A$4:$A$18,),MATCH($B136,$B$3:$E$3,0))</f>
        <v>0</v>
      </c>
      <c r="D136" s="384"/>
      <c r="E136" s="385"/>
      <c r="G136" s="361" t="s">
        <v>212</v>
      </c>
    </row>
    <row r="137" spans="1:7" ht="29.1" customHeight="1">
      <c r="A137" s="349"/>
      <c r="B137" s="139" t="s">
        <v>60</v>
      </c>
      <c r="C137" s="383">
        <f>INDEX($B$4:$E$18,MATCH($A135,$A$4:$A$18,),MATCH($B137,$B$3:$E$3,0))</f>
        <v>0</v>
      </c>
      <c r="D137" s="384"/>
      <c r="E137" s="385"/>
      <c r="G137" s="389"/>
    </row>
    <row r="138" spans="1:7" ht="15" customHeight="1">
      <c r="A138" s="349"/>
      <c r="B138" s="348" t="s">
        <v>213</v>
      </c>
      <c r="C138" s="140" t="s">
        <v>184</v>
      </c>
      <c r="D138" s="154" t="s">
        <v>185</v>
      </c>
      <c r="E138" s="154" t="s">
        <v>259</v>
      </c>
      <c r="G138" s="358" t="s">
        <v>260</v>
      </c>
    </row>
    <row r="139" spans="1:7" ht="23.1" customHeight="1">
      <c r="A139" s="349"/>
      <c r="B139" s="350"/>
      <c r="C139" s="55"/>
      <c r="D139" s="44"/>
      <c r="E139" s="45"/>
      <c r="G139" s="360"/>
    </row>
    <row r="140" spans="1:7" ht="15" customHeight="1">
      <c r="A140" s="349"/>
      <c r="B140" s="348" t="s">
        <v>261</v>
      </c>
      <c r="C140" s="394"/>
      <c r="D140" s="396" t="s">
        <v>262</v>
      </c>
      <c r="E140" s="388"/>
      <c r="G140" s="358" t="s">
        <v>322</v>
      </c>
    </row>
    <row r="141" spans="1:7" ht="27" customHeight="1">
      <c r="A141" s="349"/>
      <c r="B141" s="350"/>
      <c r="C141" s="395"/>
      <c r="D141" s="397"/>
      <c r="E141" s="398"/>
      <c r="G141" s="360"/>
    </row>
    <row r="142" spans="1:7" ht="54.95" customHeight="1">
      <c r="A142" s="349"/>
      <c r="B142" s="155" t="s">
        <v>207</v>
      </c>
      <c r="C142" s="366"/>
      <c r="D142" s="386"/>
      <c r="E142" s="367"/>
      <c r="G142" s="156" t="s">
        <v>257</v>
      </c>
    </row>
    <row r="143" spans="1:7" ht="42" customHeight="1">
      <c r="A143" s="406" t="s">
        <v>186</v>
      </c>
      <c r="B143" s="157" t="s">
        <v>256</v>
      </c>
      <c r="C143" s="407"/>
      <c r="D143" s="408"/>
      <c r="E143" s="409"/>
      <c r="G143" s="158" t="s">
        <v>258</v>
      </c>
    </row>
    <row r="144" spans="1:7" ht="123" customHeight="1">
      <c r="A144" s="406"/>
      <c r="B144" s="159" t="s">
        <v>194</v>
      </c>
      <c r="C144" s="366"/>
      <c r="D144" s="386"/>
      <c r="E144" s="367"/>
      <c r="G144" s="156" t="s">
        <v>334</v>
      </c>
    </row>
    <row r="145" spans="1:7" ht="37.5" customHeight="1">
      <c r="A145" s="406"/>
      <c r="B145" s="160" t="s">
        <v>215</v>
      </c>
      <c r="C145" s="410"/>
      <c r="D145" s="411"/>
      <c r="E145" s="412"/>
      <c r="G145" s="158" t="s">
        <v>219</v>
      </c>
    </row>
    <row r="146" spans="1:7" ht="32.1" customHeight="1">
      <c r="A146" s="406"/>
      <c r="B146" s="380" t="s">
        <v>214</v>
      </c>
      <c r="C146" s="161" t="s">
        <v>216</v>
      </c>
      <c r="D146" s="399"/>
      <c r="E146" s="399"/>
      <c r="G146" s="158" t="s">
        <v>221</v>
      </c>
    </row>
    <row r="147" spans="1:7" ht="32.1" customHeight="1">
      <c r="A147" s="406"/>
      <c r="B147" s="381"/>
      <c r="C147" s="161" t="s">
        <v>217</v>
      </c>
      <c r="D147" s="399"/>
      <c r="E147" s="399"/>
      <c r="G147" s="158" t="s">
        <v>220</v>
      </c>
    </row>
    <row r="148" spans="1:7" ht="32.1" customHeight="1">
      <c r="A148" s="406"/>
      <c r="B148" s="382"/>
      <c r="C148" s="162" t="s">
        <v>218</v>
      </c>
      <c r="D148" s="413"/>
      <c r="E148" s="413"/>
      <c r="G148" s="158" t="s">
        <v>221</v>
      </c>
    </row>
    <row r="149" spans="1:7" ht="23.1" customHeight="1">
      <c r="A149" s="406"/>
      <c r="B149" s="163" t="s">
        <v>190</v>
      </c>
      <c r="C149" s="401" t="s">
        <v>351</v>
      </c>
      <c r="D149" s="402"/>
      <c r="E149" s="403"/>
      <c r="G149" s="152" t="s">
        <v>191</v>
      </c>
    </row>
    <row r="150" spans="1:7" ht="51.95" customHeight="1">
      <c r="A150" s="406"/>
      <c r="B150" s="380" t="s">
        <v>193</v>
      </c>
      <c r="C150" s="146" t="s">
        <v>187</v>
      </c>
      <c r="D150" s="399"/>
      <c r="E150" s="399"/>
      <c r="G150" s="358" t="s">
        <v>192</v>
      </c>
    </row>
    <row r="151" spans="1:7" ht="51.95" customHeight="1">
      <c r="A151" s="406"/>
      <c r="B151" s="381"/>
      <c r="C151" s="164" t="s">
        <v>188</v>
      </c>
      <c r="D151" s="399"/>
      <c r="E151" s="399"/>
      <c r="G151" s="359"/>
    </row>
    <row r="152" spans="1:7" ht="51.95" customHeight="1">
      <c r="A152" s="406"/>
      <c r="B152" s="382"/>
      <c r="C152" s="146" t="s">
        <v>189</v>
      </c>
      <c r="D152" s="399"/>
      <c r="E152" s="399"/>
      <c r="G152" s="359"/>
    </row>
    <row r="153" spans="1:7" ht="23.1" customHeight="1">
      <c r="A153" s="400" t="s">
        <v>316</v>
      </c>
      <c r="B153" s="165" t="s">
        <v>317</v>
      </c>
      <c r="C153" s="401" t="s">
        <v>125</v>
      </c>
      <c r="D153" s="402"/>
      <c r="E153" s="403"/>
      <c r="G153" s="135" t="s">
        <v>323</v>
      </c>
    </row>
    <row r="154" spans="1:7" ht="39" customHeight="1">
      <c r="A154" s="400"/>
      <c r="B154" s="400" t="s">
        <v>335</v>
      </c>
      <c r="C154" s="164" t="s">
        <v>321</v>
      </c>
      <c r="D154" s="404"/>
      <c r="E154" s="404"/>
      <c r="G154" s="405" t="s">
        <v>318</v>
      </c>
    </row>
    <row r="155" spans="1:7" ht="39" customHeight="1">
      <c r="A155" s="400"/>
      <c r="B155" s="400"/>
      <c r="C155" s="164" t="s">
        <v>319</v>
      </c>
      <c r="D155" s="404"/>
      <c r="E155" s="404"/>
      <c r="G155" s="405"/>
    </row>
    <row r="156" spans="1:7" ht="39" customHeight="1">
      <c r="A156" s="400"/>
      <c r="B156" s="400"/>
      <c r="C156" s="164" t="s">
        <v>320</v>
      </c>
      <c r="D156" s="404"/>
      <c r="E156" s="404"/>
      <c r="G156" s="405"/>
    </row>
    <row r="158" spans="1:7" ht="13.5">
      <c r="A158" s="136">
        <v>7</v>
      </c>
      <c r="B158" s="137" t="s">
        <v>113</v>
      </c>
      <c r="G158" s="153"/>
    </row>
    <row r="159" spans="1:7" ht="19.5" customHeight="1">
      <c r="A159" s="348" t="s">
        <v>15</v>
      </c>
      <c r="B159" s="139" t="s">
        <v>14</v>
      </c>
      <c r="C159" s="383">
        <f>INDEX($B$4:$E$18,MATCH($A158,$A$4:$A$18,),MATCH($B159,$B$3:$E$3,0))</f>
        <v>0</v>
      </c>
      <c r="D159" s="384"/>
      <c r="E159" s="385"/>
      <c r="G159" s="361" t="s">
        <v>212</v>
      </c>
    </row>
    <row r="160" spans="1:7" ht="29.1" customHeight="1">
      <c r="A160" s="349"/>
      <c r="B160" s="139" t="s">
        <v>60</v>
      </c>
      <c r="C160" s="383">
        <f>INDEX($B$4:$E$18,MATCH($A158,$A$4:$A$18,),MATCH($B160,$B$3:$E$3,0))</f>
        <v>0</v>
      </c>
      <c r="D160" s="384"/>
      <c r="E160" s="385"/>
      <c r="G160" s="389"/>
    </row>
    <row r="161" spans="1:7" ht="15" customHeight="1">
      <c r="A161" s="349"/>
      <c r="B161" s="348" t="s">
        <v>213</v>
      </c>
      <c r="C161" s="140" t="s">
        <v>184</v>
      </c>
      <c r="D161" s="154" t="s">
        <v>185</v>
      </c>
      <c r="E161" s="154" t="s">
        <v>259</v>
      </c>
      <c r="G161" s="358" t="s">
        <v>260</v>
      </c>
    </row>
    <row r="162" spans="1:7" ht="23.1" customHeight="1">
      <c r="A162" s="349"/>
      <c r="B162" s="350"/>
      <c r="C162" s="55"/>
      <c r="D162" s="44"/>
      <c r="E162" s="45"/>
      <c r="G162" s="360"/>
    </row>
    <row r="163" spans="1:7" ht="15" customHeight="1">
      <c r="A163" s="349"/>
      <c r="B163" s="348" t="s">
        <v>261</v>
      </c>
      <c r="C163" s="394"/>
      <c r="D163" s="396" t="s">
        <v>262</v>
      </c>
      <c r="E163" s="388"/>
      <c r="G163" s="358" t="s">
        <v>322</v>
      </c>
    </row>
    <row r="164" spans="1:7" ht="27" customHeight="1">
      <c r="A164" s="349"/>
      <c r="B164" s="350"/>
      <c r="C164" s="395"/>
      <c r="D164" s="397"/>
      <c r="E164" s="398"/>
      <c r="G164" s="360"/>
    </row>
    <row r="165" spans="1:7" ht="54.95" customHeight="1">
      <c r="A165" s="349"/>
      <c r="B165" s="155" t="s">
        <v>207</v>
      </c>
      <c r="C165" s="366"/>
      <c r="D165" s="386"/>
      <c r="E165" s="367"/>
      <c r="G165" s="156" t="s">
        <v>257</v>
      </c>
    </row>
    <row r="166" spans="1:7" ht="42" customHeight="1">
      <c r="A166" s="406" t="s">
        <v>186</v>
      </c>
      <c r="B166" s="157" t="s">
        <v>256</v>
      </c>
      <c r="C166" s="407"/>
      <c r="D166" s="408"/>
      <c r="E166" s="409"/>
      <c r="G166" s="158" t="s">
        <v>258</v>
      </c>
    </row>
    <row r="167" spans="1:7" ht="123" customHeight="1">
      <c r="A167" s="406"/>
      <c r="B167" s="159" t="s">
        <v>194</v>
      </c>
      <c r="C167" s="366"/>
      <c r="D167" s="386"/>
      <c r="E167" s="367"/>
      <c r="G167" s="156" t="s">
        <v>334</v>
      </c>
    </row>
    <row r="168" spans="1:7" ht="37.5" customHeight="1">
      <c r="A168" s="406"/>
      <c r="B168" s="160" t="s">
        <v>215</v>
      </c>
      <c r="C168" s="410"/>
      <c r="D168" s="411"/>
      <c r="E168" s="412"/>
      <c r="G168" s="158" t="s">
        <v>219</v>
      </c>
    </row>
    <row r="169" spans="1:7" ht="32.1" customHeight="1">
      <c r="A169" s="406"/>
      <c r="B169" s="380" t="s">
        <v>214</v>
      </c>
      <c r="C169" s="161" t="s">
        <v>216</v>
      </c>
      <c r="D169" s="399"/>
      <c r="E169" s="399"/>
      <c r="G169" s="158" t="s">
        <v>221</v>
      </c>
    </row>
    <row r="170" spans="1:7" ht="32.1" customHeight="1">
      <c r="A170" s="406"/>
      <c r="B170" s="381"/>
      <c r="C170" s="161" t="s">
        <v>217</v>
      </c>
      <c r="D170" s="399"/>
      <c r="E170" s="399"/>
      <c r="G170" s="158" t="s">
        <v>220</v>
      </c>
    </row>
    <row r="171" spans="1:7" ht="32.1" customHeight="1">
      <c r="A171" s="406"/>
      <c r="B171" s="382"/>
      <c r="C171" s="162" t="s">
        <v>218</v>
      </c>
      <c r="D171" s="413"/>
      <c r="E171" s="413"/>
      <c r="G171" s="158" t="s">
        <v>221</v>
      </c>
    </row>
    <row r="172" spans="1:7" ht="23.1" customHeight="1">
      <c r="A172" s="406"/>
      <c r="B172" s="163" t="s">
        <v>190</v>
      </c>
      <c r="C172" s="401" t="s">
        <v>351</v>
      </c>
      <c r="D172" s="402"/>
      <c r="E172" s="403"/>
      <c r="G172" s="152" t="s">
        <v>191</v>
      </c>
    </row>
    <row r="173" spans="1:7" ht="51.95" customHeight="1">
      <c r="A173" s="406"/>
      <c r="B173" s="380" t="s">
        <v>193</v>
      </c>
      <c r="C173" s="146" t="s">
        <v>187</v>
      </c>
      <c r="D173" s="399"/>
      <c r="E173" s="399"/>
      <c r="G173" s="358" t="s">
        <v>192</v>
      </c>
    </row>
    <row r="174" spans="1:7" ht="51.95" customHeight="1">
      <c r="A174" s="406"/>
      <c r="B174" s="381"/>
      <c r="C174" s="164" t="s">
        <v>188</v>
      </c>
      <c r="D174" s="399"/>
      <c r="E174" s="399"/>
      <c r="G174" s="359"/>
    </row>
    <row r="175" spans="1:7" ht="51.95" customHeight="1">
      <c r="A175" s="406"/>
      <c r="B175" s="382"/>
      <c r="C175" s="146" t="s">
        <v>189</v>
      </c>
      <c r="D175" s="399"/>
      <c r="E175" s="399"/>
      <c r="G175" s="359"/>
    </row>
    <row r="176" spans="1:7" ht="23.1" customHeight="1">
      <c r="A176" s="400" t="s">
        <v>316</v>
      </c>
      <c r="B176" s="165" t="s">
        <v>317</v>
      </c>
      <c r="C176" s="401" t="s">
        <v>125</v>
      </c>
      <c r="D176" s="402"/>
      <c r="E176" s="403"/>
      <c r="G176" s="135" t="s">
        <v>323</v>
      </c>
    </row>
    <row r="177" spans="1:7" ht="39" customHeight="1">
      <c r="A177" s="400"/>
      <c r="B177" s="400" t="s">
        <v>335</v>
      </c>
      <c r="C177" s="164" t="s">
        <v>321</v>
      </c>
      <c r="D177" s="404"/>
      <c r="E177" s="404"/>
      <c r="G177" s="405" t="s">
        <v>318</v>
      </c>
    </row>
    <row r="178" spans="1:7" ht="39" customHeight="1">
      <c r="A178" s="400"/>
      <c r="B178" s="400"/>
      <c r="C178" s="164" t="s">
        <v>319</v>
      </c>
      <c r="D178" s="404"/>
      <c r="E178" s="404"/>
      <c r="G178" s="405"/>
    </row>
    <row r="179" spans="1:7" ht="39" customHeight="1">
      <c r="A179" s="400"/>
      <c r="B179" s="400"/>
      <c r="C179" s="164" t="s">
        <v>320</v>
      </c>
      <c r="D179" s="404"/>
      <c r="E179" s="404"/>
      <c r="G179" s="405"/>
    </row>
    <row r="181" spans="1:7" ht="13.5">
      <c r="A181" s="136">
        <v>8</v>
      </c>
      <c r="B181" s="137" t="s">
        <v>113</v>
      </c>
      <c r="G181" s="153"/>
    </row>
    <row r="182" spans="1:7" ht="19.5" customHeight="1">
      <c r="A182" s="348" t="s">
        <v>15</v>
      </c>
      <c r="B182" s="139" t="s">
        <v>14</v>
      </c>
      <c r="C182" s="383">
        <f>INDEX($B$4:$E$18,MATCH($A181,$A$4:$A$18,),MATCH($B182,$B$3:$E$3,0))</f>
        <v>0</v>
      </c>
      <c r="D182" s="384"/>
      <c r="E182" s="385"/>
      <c r="G182" s="361" t="s">
        <v>212</v>
      </c>
    </row>
    <row r="183" spans="1:7" ht="29.1" customHeight="1">
      <c r="A183" s="349"/>
      <c r="B183" s="139" t="s">
        <v>60</v>
      </c>
      <c r="C183" s="383">
        <f>INDEX($B$4:$E$18,MATCH($A181,$A$4:$A$18,),MATCH($B183,$B$3:$E$3,0))</f>
        <v>0</v>
      </c>
      <c r="D183" s="384"/>
      <c r="E183" s="385"/>
      <c r="G183" s="389"/>
    </row>
    <row r="184" spans="1:7" ht="15" customHeight="1">
      <c r="A184" s="349"/>
      <c r="B184" s="348" t="s">
        <v>213</v>
      </c>
      <c r="C184" s="140" t="s">
        <v>184</v>
      </c>
      <c r="D184" s="154" t="s">
        <v>185</v>
      </c>
      <c r="E184" s="154" t="s">
        <v>259</v>
      </c>
      <c r="G184" s="358" t="s">
        <v>260</v>
      </c>
    </row>
    <row r="185" spans="1:7" ht="23.1" customHeight="1">
      <c r="A185" s="349"/>
      <c r="B185" s="350"/>
      <c r="C185" s="55"/>
      <c r="D185" s="44"/>
      <c r="E185" s="45"/>
      <c r="G185" s="360"/>
    </row>
    <row r="186" spans="1:7" ht="15" customHeight="1">
      <c r="A186" s="349"/>
      <c r="B186" s="348" t="s">
        <v>261</v>
      </c>
      <c r="C186" s="394"/>
      <c r="D186" s="396" t="s">
        <v>262</v>
      </c>
      <c r="E186" s="388"/>
      <c r="G186" s="358" t="s">
        <v>322</v>
      </c>
    </row>
    <row r="187" spans="1:7" ht="27" customHeight="1">
      <c r="A187" s="349"/>
      <c r="B187" s="350"/>
      <c r="C187" s="395"/>
      <c r="D187" s="397"/>
      <c r="E187" s="398"/>
      <c r="G187" s="360"/>
    </row>
    <row r="188" spans="1:7" ht="54.95" customHeight="1">
      <c r="A188" s="349"/>
      <c r="B188" s="155" t="s">
        <v>207</v>
      </c>
      <c r="C188" s="366"/>
      <c r="D188" s="386"/>
      <c r="E188" s="367"/>
      <c r="G188" s="156" t="s">
        <v>257</v>
      </c>
    </row>
    <row r="189" spans="1:7" ht="42" customHeight="1">
      <c r="A189" s="406" t="s">
        <v>186</v>
      </c>
      <c r="B189" s="157" t="s">
        <v>256</v>
      </c>
      <c r="C189" s="407"/>
      <c r="D189" s="408"/>
      <c r="E189" s="409"/>
      <c r="G189" s="158" t="s">
        <v>258</v>
      </c>
    </row>
    <row r="190" spans="1:7" ht="123" customHeight="1">
      <c r="A190" s="406"/>
      <c r="B190" s="159" t="s">
        <v>194</v>
      </c>
      <c r="C190" s="366"/>
      <c r="D190" s="386"/>
      <c r="E190" s="367"/>
      <c r="G190" s="156" t="s">
        <v>334</v>
      </c>
    </row>
    <row r="191" spans="1:7" ht="37.5" customHeight="1">
      <c r="A191" s="406"/>
      <c r="B191" s="160" t="s">
        <v>215</v>
      </c>
      <c r="C191" s="410"/>
      <c r="D191" s="411"/>
      <c r="E191" s="412"/>
      <c r="G191" s="158" t="s">
        <v>219</v>
      </c>
    </row>
    <row r="192" spans="1:7" ht="32.1" customHeight="1">
      <c r="A192" s="406"/>
      <c r="B192" s="380" t="s">
        <v>214</v>
      </c>
      <c r="C192" s="161" t="s">
        <v>216</v>
      </c>
      <c r="D192" s="399"/>
      <c r="E192" s="399"/>
      <c r="G192" s="158" t="s">
        <v>221</v>
      </c>
    </row>
    <row r="193" spans="1:7" ht="32.1" customHeight="1">
      <c r="A193" s="406"/>
      <c r="B193" s="381"/>
      <c r="C193" s="161" t="s">
        <v>217</v>
      </c>
      <c r="D193" s="399"/>
      <c r="E193" s="399"/>
      <c r="G193" s="158" t="s">
        <v>220</v>
      </c>
    </row>
    <row r="194" spans="1:7" ht="32.1" customHeight="1">
      <c r="A194" s="406"/>
      <c r="B194" s="382"/>
      <c r="C194" s="162" t="s">
        <v>218</v>
      </c>
      <c r="D194" s="413"/>
      <c r="E194" s="413"/>
      <c r="G194" s="158" t="s">
        <v>221</v>
      </c>
    </row>
    <row r="195" spans="1:7" ht="23.1" customHeight="1">
      <c r="A195" s="406"/>
      <c r="B195" s="163" t="s">
        <v>190</v>
      </c>
      <c r="C195" s="401" t="s">
        <v>351</v>
      </c>
      <c r="D195" s="402"/>
      <c r="E195" s="403"/>
      <c r="G195" s="152" t="s">
        <v>191</v>
      </c>
    </row>
    <row r="196" spans="1:7" ht="51.95" customHeight="1">
      <c r="A196" s="406"/>
      <c r="B196" s="380" t="s">
        <v>193</v>
      </c>
      <c r="C196" s="146" t="s">
        <v>187</v>
      </c>
      <c r="D196" s="399"/>
      <c r="E196" s="399"/>
      <c r="G196" s="358" t="s">
        <v>192</v>
      </c>
    </row>
    <row r="197" spans="1:7" ht="51.95" customHeight="1">
      <c r="A197" s="406"/>
      <c r="B197" s="381"/>
      <c r="C197" s="164" t="s">
        <v>188</v>
      </c>
      <c r="D197" s="399"/>
      <c r="E197" s="399"/>
      <c r="G197" s="359"/>
    </row>
    <row r="198" spans="1:7" ht="51.95" customHeight="1">
      <c r="A198" s="406"/>
      <c r="B198" s="382"/>
      <c r="C198" s="146" t="s">
        <v>189</v>
      </c>
      <c r="D198" s="399"/>
      <c r="E198" s="399"/>
      <c r="G198" s="359"/>
    </row>
    <row r="199" spans="1:7" ht="23.1" customHeight="1">
      <c r="A199" s="400" t="s">
        <v>316</v>
      </c>
      <c r="B199" s="165" t="s">
        <v>317</v>
      </c>
      <c r="C199" s="401" t="s">
        <v>125</v>
      </c>
      <c r="D199" s="402"/>
      <c r="E199" s="403"/>
      <c r="G199" s="135" t="s">
        <v>323</v>
      </c>
    </row>
    <row r="200" spans="1:7" ht="39" customHeight="1">
      <c r="A200" s="400"/>
      <c r="B200" s="400" t="s">
        <v>335</v>
      </c>
      <c r="C200" s="164" t="s">
        <v>321</v>
      </c>
      <c r="D200" s="404"/>
      <c r="E200" s="404"/>
      <c r="G200" s="405" t="s">
        <v>318</v>
      </c>
    </row>
    <row r="201" spans="1:7" ht="39" customHeight="1">
      <c r="A201" s="400"/>
      <c r="B201" s="400"/>
      <c r="C201" s="164" t="s">
        <v>319</v>
      </c>
      <c r="D201" s="404"/>
      <c r="E201" s="404"/>
      <c r="G201" s="405"/>
    </row>
    <row r="202" spans="1:7" ht="39" customHeight="1">
      <c r="A202" s="400"/>
      <c r="B202" s="400"/>
      <c r="C202" s="164" t="s">
        <v>320</v>
      </c>
      <c r="D202" s="404"/>
      <c r="E202" s="404"/>
      <c r="G202" s="405"/>
    </row>
    <row r="204" spans="1:7" ht="13.5">
      <c r="A204" s="136">
        <v>9</v>
      </c>
      <c r="B204" s="137" t="s">
        <v>113</v>
      </c>
      <c r="G204" s="153"/>
    </row>
    <row r="205" spans="1:7" ht="19.5" customHeight="1">
      <c r="A205" s="348" t="s">
        <v>15</v>
      </c>
      <c r="B205" s="139" t="s">
        <v>14</v>
      </c>
      <c r="C205" s="383">
        <f>INDEX($B$4:$E$18,MATCH($A204,$A$4:$A$18,),MATCH($B205,$B$3:$E$3,0))</f>
        <v>0</v>
      </c>
      <c r="D205" s="384"/>
      <c r="E205" s="385"/>
      <c r="G205" s="361" t="s">
        <v>212</v>
      </c>
    </row>
    <row r="206" spans="1:7" ht="29.1" customHeight="1">
      <c r="A206" s="349"/>
      <c r="B206" s="139" t="s">
        <v>60</v>
      </c>
      <c r="C206" s="383">
        <f>INDEX($B$4:$E$18,MATCH($A204,$A$4:$A$18,),MATCH($B206,$B$3:$E$3,0))</f>
        <v>0</v>
      </c>
      <c r="D206" s="384"/>
      <c r="E206" s="385"/>
      <c r="G206" s="389"/>
    </row>
    <row r="207" spans="1:7" ht="15" customHeight="1">
      <c r="A207" s="349"/>
      <c r="B207" s="348" t="s">
        <v>213</v>
      </c>
      <c r="C207" s="140" t="s">
        <v>184</v>
      </c>
      <c r="D207" s="154" t="s">
        <v>185</v>
      </c>
      <c r="E207" s="154" t="s">
        <v>259</v>
      </c>
      <c r="G207" s="358" t="s">
        <v>260</v>
      </c>
    </row>
    <row r="208" spans="1:7" ht="23.1" customHeight="1">
      <c r="A208" s="349"/>
      <c r="B208" s="350"/>
      <c r="C208" s="55"/>
      <c r="D208" s="44"/>
      <c r="E208" s="45"/>
      <c r="G208" s="360"/>
    </row>
    <row r="209" spans="1:7" ht="15" customHeight="1">
      <c r="A209" s="349"/>
      <c r="B209" s="348" t="s">
        <v>261</v>
      </c>
      <c r="C209" s="394"/>
      <c r="D209" s="396" t="s">
        <v>262</v>
      </c>
      <c r="E209" s="388"/>
      <c r="G209" s="358" t="s">
        <v>322</v>
      </c>
    </row>
    <row r="210" spans="1:7" ht="27" customHeight="1">
      <c r="A210" s="349"/>
      <c r="B210" s="350"/>
      <c r="C210" s="395"/>
      <c r="D210" s="397"/>
      <c r="E210" s="398"/>
      <c r="G210" s="360"/>
    </row>
    <row r="211" spans="1:7" ht="54.95" customHeight="1">
      <c r="A211" s="349"/>
      <c r="B211" s="155" t="s">
        <v>207</v>
      </c>
      <c r="C211" s="366"/>
      <c r="D211" s="386"/>
      <c r="E211" s="367"/>
      <c r="G211" s="156" t="s">
        <v>257</v>
      </c>
    </row>
    <row r="212" spans="1:7" ht="42" customHeight="1">
      <c r="A212" s="406" t="s">
        <v>186</v>
      </c>
      <c r="B212" s="157" t="s">
        <v>256</v>
      </c>
      <c r="C212" s="407"/>
      <c r="D212" s="408"/>
      <c r="E212" s="409"/>
      <c r="G212" s="158" t="s">
        <v>258</v>
      </c>
    </row>
    <row r="213" spans="1:7" ht="123" customHeight="1">
      <c r="A213" s="406"/>
      <c r="B213" s="159" t="s">
        <v>194</v>
      </c>
      <c r="C213" s="366"/>
      <c r="D213" s="386"/>
      <c r="E213" s="367"/>
      <c r="G213" s="156" t="s">
        <v>334</v>
      </c>
    </row>
    <row r="214" spans="1:7" ht="37.5" customHeight="1">
      <c r="A214" s="406"/>
      <c r="B214" s="160" t="s">
        <v>215</v>
      </c>
      <c r="C214" s="410"/>
      <c r="D214" s="411"/>
      <c r="E214" s="412"/>
      <c r="G214" s="158" t="s">
        <v>219</v>
      </c>
    </row>
    <row r="215" spans="1:7" ht="32.1" customHeight="1">
      <c r="A215" s="406"/>
      <c r="B215" s="380" t="s">
        <v>214</v>
      </c>
      <c r="C215" s="161" t="s">
        <v>216</v>
      </c>
      <c r="D215" s="399"/>
      <c r="E215" s="399"/>
      <c r="G215" s="158" t="s">
        <v>221</v>
      </c>
    </row>
    <row r="216" spans="1:7" ht="32.1" customHeight="1">
      <c r="A216" s="406"/>
      <c r="B216" s="381"/>
      <c r="C216" s="161" t="s">
        <v>217</v>
      </c>
      <c r="D216" s="399"/>
      <c r="E216" s="399"/>
      <c r="G216" s="158" t="s">
        <v>220</v>
      </c>
    </row>
    <row r="217" spans="1:7" ht="32.1" customHeight="1">
      <c r="A217" s="406"/>
      <c r="B217" s="382"/>
      <c r="C217" s="162" t="s">
        <v>218</v>
      </c>
      <c r="D217" s="413"/>
      <c r="E217" s="413"/>
      <c r="G217" s="158" t="s">
        <v>221</v>
      </c>
    </row>
    <row r="218" spans="1:7" ht="23.1" customHeight="1">
      <c r="A218" s="406"/>
      <c r="B218" s="163" t="s">
        <v>190</v>
      </c>
      <c r="C218" s="401" t="s">
        <v>351</v>
      </c>
      <c r="D218" s="402"/>
      <c r="E218" s="403"/>
      <c r="G218" s="152" t="s">
        <v>191</v>
      </c>
    </row>
    <row r="219" spans="1:7" ht="51.95" customHeight="1">
      <c r="A219" s="406"/>
      <c r="B219" s="380" t="s">
        <v>193</v>
      </c>
      <c r="C219" s="146" t="s">
        <v>187</v>
      </c>
      <c r="D219" s="399"/>
      <c r="E219" s="399"/>
      <c r="G219" s="358" t="s">
        <v>192</v>
      </c>
    </row>
    <row r="220" spans="1:7" ht="51.95" customHeight="1">
      <c r="A220" s="406"/>
      <c r="B220" s="381"/>
      <c r="C220" s="164" t="s">
        <v>188</v>
      </c>
      <c r="D220" s="399"/>
      <c r="E220" s="399"/>
      <c r="G220" s="359"/>
    </row>
    <row r="221" spans="1:7" ht="51.95" customHeight="1">
      <c r="A221" s="406"/>
      <c r="B221" s="382"/>
      <c r="C221" s="146" t="s">
        <v>189</v>
      </c>
      <c r="D221" s="399"/>
      <c r="E221" s="399"/>
      <c r="G221" s="359"/>
    </row>
    <row r="222" spans="1:7" ht="23.1" customHeight="1">
      <c r="A222" s="400" t="s">
        <v>316</v>
      </c>
      <c r="B222" s="165" t="s">
        <v>317</v>
      </c>
      <c r="C222" s="401" t="s">
        <v>125</v>
      </c>
      <c r="D222" s="402"/>
      <c r="E222" s="403"/>
      <c r="G222" s="135" t="s">
        <v>323</v>
      </c>
    </row>
    <row r="223" spans="1:7" ht="39" customHeight="1">
      <c r="A223" s="400"/>
      <c r="B223" s="400" t="s">
        <v>335</v>
      </c>
      <c r="C223" s="164" t="s">
        <v>321</v>
      </c>
      <c r="D223" s="404"/>
      <c r="E223" s="404"/>
      <c r="G223" s="405" t="s">
        <v>318</v>
      </c>
    </row>
    <row r="224" spans="1:7" ht="39" customHeight="1">
      <c r="A224" s="400"/>
      <c r="B224" s="400"/>
      <c r="C224" s="164" t="s">
        <v>319</v>
      </c>
      <c r="D224" s="404"/>
      <c r="E224" s="404"/>
      <c r="G224" s="405"/>
    </row>
    <row r="225" spans="1:7" ht="39" customHeight="1">
      <c r="A225" s="400"/>
      <c r="B225" s="400"/>
      <c r="C225" s="164" t="s">
        <v>320</v>
      </c>
      <c r="D225" s="404"/>
      <c r="E225" s="404"/>
      <c r="G225" s="405"/>
    </row>
    <row r="227" spans="1:7" ht="13.5">
      <c r="A227" s="136">
        <v>10</v>
      </c>
      <c r="B227" s="137" t="s">
        <v>113</v>
      </c>
      <c r="G227" s="153"/>
    </row>
    <row r="228" spans="1:7" ht="19.5" customHeight="1">
      <c r="A228" s="348" t="s">
        <v>15</v>
      </c>
      <c r="B228" s="139" t="s">
        <v>14</v>
      </c>
      <c r="C228" s="383">
        <f>INDEX($B$4:$E$18,MATCH($A227,$A$4:$A$18,),MATCH($B228,$B$3:$E$3,0))</f>
        <v>0</v>
      </c>
      <c r="D228" s="384"/>
      <c r="E228" s="385"/>
      <c r="G228" s="361" t="s">
        <v>212</v>
      </c>
    </row>
    <row r="229" spans="1:7" ht="29.1" customHeight="1">
      <c r="A229" s="349"/>
      <c r="B229" s="139" t="s">
        <v>60</v>
      </c>
      <c r="C229" s="383">
        <f>INDEX($B$4:$E$18,MATCH($A227,$A$4:$A$18,),MATCH($B229,$B$3:$E$3,0))</f>
        <v>0</v>
      </c>
      <c r="D229" s="384"/>
      <c r="E229" s="385"/>
      <c r="G229" s="389"/>
    </row>
    <row r="230" spans="1:7" ht="15" customHeight="1">
      <c r="A230" s="349"/>
      <c r="B230" s="348" t="s">
        <v>213</v>
      </c>
      <c r="C230" s="140" t="s">
        <v>184</v>
      </c>
      <c r="D230" s="154" t="s">
        <v>185</v>
      </c>
      <c r="E230" s="154" t="s">
        <v>259</v>
      </c>
      <c r="G230" s="358" t="s">
        <v>260</v>
      </c>
    </row>
    <row r="231" spans="1:7" ht="23.1" customHeight="1">
      <c r="A231" s="349"/>
      <c r="B231" s="350"/>
      <c r="C231" s="55"/>
      <c r="D231" s="44"/>
      <c r="E231" s="45"/>
      <c r="G231" s="360"/>
    </row>
    <row r="232" spans="1:7" ht="15" customHeight="1">
      <c r="A232" s="349"/>
      <c r="B232" s="348" t="s">
        <v>261</v>
      </c>
      <c r="C232" s="394"/>
      <c r="D232" s="396" t="s">
        <v>262</v>
      </c>
      <c r="E232" s="388"/>
      <c r="G232" s="358" t="s">
        <v>322</v>
      </c>
    </row>
    <row r="233" spans="1:7" ht="27" customHeight="1">
      <c r="A233" s="349"/>
      <c r="B233" s="350"/>
      <c r="C233" s="395"/>
      <c r="D233" s="397"/>
      <c r="E233" s="398"/>
      <c r="G233" s="360"/>
    </row>
    <row r="234" spans="1:7" ht="54.95" customHeight="1">
      <c r="A234" s="349"/>
      <c r="B234" s="155" t="s">
        <v>207</v>
      </c>
      <c r="C234" s="366"/>
      <c r="D234" s="386"/>
      <c r="E234" s="367"/>
      <c r="G234" s="156" t="s">
        <v>257</v>
      </c>
    </row>
    <row r="235" spans="1:7" ht="42" customHeight="1">
      <c r="A235" s="406" t="s">
        <v>186</v>
      </c>
      <c r="B235" s="157" t="s">
        <v>256</v>
      </c>
      <c r="C235" s="407"/>
      <c r="D235" s="408"/>
      <c r="E235" s="409"/>
      <c r="G235" s="158" t="s">
        <v>258</v>
      </c>
    </row>
    <row r="236" spans="1:7" ht="123" customHeight="1">
      <c r="A236" s="406"/>
      <c r="B236" s="159" t="s">
        <v>194</v>
      </c>
      <c r="C236" s="366"/>
      <c r="D236" s="386"/>
      <c r="E236" s="367"/>
      <c r="G236" s="156" t="s">
        <v>334</v>
      </c>
    </row>
    <row r="237" spans="1:7" ht="37.5" customHeight="1">
      <c r="A237" s="406"/>
      <c r="B237" s="160" t="s">
        <v>215</v>
      </c>
      <c r="C237" s="410"/>
      <c r="D237" s="411"/>
      <c r="E237" s="412"/>
      <c r="G237" s="158" t="s">
        <v>219</v>
      </c>
    </row>
    <row r="238" spans="1:7" ht="32.1" customHeight="1">
      <c r="A238" s="406"/>
      <c r="B238" s="380" t="s">
        <v>214</v>
      </c>
      <c r="C238" s="161" t="s">
        <v>216</v>
      </c>
      <c r="D238" s="399"/>
      <c r="E238" s="399"/>
      <c r="G238" s="158" t="s">
        <v>221</v>
      </c>
    </row>
    <row r="239" spans="1:7" ht="32.1" customHeight="1">
      <c r="A239" s="406"/>
      <c r="B239" s="381"/>
      <c r="C239" s="161" t="s">
        <v>217</v>
      </c>
      <c r="D239" s="399"/>
      <c r="E239" s="399"/>
      <c r="G239" s="158" t="s">
        <v>220</v>
      </c>
    </row>
    <row r="240" spans="1:7" ht="32.1" customHeight="1">
      <c r="A240" s="406"/>
      <c r="B240" s="382"/>
      <c r="C240" s="162" t="s">
        <v>218</v>
      </c>
      <c r="D240" s="413"/>
      <c r="E240" s="413"/>
      <c r="G240" s="158" t="s">
        <v>221</v>
      </c>
    </row>
    <row r="241" spans="1:7" ht="23.1" customHeight="1">
      <c r="A241" s="406"/>
      <c r="B241" s="163" t="s">
        <v>190</v>
      </c>
      <c r="C241" s="401" t="s">
        <v>351</v>
      </c>
      <c r="D241" s="402"/>
      <c r="E241" s="403"/>
      <c r="G241" s="152" t="s">
        <v>191</v>
      </c>
    </row>
    <row r="242" spans="1:7" ht="51.95" customHeight="1">
      <c r="A242" s="406"/>
      <c r="B242" s="380" t="s">
        <v>193</v>
      </c>
      <c r="C242" s="146" t="s">
        <v>187</v>
      </c>
      <c r="D242" s="399"/>
      <c r="E242" s="399"/>
      <c r="G242" s="358" t="s">
        <v>192</v>
      </c>
    </row>
    <row r="243" spans="1:7" ht="51.95" customHeight="1">
      <c r="A243" s="406"/>
      <c r="B243" s="381"/>
      <c r="C243" s="164" t="s">
        <v>188</v>
      </c>
      <c r="D243" s="399"/>
      <c r="E243" s="399"/>
      <c r="G243" s="359"/>
    </row>
    <row r="244" spans="1:7" ht="51.95" customHeight="1">
      <c r="A244" s="406"/>
      <c r="B244" s="382"/>
      <c r="C244" s="146" t="s">
        <v>189</v>
      </c>
      <c r="D244" s="399"/>
      <c r="E244" s="399"/>
      <c r="G244" s="359"/>
    </row>
    <row r="245" spans="1:7" ht="23.1" customHeight="1">
      <c r="A245" s="400" t="s">
        <v>316</v>
      </c>
      <c r="B245" s="165" t="s">
        <v>317</v>
      </c>
      <c r="C245" s="401" t="s">
        <v>125</v>
      </c>
      <c r="D245" s="402"/>
      <c r="E245" s="403"/>
      <c r="G245" s="135" t="s">
        <v>323</v>
      </c>
    </row>
    <row r="246" spans="1:7" ht="39" customHeight="1">
      <c r="A246" s="400"/>
      <c r="B246" s="400" t="s">
        <v>335</v>
      </c>
      <c r="C246" s="164" t="s">
        <v>321</v>
      </c>
      <c r="D246" s="404"/>
      <c r="E246" s="404"/>
      <c r="G246" s="405" t="s">
        <v>318</v>
      </c>
    </row>
    <row r="247" spans="1:7" ht="39" customHeight="1">
      <c r="A247" s="400"/>
      <c r="B247" s="400"/>
      <c r="C247" s="164" t="s">
        <v>319</v>
      </c>
      <c r="D247" s="404"/>
      <c r="E247" s="404"/>
      <c r="G247" s="405"/>
    </row>
    <row r="248" spans="1:7" ht="39" customHeight="1">
      <c r="A248" s="400"/>
      <c r="B248" s="400"/>
      <c r="C248" s="164" t="s">
        <v>320</v>
      </c>
      <c r="D248" s="404"/>
      <c r="E248" s="404"/>
      <c r="G248" s="405"/>
    </row>
    <row r="250" spans="1:7" ht="13.5">
      <c r="A250" s="136">
        <v>11</v>
      </c>
      <c r="B250" s="137" t="s">
        <v>113</v>
      </c>
      <c r="G250" s="153"/>
    </row>
    <row r="251" spans="1:7" ht="19.5" customHeight="1">
      <c r="A251" s="348" t="s">
        <v>15</v>
      </c>
      <c r="B251" s="139" t="s">
        <v>14</v>
      </c>
      <c r="C251" s="383">
        <f>INDEX($B$4:$E$18,MATCH($A250,$A$4:$A$18,),MATCH($B251,$B$3:$E$3,0))</f>
        <v>0</v>
      </c>
      <c r="D251" s="384"/>
      <c r="E251" s="385"/>
      <c r="G251" s="361" t="s">
        <v>212</v>
      </c>
    </row>
    <row r="252" spans="1:7" ht="29.1" customHeight="1">
      <c r="A252" s="349"/>
      <c r="B252" s="139" t="s">
        <v>60</v>
      </c>
      <c r="C252" s="383">
        <f>INDEX($B$4:$E$18,MATCH($A250,$A$4:$A$18,),MATCH($B252,$B$3:$E$3,0))</f>
        <v>0</v>
      </c>
      <c r="D252" s="384"/>
      <c r="E252" s="385"/>
      <c r="G252" s="389"/>
    </row>
    <row r="253" spans="1:7" ht="15" customHeight="1">
      <c r="A253" s="349"/>
      <c r="B253" s="348" t="s">
        <v>213</v>
      </c>
      <c r="C253" s="140" t="s">
        <v>184</v>
      </c>
      <c r="D253" s="154" t="s">
        <v>185</v>
      </c>
      <c r="E253" s="154" t="s">
        <v>259</v>
      </c>
      <c r="G253" s="358" t="s">
        <v>260</v>
      </c>
    </row>
    <row r="254" spans="1:7" ht="23.1" customHeight="1">
      <c r="A254" s="349"/>
      <c r="B254" s="350"/>
      <c r="C254" s="55"/>
      <c r="D254" s="44"/>
      <c r="E254" s="45"/>
      <c r="G254" s="360"/>
    </row>
    <row r="255" spans="1:7" ht="15" customHeight="1">
      <c r="A255" s="349"/>
      <c r="B255" s="348" t="s">
        <v>261</v>
      </c>
      <c r="C255" s="394"/>
      <c r="D255" s="396" t="s">
        <v>262</v>
      </c>
      <c r="E255" s="388"/>
      <c r="G255" s="358" t="s">
        <v>322</v>
      </c>
    </row>
    <row r="256" spans="1:7" ht="27" customHeight="1">
      <c r="A256" s="349"/>
      <c r="B256" s="350"/>
      <c r="C256" s="395"/>
      <c r="D256" s="397"/>
      <c r="E256" s="398"/>
      <c r="G256" s="360"/>
    </row>
    <row r="257" spans="1:7" ht="54.95" customHeight="1">
      <c r="A257" s="349"/>
      <c r="B257" s="155" t="s">
        <v>207</v>
      </c>
      <c r="C257" s="366"/>
      <c r="D257" s="386"/>
      <c r="E257" s="367"/>
      <c r="G257" s="156" t="s">
        <v>257</v>
      </c>
    </row>
    <row r="258" spans="1:7" ht="42" customHeight="1">
      <c r="A258" s="406" t="s">
        <v>186</v>
      </c>
      <c r="B258" s="157" t="s">
        <v>256</v>
      </c>
      <c r="C258" s="407"/>
      <c r="D258" s="408"/>
      <c r="E258" s="409"/>
      <c r="G258" s="158" t="s">
        <v>258</v>
      </c>
    </row>
    <row r="259" spans="1:7" ht="123" customHeight="1">
      <c r="A259" s="406"/>
      <c r="B259" s="159" t="s">
        <v>194</v>
      </c>
      <c r="C259" s="366"/>
      <c r="D259" s="386"/>
      <c r="E259" s="367"/>
      <c r="G259" s="156" t="s">
        <v>334</v>
      </c>
    </row>
    <row r="260" spans="1:7" ht="37.5" customHeight="1">
      <c r="A260" s="406"/>
      <c r="B260" s="160" t="s">
        <v>215</v>
      </c>
      <c r="C260" s="410"/>
      <c r="D260" s="411"/>
      <c r="E260" s="412"/>
      <c r="G260" s="158" t="s">
        <v>219</v>
      </c>
    </row>
    <row r="261" spans="1:7" ht="32.1" customHeight="1">
      <c r="A261" s="406"/>
      <c r="B261" s="380" t="s">
        <v>214</v>
      </c>
      <c r="C261" s="161" t="s">
        <v>216</v>
      </c>
      <c r="D261" s="399"/>
      <c r="E261" s="399"/>
      <c r="G261" s="158" t="s">
        <v>221</v>
      </c>
    </row>
    <row r="262" spans="1:7" ht="32.1" customHeight="1">
      <c r="A262" s="406"/>
      <c r="B262" s="381"/>
      <c r="C262" s="161" t="s">
        <v>217</v>
      </c>
      <c r="D262" s="399"/>
      <c r="E262" s="399"/>
      <c r="G262" s="158" t="s">
        <v>220</v>
      </c>
    </row>
    <row r="263" spans="1:7" ht="32.1" customHeight="1">
      <c r="A263" s="406"/>
      <c r="B263" s="382"/>
      <c r="C263" s="162" t="s">
        <v>218</v>
      </c>
      <c r="D263" s="413"/>
      <c r="E263" s="413"/>
      <c r="G263" s="158" t="s">
        <v>221</v>
      </c>
    </row>
    <row r="264" spans="1:7" ht="23.1" customHeight="1">
      <c r="A264" s="406"/>
      <c r="B264" s="163" t="s">
        <v>190</v>
      </c>
      <c r="C264" s="401" t="s">
        <v>351</v>
      </c>
      <c r="D264" s="402"/>
      <c r="E264" s="403"/>
      <c r="G264" s="152" t="s">
        <v>191</v>
      </c>
    </row>
    <row r="265" spans="1:7" ht="51.95" customHeight="1">
      <c r="A265" s="406"/>
      <c r="B265" s="380" t="s">
        <v>193</v>
      </c>
      <c r="C265" s="146" t="s">
        <v>187</v>
      </c>
      <c r="D265" s="399"/>
      <c r="E265" s="399"/>
      <c r="G265" s="358" t="s">
        <v>192</v>
      </c>
    </row>
    <row r="266" spans="1:7" ht="51.95" customHeight="1">
      <c r="A266" s="406"/>
      <c r="B266" s="381"/>
      <c r="C266" s="164" t="s">
        <v>188</v>
      </c>
      <c r="D266" s="399"/>
      <c r="E266" s="399"/>
      <c r="G266" s="359"/>
    </row>
    <row r="267" spans="1:7" ht="51.95" customHeight="1">
      <c r="A267" s="406"/>
      <c r="B267" s="382"/>
      <c r="C267" s="146" t="s">
        <v>189</v>
      </c>
      <c r="D267" s="399"/>
      <c r="E267" s="399"/>
      <c r="G267" s="359"/>
    </row>
    <row r="268" spans="1:7" ht="23.1" customHeight="1">
      <c r="A268" s="400" t="s">
        <v>316</v>
      </c>
      <c r="B268" s="165" t="s">
        <v>317</v>
      </c>
      <c r="C268" s="401" t="s">
        <v>125</v>
      </c>
      <c r="D268" s="402"/>
      <c r="E268" s="403"/>
      <c r="G268" s="135" t="s">
        <v>323</v>
      </c>
    </row>
    <row r="269" spans="1:7" ht="39" customHeight="1">
      <c r="A269" s="400"/>
      <c r="B269" s="400" t="s">
        <v>335</v>
      </c>
      <c r="C269" s="164" t="s">
        <v>321</v>
      </c>
      <c r="D269" s="404"/>
      <c r="E269" s="404"/>
      <c r="G269" s="405" t="s">
        <v>318</v>
      </c>
    </row>
    <row r="270" spans="1:7" ht="39" customHeight="1">
      <c r="A270" s="400"/>
      <c r="B270" s="400"/>
      <c r="C270" s="164" t="s">
        <v>319</v>
      </c>
      <c r="D270" s="404"/>
      <c r="E270" s="404"/>
      <c r="G270" s="405"/>
    </row>
    <row r="271" spans="1:7" ht="39" customHeight="1">
      <c r="A271" s="400"/>
      <c r="B271" s="400"/>
      <c r="C271" s="164" t="s">
        <v>320</v>
      </c>
      <c r="D271" s="404"/>
      <c r="E271" s="404"/>
      <c r="G271" s="405"/>
    </row>
    <row r="273" spans="1:7" ht="13.5">
      <c r="A273" s="136">
        <v>12</v>
      </c>
      <c r="B273" s="137" t="s">
        <v>113</v>
      </c>
      <c r="G273" s="153"/>
    </row>
    <row r="274" spans="1:7" ht="19.5" customHeight="1">
      <c r="A274" s="348" t="s">
        <v>15</v>
      </c>
      <c r="B274" s="139" t="s">
        <v>14</v>
      </c>
      <c r="C274" s="383">
        <f>INDEX($B$4:$E$18,MATCH($A273,$A$4:$A$18,),MATCH($B274,$B$3:$E$3,0))</f>
        <v>0</v>
      </c>
      <c r="D274" s="384"/>
      <c r="E274" s="385"/>
      <c r="G274" s="361" t="s">
        <v>212</v>
      </c>
    </row>
    <row r="275" spans="1:7" ht="29.1" customHeight="1">
      <c r="A275" s="349"/>
      <c r="B275" s="139" t="s">
        <v>60</v>
      </c>
      <c r="C275" s="383">
        <f>INDEX($B$4:$E$18,MATCH($A273,$A$4:$A$18,),MATCH($B275,$B$3:$E$3,0))</f>
        <v>0</v>
      </c>
      <c r="D275" s="384"/>
      <c r="E275" s="385"/>
      <c r="G275" s="389"/>
    </row>
    <row r="276" spans="1:7" ht="15" customHeight="1">
      <c r="A276" s="349"/>
      <c r="B276" s="348" t="s">
        <v>213</v>
      </c>
      <c r="C276" s="140" t="s">
        <v>184</v>
      </c>
      <c r="D276" s="154" t="s">
        <v>185</v>
      </c>
      <c r="E276" s="154" t="s">
        <v>259</v>
      </c>
      <c r="G276" s="358" t="s">
        <v>260</v>
      </c>
    </row>
    <row r="277" spans="1:7" ht="23.1" customHeight="1">
      <c r="A277" s="349"/>
      <c r="B277" s="350"/>
      <c r="C277" s="55"/>
      <c r="D277" s="44"/>
      <c r="E277" s="45"/>
      <c r="G277" s="360"/>
    </row>
    <row r="278" spans="1:7" ht="15" customHeight="1">
      <c r="A278" s="349"/>
      <c r="B278" s="348" t="s">
        <v>261</v>
      </c>
      <c r="C278" s="394"/>
      <c r="D278" s="396" t="s">
        <v>262</v>
      </c>
      <c r="E278" s="388"/>
      <c r="G278" s="358" t="s">
        <v>322</v>
      </c>
    </row>
    <row r="279" spans="1:7" ht="27" customHeight="1">
      <c r="A279" s="349"/>
      <c r="B279" s="350"/>
      <c r="C279" s="395"/>
      <c r="D279" s="397"/>
      <c r="E279" s="398"/>
      <c r="G279" s="360"/>
    </row>
    <row r="280" spans="1:7" ht="54.95" customHeight="1">
      <c r="A280" s="349"/>
      <c r="B280" s="155" t="s">
        <v>207</v>
      </c>
      <c r="C280" s="366"/>
      <c r="D280" s="386"/>
      <c r="E280" s="367"/>
      <c r="G280" s="156" t="s">
        <v>257</v>
      </c>
    </row>
    <row r="281" spans="1:7" ht="42" customHeight="1">
      <c r="A281" s="406" t="s">
        <v>186</v>
      </c>
      <c r="B281" s="157" t="s">
        <v>256</v>
      </c>
      <c r="C281" s="407"/>
      <c r="D281" s="408"/>
      <c r="E281" s="409"/>
      <c r="G281" s="158" t="s">
        <v>258</v>
      </c>
    </row>
    <row r="282" spans="1:7" ht="123" customHeight="1">
      <c r="A282" s="406"/>
      <c r="B282" s="159" t="s">
        <v>194</v>
      </c>
      <c r="C282" s="366"/>
      <c r="D282" s="386"/>
      <c r="E282" s="367"/>
      <c r="G282" s="156" t="s">
        <v>334</v>
      </c>
    </row>
    <row r="283" spans="1:7" ht="37.5" customHeight="1">
      <c r="A283" s="406"/>
      <c r="B283" s="160" t="s">
        <v>215</v>
      </c>
      <c r="C283" s="410"/>
      <c r="D283" s="411"/>
      <c r="E283" s="412"/>
      <c r="G283" s="158" t="s">
        <v>219</v>
      </c>
    </row>
    <row r="284" spans="1:7" ht="32.1" customHeight="1">
      <c r="A284" s="406"/>
      <c r="B284" s="380" t="s">
        <v>214</v>
      </c>
      <c r="C284" s="161" t="s">
        <v>216</v>
      </c>
      <c r="D284" s="399"/>
      <c r="E284" s="399"/>
      <c r="G284" s="158" t="s">
        <v>221</v>
      </c>
    </row>
    <row r="285" spans="1:7" ht="32.1" customHeight="1">
      <c r="A285" s="406"/>
      <c r="B285" s="381"/>
      <c r="C285" s="161" t="s">
        <v>217</v>
      </c>
      <c r="D285" s="399"/>
      <c r="E285" s="399"/>
      <c r="G285" s="158" t="s">
        <v>220</v>
      </c>
    </row>
    <row r="286" spans="1:7" ht="32.1" customHeight="1">
      <c r="A286" s="406"/>
      <c r="B286" s="382"/>
      <c r="C286" s="162" t="s">
        <v>218</v>
      </c>
      <c r="D286" s="413"/>
      <c r="E286" s="413"/>
      <c r="G286" s="158" t="s">
        <v>221</v>
      </c>
    </row>
    <row r="287" spans="1:7" ht="23.1" customHeight="1">
      <c r="A287" s="406"/>
      <c r="B287" s="163" t="s">
        <v>190</v>
      </c>
      <c r="C287" s="401" t="s">
        <v>351</v>
      </c>
      <c r="D287" s="402"/>
      <c r="E287" s="403"/>
      <c r="G287" s="152" t="s">
        <v>191</v>
      </c>
    </row>
    <row r="288" spans="1:7" ht="51.95" customHeight="1">
      <c r="A288" s="406"/>
      <c r="B288" s="380" t="s">
        <v>193</v>
      </c>
      <c r="C288" s="146" t="s">
        <v>187</v>
      </c>
      <c r="D288" s="399"/>
      <c r="E288" s="399"/>
      <c r="G288" s="358" t="s">
        <v>192</v>
      </c>
    </row>
    <row r="289" spans="1:7" ht="51.95" customHeight="1">
      <c r="A289" s="406"/>
      <c r="B289" s="381"/>
      <c r="C289" s="164" t="s">
        <v>188</v>
      </c>
      <c r="D289" s="399"/>
      <c r="E289" s="399"/>
      <c r="G289" s="359"/>
    </row>
    <row r="290" spans="1:7" ht="51.95" customHeight="1">
      <c r="A290" s="406"/>
      <c r="B290" s="382"/>
      <c r="C290" s="146" t="s">
        <v>189</v>
      </c>
      <c r="D290" s="399"/>
      <c r="E290" s="399"/>
      <c r="G290" s="359"/>
    </row>
    <row r="291" spans="1:7" ht="23.1" customHeight="1">
      <c r="A291" s="400" t="s">
        <v>316</v>
      </c>
      <c r="B291" s="165" t="s">
        <v>317</v>
      </c>
      <c r="C291" s="401" t="s">
        <v>125</v>
      </c>
      <c r="D291" s="402"/>
      <c r="E291" s="403"/>
      <c r="G291" s="135" t="s">
        <v>323</v>
      </c>
    </row>
    <row r="292" spans="1:7" ht="39" customHeight="1">
      <c r="A292" s="400"/>
      <c r="B292" s="400" t="s">
        <v>335</v>
      </c>
      <c r="C292" s="164" t="s">
        <v>321</v>
      </c>
      <c r="D292" s="404"/>
      <c r="E292" s="404"/>
      <c r="G292" s="405" t="s">
        <v>318</v>
      </c>
    </row>
    <row r="293" spans="1:7" ht="39" customHeight="1">
      <c r="A293" s="400"/>
      <c r="B293" s="400"/>
      <c r="C293" s="164" t="s">
        <v>319</v>
      </c>
      <c r="D293" s="404"/>
      <c r="E293" s="404"/>
      <c r="G293" s="405"/>
    </row>
    <row r="294" spans="1:7" ht="39" customHeight="1">
      <c r="A294" s="400"/>
      <c r="B294" s="400"/>
      <c r="C294" s="164" t="s">
        <v>320</v>
      </c>
      <c r="D294" s="404"/>
      <c r="E294" s="404"/>
      <c r="G294" s="405"/>
    </row>
    <row r="296" spans="1:7" ht="13.5">
      <c r="A296" s="136">
        <v>13</v>
      </c>
      <c r="B296" s="137" t="s">
        <v>113</v>
      </c>
      <c r="G296" s="153"/>
    </row>
    <row r="297" spans="1:7" ht="19.5" customHeight="1">
      <c r="A297" s="348" t="s">
        <v>15</v>
      </c>
      <c r="B297" s="139" t="s">
        <v>14</v>
      </c>
      <c r="C297" s="383">
        <f>INDEX($B$4:$E$18,MATCH($A296,$A$4:$A$18,),MATCH($B297,$B$3:$E$3,0))</f>
        <v>0</v>
      </c>
      <c r="D297" s="384"/>
      <c r="E297" s="385"/>
      <c r="G297" s="361" t="s">
        <v>212</v>
      </c>
    </row>
    <row r="298" spans="1:7" ht="29.1" customHeight="1">
      <c r="A298" s="349"/>
      <c r="B298" s="139" t="s">
        <v>60</v>
      </c>
      <c r="C298" s="383">
        <f>INDEX($B$4:$E$18,MATCH($A296,$A$4:$A$18,),MATCH($B298,$B$3:$E$3,0))</f>
        <v>0</v>
      </c>
      <c r="D298" s="384"/>
      <c r="E298" s="385"/>
      <c r="G298" s="389"/>
    </row>
    <row r="299" spans="1:7" ht="15" customHeight="1">
      <c r="A299" s="349"/>
      <c r="B299" s="348" t="s">
        <v>213</v>
      </c>
      <c r="C299" s="140" t="s">
        <v>184</v>
      </c>
      <c r="D299" s="154" t="s">
        <v>185</v>
      </c>
      <c r="E299" s="154" t="s">
        <v>259</v>
      </c>
      <c r="G299" s="358" t="s">
        <v>260</v>
      </c>
    </row>
    <row r="300" spans="1:7" ht="23.1" customHeight="1">
      <c r="A300" s="349"/>
      <c r="B300" s="350"/>
      <c r="C300" s="55"/>
      <c r="D300" s="44"/>
      <c r="E300" s="45"/>
      <c r="G300" s="360"/>
    </row>
    <row r="301" spans="1:7" ht="15" customHeight="1">
      <c r="A301" s="349"/>
      <c r="B301" s="348" t="s">
        <v>261</v>
      </c>
      <c r="C301" s="394"/>
      <c r="D301" s="396" t="s">
        <v>262</v>
      </c>
      <c r="E301" s="388"/>
      <c r="G301" s="358" t="s">
        <v>322</v>
      </c>
    </row>
    <row r="302" spans="1:7" ht="27" customHeight="1">
      <c r="A302" s="349"/>
      <c r="B302" s="350"/>
      <c r="C302" s="395"/>
      <c r="D302" s="397"/>
      <c r="E302" s="398"/>
      <c r="G302" s="360"/>
    </row>
    <row r="303" spans="1:7" ht="54.95" customHeight="1">
      <c r="A303" s="349"/>
      <c r="B303" s="155" t="s">
        <v>207</v>
      </c>
      <c r="C303" s="366"/>
      <c r="D303" s="386"/>
      <c r="E303" s="367"/>
      <c r="G303" s="156" t="s">
        <v>257</v>
      </c>
    </row>
    <row r="304" spans="1:7" ht="42" customHeight="1">
      <c r="A304" s="406" t="s">
        <v>186</v>
      </c>
      <c r="B304" s="157" t="s">
        <v>256</v>
      </c>
      <c r="C304" s="407"/>
      <c r="D304" s="408"/>
      <c r="E304" s="409"/>
      <c r="G304" s="158" t="s">
        <v>258</v>
      </c>
    </row>
    <row r="305" spans="1:7" ht="123" customHeight="1">
      <c r="A305" s="406"/>
      <c r="B305" s="159" t="s">
        <v>194</v>
      </c>
      <c r="C305" s="366"/>
      <c r="D305" s="386"/>
      <c r="E305" s="367"/>
      <c r="G305" s="156" t="s">
        <v>334</v>
      </c>
    </row>
    <row r="306" spans="1:7" ht="37.5" customHeight="1">
      <c r="A306" s="406"/>
      <c r="B306" s="160" t="s">
        <v>215</v>
      </c>
      <c r="C306" s="410"/>
      <c r="D306" s="411"/>
      <c r="E306" s="412"/>
      <c r="G306" s="158" t="s">
        <v>219</v>
      </c>
    </row>
    <row r="307" spans="1:7" ht="32.1" customHeight="1">
      <c r="A307" s="406"/>
      <c r="B307" s="380" t="s">
        <v>214</v>
      </c>
      <c r="C307" s="161" t="s">
        <v>216</v>
      </c>
      <c r="D307" s="399"/>
      <c r="E307" s="399"/>
      <c r="G307" s="158" t="s">
        <v>221</v>
      </c>
    </row>
    <row r="308" spans="1:7" ht="32.1" customHeight="1">
      <c r="A308" s="406"/>
      <c r="B308" s="381"/>
      <c r="C308" s="161" t="s">
        <v>217</v>
      </c>
      <c r="D308" s="399"/>
      <c r="E308" s="399"/>
      <c r="G308" s="158" t="s">
        <v>220</v>
      </c>
    </row>
    <row r="309" spans="1:7" ht="32.1" customHeight="1">
      <c r="A309" s="406"/>
      <c r="B309" s="382"/>
      <c r="C309" s="162" t="s">
        <v>218</v>
      </c>
      <c r="D309" s="413"/>
      <c r="E309" s="413"/>
      <c r="G309" s="158" t="s">
        <v>221</v>
      </c>
    </row>
    <row r="310" spans="1:7" ht="23.1" customHeight="1">
      <c r="A310" s="406"/>
      <c r="B310" s="163" t="s">
        <v>190</v>
      </c>
      <c r="C310" s="401" t="s">
        <v>351</v>
      </c>
      <c r="D310" s="402"/>
      <c r="E310" s="403"/>
      <c r="G310" s="152" t="s">
        <v>191</v>
      </c>
    </row>
    <row r="311" spans="1:7" ht="51.95" customHeight="1">
      <c r="A311" s="406"/>
      <c r="B311" s="380" t="s">
        <v>193</v>
      </c>
      <c r="C311" s="146" t="s">
        <v>187</v>
      </c>
      <c r="D311" s="399"/>
      <c r="E311" s="399"/>
      <c r="G311" s="358" t="s">
        <v>192</v>
      </c>
    </row>
    <row r="312" spans="1:7" ht="51.95" customHeight="1">
      <c r="A312" s="406"/>
      <c r="B312" s="381"/>
      <c r="C312" s="164" t="s">
        <v>188</v>
      </c>
      <c r="D312" s="399"/>
      <c r="E312" s="399"/>
      <c r="G312" s="359"/>
    </row>
    <row r="313" spans="1:7" ht="51.95" customHeight="1">
      <c r="A313" s="406"/>
      <c r="B313" s="382"/>
      <c r="C313" s="146" t="s">
        <v>189</v>
      </c>
      <c r="D313" s="399"/>
      <c r="E313" s="399"/>
      <c r="G313" s="359"/>
    </row>
    <row r="314" spans="1:7" ht="23.1" customHeight="1">
      <c r="A314" s="400" t="s">
        <v>316</v>
      </c>
      <c r="B314" s="165" t="s">
        <v>317</v>
      </c>
      <c r="C314" s="401" t="s">
        <v>125</v>
      </c>
      <c r="D314" s="402"/>
      <c r="E314" s="403"/>
      <c r="G314" s="135" t="s">
        <v>323</v>
      </c>
    </row>
    <row r="315" spans="1:7" ht="39" customHeight="1">
      <c r="A315" s="400"/>
      <c r="B315" s="400" t="s">
        <v>335</v>
      </c>
      <c r="C315" s="164" t="s">
        <v>321</v>
      </c>
      <c r="D315" s="404"/>
      <c r="E315" s="404"/>
      <c r="G315" s="405" t="s">
        <v>318</v>
      </c>
    </row>
    <row r="316" spans="1:7" ht="39" customHeight="1">
      <c r="A316" s="400"/>
      <c r="B316" s="400"/>
      <c r="C316" s="164" t="s">
        <v>319</v>
      </c>
      <c r="D316" s="404"/>
      <c r="E316" s="404"/>
      <c r="G316" s="405"/>
    </row>
    <row r="317" spans="1:7" ht="39" customHeight="1">
      <c r="A317" s="400"/>
      <c r="B317" s="400"/>
      <c r="C317" s="164" t="s">
        <v>320</v>
      </c>
      <c r="D317" s="404"/>
      <c r="E317" s="404"/>
      <c r="G317" s="405"/>
    </row>
    <row r="319" spans="1:7" ht="13.5">
      <c r="A319" s="136">
        <v>14</v>
      </c>
      <c r="B319" s="137" t="s">
        <v>113</v>
      </c>
      <c r="G319" s="153"/>
    </row>
    <row r="320" spans="1:7" ht="19.5" customHeight="1">
      <c r="A320" s="348" t="s">
        <v>15</v>
      </c>
      <c r="B320" s="139" t="s">
        <v>14</v>
      </c>
      <c r="C320" s="383">
        <f>INDEX($B$4:$E$18,MATCH($A319,$A$4:$A$18,),MATCH($B320,$B$3:$E$3,0))</f>
        <v>0</v>
      </c>
      <c r="D320" s="384"/>
      <c r="E320" s="385"/>
      <c r="G320" s="361" t="s">
        <v>212</v>
      </c>
    </row>
    <row r="321" spans="1:7" ht="29.1" customHeight="1">
      <c r="A321" s="349"/>
      <c r="B321" s="139" t="s">
        <v>60</v>
      </c>
      <c r="C321" s="383">
        <f>INDEX($B$4:$E$18,MATCH($A319,$A$4:$A$18,),MATCH($B321,$B$3:$E$3,0))</f>
        <v>0</v>
      </c>
      <c r="D321" s="384"/>
      <c r="E321" s="385"/>
      <c r="G321" s="389"/>
    </row>
    <row r="322" spans="1:7" ht="15" customHeight="1">
      <c r="A322" s="349"/>
      <c r="B322" s="348" t="s">
        <v>213</v>
      </c>
      <c r="C322" s="140" t="s">
        <v>184</v>
      </c>
      <c r="D322" s="154" t="s">
        <v>185</v>
      </c>
      <c r="E322" s="154" t="s">
        <v>259</v>
      </c>
      <c r="G322" s="358" t="s">
        <v>260</v>
      </c>
    </row>
    <row r="323" spans="1:7" ht="23.1" customHeight="1">
      <c r="A323" s="349"/>
      <c r="B323" s="350"/>
      <c r="C323" s="55"/>
      <c r="D323" s="44"/>
      <c r="E323" s="45"/>
      <c r="G323" s="360"/>
    </row>
    <row r="324" spans="1:7" ht="15" customHeight="1">
      <c r="A324" s="349"/>
      <c r="B324" s="348" t="s">
        <v>261</v>
      </c>
      <c r="C324" s="394"/>
      <c r="D324" s="396" t="s">
        <v>262</v>
      </c>
      <c r="E324" s="388"/>
      <c r="G324" s="358" t="s">
        <v>322</v>
      </c>
    </row>
    <row r="325" spans="1:7" ht="27" customHeight="1">
      <c r="A325" s="349"/>
      <c r="B325" s="350"/>
      <c r="C325" s="395"/>
      <c r="D325" s="397"/>
      <c r="E325" s="398"/>
      <c r="G325" s="360"/>
    </row>
    <row r="326" spans="1:7" ht="54.95" customHeight="1">
      <c r="A326" s="349"/>
      <c r="B326" s="155" t="s">
        <v>207</v>
      </c>
      <c r="C326" s="366"/>
      <c r="D326" s="386"/>
      <c r="E326" s="367"/>
      <c r="G326" s="156" t="s">
        <v>257</v>
      </c>
    </row>
    <row r="327" spans="1:7" ht="42" customHeight="1">
      <c r="A327" s="406" t="s">
        <v>186</v>
      </c>
      <c r="B327" s="157" t="s">
        <v>256</v>
      </c>
      <c r="C327" s="407"/>
      <c r="D327" s="408"/>
      <c r="E327" s="409"/>
      <c r="G327" s="158" t="s">
        <v>258</v>
      </c>
    </row>
    <row r="328" spans="1:7" ht="123" customHeight="1">
      <c r="A328" s="406"/>
      <c r="B328" s="159" t="s">
        <v>194</v>
      </c>
      <c r="C328" s="366"/>
      <c r="D328" s="386"/>
      <c r="E328" s="367"/>
      <c r="G328" s="156" t="s">
        <v>334</v>
      </c>
    </row>
    <row r="329" spans="1:7" ht="37.5" customHeight="1">
      <c r="A329" s="406"/>
      <c r="B329" s="160" t="s">
        <v>215</v>
      </c>
      <c r="C329" s="410"/>
      <c r="D329" s="411"/>
      <c r="E329" s="412"/>
      <c r="G329" s="158" t="s">
        <v>219</v>
      </c>
    </row>
    <row r="330" spans="1:7" ht="32.1" customHeight="1">
      <c r="A330" s="406"/>
      <c r="B330" s="380" t="s">
        <v>214</v>
      </c>
      <c r="C330" s="161" t="s">
        <v>216</v>
      </c>
      <c r="D330" s="399"/>
      <c r="E330" s="399"/>
      <c r="G330" s="158" t="s">
        <v>221</v>
      </c>
    </row>
    <row r="331" spans="1:7" ht="32.1" customHeight="1">
      <c r="A331" s="406"/>
      <c r="B331" s="381"/>
      <c r="C331" s="161" t="s">
        <v>217</v>
      </c>
      <c r="D331" s="399"/>
      <c r="E331" s="399"/>
      <c r="G331" s="158" t="s">
        <v>220</v>
      </c>
    </row>
    <row r="332" spans="1:7" ht="32.1" customHeight="1">
      <c r="A332" s="406"/>
      <c r="B332" s="382"/>
      <c r="C332" s="162" t="s">
        <v>218</v>
      </c>
      <c r="D332" s="413"/>
      <c r="E332" s="413"/>
      <c r="G332" s="158" t="s">
        <v>221</v>
      </c>
    </row>
    <row r="333" spans="1:7" ht="23.1" customHeight="1">
      <c r="A333" s="406"/>
      <c r="B333" s="163" t="s">
        <v>190</v>
      </c>
      <c r="C333" s="401" t="s">
        <v>351</v>
      </c>
      <c r="D333" s="402"/>
      <c r="E333" s="403"/>
      <c r="G333" s="152" t="s">
        <v>191</v>
      </c>
    </row>
    <row r="334" spans="1:7" ht="51.95" customHeight="1">
      <c r="A334" s="406"/>
      <c r="B334" s="380" t="s">
        <v>193</v>
      </c>
      <c r="C334" s="146" t="s">
        <v>187</v>
      </c>
      <c r="D334" s="399"/>
      <c r="E334" s="399"/>
      <c r="G334" s="358" t="s">
        <v>192</v>
      </c>
    </row>
    <row r="335" spans="1:7" ht="51.95" customHeight="1">
      <c r="A335" s="406"/>
      <c r="B335" s="381"/>
      <c r="C335" s="164" t="s">
        <v>188</v>
      </c>
      <c r="D335" s="399"/>
      <c r="E335" s="399"/>
      <c r="G335" s="359"/>
    </row>
    <row r="336" spans="1:7" ht="51.95" customHeight="1">
      <c r="A336" s="406"/>
      <c r="B336" s="382"/>
      <c r="C336" s="146" t="s">
        <v>189</v>
      </c>
      <c r="D336" s="399"/>
      <c r="E336" s="399"/>
      <c r="G336" s="359"/>
    </row>
    <row r="337" spans="1:7" ht="23.1" customHeight="1">
      <c r="A337" s="400" t="s">
        <v>316</v>
      </c>
      <c r="B337" s="165" t="s">
        <v>317</v>
      </c>
      <c r="C337" s="401" t="s">
        <v>125</v>
      </c>
      <c r="D337" s="402"/>
      <c r="E337" s="403"/>
      <c r="G337" s="135" t="s">
        <v>323</v>
      </c>
    </row>
    <row r="338" spans="1:7" ht="39" customHeight="1">
      <c r="A338" s="400"/>
      <c r="B338" s="400" t="s">
        <v>335</v>
      </c>
      <c r="C338" s="164" t="s">
        <v>321</v>
      </c>
      <c r="D338" s="404"/>
      <c r="E338" s="404"/>
      <c r="G338" s="405" t="s">
        <v>318</v>
      </c>
    </row>
    <row r="339" spans="1:7" ht="39" customHeight="1">
      <c r="A339" s="400"/>
      <c r="B339" s="400"/>
      <c r="C339" s="164" t="s">
        <v>319</v>
      </c>
      <c r="D339" s="404"/>
      <c r="E339" s="404"/>
      <c r="G339" s="405"/>
    </row>
    <row r="340" spans="1:7" ht="39" customHeight="1">
      <c r="A340" s="400"/>
      <c r="B340" s="400"/>
      <c r="C340" s="164" t="s">
        <v>320</v>
      </c>
      <c r="D340" s="404"/>
      <c r="E340" s="404"/>
      <c r="G340" s="405"/>
    </row>
    <row r="342" spans="1:7" ht="13.5">
      <c r="A342" s="136">
        <v>15</v>
      </c>
      <c r="B342" s="137" t="s">
        <v>113</v>
      </c>
      <c r="G342" s="153"/>
    </row>
    <row r="343" spans="1:7" ht="19.5" customHeight="1">
      <c r="A343" s="348" t="s">
        <v>15</v>
      </c>
      <c r="B343" s="139" t="s">
        <v>14</v>
      </c>
      <c r="C343" s="383">
        <f>INDEX($B$4:$E$18,MATCH($A342,$A$4:$A$18,),MATCH($B343,$B$3:$E$3,0))</f>
        <v>0</v>
      </c>
      <c r="D343" s="384"/>
      <c r="E343" s="385"/>
      <c r="G343" s="361" t="s">
        <v>212</v>
      </c>
    </row>
    <row r="344" spans="1:7" ht="29.1" customHeight="1">
      <c r="A344" s="349"/>
      <c r="B344" s="139" t="s">
        <v>60</v>
      </c>
      <c r="C344" s="383">
        <f>INDEX($B$4:$E$18,MATCH($A342,$A$4:$A$18,),MATCH($B344,$B$3:$E$3,0))</f>
        <v>0</v>
      </c>
      <c r="D344" s="384"/>
      <c r="E344" s="385"/>
      <c r="G344" s="389"/>
    </row>
    <row r="345" spans="1:7" ht="15" customHeight="1">
      <c r="A345" s="349"/>
      <c r="B345" s="348" t="s">
        <v>213</v>
      </c>
      <c r="C345" s="140" t="s">
        <v>184</v>
      </c>
      <c r="D345" s="154" t="s">
        <v>185</v>
      </c>
      <c r="E345" s="154" t="s">
        <v>259</v>
      </c>
      <c r="G345" s="358" t="s">
        <v>260</v>
      </c>
    </row>
    <row r="346" spans="1:7" ht="23.1" customHeight="1">
      <c r="A346" s="349"/>
      <c r="B346" s="350"/>
      <c r="C346" s="55"/>
      <c r="D346" s="44"/>
      <c r="E346" s="45"/>
      <c r="G346" s="360"/>
    </row>
    <row r="347" spans="1:7" ht="15" customHeight="1">
      <c r="A347" s="349"/>
      <c r="B347" s="348" t="s">
        <v>261</v>
      </c>
      <c r="C347" s="394"/>
      <c r="D347" s="396" t="s">
        <v>262</v>
      </c>
      <c r="E347" s="388"/>
      <c r="G347" s="358" t="s">
        <v>322</v>
      </c>
    </row>
    <row r="348" spans="1:7" ht="27" customHeight="1">
      <c r="A348" s="349"/>
      <c r="B348" s="350"/>
      <c r="C348" s="395"/>
      <c r="D348" s="397"/>
      <c r="E348" s="398"/>
      <c r="G348" s="360"/>
    </row>
    <row r="349" spans="1:7" ht="54.95" customHeight="1">
      <c r="A349" s="349"/>
      <c r="B349" s="155" t="s">
        <v>207</v>
      </c>
      <c r="C349" s="366"/>
      <c r="D349" s="386"/>
      <c r="E349" s="367"/>
      <c r="G349" s="156" t="s">
        <v>257</v>
      </c>
    </row>
    <row r="350" spans="1:7" ht="42" customHeight="1">
      <c r="A350" s="406" t="s">
        <v>186</v>
      </c>
      <c r="B350" s="157" t="s">
        <v>256</v>
      </c>
      <c r="C350" s="407"/>
      <c r="D350" s="408"/>
      <c r="E350" s="409"/>
      <c r="G350" s="158" t="s">
        <v>258</v>
      </c>
    </row>
    <row r="351" spans="1:7" ht="123" customHeight="1">
      <c r="A351" s="406"/>
      <c r="B351" s="159" t="s">
        <v>194</v>
      </c>
      <c r="C351" s="366"/>
      <c r="D351" s="386"/>
      <c r="E351" s="367"/>
      <c r="G351" s="156" t="s">
        <v>334</v>
      </c>
    </row>
    <row r="352" spans="1:7" ht="37.5" customHeight="1">
      <c r="A352" s="406"/>
      <c r="B352" s="160" t="s">
        <v>215</v>
      </c>
      <c r="C352" s="410"/>
      <c r="D352" s="411"/>
      <c r="E352" s="412"/>
      <c r="G352" s="158" t="s">
        <v>219</v>
      </c>
    </row>
    <row r="353" spans="1:7" ht="32.1" customHeight="1">
      <c r="A353" s="406"/>
      <c r="B353" s="380" t="s">
        <v>214</v>
      </c>
      <c r="C353" s="161" t="s">
        <v>216</v>
      </c>
      <c r="D353" s="399"/>
      <c r="E353" s="399"/>
      <c r="G353" s="158" t="s">
        <v>221</v>
      </c>
    </row>
    <row r="354" spans="1:7" ht="32.1" customHeight="1">
      <c r="A354" s="406"/>
      <c r="B354" s="381"/>
      <c r="C354" s="161" t="s">
        <v>217</v>
      </c>
      <c r="D354" s="399"/>
      <c r="E354" s="399"/>
      <c r="G354" s="158" t="s">
        <v>220</v>
      </c>
    </row>
    <row r="355" spans="1:7" ht="32.1" customHeight="1">
      <c r="A355" s="406"/>
      <c r="B355" s="382"/>
      <c r="C355" s="162" t="s">
        <v>218</v>
      </c>
      <c r="D355" s="413"/>
      <c r="E355" s="413"/>
      <c r="G355" s="158" t="s">
        <v>221</v>
      </c>
    </row>
    <row r="356" spans="1:7" ht="23.1" customHeight="1">
      <c r="A356" s="406"/>
      <c r="B356" s="163" t="s">
        <v>190</v>
      </c>
      <c r="C356" s="401" t="s">
        <v>351</v>
      </c>
      <c r="D356" s="402"/>
      <c r="E356" s="403"/>
      <c r="G356" s="152" t="s">
        <v>191</v>
      </c>
    </row>
    <row r="357" spans="1:7" ht="51.95" customHeight="1">
      <c r="A357" s="406"/>
      <c r="B357" s="380" t="s">
        <v>193</v>
      </c>
      <c r="C357" s="146" t="s">
        <v>187</v>
      </c>
      <c r="D357" s="399"/>
      <c r="E357" s="399"/>
      <c r="G357" s="358" t="s">
        <v>192</v>
      </c>
    </row>
    <row r="358" spans="1:7" ht="51.95" customHeight="1">
      <c r="A358" s="406"/>
      <c r="B358" s="381"/>
      <c r="C358" s="164" t="s">
        <v>188</v>
      </c>
      <c r="D358" s="399"/>
      <c r="E358" s="399"/>
      <c r="G358" s="359"/>
    </row>
    <row r="359" spans="1:7" ht="51.95" customHeight="1">
      <c r="A359" s="406"/>
      <c r="B359" s="382"/>
      <c r="C359" s="146" t="s">
        <v>189</v>
      </c>
      <c r="D359" s="399"/>
      <c r="E359" s="399"/>
      <c r="G359" s="359"/>
    </row>
    <row r="360" spans="1:7" ht="23.1" customHeight="1">
      <c r="A360" s="400" t="s">
        <v>316</v>
      </c>
      <c r="B360" s="165" t="s">
        <v>317</v>
      </c>
      <c r="C360" s="401" t="s">
        <v>125</v>
      </c>
      <c r="D360" s="402"/>
      <c r="E360" s="403"/>
      <c r="G360" s="135" t="s">
        <v>323</v>
      </c>
    </row>
    <row r="361" spans="1:7" ht="39" customHeight="1">
      <c r="A361" s="400"/>
      <c r="B361" s="400" t="s">
        <v>335</v>
      </c>
      <c r="C361" s="164" t="s">
        <v>321</v>
      </c>
      <c r="D361" s="404"/>
      <c r="E361" s="404"/>
      <c r="G361" s="405" t="s">
        <v>318</v>
      </c>
    </row>
    <row r="362" spans="1:7" ht="39" customHeight="1">
      <c r="A362" s="400"/>
      <c r="B362" s="400"/>
      <c r="C362" s="164" t="s">
        <v>319</v>
      </c>
      <c r="D362" s="404"/>
      <c r="E362" s="404"/>
      <c r="G362" s="405"/>
    </row>
    <row r="363" spans="1:7" ht="39" customHeight="1">
      <c r="A363" s="400"/>
      <c r="B363" s="400"/>
      <c r="C363" s="164" t="s">
        <v>320</v>
      </c>
      <c r="D363" s="404"/>
      <c r="E363" s="404"/>
      <c r="G363" s="405"/>
    </row>
  </sheetData>
  <sheetProtection algorithmName="SHA-512" hashValue="jJwkDAanZzATIHic8HUhwuisoP4EDRFhD+a9uIINNpNkYqrc8Q7vWe2b+e8fi7niey+V8W7IlenQgTEKkCLgYQ==" saltValue="LvkvlNNB9+ILC3E1LCU6Og==" spinCount="100000" sheet="1" formatCells="0" formatColumns="0" formatRows="0"/>
  <mergeCells count="496">
    <mergeCell ref="G357:G359"/>
    <mergeCell ref="D358:E358"/>
    <mergeCell ref="D359:E359"/>
    <mergeCell ref="A360:A363"/>
    <mergeCell ref="C360:E360"/>
    <mergeCell ref="B361:B363"/>
    <mergeCell ref="D361:E361"/>
    <mergeCell ref="G361:G363"/>
    <mergeCell ref="D362:E362"/>
    <mergeCell ref="D363:E363"/>
    <mergeCell ref="A350:A359"/>
    <mergeCell ref="C350:E350"/>
    <mergeCell ref="C351:E351"/>
    <mergeCell ref="C352:E352"/>
    <mergeCell ref="B353:B355"/>
    <mergeCell ref="D353:E353"/>
    <mergeCell ref="D354:E354"/>
    <mergeCell ref="D355:E355"/>
    <mergeCell ref="C356:E356"/>
    <mergeCell ref="B357:B359"/>
    <mergeCell ref="D357:E357"/>
    <mergeCell ref="A343:A349"/>
    <mergeCell ref="C343:E343"/>
    <mergeCell ref="G343:G344"/>
    <mergeCell ref="C344:E344"/>
    <mergeCell ref="B345:B346"/>
    <mergeCell ref="G345:G346"/>
    <mergeCell ref="B347:B348"/>
    <mergeCell ref="C347:C348"/>
    <mergeCell ref="D347:E347"/>
    <mergeCell ref="G347:G348"/>
    <mergeCell ref="D348:E348"/>
    <mergeCell ref="C349:E349"/>
    <mergeCell ref="G334:G336"/>
    <mergeCell ref="D335:E335"/>
    <mergeCell ref="D336:E336"/>
    <mergeCell ref="A337:A340"/>
    <mergeCell ref="C337:E337"/>
    <mergeCell ref="B338:B340"/>
    <mergeCell ref="D338:E338"/>
    <mergeCell ref="G338:G340"/>
    <mergeCell ref="D339:E339"/>
    <mergeCell ref="D340:E340"/>
    <mergeCell ref="A327:A336"/>
    <mergeCell ref="C327:E327"/>
    <mergeCell ref="C328:E328"/>
    <mergeCell ref="C329:E329"/>
    <mergeCell ref="B330:B332"/>
    <mergeCell ref="D330:E330"/>
    <mergeCell ref="D331:E331"/>
    <mergeCell ref="D332:E332"/>
    <mergeCell ref="C333:E333"/>
    <mergeCell ref="B334:B336"/>
    <mergeCell ref="D334:E334"/>
    <mergeCell ref="A320:A326"/>
    <mergeCell ref="C320:E320"/>
    <mergeCell ref="G320:G321"/>
    <mergeCell ref="C321:E321"/>
    <mergeCell ref="B322:B323"/>
    <mergeCell ref="G322:G323"/>
    <mergeCell ref="B324:B325"/>
    <mergeCell ref="C324:C325"/>
    <mergeCell ref="D324:E324"/>
    <mergeCell ref="G324:G325"/>
    <mergeCell ref="D325:E325"/>
    <mergeCell ref="C326:E326"/>
    <mergeCell ref="G311:G313"/>
    <mergeCell ref="D312:E312"/>
    <mergeCell ref="D313:E313"/>
    <mergeCell ref="A314:A317"/>
    <mergeCell ref="C314:E314"/>
    <mergeCell ref="B315:B317"/>
    <mergeCell ref="D315:E315"/>
    <mergeCell ref="G315:G317"/>
    <mergeCell ref="D316:E316"/>
    <mergeCell ref="D317:E317"/>
    <mergeCell ref="A304:A313"/>
    <mergeCell ref="C304:E304"/>
    <mergeCell ref="C305:E305"/>
    <mergeCell ref="C306:E306"/>
    <mergeCell ref="B307:B309"/>
    <mergeCell ref="D307:E307"/>
    <mergeCell ref="D308:E308"/>
    <mergeCell ref="D309:E309"/>
    <mergeCell ref="C310:E310"/>
    <mergeCell ref="B311:B313"/>
    <mergeCell ref="D311:E311"/>
    <mergeCell ref="A297:A303"/>
    <mergeCell ref="C297:E297"/>
    <mergeCell ref="G297:G298"/>
    <mergeCell ref="C298:E298"/>
    <mergeCell ref="B299:B300"/>
    <mergeCell ref="G299:G300"/>
    <mergeCell ref="B301:B302"/>
    <mergeCell ref="C301:C302"/>
    <mergeCell ref="D301:E301"/>
    <mergeCell ref="G301:G302"/>
    <mergeCell ref="D302:E302"/>
    <mergeCell ref="C303:E303"/>
    <mergeCell ref="G288:G290"/>
    <mergeCell ref="D289:E289"/>
    <mergeCell ref="D290:E290"/>
    <mergeCell ref="A291:A294"/>
    <mergeCell ref="C291:E291"/>
    <mergeCell ref="B292:B294"/>
    <mergeCell ref="D292:E292"/>
    <mergeCell ref="G292:G294"/>
    <mergeCell ref="D293:E293"/>
    <mergeCell ref="D294:E294"/>
    <mergeCell ref="A281:A290"/>
    <mergeCell ref="C281:E281"/>
    <mergeCell ref="C282:E282"/>
    <mergeCell ref="C283:E283"/>
    <mergeCell ref="B284:B286"/>
    <mergeCell ref="D284:E284"/>
    <mergeCell ref="D285:E285"/>
    <mergeCell ref="D286:E286"/>
    <mergeCell ref="C287:E287"/>
    <mergeCell ref="B288:B290"/>
    <mergeCell ref="D288:E288"/>
    <mergeCell ref="A274:A280"/>
    <mergeCell ref="C274:E274"/>
    <mergeCell ref="G274:G275"/>
    <mergeCell ref="C275:E275"/>
    <mergeCell ref="B276:B277"/>
    <mergeCell ref="G276:G277"/>
    <mergeCell ref="B278:B279"/>
    <mergeCell ref="C278:C279"/>
    <mergeCell ref="D278:E278"/>
    <mergeCell ref="G278:G279"/>
    <mergeCell ref="D279:E279"/>
    <mergeCell ref="C280:E280"/>
    <mergeCell ref="G265:G267"/>
    <mergeCell ref="D266:E266"/>
    <mergeCell ref="D267:E267"/>
    <mergeCell ref="A268:A271"/>
    <mergeCell ref="C268:E268"/>
    <mergeCell ref="B269:B271"/>
    <mergeCell ref="D269:E269"/>
    <mergeCell ref="G269:G271"/>
    <mergeCell ref="D270:E270"/>
    <mergeCell ref="D271:E271"/>
    <mergeCell ref="A258:A267"/>
    <mergeCell ref="C258:E258"/>
    <mergeCell ref="C259:E259"/>
    <mergeCell ref="C260:E260"/>
    <mergeCell ref="B261:B263"/>
    <mergeCell ref="D261:E261"/>
    <mergeCell ref="D262:E262"/>
    <mergeCell ref="D263:E263"/>
    <mergeCell ref="C264:E264"/>
    <mergeCell ref="B265:B267"/>
    <mergeCell ref="D265:E265"/>
    <mergeCell ref="A251:A257"/>
    <mergeCell ref="C251:E251"/>
    <mergeCell ref="G251:G252"/>
    <mergeCell ref="C252:E252"/>
    <mergeCell ref="B253:B254"/>
    <mergeCell ref="G253:G254"/>
    <mergeCell ref="B255:B256"/>
    <mergeCell ref="C255:C256"/>
    <mergeCell ref="D255:E255"/>
    <mergeCell ref="G255:G256"/>
    <mergeCell ref="D256:E256"/>
    <mergeCell ref="C257:E257"/>
    <mergeCell ref="G242:G244"/>
    <mergeCell ref="D243:E243"/>
    <mergeCell ref="D244:E244"/>
    <mergeCell ref="A245:A248"/>
    <mergeCell ref="C245:E245"/>
    <mergeCell ref="B246:B248"/>
    <mergeCell ref="D246:E246"/>
    <mergeCell ref="G246:G248"/>
    <mergeCell ref="D247:E247"/>
    <mergeCell ref="D248:E248"/>
    <mergeCell ref="A235:A244"/>
    <mergeCell ref="C235:E235"/>
    <mergeCell ref="C236:E236"/>
    <mergeCell ref="C237:E237"/>
    <mergeCell ref="B238:B240"/>
    <mergeCell ref="D238:E238"/>
    <mergeCell ref="D239:E239"/>
    <mergeCell ref="D240:E240"/>
    <mergeCell ref="C241:E241"/>
    <mergeCell ref="B242:B244"/>
    <mergeCell ref="D242:E242"/>
    <mergeCell ref="A228:A234"/>
    <mergeCell ref="C228:E228"/>
    <mergeCell ref="G228:G229"/>
    <mergeCell ref="C229:E229"/>
    <mergeCell ref="B230:B231"/>
    <mergeCell ref="G230:G231"/>
    <mergeCell ref="B232:B233"/>
    <mergeCell ref="C232:C233"/>
    <mergeCell ref="D232:E232"/>
    <mergeCell ref="G232:G233"/>
    <mergeCell ref="D233:E233"/>
    <mergeCell ref="C234:E234"/>
    <mergeCell ref="G219:G221"/>
    <mergeCell ref="D220:E220"/>
    <mergeCell ref="D221:E221"/>
    <mergeCell ref="A222:A225"/>
    <mergeCell ref="C222:E222"/>
    <mergeCell ref="B223:B225"/>
    <mergeCell ref="D223:E223"/>
    <mergeCell ref="G223:G225"/>
    <mergeCell ref="D224:E224"/>
    <mergeCell ref="D225:E225"/>
    <mergeCell ref="A212:A221"/>
    <mergeCell ref="C212:E212"/>
    <mergeCell ref="C213:E213"/>
    <mergeCell ref="C214:E214"/>
    <mergeCell ref="B215:B217"/>
    <mergeCell ref="D215:E215"/>
    <mergeCell ref="D216:E216"/>
    <mergeCell ref="D217:E217"/>
    <mergeCell ref="C218:E218"/>
    <mergeCell ref="B219:B221"/>
    <mergeCell ref="D219:E219"/>
    <mergeCell ref="A205:A211"/>
    <mergeCell ref="C205:E205"/>
    <mergeCell ref="G205:G206"/>
    <mergeCell ref="C206:E206"/>
    <mergeCell ref="B207:B208"/>
    <mergeCell ref="G207:G208"/>
    <mergeCell ref="B209:B210"/>
    <mergeCell ref="C209:C210"/>
    <mergeCell ref="D209:E209"/>
    <mergeCell ref="G209:G210"/>
    <mergeCell ref="D210:E210"/>
    <mergeCell ref="C211:E211"/>
    <mergeCell ref="G196:G198"/>
    <mergeCell ref="D197:E197"/>
    <mergeCell ref="D198:E198"/>
    <mergeCell ref="A199:A202"/>
    <mergeCell ref="C199:E199"/>
    <mergeCell ref="B200:B202"/>
    <mergeCell ref="D200:E200"/>
    <mergeCell ref="G200:G202"/>
    <mergeCell ref="D201:E201"/>
    <mergeCell ref="D202:E202"/>
    <mergeCell ref="A189:A198"/>
    <mergeCell ref="C189:E189"/>
    <mergeCell ref="C190:E190"/>
    <mergeCell ref="C191:E191"/>
    <mergeCell ref="B192:B194"/>
    <mergeCell ref="D192:E192"/>
    <mergeCell ref="D193:E193"/>
    <mergeCell ref="D194:E194"/>
    <mergeCell ref="C195:E195"/>
    <mergeCell ref="B196:B198"/>
    <mergeCell ref="D196:E196"/>
    <mergeCell ref="A182:A188"/>
    <mergeCell ref="C182:E182"/>
    <mergeCell ref="G182:G183"/>
    <mergeCell ref="C183:E183"/>
    <mergeCell ref="B184:B185"/>
    <mergeCell ref="G184:G185"/>
    <mergeCell ref="B186:B187"/>
    <mergeCell ref="C186:C187"/>
    <mergeCell ref="D186:E186"/>
    <mergeCell ref="G186:G187"/>
    <mergeCell ref="D187:E187"/>
    <mergeCell ref="C188:E188"/>
    <mergeCell ref="G173:G175"/>
    <mergeCell ref="D174:E174"/>
    <mergeCell ref="D175:E175"/>
    <mergeCell ref="A176:A179"/>
    <mergeCell ref="C176:E176"/>
    <mergeCell ref="B177:B179"/>
    <mergeCell ref="D177:E177"/>
    <mergeCell ref="G177:G179"/>
    <mergeCell ref="D178:E178"/>
    <mergeCell ref="D179:E179"/>
    <mergeCell ref="A166:A175"/>
    <mergeCell ref="C166:E166"/>
    <mergeCell ref="C167:E167"/>
    <mergeCell ref="C168:E168"/>
    <mergeCell ref="B169:B171"/>
    <mergeCell ref="D169:E169"/>
    <mergeCell ref="D170:E170"/>
    <mergeCell ref="D171:E171"/>
    <mergeCell ref="C172:E172"/>
    <mergeCell ref="B173:B175"/>
    <mergeCell ref="D173:E173"/>
    <mergeCell ref="A159:A165"/>
    <mergeCell ref="C159:E159"/>
    <mergeCell ref="G159:G160"/>
    <mergeCell ref="C160:E160"/>
    <mergeCell ref="B161:B162"/>
    <mergeCell ref="G161:G162"/>
    <mergeCell ref="B163:B164"/>
    <mergeCell ref="C163:C164"/>
    <mergeCell ref="D163:E163"/>
    <mergeCell ref="G163:G164"/>
    <mergeCell ref="D164:E164"/>
    <mergeCell ref="C165:E165"/>
    <mergeCell ref="G150:G152"/>
    <mergeCell ref="D151:E151"/>
    <mergeCell ref="D152:E152"/>
    <mergeCell ref="A153:A156"/>
    <mergeCell ref="C153:E153"/>
    <mergeCell ref="B154:B156"/>
    <mergeCell ref="D154:E154"/>
    <mergeCell ref="G154:G156"/>
    <mergeCell ref="D155:E155"/>
    <mergeCell ref="D156:E156"/>
    <mergeCell ref="A143:A152"/>
    <mergeCell ref="C143:E143"/>
    <mergeCell ref="C144:E144"/>
    <mergeCell ref="C145:E145"/>
    <mergeCell ref="B146:B148"/>
    <mergeCell ref="D146:E146"/>
    <mergeCell ref="D147:E147"/>
    <mergeCell ref="D148:E148"/>
    <mergeCell ref="C149:E149"/>
    <mergeCell ref="B150:B152"/>
    <mergeCell ref="D150:E150"/>
    <mergeCell ref="A136:A142"/>
    <mergeCell ref="C136:E136"/>
    <mergeCell ref="G136:G137"/>
    <mergeCell ref="C137:E137"/>
    <mergeCell ref="B138:B139"/>
    <mergeCell ref="G138:G139"/>
    <mergeCell ref="B140:B141"/>
    <mergeCell ref="C140:C141"/>
    <mergeCell ref="D140:E140"/>
    <mergeCell ref="G140:G141"/>
    <mergeCell ref="D141:E141"/>
    <mergeCell ref="C142:E142"/>
    <mergeCell ref="G127:G129"/>
    <mergeCell ref="D128:E128"/>
    <mergeCell ref="D129:E129"/>
    <mergeCell ref="A130:A133"/>
    <mergeCell ref="C130:E130"/>
    <mergeCell ref="B131:B133"/>
    <mergeCell ref="D131:E131"/>
    <mergeCell ref="G131:G133"/>
    <mergeCell ref="D132:E132"/>
    <mergeCell ref="D133:E133"/>
    <mergeCell ref="A120:A129"/>
    <mergeCell ref="C120:E120"/>
    <mergeCell ref="C121:E121"/>
    <mergeCell ref="C122:E122"/>
    <mergeCell ref="B123:B125"/>
    <mergeCell ref="D123:E123"/>
    <mergeCell ref="D124:E124"/>
    <mergeCell ref="D125:E125"/>
    <mergeCell ref="C126:E126"/>
    <mergeCell ref="B127:B129"/>
    <mergeCell ref="D127:E127"/>
    <mergeCell ref="A113:A119"/>
    <mergeCell ref="C113:E113"/>
    <mergeCell ref="G113:G114"/>
    <mergeCell ref="C114:E114"/>
    <mergeCell ref="B115:B116"/>
    <mergeCell ref="G115:G116"/>
    <mergeCell ref="B117:B118"/>
    <mergeCell ref="C117:C118"/>
    <mergeCell ref="D117:E117"/>
    <mergeCell ref="G117:G118"/>
    <mergeCell ref="D118:E118"/>
    <mergeCell ref="C119:E119"/>
    <mergeCell ref="G104:G106"/>
    <mergeCell ref="D105:E105"/>
    <mergeCell ref="D106:E106"/>
    <mergeCell ref="A107:A110"/>
    <mergeCell ref="C107:E107"/>
    <mergeCell ref="B108:B110"/>
    <mergeCell ref="D108:E108"/>
    <mergeCell ref="G108:G110"/>
    <mergeCell ref="D109:E109"/>
    <mergeCell ref="D110:E110"/>
    <mergeCell ref="A97:A106"/>
    <mergeCell ref="C97:E97"/>
    <mergeCell ref="C98:E98"/>
    <mergeCell ref="C99:E99"/>
    <mergeCell ref="B100:B102"/>
    <mergeCell ref="D100:E100"/>
    <mergeCell ref="D101:E101"/>
    <mergeCell ref="D102:E102"/>
    <mergeCell ref="C103:E103"/>
    <mergeCell ref="B104:B106"/>
    <mergeCell ref="D104:E104"/>
    <mergeCell ref="A90:A96"/>
    <mergeCell ref="C90:E90"/>
    <mergeCell ref="G90:G91"/>
    <mergeCell ref="C91:E91"/>
    <mergeCell ref="B92:B93"/>
    <mergeCell ref="G92:G93"/>
    <mergeCell ref="B94:B95"/>
    <mergeCell ref="C94:C95"/>
    <mergeCell ref="D94:E94"/>
    <mergeCell ref="G94:G95"/>
    <mergeCell ref="D95:E95"/>
    <mergeCell ref="C96:E96"/>
    <mergeCell ref="G81:G83"/>
    <mergeCell ref="D82:E82"/>
    <mergeCell ref="D83:E83"/>
    <mergeCell ref="A84:A87"/>
    <mergeCell ref="C84:E84"/>
    <mergeCell ref="B85:B87"/>
    <mergeCell ref="D85:E85"/>
    <mergeCell ref="G85:G87"/>
    <mergeCell ref="D86:E86"/>
    <mergeCell ref="D87:E87"/>
    <mergeCell ref="A74:A83"/>
    <mergeCell ref="C74:E74"/>
    <mergeCell ref="C75:E75"/>
    <mergeCell ref="C76:E76"/>
    <mergeCell ref="B77:B79"/>
    <mergeCell ref="D77:E77"/>
    <mergeCell ref="D78:E78"/>
    <mergeCell ref="D79:E79"/>
    <mergeCell ref="C80:E80"/>
    <mergeCell ref="B81:B83"/>
    <mergeCell ref="D81:E81"/>
    <mergeCell ref="A67:A73"/>
    <mergeCell ref="C67:E67"/>
    <mergeCell ref="G67:G68"/>
    <mergeCell ref="C68:E68"/>
    <mergeCell ref="B69:B70"/>
    <mergeCell ref="G69:G70"/>
    <mergeCell ref="B71:B72"/>
    <mergeCell ref="C71:C72"/>
    <mergeCell ref="D71:E71"/>
    <mergeCell ref="G71:G72"/>
    <mergeCell ref="D72:E72"/>
    <mergeCell ref="C73:E73"/>
    <mergeCell ref="G58:G60"/>
    <mergeCell ref="D59:E59"/>
    <mergeCell ref="D60:E60"/>
    <mergeCell ref="A61:A64"/>
    <mergeCell ref="C61:E61"/>
    <mergeCell ref="B62:B64"/>
    <mergeCell ref="D62:E62"/>
    <mergeCell ref="G62:G64"/>
    <mergeCell ref="D63:E63"/>
    <mergeCell ref="D64:E64"/>
    <mergeCell ref="A51:A60"/>
    <mergeCell ref="C51:E51"/>
    <mergeCell ref="C52:E52"/>
    <mergeCell ref="C53:E53"/>
    <mergeCell ref="B54:B56"/>
    <mergeCell ref="D54:E54"/>
    <mergeCell ref="D55:E55"/>
    <mergeCell ref="D56:E56"/>
    <mergeCell ref="C57:E57"/>
    <mergeCell ref="B58:B60"/>
    <mergeCell ref="D58:E58"/>
    <mergeCell ref="A44:A50"/>
    <mergeCell ref="C44:E44"/>
    <mergeCell ref="G44:G45"/>
    <mergeCell ref="C45:E45"/>
    <mergeCell ref="B46:B47"/>
    <mergeCell ref="G46:G47"/>
    <mergeCell ref="B48:B49"/>
    <mergeCell ref="C48:C49"/>
    <mergeCell ref="D48:E48"/>
    <mergeCell ref="G48:G49"/>
    <mergeCell ref="D49:E49"/>
    <mergeCell ref="C50:E50"/>
    <mergeCell ref="G39:G41"/>
    <mergeCell ref="D39:E39"/>
    <mergeCell ref="D40:E40"/>
    <mergeCell ref="D41:E41"/>
    <mergeCell ref="C34:E34"/>
    <mergeCell ref="C38:E38"/>
    <mergeCell ref="A38:A41"/>
    <mergeCell ref="B39:B41"/>
    <mergeCell ref="D32:E32"/>
    <mergeCell ref="D33:E33"/>
    <mergeCell ref="G35:G37"/>
    <mergeCell ref="A28:A37"/>
    <mergeCell ref="A21:A27"/>
    <mergeCell ref="B35:B37"/>
    <mergeCell ref="D36:E36"/>
    <mergeCell ref="D37:E37"/>
    <mergeCell ref="D35:E35"/>
    <mergeCell ref="B31:B33"/>
    <mergeCell ref="C30:E30"/>
    <mergeCell ref="D31:E31"/>
    <mergeCell ref="G4:G18"/>
    <mergeCell ref="B23:B24"/>
    <mergeCell ref="G23:G24"/>
    <mergeCell ref="C27:E27"/>
    <mergeCell ref="D26:E26"/>
    <mergeCell ref="C21:E21"/>
    <mergeCell ref="C22:E22"/>
    <mergeCell ref="C28:E28"/>
    <mergeCell ref="C29:E29"/>
    <mergeCell ref="D25:E25"/>
    <mergeCell ref="G21:G22"/>
    <mergeCell ref="C25:C26"/>
    <mergeCell ref="B25:B26"/>
    <mergeCell ref="G25:G26"/>
  </mergeCells>
  <phoneticPr fontId="7"/>
  <conditionalFormatting sqref="C38:E38">
    <cfRule type="cellIs" dxfId="61" priority="58" operator="equal">
      <formula>"（プルダウン選択）"</formula>
    </cfRule>
  </conditionalFormatting>
  <conditionalFormatting sqref="C34:E34">
    <cfRule type="cellIs" dxfId="60" priority="57" operator="equal">
      <formula>"（プルダウン選択）"</formula>
    </cfRule>
  </conditionalFormatting>
  <conditionalFormatting sqref="C80:E80">
    <cfRule type="cellIs" dxfId="59" priority="25" operator="equal">
      <formula>"（プルダウン選択）"</formula>
    </cfRule>
  </conditionalFormatting>
  <conditionalFormatting sqref="C61:E61">
    <cfRule type="cellIs" dxfId="58" priority="56" operator="equal">
      <formula>"（プルダウン選択）"</formula>
    </cfRule>
  </conditionalFormatting>
  <conditionalFormatting sqref="C57:E57">
    <cfRule type="cellIs" dxfId="57" priority="55" operator="equal">
      <formula>"（プルダウン選択）"</formula>
    </cfRule>
  </conditionalFormatting>
  <conditionalFormatting sqref="C84:E84">
    <cfRule type="cellIs" dxfId="56" priority="26" operator="equal">
      <formula>"（プルダウン選択）"</formula>
    </cfRule>
  </conditionalFormatting>
  <conditionalFormatting sqref="C107:E107">
    <cfRule type="cellIs" dxfId="55" priority="24" operator="equal">
      <formula>"（プルダウン選択）"</formula>
    </cfRule>
  </conditionalFormatting>
  <conditionalFormatting sqref="C103:E103">
    <cfRule type="cellIs" dxfId="54" priority="23" operator="equal">
      <formula>"（プルダウン選択）"</formula>
    </cfRule>
  </conditionalFormatting>
  <conditionalFormatting sqref="C130:E130">
    <cfRule type="cellIs" dxfId="53" priority="22" operator="equal">
      <formula>"（プルダウン選択）"</formula>
    </cfRule>
  </conditionalFormatting>
  <conditionalFormatting sqref="C126:E126">
    <cfRule type="cellIs" dxfId="52" priority="21" operator="equal">
      <formula>"（プルダウン選択）"</formula>
    </cfRule>
  </conditionalFormatting>
  <conditionalFormatting sqref="C360:E360">
    <cfRule type="cellIs" dxfId="51" priority="2" operator="equal">
      <formula>"（プルダウン選択）"</formula>
    </cfRule>
  </conditionalFormatting>
  <conditionalFormatting sqref="C356:E356">
    <cfRule type="cellIs" dxfId="50" priority="1" operator="equal">
      <formula>"（プルダウン選択）"</formula>
    </cfRule>
  </conditionalFormatting>
  <conditionalFormatting sqref="C153:E153">
    <cfRule type="cellIs" dxfId="49" priority="20" operator="equal">
      <formula>"（プルダウン選択）"</formula>
    </cfRule>
  </conditionalFormatting>
  <conditionalFormatting sqref="C149:E149">
    <cfRule type="cellIs" dxfId="48" priority="19" operator="equal">
      <formula>"（プルダウン選択）"</formula>
    </cfRule>
  </conditionalFormatting>
  <conditionalFormatting sqref="C176:E176">
    <cfRule type="cellIs" dxfId="47" priority="18" operator="equal">
      <formula>"（プルダウン選択）"</formula>
    </cfRule>
  </conditionalFormatting>
  <conditionalFormatting sqref="C172:E172">
    <cfRule type="cellIs" dxfId="46" priority="17" operator="equal">
      <formula>"（プルダウン選択）"</formula>
    </cfRule>
  </conditionalFormatting>
  <conditionalFormatting sqref="C199:E199">
    <cfRule type="cellIs" dxfId="45" priority="16" operator="equal">
      <formula>"（プルダウン選択）"</formula>
    </cfRule>
  </conditionalFormatting>
  <conditionalFormatting sqref="C195:E195">
    <cfRule type="cellIs" dxfId="44" priority="15" operator="equal">
      <formula>"（プルダウン選択）"</formula>
    </cfRule>
  </conditionalFormatting>
  <conditionalFormatting sqref="C222:E222">
    <cfRule type="cellIs" dxfId="43" priority="14" operator="equal">
      <formula>"（プルダウン選択）"</formula>
    </cfRule>
  </conditionalFormatting>
  <conditionalFormatting sqref="C218:E218">
    <cfRule type="cellIs" dxfId="42" priority="13" operator="equal">
      <formula>"（プルダウン選択）"</formula>
    </cfRule>
  </conditionalFormatting>
  <conditionalFormatting sqref="C245:E245">
    <cfRule type="cellIs" dxfId="41" priority="12" operator="equal">
      <formula>"（プルダウン選択）"</formula>
    </cfRule>
  </conditionalFormatting>
  <conditionalFormatting sqref="C241:E241">
    <cfRule type="cellIs" dxfId="40" priority="11" operator="equal">
      <formula>"（プルダウン選択）"</formula>
    </cfRule>
  </conditionalFormatting>
  <conditionalFormatting sqref="C268:E268">
    <cfRule type="cellIs" dxfId="39" priority="10" operator="equal">
      <formula>"（プルダウン選択）"</formula>
    </cfRule>
  </conditionalFormatting>
  <conditionalFormatting sqref="C264:E264">
    <cfRule type="cellIs" dxfId="38" priority="9" operator="equal">
      <formula>"（プルダウン選択）"</formula>
    </cfRule>
  </conditionalFormatting>
  <conditionalFormatting sqref="C291:E291">
    <cfRule type="cellIs" dxfId="37" priority="8" operator="equal">
      <formula>"（プルダウン選択）"</formula>
    </cfRule>
  </conditionalFormatting>
  <conditionalFormatting sqref="C287:E287">
    <cfRule type="cellIs" dxfId="36" priority="7" operator="equal">
      <formula>"（プルダウン選択）"</formula>
    </cfRule>
  </conditionalFormatting>
  <conditionalFormatting sqref="C314:E314">
    <cfRule type="cellIs" dxfId="35" priority="6" operator="equal">
      <formula>"（プルダウン選択）"</formula>
    </cfRule>
  </conditionalFormatting>
  <conditionalFormatting sqref="C310:E310">
    <cfRule type="cellIs" dxfId="34" priority="5" operator="equal">
      <formula>"（プルダウン選択）"</formula>
    </cfRule>
  </conditionalFormatting>
  <conditionalFormatting sqref="C337:E337">
    <cfRule type="cellIs" dxfId="33" priority="4" operator="equal">
      <formula>"（プルダウン選択）"</formula>
    </cfRule>
  </conditionalFormatting>
  <conditionalFormatting sqref="C333:E333">
    <cfRule type="cellIs" dxfId="32" priority="3" operator="equal">
      <formula>"（プルダウン選択）"</formula>
    </cfRule>
  </conditionalFormatting>
  <dataValidations count="4">
    <dataValidation type="list" allowBlank="1" showInputMessage="1" showErrorMessage="1" sqref="C34:E34 C57:E57 C80:E80 C103:E103 C126:E126 C149:E149 C172:E172 C195:E195 C218:E218 C241:E241 C264:E264 C287:E287 C310:E310 C333:E333 C356:E356" xr:uid="{A565E6CC-4F4B-4D80-85CA-3AFE06BFF246}">
      <formula1>"（プルダウン選択）,契約書/利用規約等あり（添付のこと）,契約書/利用規約等案あり（案を添付のうえ、サービス提供開始までに最終版を提出のこと）,無し（上記の内容を入れ込んだものを作成し、サービス提供開始までに最終版を提出のこと）"</formula1>
    </dataValidation>
    <dataValidation type="list" allowBlank="1" showInputMessage="1" showErrorMessage="1" sqref="C24 C47 C70 C93 C116 C139 C162 C185 C208 C231 C254 C277 C300 C323 C346" xr:uid="{8B24EF31-81BA-4442-A2A0-252CDFD7CF0D}">
      <formula1>"提供中（有償）,提供中（無償）,提供予定（有償）,提供予定（無償）"</formula1>
    </dataValidation>
    <dataValidation type="list" allowBlank="1" showInputMessage="1" showErrorMessage="1" sqref="C25 C48 C71 C94 C117 C140 C163 C186 C209 C232 C255 C278 C301 C324 C347" xr:uid="{AE3ED68A-D9CC-4312-BD82-2BFACFA75C06}">
      <formula1>"希望する,希望しない"</formula1>
    </dataValidation>
    <dataValidation type="list" allowBlank="1" showInputMessage="1" showErrorMessage="1" sqref="C38:E38 C61:E61 C84:E84 C107:E107 C130:E130 C153:E153 C176:E176 C199:E199 C222:E222 C245:E245 C268:E268 C291:E291 C314:E314 C337:E337 C360:E360" xr:uid="{E5220A43-F31C-4559-8E51-01EB922291AD}">
      <formula1>"（プルダウン選択）,H30事業にてサービス登録申請済,H30事業では登録していない"</formula1>
    </dataValidation>
  </dataValidations>
  <hyperlinks>
    <hyperlink ref="B20" location="⑤サービス登録!B2" display="↑ページTOPに戻る" xr:uid="{00000000-0004-0000-0500-000009000000}"/>
    <hyperlink ref="B43" location="⑤サービス登録!B2" display="↑ページTOPに戻る" xr:uid="{0CE51BB0-AEB6-4E39-8F9E-4503AEEC5834}"/>
    <hyperlink ref="B66" location="⑤サービス登録!B2" display="↑ページTOPに戻る" xr:uid="{419E2EA1-E7A5-4D7A-B3EE-E9EF5898E130}"/>
    <hyperlink ref="B89" location="⑤サービス登録!B2" display="↑ページTOPに戻る" xr:uid="{4F1EC66E-CFC0-4522-AEA1-8F67D95DCA84}"/>
    <hyperlink ref="B112" location="⑤サービス登録!B2" display="↑ページTOPに戻る" xr:uid="{2E818901-9809-49B3-A68B-F593D4AF9892}"/>
    <hyperlink ref="B135" location="⑤サービス登録!B2" display="↑ページTOPに戻る" xr:uid="{8652D084-79D7-4EB9-A362-E13A9C2B79E0}"/>
    <hyperlink ref="B158" location="⑤サービス登録!B2" display="↑ページTOPに戻る" xr:uid="{F77B6E93-E93C-4AF1-9899-0FEB48F4A398}"/>
    <hyperlink ref="B181" location="⑤サービス登録!B2" display="↑ページTOPに戻る" xr:uid="{6453C001-B718-473D-8B67-28202B3F57B4}"/>
    <hyperlink ref="B204" location="⑤サービス登録!B2" display="↑ページTOPに戻る" xr:uid="{CB042FAC-9675-4D9E-91B3-6638D322A70C}"/>
    <hyperlink ref="B227" location="⑤サービス登録!B2" display="↑ページTOPに戻る" xr:uid="{C594A647-2999-4320-99FD-B99AA0F4E09F}"/>
    <hyperlink ref="B250" location="⑤サービス登録!B2" display="↑ページTOPに戻る" xr:uid="{904017F5-2F8D-4D2E-B5B9-61C671104F85}"/>
    <hyperlink ref="B273" location="⑤サービス登録!B2" display="↑ページTOPに戻る" xr:uid="{A25CF5E9-6A9E-4EB9-BEB7-13D9C66B314D}"/>
    <hyperlink ref="B296" location="⑤サービス登録!B2" display="↑ページTOPに戻る" xr:uid="{830F2358-9735-446B-916C-EBAEF7D6A1C5}"/>
    <hyperlink ref="B319" location="⑤サービス登録!B2" display="↑ページTOPに戻る" xr:uid="{FA2DAD90-DAC7-4755-ACD4-328060557513}"/>
    <hyperlink ref="B342" location="⑤サービス登録!B2" display="↑ページTOPに戻る" xr:uid="{22652B59-D121-454B-8D0C-997840618BEA}"/>
    <hyperlink ref="A4" location="⑤サービス登録!A23" display="⑤サービス登録!A23" xr:uid="{6D524D4E-AB16-4F74-AD3B-169C47929006}"/>
    <hyperlink ref="A5" location="⑤サービス登録!A46" display="⑤サービス登録!A46" xr:uid="{4D987F22-D167-4943-8C46-1FFEF476A67B}"/>
    <hyperlink ref="A6" location="⑤サービス登録!A69" display="⑤サービス登録!A69" xr:uid="{AF2CF791-0FEA-41A5-9E66-C9417C0D2C01}"/>
    <hyperlink ref="A7" location="⑤サービス登録!A92" display="⑤サービス登録!A92" xr:uid="{04EAC166-4290-4101-A673-EED7B77DAD58}"/>
    <hyperlink ref="A8" location="⑤サービス登録!A115" display="⑤サービス登録!A115" xr:uid="{C4D2105A-7EAB-4AB0-919E-3B8F80E39D54}"/>
    <hyperlink ref="A9" location="⑤サービス登録!A138" display="⑤サービス登録!A138" xr:uid="{6C7F773C-33A2-47CC-8F79-D156F96225E6}"/>
    <hyperlink ref="A10" location="⑤サービス登録!A161" display="⑤サービス登録!A161" xr:uid="{67F03DEE-A034-4F87-AD48-C92AC75683D4}"/>
    <hyperlink ref="A11" location="⑤サービス登録!A184" display="⑤サービス登録!A184" xr:uid="{E0B43FEB-8568-495F-B3F9-5DEE2A3DEA1E}"/>
    <hyperlink ref="A12" location="⑤サービス登録!A207" display="⑤サービス登録!A207" xr:uid="{EB670E30-88CF-44F0-A030-E268D5E8A1F2}"/>
    <hyperlink ref="A13" location="⑤サービス登録!A230" display="⑤サービス登録!A230" xr:uid="{B05DF65A-667B-404F-BC8C-02163CEDA880}"/>
    <hyperlink ref="A14" location="⑤サービス登録!A253" display="⑤サービス登録!A253" xr:uid="{CF9FC51D-F931-4419-B70D-977EBA48D672}"/>
    <hyperlink ref="A15" location="⑤サービス登録!A276" display="⑤サービス登録!A276" xr:uid="{D09D7689-EF03-47D9-AC58-B5DA541B2AE3}"/>
    <hyperlink ref="A16" location="⑤サービス登録!A299" display="⑤サービス登録!A299" xr:uid="{8F990B80-253D-437B-A3A8-096565740FD0}"/>
    <hyperlink ref="A17" location="⑤サービス登録!A322" display="⑤サービス登録!A322" xr:uid="{0F1A8AA3-63E1-47D8-9630-C4A216D1CFFA}"/>
    <hyperlink ref="A18" location="⑤サービス登録!A345" display="⑤サービス登録!A345" xr:uid="{96A680C6-9E4E-4C07-AE37-F08EB02CF5EF}"/>
  </hyperlinks>
  <pageMargins left="0.19685039370078741" right="0.19685039370078741" top="0.39370078740157483" bottom="0.39370078740157483" header="0.31496062992125984" footer="0.31496062992125984"/>
  <pageSetup paperSize="9" scale="91" fitToHeight="16" orientation="portrait" r:id="rId1"/>
  <headerFooter>
    <oddFooter>&amp;P / &amp;N ページ</oddFooter>
  </headerFooter>
  <rowBreaks count="15" manualBreakCount="15">
    <brk id="18" max="4" man="1"/>
    <brk id="41" max="4" man="1"/>
    <brk id="64" max="4" man="1"/>
    <brk id="87" max="4" man="1"/>
    <brk id="110" max="4" man="1"/>
    <brk id="133" max="4" man="1"/>
    <brk id="156" max="4" man="1"/>
    <brk id="179" max="4" man="1"/>
    <brk id="202" max="4" man="1"/>
    <brk id="225" max="4" man="1"/>
    <brk id="248" max="4" man="1"/>
    <brk id="271" max="4" man="1"/>
    <brk id="294" max="4" man="1"/>
    <brk id="317" max="4" man="1"/>
    <brk id="340"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A50896C-37F9-42C4-B144-7F4E7893009D}">
          <x14:formula1>
            <xm:f>OFFSET(プルダウンリスト!$J$3,,,52-COUNTIF(プルダウンリスト!$J$3:$J$53,""))</xm:f>
          </x14:formula1>
          <xm:sqref>B4:B18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sheetPr>
  <dimension ref="A1:G273"/>
  <sheetViews>
    <sheetView showGridLines="0" view="pageBreakPreview" zoomScaleNormal="100" zoomScaleSheetLayoutView="100" workbookViewId="0">
      <selection activeCell="J18" sqref="J18"/>
    </sheetView>
  </sheetViews>
  <sheetFormatPr defaultColWidth="9" defaultRowHeight="12"/>
  <cols>
    <col min="1" max="1" width="8.375" style="128" customWidth="1"/>
    <col min="2" max="2" width="22.125" style="128" customWidth="1"/>
    <col min="3" max="5" width="26.125" style="128" customWidth="1"/>
    <col min="6" max="6" width="1.5" style="128" customWidth="1"/>
    <col min="7" max="7" width="56.625" style="128" customWidth="1"/>
    <col min="8" max="16384" width="9" style="128"/>
  </cols>
  <sheetData>
    <row r="1" spans="1:7" ht="18.75">
      <c r="A1" s="127" t="s">
        <v>27</v>
      </c>
    </row>
    <row r="3" spans="1:7" ht="29.1" customHeight="1">
      <c r="A3" s="166" t="s">
        <v>106</v>
      </c>
      <c r="B3" s="129" t="s">
        <v>76</v>
      </c>
      <c r="C3" s="129" t="s">
        <v>29</v>
      </c>
      <c r="D3" s="167" t="s">
        <v>28</v>
      </c>
      <c r="E3" s="129" t="s">
        <v>30</v>
      </c>
      <c r="G3" s="150" t="s">
        <v>54</v>
      </c>
    </row>
    <row r="4" spans="1:7" ht="13.5">
      <c r="A4" s="151">
        <v>1</v>
      </c>
      <c r="B4" s="531"/>
      <c r="C4" s="531"/>
      <c r="D4" s="531"/>
      <c r="E4" s="508"/>
      <c r="G4" s="358" t="s">
        <v>439</v>
      </c>
    </row>
    <row r="5" spans="1:7" ht="18" customHeight="1">
      <c r="A5" s="151">
        <v>2</v>
      </c>
      <c r="B5" s="531"/>
      <c r="C5" s="531"/>
      <c r="D5" s="531"/>
      <c r="E5" s="531"/>
      <c r="G5" s="359"/>
    </row>
    <row r="6" spans="1:7" ht="18" customHeight="1">
      <c r="A6" s="151">
        <v>3</v>
      </c>
      <c r="B6" s="531"/>
      <c r="C6" s="531"/>
      <c r="D6" s="531"/>
      <c r="E6" s="531"/>
      <c r="G6" s="359"/>
    </row>
    <row r="7" spans="1:7" ht="18" customHeight="1">
      <c r="A7" s="151">
        <v>4</v>
      </c>
      <c r="B7" s="531"/>
      <c r="C7" s="531"/>
      <c r="D7" s="531"/>
      <c r="E7" s="531"/>
      <c r="G7" s="359"/>
    </row>
    <row r="8" spans="1:7" ht="18" customHeight="1">
      <c r="A8" s="151">
        <v>5</v>
      </c>
      <c r="B8" s="531"/>
      <c r="C8" s="531"/>
      <c r="D8" s="531"/>
      <c r="E8" s="531"/>
      <c r="G8" s="359"/>
    </row>
    <row r="9" spans="1:7" ht="18" customHeight="1">
      <c r="A9" s="151">
        <v>6</v>
      </c>
      <c r="B9" s="531"/>
      <c r="C9" s="531"/>
      <c r="D9" s="531"/>
      <c r="E9" s="531"/>
      <c r="G9" s="359"/>
    </row>
    <row r="10" spans="1:7" ht="18" customHeight="1">
      <c r="A10" s="151">
        <v>7</v>
      </c>
      <c r="B10" s="531"/>
      <c r="C10" s="531"/>
      <c r="D10" s="531"/>
      <c r="E10" s="531"/>
      <c r="G10" s="359"/>
    </row>
    <row r="11" spans="1:7" ht="18" customHeight="1">
      <c r="A11" s="151">
        <v>8</v>
      </c>
      <c r="B11" s="531"/>
      <c r="C11" s="531"/>
      <c r="D11" s="531"/>
      <c r="E11" s="531"/>
      <c r="G11" s="359"/>
    </row>
    <row r="12" spans="1:7" ht="18" customHeight="1">
      <c r="A12" s="151">
        <v>9</v>
      </c>
      <c r="B12" s="531"/>
      <c r="C12" s="531"/>
      <c r="D12" s="531"/>
      <c r="E12" s="531"/>
      <c r="G12" s="359"/>
    </row>
    <row r="13" spans="1:7" ht="18" customHeight="1">
      <c r="A13" s="151">
        <v>10</v>
      </c>
      <c r="B13" s="531"/>
      <c r="C13" s="531"/>
      <c r="D13" s="531"/>
      <c r="E13" s="531"/>
      <c r="G13" s="359"/>
    </row>
    <row r="14" spans="1:7" ht="18" customHeight="1">
      <c r="A14" s="151">
        <v>11</v>
      </c>
      <c r="B14" s="531"/>
      <c r="C14" s="531"/>
      <c r="D14" s="531"/>
      <c r="E14" s="531"/>
      <c r="G14" s="359"/>
    </row>
    <row r="15" spans="1:7" ht="18" customHeight="1">
      <c r="A15" s="151">
        <v>12</v>
      </c>
      <c r="B15" s="531"/>
      <c r="C15" s="531"/>
      <c r="D15" s="531"/>
      <c r="E15" s="531"/>
      <c r="G15" s="359"/>
    </row>
    <row r="16" spans="1:7" ht="18" customHeight="1">
      <c r="A16" s="151">
        <v>13</v>
      </c>
      <c r="B16" s="531"/>
      <c r="C16" s="531"/>
      <c r="D16" s="531"/>
      <c r="E16" s="531"/>
      <c r="G16" s="359"/>
    </row>
    <row r="17" spans="1:7" ht="18" customHeight="1">
      <c r="A17" s="151">
        <v>14</v>
      </c>
      <c r="B17" s="531"/>
      <c r="C17" s="531"/>
      <c r="D17" s="531"/>
      <c r="E17" s="531"/>
      <c r="G17" s="359"/>
    </row>
    <row r="18" spans="1:7" ht="18" customHeight="1">
      <c r="A18" s="151">
        <v>15</v>
      </c>
      <c r="B18" s="531"/>
      <c r="C18" s="531"/>
      <c r="D18" s="531"/>
      <c r="E18" s="531"/>
      <c r="G18" s="360"/>
    </row>
    <row r="20" spans="1:7" ht="13.5">
      <c r="A20" s="168">
        <v>1</v>
      </c>
      <c r="B20" s="169" t="s">
        <v>113</v>
      </c>
    </row>
    <row r="21" spans="1:7" ht="20.25" customHeight="1">
      <c r="A21" s="348" t="s">
        <v>15</v>
      </c>
      <c r="B21" s="139" t="s">
        <v>76</v>
      </c>
      <c r="C21" s="420">
        <f>INDEX($B$4:$E$18,MATCH($A20,$A$4:$A$18,),MATCH($B21,$B$3:$E$3,0))</f>
        <v>0</v>
      </c>
      <c r="D21" s="421"/>
      <c r="E21" s="422"/>
      <c r="G21" s="361" t="s">
        <v>59</v>
      </c>
    </row>
    <row r="22" spans="1:7" ht="20.25" customHeight="1">
      <c r="A22" s="349"/>
      <c r="B22" s="139" t="s">
        <v>29</v>
      </c>
      <c r="C22" s="420">
        <f>INDEX($B$4:$E$18,MATCH($A20,$A$4:$A$18,),MATCH($B22,$B$3:$E$3,0))</f>
        <v>0</v>
      </c>
      <c r="D22" s="421"/>
      <c r="E22" s="422"/>
      <c r="G22" s="362"/>
    </row>
    <row r="23" spans="1:7" ht="15" customHeight="1">
      <c r="A23" s="351" t="s">
        <v>196</v>
      </c>
      <c r="B23" s="348" t="s">
        <v>400</v>
      </c>
      <c r="C23" s="170" t="s">
        <v>28</v>
      </c>
      <c r="D23" s="171" t="s">
        <v>199</v>
      </c>
      <c r="E23" s="171" t="s">
        <v>197</v>
      </c>
      <c r="G23" s="358" t="s">
        <v>401</v>
      </c>
    </row>
    <row r="24" spans="1:7">
      <c r="A24" s="352"/>
      <c r="B24" s="349"/>
      <c r="C24" s="532"/>
      <c r="D24" s="533"/>
      <c r="E24" s="534"/>
      <c r="G24" s="359"/>
    </row>
    <row r="25" spans="1:7" ht="46.5" customHeight="1">
      <c r="A25" s="352"/>
      <c r="B25" s="349"/>
      <c r="C25" s="532"/>
      <c r="D25" s="533"/>
      <c r="E25" s="534"/>
      <c r="G25" s="359"/>
    </row>
    <row r="26" spans="1:7" ht="46.5" customHeight="1">
      <c r="A26" s="352"/>
      <c r="B26" s="350"/>
      <c r="C26" s="532"/>
      <c r="D26" s="533"/>
      <c r="E26" s="534"/>
      <c r="G26" s="360"/>
    </row>
    <row r="27" spans="1:7" ht="80.25" customHeight="1">
      <c r="A27" s="352"/>
      <c r="B27" s="172" t="s">
        <v>203</v>
      </c>
      <c r="C27" s="515"/>
      <c r="D27" s="516"/>
      <c r="E27" s="517"/>
      <c r="G27" s="173" t="s">
        <v>206</v>
      </c>
    </row>
    <row r="28" spans="1:7" ht="80.25" customHeight="1">
      <c r="A28" s="353"/>
      <c r="B28" s="172" t="s">
        <v>204</v>
      </c>
      <c r="C28" s="515"/>
      <c r="D28" s="516"/>
      <c r="E28" s="517"/>
      <c r="G28" s="174" t="s">
        <v>205</v>
      </c>
    </row>
    <row r="29" spans="1:7" ht="56.25" customHeight="1">
      <c r="A29" s="348" t="s">
        <v>198</v>
      </c>
      <c r="B29" s="139" t="s">
        <v>263</v>
      </c>
      <c r="C29" s="515"/>
      <c r="D29" s="516"/>
      <c r="E29" s="517"/>
      <c r="G29" s="173" t="s">
        <v>200</v>
      </c>
    </row>
    <row r="30" spans="1:7" ht="56.25" customHeight="1">
      <c r="A30" s="349"/>
      <c r="B30" s="139" t="s">
        <v>264</v>
      </c>
      <c r="C30" s="515"/>
      <c r="D30" s="516"/>
      <c r="E30" s="517"/>
      <c r="G30" s="173" t="s">
        <v>201</v>
      </c>
    </row>
    <row r="31" spans="1:7" ht="56.25" customHeight="1">
      <c r="A31" s="349"/>
      <c r="B31" s="139" t="s">
        <v>31</v>
      </c>
      <c r="C31" s="515"/>
      <c r="D31" s="516"/>
      <c r="E31" s="517"/>
      <c r="G31" s="173" t="s">
        <v>202</v>
      </c>
    </row>
    <row r="32" spans="1:7" ht="15.75" customHeight="1">
      <c r="A32" s="349"/>
      <c r="B32" s="175" t="s">
        <v>30</v>
      </c>
      <c r="C32" s="424">
        <f>INDEX($B$4:$E$18,MATCH($A20,$A$4:$A$18,),MATCH($B32,$B$3:$E$3,0))</f>
        <v>0</v>
      </c>
      <c r="D32" s="425"/>
      <c r="E32" s="426"/>
      <c r="G32" s="173" t="s">
        <v>212</v>
      </c>
    </row>
    <row r="33" spans="1:7" ht="165" customHeight="1">
      <c r="A33" s="350"/>
      <c r="B33" s="280" t="s">
        <v>441</v>
      </c>
      <c r="C33" s="515"/>
      <c r="D33" s="516"/>
      <c r="E33" s="517"/>
      <c r="G33" s="135" t="s">
        <v>444</v>
      </c>
    </row>
    <row r="34" spans="1:7" ht="15" customHeight="1">
      <c r="A34" s="423" t="s">
        <v>32</v>
      </c>
      <c r="B34" s="165" t="s">
        <v>67</v>
      </c>
      <c r="C34" s="535"/>
      <c r="D34" s="526"/>
      <c r="E34" s="527"/>
      <c r="G34" s="173" t="s">
        <v>77</v>
      </c>
    </row>
    <row r="35" spans="1:7" ht="135" customHeight="1">
      <c r="A35" s="423"/>
      <c r="B35" s="139" t="s">
        <v>78</v>
      </c>
      <c r="C35" s="535"/>
      <c r="D35" s="526"/>
      <c r="E35" s="527"/>
      <c r="G35" s="173" t="s">
        <v>265</v>
      </c>
    </row>
    <row r="37" spans="1:7" ht="13.5">
      <c r="A37" s="168">
        <v>2</v>
      </c>
      <c r="B37" s="169" t="s">
        <v>113</v>
      </c>
    </row>
    <row r="38" spans="1:7" ht="20.25" customHeight="1">
      <c r="A38" s="348" t="s">
        <v>15</v>
      </c>
      <c r="B38" s="139" t="s">
        <v>76</v>
      </c>
      <c r="C38" s="414">
        <f>INDEX($B$4:$E$18,MATCH($A37,$A$4:$A$18,),MATCH($B38,$B$3:$E$3,0))</f>
        <v>0</v>
      </c>
      <c r="D38" s="415"/>
      <c r="E38" s="416"/>
      <c r="G38" s="361" t="s">
        <v>59</v>
      </c>
    </row>
    <row r="39" spans="1:7" ht="20.25" customHeight="1">
      <c r="A39" s="349"/>
      <c r="B39" s="139" t="s">
        <v>29</v>
      </c>
      <c r="C39" s="414">
        <f>INDEX($B$4:$E$18,MATCH($A37,$A$4:$A$18,),MATCH($B39,$B$3:$E$3,0))</f>
        <v>0</v>
      </c>
      <c r="D39" s="415"/>
      <c r="E39" s="416"/>
      <c r="G39" s="362"/>
    </row>
    <row r="40" spans="1:7" ht="15" customHeight="1">
      <c r="A40" s="351" t="s">
        <v>196</v>
      </c>
      <c r="B40" s="348" t="s">
        <v>400</v>
      </c>
      <c r="C40" s="170" t="s">
        <v>28</v>
      </c>
      <c r="D40" s="171" t="s">
        <v>199</v>
      </c>
      <c r="E40" s="171" t="s">
        <v>197</v>
      </c>
      <c r="G40" s="358" t="s">
        <v>401</v>
      </c>
    </row>
    <row r="41" spans="1:7" ht="46.5" customHeight="1">
      <c r="A41" s="352"/>
      <c r="B41" s="349"/>
      <c r="C41" s="56"/>
      <c r="D41" s="39"/>
      <c r="E41" s="57"/>
      <c r="G41" s="359"/>
    </row>
    <row r="42" spans="1:7" ht="46.5" customHeight="1">
      <c r="A42" s="352"/>
      <c r="B42" s="349"/>
      <c r="C42" s="56"/>
      <c r="D42" s="39"/>
      <c r="E42" s="57"/>
      <c r="G42" s="359"/>
    </row>
    <row r="43" spans="1:7" ht="46.5" customHeight="1">
      <c r="A43" s="352"/>
      <c r="B43" s="350"/>
      <c r="C43" s="56"/>
      <c r="D43" s="39"/>
      <c r="E43" s="57"/>
      <c r="G43" s="360"/>
    </row>
    <row r="44" spans="1:7" ht="80.25" customHeight="1">
      <c r="A44" s="352"/>
      <c r="B44" s="172" t="s">
        <v>203</v>
      </c>
      <c r="C44" s="417"/>
      <c r="D44" s="418"/>
      <c r="E44" s="419"/>
      <c r="G44" s="173" t="s">
        <v>206</v>
      </c>
    </row>
    <row r="45" spans="1:7" ht="80.25" customHeight="1">
      <c r="A45" s="353"/>
      <c r="B45" s="172" t="s">
        <v>204</v>
      </c>
      <c r="C45" s="417"/>
      <c r="D45" s="418"/>
      <c r="E45" s="419"/>
      <c r="G45" s="174" t="s">
        <v>205</v>
      </c>
    </row>
    <row r="46" spans="1:7" ht="56.25" customHeight="1">
      <c r="A46" s="348" t="s">
        <v>198</v>
      </c>
      <c r="B46" s="139" t="s">
        <v>263</v>
      </c>
      <c r="C46" s="430"/>
      <c r="D46" s="431"/>
      <c r="E46" s="432"/>
      <c r="G46" s="173" t="s">
        <v>200</v>
      </c>
    </row>
    <row r="47" spans="1:7" ht="56.25" customHeight="1">
      <c r="A47" s="349"/>
      <c r="B47" s="139" t="s">
        <v>264</v>
      </c>
      <c r="C47" s="430"/>
      <c r="D47" s="431"/>
      <c r="E47" s="432"/>
      <c r="G47" s="173" t="s">
        <v>201</v>
      </c>
    </row>
    <row r="48" spans="1:7" ht="56.25" customHeight="1">
      <c r="A48" s="349"/>
      <c r="B48" s="139" t="s">
        <v>31</v>
      </c>
      <c r="C48" s="430"/>
      <c r="D48" s="431"/>
      <c r="E48" s="432"/>
      <c r="G48" s="173" t="s">
        <v>202</v>
      </c>
    </row>
    <row r="49" spans="1:7" ht="15.75" customHeight="1">
      <c r="A49" s="349"/>
      <c r="B49" s="175" t="s">
        <v>30</v>
      </c>
      <c r="C49" s="414">
        <f>INDEX($B$4:$E$18,MATCH($A37,$A$4:$A$18,),MATCH($B49,$B$3:$E$3,0))</f>
        <v>0</v>
      </c>
      <c r="D49" s="415"/>
      <c r="E49" s="416"/>
      <c r="G49" s="173" t="s">
        <v>212</v>
      </c>
    </row>
    <row r="50" spans="1:7" ht="165" customHeight="1">
      <c r="A50" s="350"/>
      <c r="B50" s="139" t="s">
        <v>443</v>
      </c>
      <c r="C50" s="363"/>
      <c r="D50" s="365"/>
      <c r="E50" s="364"/>
      <c r="G50" s="135" t="s">
        <v>440</v>
      </c>
    </row>
    <row r="51" spans="1:7" ht="15" customHeight="1">
      <c r="A51" s="423" t="s">
        <v>32</v>
      </c>
      <c r="B51" s="165" t="s">
        <v>67</v>
      </c>
      <c r="C51" s="427" t="s">
        <v>125</v>
      </c>
      <c r="D51" s="428"/>
      <c r="E51" s="429"/>
      <c r="G51" s="173" t="s">
        <v>77</v>
      </c>
    </row>
    <row r="52" spans="1:7" ht="135" customHeight="1">
      <c r="A52" s="423"/>
      <c r="B52" s="139" t="s">
        <v>78</v>
      </c>
      <c r="C52" s="427"/>
      <c r="D52" s="428"/>
      <c r="E52" s="429"/>
      <c r="G52" s="173" t="s">
        <v>265</v>
      </c>
    </row>
    <row r="54" spans="1:7" ht="13.5">
      <c r="A54" s="168">
        <v>3</v>
      </c>
      <c r="B54" s="169" t="s">
        <v>113</v>
      </c>
    </row>
    <row r="55" spans="1:7" ht="20.25" customHeight="1">
      <c r="A55" s="348" t="s">
        <v>15</v>
      </c>
      <c r="B55" s="139" t="s">
        <v>76</v>
      </c>
      <c r="C55" s="414">
        <f>INDEX($B$4:$E$18,MATCH($A54,$A$4:$A$18,),MATCH($B55,$B$3:$E$3,0))</f>
        <v>0</v>
      </c>
      <c r="D55" s="415"/>
      <c r="E55" s="416"/>
      <c r="G55" s="361" t="s">
        <v>59</v>
      </c>
    </row>
    <row r="56" spans="1:7" ht="20.25" customHeight="1">
      <c r="A56" s="349"/>
      <c r="B56" s="139" t="s">
        <v>29</v>
      </c>
      <c r="C56" s="414">
        <f>INDEX($B$4:$E$18,MATCH($A54,$A$4:$A$18,),MATCH($B56,$B$3:$E$3,0))</f>
        <v>0</v>
      </c>
      <c r="D56" s="415"/>
      <c r="E56" s="416"/>
      <c r="G56" s="362"/>
    </row>
    <row r="57" spans="1:7" ht="15" customHeight="1">
      <c r="A57" s="351" t="s">
        <v>196</v>
      </c>
      <c r="B57" s="348" t="s">
        <v>400</v>
      </c>
      <c r="C57" s="170" t="s">
        <v>28</v>
      </c>
      <c r="D57" s="171" t="s">
        <v>199</v>
      </c>
      <c r="E57" s="171" t="s">
        <v>197</v>
      </c>
      <c r="G57" s="358" t="s">
        <v>401</v>
      </c>
    </row>
    <row r="58" spans="1:7" ht="46.5" customHeight="1">
      <c r="A58" s="352"/>
      <c r="B58" s="349"/>
      <c r="C58" s="56"/>
      <c r="D58" s="39"/>
      <c r="E58" s="57"/>
      <c r="G58" s="359"/>
    </row>
    <row r="59" spans="1:7" ht="46.5" customHeight="1">
      <c r="A59" s="352"/>
      <c r="B59" s="349"/>
      <c r="C59" s="56"/>
      <c r="D59" s="39"/>
      <c r="E59" s="57"/>
      <c r="G59" s="359"/>
    </row>
    <row r="60" spans="1:7" ht="46.5" customHeight="1">
      <c r="A60" s="352"/>
      <c r="B60" s="350"/>
      <c r="C60" s="56"/>
      <c r="D60" s="39"/>
      <c r="E60" s="57"/>
      <c r="G60" s="360"/>
    </row>
    <row r="61" spans="1:7" ht="80.25" customHeight="1">
      <c r="A61" s="352"/>
      <c r="B61" s="172" t="s">
        <v>203</v>
      </c>
      <c r="C61" s="417"/>
      <c r="D61" s="418"/>
      <c r="E61" s="419"/>
      <c r="G61" s="173" t="s">
        <v>206</v>
      </c>
    </row>
    <row r="62" spans="1:7" ht="80.25" customHeight="1">
      <c r="A62" s="353"/>
      <c r="B62" s="172" t="s">
        <v>204</v>
      </c>
      <c r="C62" s="417"/>
      <c r="D62" s="418"/>
      <c r="E62" s="419"/>
      <c r="G62" s="174" t="s">
        <v>205</v>
      </c>
    </row>
    <row r="63" spans="1:7" ht="56.25" customHeight="1">
      <c r="A63" s="348" t="s">
        <v>198</v>
      </c>
      <c r="B63" s="139" t="s">
        <v>263</v>
      </c>
      <c r="C63" s="430"/>
      <c r="D63" s="431"/>
      <c r="E63" s="432"/>
      <c r="G63" s="173" t="s">
        <v>200</v>
      </c>
    </row>
    <row r="64" spans="1:7" ht="56.25" customHeight="1">
      <c r="A64" s="349"/>
      <c r="B64" s="139" t="s">
        <v>264</v>
      </c>
      <c r="C64" s="430"/>
      <c r="D64" s="431"/>
      <c r="E64" s="432"/>
      <c r="G64" s="173" t="s">
        <v>201</v>
      </c>
    </row>
    <row r="65" spans="1:7" ht="56.25" customHeight="1">
      <c r="A65" s="349"/>
      <c r="B65" s="139" t="s">
        <v>31</v>
      </c>
      <c r="C65" s="430"/>
      <c r="D65" s="431"/>
      <c r="E65" s="432"/>
      <c r="G65" s="173" t="s">
        <v>202</v>
      </c>
    </row>
    <row r="66" spans="1:7" ht="15.75" customHeight="1">
      <c r="A66" s="349"/>
      <c r="B66" s="175" t="s">
        <v>30</v>
      </c>
      <c r="C66" s="414">
        <f>INDEX($B$4:$E$18,MATCH($A54,$A$4:$A$18,),MATCH($B66,$B$3:$E$3,0))</f>
        <v>0</v>
      </c>
      <c r="D66" s="415"/>
      <c r="E66" s="416"/>
      <c r="G66" s="173" t="s">
        <v>212</v>
      </c>
    </row>
    <row r="67" spans="1:7" ht="165" customHeight="1">
      <c r="A67" s="350"/>
      <c r="B67" s="280" t="s">
        <v>443</v>
      </c>
      <c r="C67" s="363"/>
      <c r="D67" s="365"/>
      <c r="E67" s="364"/>
      <c r="G67" s="135" t="s">
        <v>440</v>
      </c>
    </row>
    <row r="68" spans="1:7" ht="15" customHeight="1">
      <c r="A68" s="423" t="s">
        <v>32</v>
      </c>
      <c r="B68" s="165" t="s">
        <v>67</v>
      </c>
      <c r="C68" s="427" t="s">
        <v>125</v>
      </c>
      <c r="D68" s="428"/>
      <c r="E68" s="429"/>
      <c r="G68" s="173" t="s">
        <v>77</v>
      </c>
    </row>
    <row r="69" spans="1:7" ht="135" customHeight="1">
      <c r="A69" s="423"/>
      <c r="B69" s="139" t="s">
        <v>78</v>
      </c>
      <c r="C69" s="427"/>
      <c r="D69" s="428"/>
      <c r="E69" s="429"/>
      <c r="G69" s="173" t="s">
        <v>265</v>
      </c>
    </row>
    <row r="71" spans="1:7" ht="13.5">
      <c r="A71" s="168">
        <v>4</v>
      </c>
      <c r="B71" s="169" t="s">
        <v>113</v>
      </c>
    </row>
    <row r="72" spans="1:7" ht="20.25" customHeight="1">
      <c r="A72" s="348" t="s">
        <v>15</v>
      </c>
      <c r="B72" s="139" t="s">
        <v>76</v>
      </c>
      <c r="C72" s="414">
        <f>INDEX($B$4:$E$18,MATCH($A71,$A$4:$A$18,),MATCH($B72,$B$3:$E$3,0))</f>
        <v>0</v>
      </c>
      <c r="D72" s="415"/>
      <c r="E72" s="416"/>
      <c r="G72" s="361" t="s">
        <v>59</v>
      </c>
    </row>
    <row r="73" spans="1:7" ht="20.25" customHeight="1">
      <c r="A73" s="349"/>
      <c r="B73" s="139" t="s">
        <v>29</v>
      </c>
      <c r="C73" s="414">
        <f>INDEX($B$4:$E$18,MATCH($A71,$A$4:$A$18,),MATCH($B73,$B$3:$E$3,0))</f>
        <v>0</v>
      </c>
      <c r="D73" s="415"/>
      <c r="E73" s="416"/>
      <c r="G73" s="362"/>
    </row>
    <row r="74" spans="1:7" ht="15" customHeight="1">
      <c r="A74" s="351" t="s">
        <v>196</v>
      </c>
      <c r="B74" s="348" t="s">
        <v>400</v>
      </c>
      <c r="C74" s="170" t="s">
        <v>28</v>
      </c>
      <c r="D74" s="171" t="s">
        <v>199</v>
      </c>
      <c r="E74" s="171" t="s">
        <v>197</v>
      </c>
      <c r="G74" s="358" t="s">
        <v>401</v>
      </c>
    </row>
    <row r="75" spans="1:7" ht="46.5" customHeight="1">
      <c r="A75" s="352"/>
      <c r="B75" s="349"/>
      <c r="C75" s="56"/>
      <c r="D75" s="39"/>
      <c r="E75" s="57"/>
      <c r="G75" s="359"/>
    </row>
    <row r="76" spans="1:7" ht="46.5" customHeight="1">
      <c r="A76" s="352"/>
      <c r="B76" s="349"/>
      <c r="C76" s="56"/>
      <c r="D76" s="39"/>
      <c r="E76" s="57"/>
      <c r="G76" s="359"/>
    </row>
    <row r="77" spans="1:7" ht="46.5" customHeight="1">
      <c r="A77" s="352"/>
      <c r="B77" s="350"/>
      <c r="C77" s="56"/>
      <c r="D77" s="39"/>
      <c r="E77" s="57"/>
      <c r="G77" s="360"/>
    </row>
    <row r="78" spans="1:7" ht="80.25" customHeight="1">
      <c r="A78" s="352"/>
      <c r="B78" s="172" t="s">
        <v>203</v>
      </c>
      <c r="C78" s="417"/>
      <c r="D78" s="418"/>
      <c r="E78" s="419"/>
      <c r="G78" s="173" t="s">
        <v>206</v>
      </c>
    </row>
    <row r="79" spans="1:7" ht="80.25" customHeight="1">
      <c r="A79" s="353"/>
      <c r="B79" s="172" t="s">
        <v>204</v>
      </c>
      <c r="C79" s="417"/>
      <c r="D79" s="418"/>
      <c r="E79" s="419"/>
      <c r="G79" s="174" t="s">
        <v>205</v>
      </c>
    </row>
    <row r="80" spans="1:7" ht="56.25" customHeight="1">
      <c r="A80" s="348" t="s">
        <v>198</v>
      </c>
      <c r="B80" s="139" t="s">
        <v>263</v>
      </c>
      <c r="C80" s="430"/>
      <c r="D80" s="431"/>
      <c r="E80" s="432"/>
      <c r="G80" s="173" t="s">
        <v>200</v>
      </c>
    </row>
    <row r="81" spans="1:7" ht="56.25" customHeight="1">
      <c r="A81" s="349"/>
      <c r="B81" s="139" t="s">
        <v>264</v>
      </c>
      <c r="C81" s="430"/>
      <c r="D81" s="431"/>
      <c r="E81" s="432"/>
      <c r="G81" s="173" t="s">
        <v>201</v>
      </c>
    </row>
    <row r="82" spans="1:7" ht="56.25" customHeight="1">
      <c r="A82" s="349"/>
      <c r="B82" s="139" t="s">
        <v>31</v>
      </c>
      <c r="C82" s="430"/>
      <c r="D82" s="431"/>
      <c r="E82" s="432"/>
      <c r="G82" s="173" t="s">
        <v>202</v>
      </c>
    </row>
    <row r="83" spans="1:7" ht="15.75" customHeight="1">
      <c r="A83" s="349"/>
      <c r="B83" s="175" t="s">
        <v>30</v>
      </c>
      <c r="C83" s="414">
        <f>INDEX($B$4:$E$18,MATCH($A71,$A$4:$A$18,),MATCH($B83,$B$3:$E$3,0))</f>
        <v>0</v>
      </c>
      <c r="D83" s="415"/>
      <c r="E83" s="416"/>
      <c r="G83" s="173" t="s">
        <v>212</v>
      </c>
    </row>
    <row r="84" spans="1:7" ht="165" customHeight="1">
      <c r="A84" s="350"/>
      <c r="B84" s="280" t="s">
        <v>443</v>
      </c>
      <c r="C84" s="363"/>
      <c r="D84" s="365"/>
      <c r="E84" s="364"/>
      <c r="G84" s="135" t="s">
        <v>440</v>
      </c>
    </row>
    <row r="85" spans="1:7" ht="15" customHeight="1">
      <c r="A85" s="423" t="s">
        <v>32</v>
      </c>
      <c r="B85" s="165" t="s">
        <v>67</v>
      </c>
      <c r="C85" s="427" t="s">
        <v>125</v>
      </c>
      <c r="D85" s="428"/>
      <c r="E85" s="429"/>
      <c r="G85" s="173" t="s">
        <v>77</v>
      </c>
    </row>
    <row r="86" spans="1:7" ht="135" customHeight="1">
      <c r="A86" s="423"/>
      <c r="B86" s="139" t="s">
        <v>78</v>
      </c>
      <c r="C86" s="427"/>
      <c r="D86" s="428"/>
      <c r="E86" s="429"/>
      <c r="G86" s="173" t="s">
        <v>265</v>
      </c>
    </row>
    <row r="88" spans="1:7" ht="13.5">
      <c r="A88" s="168">
        <v>5</v>
      </c>
      <c r="B88" s="169" t="s">
        <v>113</v>
      </c>
    </row>
    <row r="89" spans="1:7" ht="20.25" customHeight="1">
      <c r="A89" s="348" t="s">
        <v>15</v>
      </c>
      <c r="B89" s="139" t="s">
        <v>76</v>
      </c>
      <c r="C89" s="414">
        <f>INDEX($B$4:$E$18,MATCH($A88,$A$4:$A$18,),MATCH($B89,$B$3:$E$3,0))</f>
        <v>0</v>
      </c>
      <c r="D89" s="415"/>
      <c r="E89" s="416"/>
      <c r="G89" s="361" t="s">
        <v>59</v>
      </c>
    </row>
    <row r="90" spans="1:7" ht="20.25" customHeight="1">
      <c r="A90" s="349"/>
      <c r="B90" s="139" t="s">
        <v>29</v>
      </c>
      <c r="C90" s="414">
        <f>INDEX($B$4:$E$18,MATCH($A88,$A$4:$A$18,),MATCH($B90,$B$3:$E$3,0))</f>
        <v>0</v>
      </c>
      <c r="D90" s="415"/>
      <c r="E90" s="416"/>
      <c r="G90" s="362"/>
    </row>
    <row r="91" spans="1:7" ht="15" customHeight="1">
      <c r="A91" s="351" t="s">
        <v>196</v>
      </c>
      <c r="B91" s="348" t="s">
        <v>400</v>
      </c>
      <c r="C91" s="170" t="s">
        <v>28</v>
      </c>
      <c r="D91" s="171" t="s">
        <v>199</v>
      </c>
      <c r="E91" s="171" t="s">
        <v>197</v>
      </c>
      <c r="G91" s="358" t="s">
        <v>401</v>
      </c>
    </row>
    <row r="92" spans="1:7" ht="46.5" customHeight="1">
      <c r="A92" s="352"/>
      <c r="B92" s="349"/>
      <c r="C92" s="56"/>
      <c r="D92" s="39"/>
      <c r="E92" s="57"/>
      <c r="G92" s="359"/>
    </row>
    <row r="93" spans="1:7" ht="46.5" customHeight="1">
      <c r="A93" s="352"/>
      <c r="B93" s="349"/>
      <c r="C93" s="56"/>
      <c r="D93" s="39"/>
      <c r="E93" s="57"/>
      <c r="G93" s="359"/>
    </row>
    <row r="94" spans="1:7" ht="46.5" customHeight="1">
      <c r="A94" s="352"/>
      <c r="B94" s="350"/>
      <c r="C94" s="56"/>
      <c r="D94" s="39"/>
      <c r="E94" s="57"/>
      <c r="G94" s="360"/>
    </row>
    <row r="95" spans="1:7" ht="80.25" customHeight="1">
      <c r="A95" s="352"/>
      <c r="B95" s="172" t="s">
        <v>203</v>
      </c>
      <c r="C95" s="417"/>
      <c r="D95" s="418"/>
      <c r="E95" s="419"/>
      <c r="G95" s="173" t="s">
        <v>206</v>
      </c>
    </row>
    <row r="96" spans="1:7" ht="80.25" customHeight="1">
      <c r="A96" s="353"/>
      <c r="B96" s="172" t="s">
        <v>204</v>
      </c>
      <c r="C96" s="417"/>
      <c r="D96" s="418"/>
      <c r="E96" s="419"/>
      <c r="G96" s="174" t="s">
        <v>205</v>
      </c>
    </row>
    <row r="97" spans="1:7" ht="56.25" customHeight="1">
      <c r="A97" s="348" t="s">
        <v>198</v>
      </c>
      <c r="B97" s="139" t="s">
        <v>263</v>
      </c>
      <c r="C97" s="430"/>
      <c r="D97" s="431"/>
      <c r="E97" s="432"/>
      <c r="G97" s="173" t="s">
        <v>200</v>
      </c>
    </row>
    <row r="98" spans="1:7" ht="56.25" customHeight="1">
      <c r="A98" s="349"/>
      <c r="B98" s="139" t="s">
        <v>264</v>
      </c>
      <c r="C98" s="430"/>
      <c r="D98" s="431"/>
      <c r="E98" s="432"/>
      <c r="G98" s="173" t="s">
        <v>201</v>
      </c>
    </row>
    <row r="99" spans="1:7" ht="56.25" customHeight="1">
      <c r="A99" s="349"/>
      <c r="B99" s="139" t="s">
        <v>31</v>
      </c>
      <c r="C99" s="430"/>
      <c r="D99" s="431"/>
      <c r="E99" s="432"/>
      <c r="G99" s="173" t="s">
        <v>202</v>
      </c>
    </row>
    <row r="100" spans="1:7" ht="15.75" customHeight="1">
      <c r="A100" s="349"/>
      <c r="B100" s="175" t="s">
        <v>30</v>
      </c>
      <c r="C100" s="414">
        <f>INDEX($B$4:$E$18,MATCH($A88,$A$4:$A$18,),MATCH($B100,$B$3:$E$3,0))</f>
        <v>0</v>
      </c>
      <c r="D100" s="415"/>
      <c r="E100" s="416"/>
      <c r="G100" s="173" t="s">
        <v>212</v>
      </c>
    </row>
    <row r="101" spans="1:7" ht="165" customHeight="1">
      <c r="A101" s="350"/>
      <c r="B101" s="280" t="s">
        <v>443</v>
      </c>
      <c r="C101" s="363"/>
      <c r="D101" s="365"/>
      <c r="E101" s="364"/>
      <c r="G101" s="135" t="s">
        <v>440</v>
      </c>
    </row>
    <row r="102" spans="1:7" ht="15" customHeight="1">
      <c r="A102" s="423" t="s">
        <v>32</v>
      </c>
      <c r="B102" s="165" t="s">
        <v>67</v>
      </c>
      <c r="C102" s="427" t="s">
        <v>125</v>
      </c>
      <c r="D102" s="428"/>
      <c r="E102" s="429"/>
      <c r="G102" s="173" t="s">
        <v>77</v>
      </c>
    </row>
    <row r="103" spans="1:7" ht="135" customHeight="1">
      <c r="A103" s="423"/>
      <c r="B103" s="139" t="s">
        <v>78</v>
      </c>
      <c r="C103" s="427"/>
      <c r="D103" s="428"/>
      <c r="E103" s="429"/>
      <c r="G103" s="173" t="s">
        <v>265</v>
      </c>
    </row>
    <row r="105" spans="1:7" ht="13.5">
      <c r="A105" s="168">
        <v>6</v>
      </c>
      <c r="B105" s="169" t="s">
        <v>113</v>
      </c>
    </row>
    <row r="106" spans="1:7" ht="20.25" customHeight="1">
      <c r="A106" s="348" t="s">
        <v>15</v>
      </c>
      <c r="B106" s="139" t="s">
        <v>76</v>
      </c>
      <c r="C106" s="414">
        <f>INDEX($B$4:$E$18,MATCH($A105,$A$4:$A$18,),MATCH($B106,$B$3:$E$3,0))</f>
        <v>0</v>
      </c>
      <c r="D106" s="415"/>
      <c r="E106" s="416"/>
      <c r="G106" s="361" t="s">
        <v>59</v>
      </c>
    </row>
    <row r="107" spans="1:7" ht="20.25" customHeight="1">
      <c r="A107" s="349"/>
      <c r="B107" s="139" t="s">
        <v>29</v>
      </c>
      <c r="C107" s="414">
        <f>INDEX($B$4:$E$18,MATCH($A105,$A$4:$A$18,),MATCH($B107,$B$3:$E$3,0))</f>
        <v>0</v>
      </c>
      <c r="D107" s="415"/>
      <c r="E107" s="416"/>
      <c r="G107" s="362"/>
    </row>
    <row r="108" spans="1:7" ht="15" customHeight="1">
      <c r="A108" s="351" t="s">
        <v>196</v>
      </c>
      <c r="B108" s="348" t="s">
        <v>400</v>
      </c>
      <c r="C108" s="170" t="s">
        <v>28</v>
      </c>
      <c r="D108" s="171" t="s">
        <v>199</v>
      </c>
      <c r="E108" s="171" t="s">
        <v>197</v>
      </c>
      <c r="G108" s="358" t="s">
        <v>401</v>
      </c>
    </row>
    <row r="109" spans="1:7" ht="46.5" customHeight="1">
      <c r="A109" s="352"/>
      <c r="B109" s="349"/>
      <c r="C109" s="56"/>
      <c r="D109" s="39"/>
      <c r="E109" s="57"/>
      <c r="G109" s="359"/>
    </row>
    <row r="110" spans="1:7" ht="46.5" customHeight="1">
      <c r="A110" s="352"/>
      <c r="B110" s="349"/>
      <c r="C110" s="56"/>
      <c r="D110" s="39"/>
      <c r="E110" s="57"/>
      <c r="G110" s="359"/>
    </row>
    <row r="111" spans="1:7" ht="46.5" customHeight="1">
      <c r="A111" s="352"/>
      <c r="B111" s="350"/>
      <c r="C111" s="56"/>
      <c r="D111" s="39"/>
      <c r="E111" s="57"/>
      <c r="G111" s="360"/>
    </row>
    <row r="112" spans="1:7" ht="80.25" customHeight="1">
      <c r="A112" s="352"/>
      <c r="B112" s="172" t="s">
        <v>203</v>
      </c>
      <c r="C112" s="417"/>
      <c r="D112" s="418"/>
      <c r="E112" s="419"/>
      <c r="G112" s="173" t="s">
        <v>206</v>
      </c>
    </row>
    <row r="113" spans="1:7" ht="80.25" customHeight="1">
      <c r="A113" s="353"/>
      <c r="B113" s="172" t="s">
        <v>204</v>
      </c>
      <c r="C113" s="417"/>
      <c r="D113" s="418"/>
      <c r="E113" s="419"/>
      <c r="G113" s="174" t="s">
        <v>205</v>
      </c>
    </row>
    <row r="114" spans="1:7" ht="56.25" customHeight="1">
      <c r="A114" s="348" t="s">
        <v>198</v>
      </c>
      <c r="B114" s="139" t="s">
        <v>263</v>
      </c>
      <c r="C114" s="430"/>
      <c r="D114" s="431"/>
      <c r="E114" s="432"/>
      <c r="G114" s="173" t="s">
        <v>200</v>
      </c>
    </row>
    <row r="115" spans="1:7" ht="56.25" customHeight="1">
      <c r="A115" s="349"/>
      <c r="B115" s="139" t="s">
        <v>264</v>
      </c>
      <c r="C115" s="430"/>
      <c r="D115" s="431"/>
      <c r="E115" s="432"/>
      <c r="G115" s="173" t="s">
        <v>201</v>
      </c>
    </row>
    <row r="116" spans="1:7" ht="56.25" customHeight="1">
      <c r="A116" s="349"/>
      <c r="B116" s="139" t="s">
        <v>31</v>
      </c>
      <c r="C116" s="430"/>
      <c r="D116" s="431"/>
      <c r="E116" s="432"/>
      <c r="G116" s="173" t="s">
        <v>202</v>
      </c>
    </row>
    <row r="117" spans="1:7" ht="15.75" customHeight="1">
      <c r="A117" s="349"/>
      <c r="B117" s="175" t="s">
        <v>30</v>
      </c>
      <c r="C117" s="414">
        <f>INDEX($B$4:$E$18,MATCH($A105,$A$4:$A$18,),MATCH($B117,$B$3:$E$3,0))</f>
        <v>0</v>
      </c>
      <c r="D117" s="415"/>
      <c r="E117" s="416"/>
      <c r="G117" s="173" t="s">
        <v>212</v>
      </c>
    </row>
    <row r="118" spans="1:7" ht="165" customHeight="1">
      <c r="A118" s="350"/>
      <c r="B118" s="280" t="s">
        <v>443</v>
      </c>
      <c r="C118" s="363"/>
      <c r="D118" s="365"/>
      <c r="E118" s="364"/>
      <c r="G118" s="135" t="s">
        <v>440</v>
      </c>
    </row>
    <row r="119" spans="1:7" ht="15" customHeight="1">
      <c r="A119" s="423" t="s">
        <v>32</v>
      </c>
      <c r="B119" s="165" t="s">
        <v>67</v>
      </c>
      <c r="C119" s="427" t="s">
        <v>125</v>
      </c>
      <c r="D119" s="428"/>
      <c r="E119" s="429"/>
      <c r="G119" s="173" t="s">
        <v>77</v>
      </c>
    </row>
    <row r="120" spans="1:7" ht="135" customHeight="1">
      <c r="A120" s="423"/>
      <c r="B120" s="139" t="s">
        <v>78</v>
      </c>
      <c r="C120" s="427"/>
      <c r="D120" s="428"/>
      <c r="E120" s="429"/>
      <c r="G120" s="173" t="s">
        <v>265</v>
      </c>
    </row>
    <row r="122" spans="1:7" ht="13.5">
      <c r="A122" s="168">
        <v>7</v>
      </c>
      <c r="B122" s="169" t="s">
        <v>113</v>
      </c>
    </row>
    <row r="123" spans="1:7" ht="20.25" customHeight="1">
      <c r="A123" s="348" t="s">
        <v>15</v>
      </c>
      <c r="B123" s="139" t="s">
        <v>76</v>
      </c>
      <c r="C123" s="414">
        <f>INDEX($B$4:$E$18,MATCH($A122,$A$4:$A$18,),MATCH($B123,$B$3:$E$3,0))</f>
        <v>0</v>
      </c>
      <c r="D123" s="415"/>
      <c r="E123" s="416"/>
      <c r="G123" s="361" t="s">
        <v>59</v>
      </c>
    </row>
    <row r="124" spans="1:7" ht="20.25" customHeight="1">
      <c r="A124" s="349"/>
      <c r="B124" s="139" t="s">
        <v>29</v>
      </c>
      <c r="C124" s="414">
        <f>INDEX($B$4:$E$18,MATCH($A122,$A$4:$A$18,),MATCH($B124,$B$3:$E$3,0))</f>
        <v>0</v>
      </c>
      <c r="D124" s="415"/>
      <c r="E124" s="416"/>
      <c r="G124" s="362"/>
    </row>
    <row r="125" spans="1:7" ht="15" customHeight="1">
      <c r="A125" s="351" t="s">
        <v>196</v>
      </c>
      <c r="B125" s="348" t="s">
        <v>400</v>
      </c>
      <c r="C125" s="170" t="s">
        <v>28</v>
      </c>
      <c r="D125" s="171" t="s">
        <v>199</v>
      </c>
      <c r="E125" s="171" t="s">
        <v>197</v>
      </c>
      <c r="G125" s="358" t="s">
        <v>401</v>
      </c>
    </row>
    <row r="126" spans="1:7" ht="46.5" customHeight="1">
      <c r="A126" s="352"/>
      <c r="B126" s="349"/>
      <c r="C126" s="56"/>
      <c r="D126" s="39"/>
      <c r="E126" s="57"/>
      <c r="G126" s="359"/>
    </row>
    <row r="127" spans="1:7" ht="46.5" customHeight="1">
      <c r="A127" s="352"/>
      <c r="B127" s="349"/>
      <c r="C127" s="56"/>
      <c r="D127" s="39"/>
      <c r="E127" s="57"/>
      <c r="G127" s="359"/>
    </row>
    <row r="128" spans="1:7" ht="46.5" customHeight="1">
      <c r="A128" s="352"/>
      <c r="B128" s="350"/>
      <c r="C128" s="56"/>
      <c r="D128" s="39"/>
      <c r="E128" s="57"/>
      <c r="G128" s="360"/>
    </row>
    <row r="129" spans="1:7" ht="80.25" customHeight="1">
      <c r="A129" s="352"/>
      <c r="B129" s="172" t="s">
        <v>203</v>
      </c>
      <c r="C129" s="417"/>
      <c r="D129" s="418"/>
      <c r="E129" s="419"/>
      <c r="G129" s="173" t="s">
        <v>206</v>
      </c>
    </row>
    <row r="130" spans="1:7" ht="80.25" customHeight="1">
      <c r="A130" s="353"/>
      <c r="B130" s="172" t="s">
        <v>204</v>
      </c>
      <c r="C130" s="417"/>
      <c r="D130" s="418"/>
      <c r="E130" s="419"/>
      <c r="G130" s="174" t="s">
        <v>205</v>
      </c>
    </row>
    <row r="131" spans="1:7" ht="56.25" customHeight="1">
      <c r="A131" s="348" t="s">
        <v>198</v>
      </c>
      <c r="B131" s="139" t="s">
        <v>263</v>
      </c>
      <c r="C131" s="430"/>
      <c r="D131" s="431"/>
      <c r="E131" s="432"/>
      <c r="G131" s="173" t="s">
        <v>200</v>
      </c>
    </row>
    <row r="132" spans="1:7" ht="56.25" customHeight="1">
      <c r="A132" s="349"/>
      <c r="B132" s="139" t="s">
        <v>264</v>
      </c>
      <c r="C132" s="430"/>
      <c r="D132" s="431"/>
      <c r="E132" s="432"/>
      <c r="G132" s="173" t="s">
        <v>201</v>
      </c>
    </row>
    <row r="133" spans="1:7" ht="56.25" customHeight="1">
      <c r="A133" s="349"/>
      <c r="B133" s="139" t="s">
        <v>31</v>
      </c>
      <c r="C133" s="430"/>
      <c r="D133" s="431"/>
      <c r="E133" s="432"/>
      <c r="G133" s="173" t="s">
        <v>202</v>
      </c>
    </row>
    <row r="134" spans="1:7" ht="15.75" customHeight="1">
      <c r="A134" s="349"/>
      <c r="B134" s="175" t="s">
        <v>30</v>
      </c>
      <c r="C134" s="414">
        <f>INDEX($B$4:$E$18,MATCH($A122,$A$4:$A$18,),MATCH($B134,$B$3:$E$3,0))</f>
        <v>0</v>
      </c>
      <c r="D134" s="415"/>
      <c r="E134" s="416"/>
      <c r="G134" s="173" t="s">
        <v>212</v>
      </c>
    </row>
    <row r="135" spans="1:7" ht="165" customHeight="1">
      <c r="A135" s="350"/>
      <c r="B135" s="280" t="s">
        <v>443</v>
      </c>
      <c r="C135" s="363"/>
      <c r="D135" s="365"/>
      <c r="E135" s="364"/>
      <c r="G135" s="135" t="s">
        <v>440</v>
      </c>
    </row>
    <row r="136" spans="1:7" ht="15" customHeight="1">
      <c r="A136" s="423" t="s">
        <v>32</v>
      </c>
      <c r="B136" s="165" t="s">
        <v>67</v>
      </c>
      <c r="C136" s="427" t="s">
        <v>125</v>
      </c>
      <c r="D136" s="428"/>
      <c r="E136" s="429"/>
      <c r="G136" s="173" t="s">
        <v>77</v>
      </c>
    </row>
    <row r="137" spans="1:7" ht="135" customHeight="1">
      <c r="A137" s="423"/>
      <c r="B137" s="139" t="s">
        <v>78</v>
      </c>
      <c r="C137" s="427"/>
      <c r="D137" s="428"/>
      <c r="E137" s="429"/>
      <c r="G137" s="173" t="s">
        <v>265</v>
      </c>
    </row>
    <row r="139" spans="1:7" ht="13.5">
      <c r="A139" s="168">
        <v>8</v>
      </c>
      <c r="B139" s="169" t="s">
        <v>113</v>
      </c>
    </row>
    <row r="140" spans="1:7" ht="20.25" customHeight="1">
      <c r="A140" s="348" t="s">
        <v>15</v>
      </c>
      <c r="B140" s="139" t="s">
        <v>76</v>
      </c>
      <c r="C140" s="414">
        <f>INDEX($B$4:$E$18,MATCH($A139,$A$4:$A$18,),MATCH($B140,$B$3:$E$3,0))</f>
        <v>0</v>
      </c>
      <c r="D140" s="415"/>
      <c r="E140" s="416"/>
      <c r="G140" s="361" t="s">
        <v>59</v>
      </c>
    </row>
    <row r="141" spans="1:7" ht="20.25" customHeight="1">
      <c r="A141" s="349"/>
      <c r="B141" s="139" t="s">
        <v>29</v>
      </c>
      <c r="C141" s="414">
        <f>INDEX($B$4:$E$18,MATCH($A139,$A$4:$A$18,),MATCH($B141,$B$3:$E$3,0))</f>
        <v>0</v>
      </c>
      <c r="D141" s="415"/>
      <c r="E141" s="416"/>
      <c r="G141" s="362"/>
    </row>
    <row r="142" spans="1:7" ht="15" customHeight="1">
      <c r="A142" s="351" t="s">
        <v>196</v>
      </c>
      <c r="B142" s="348" t="s">
        <v>400</v>
      </c>
      <c r="C142" s="170" t="s">
        <v>28</v>
      </c>
      <c r="D142" s="171" t="s">
        <v>199</v>
      </c>
      <c r="E142" s="171" t="s">
        <v>197</v>
      </c>
      <c r="G142" s="358" t="s">
        <v>401</v>
      </c>
    </row>
    <row r="143" spans="1:7" ht="46.5" customHeight="1">
      <c r="A143" s="352"/>
      <c r="B143" s="349"/>
      <c r="C143" s="56"/>
      <c r="D143" s="39"/>
      <c r="E143" s="57"/>
      <c r="G143" s="359"/>
    </row>
    <row r="144" spans="1:7" ht="46.5" customHeight="1">
      <c r="A144" s="352"/>
      <c r="B144" s="349"/>
      <c r="C144" s="56"/>
      <c r="D144" s="39"/>
      <c r="E144" s="57"/>
      <c r="G144" s="359"/>
    </row>
    <row r="145" spans="1:7" ht="46.5" customHeight="1">
      <c r="A145" s="352"/>
      <c r="B145" s="350"/>
      <c r="C145" s="56"/>
      <c r="D145" s="39"/>
      <c r="E145" s="57"/>
      <c r="G145" s="360"/>
    </row>
    <row r="146" spans="1:7" ht="80.25" customHeight="1">
      <c r="A146" s="352"/>
      <c r="B146" s="172" t="s">
        <v>203</v>
      </c>
      <c r="C146" s="417"/>
      <c r="D146" s="418"/>
      <c r="E146" s="419"/>
      <c r="G146" s="173" t="s">
        <v>206</v>
      </c>
    </row>
    <row r="147" spans="1:7" ht="80.25" customHeight="1">
      <c r="A147" s="353"/>
      <c r="B147" s="172" t="s">
        <v>204</v>
      </c>
      <c r="C147" s="417"/>
      <c r="D147" s="418"/>
      <c r="E147" s="419"/>
      <c r="G147" s="174" t="s">
        <v>205</v>
      </c>
    </row>
    <row r="148" spans="1:7" ht="56.25" customHeight="1">
      <c r="A148" s="348" t="s">
        <v>198</v>
      </c>
      <c r="B148" s="139" t="s">
        <v>263</v>
      </c>
      <c r="C148" s="430"/>
      <c r="D148" s="431"/>
      <c r="E148" s="432"/>
      <c r="G148" s="173" t="s">
        <v>200</v>
      </c>
    </row>
    <row r="149" spans="1:7" ht="56.25" customHeight="1">
      <c r="A149" s="349"/>
      <c r="B149" s="139" t="s">
        <v>264</v>
      </c>
      <c r="C149" s="430"/>
      <c r="D149" s="431"/>
      <c r="E149" s="432"/>
      <c r="G149" s="173" t="s">
        <v>201</v>
      </c>
    </row>
    <row r="150" spans="1:7" ht="56.25" customHeight="1">
      <c r="A150" s="349"/>
      <c r="B150" s="139" t="s">
        <v>31</v>
      </c>
      <c r="C150" s="430"/>
      <c r="D150" s="431"/>
      <c r="E150" s="432"/>
      <c r="G150" s="173" t="s">
        <v>202</v>
      </c>
    </row>
    <row r="151" spans="1:7" ht="15.75" customHeight="1">
      <c r="A151" s="349"/>
      <c r="B151" s="175" t="s">
        <v>30</v>
      </c>
      <c r="C151" s="414">
        <f>INDEX($B$4:$E$18,MATCH($A139,$A$4:$A$18,),MATCH($B151,$B$3:$E$3,0))</f>
        <v>0</v>
      </c>
      <c r="D151" s="415"/>
      <c r="E151" s="416"/>
      <c r="G151" s="173" t="s">
        <v>212</v>
      </c>
    </row>
    <row r="152" spans="1:7" ht="165" customHeight="1">
      <c r="A152" s="350"/>
      <c r="B152" s="139" t="s">
        <v>442</v>
      </c>
      <c r="C152" s="363"/>
      <c r="D152" s="365"/>
      <c r="E152" s="364"/>
      <c r="G152" s="135" t="s">
        <v>440</v>
      </c>
    </row>
    <row r="153" spans="1:7" ht="15" customHeight="1">
      <c r="A153" s="423" t="s">
        <v>32</v>
      </c>
      <c r="B153" s="165" t="s">
        <v>67</v>
      </c>
      <c r="C153" s="427" t="s">
        <v>125</v>
      </c>
      <c r="D153" s="428"/>
      <c r="E153" s="429"/>
      <c r="G153" s="173" t="s">
        <v>77</v>
      </c>
    </row>
    <row r="154" spans="1:7" ht="135" customHeight="1">
      <c r="A154" s="423"/>
      <c r="B154" s="139" t="s">
        <v>78</v>
      </c>
      <c r="C154" s="427"/>
      <c r="D154" s="428"/>
      <c r="E154" s="429"/>
      <c r="G154" s="173" t="s">
        <v>265</v>
      </c>
    </row>
    <row r="156" spans="1:7" ht="13.5">
      <c r="A156" s="168">
        <v>9</v>
      </c>
      <c r="B156" s="169" t="s">
        <v>113</v>
      </c>
    </row>
    <row r="157" spans="1:7" ht="20.25" customHeight="1">
      <c r="A157" s="348" t="s">
        <v>15</v>
      </c>
      <c r="B157" s="139" t="s">
        <v>76</v>
      </c>
      <c r="C157" s="414">
        <f>INDEX($B$4:$E$18,MATCH($A156,$A$4:$A$18,),MATCH($B157,$B$3:$E$3,0))</f>
        <v>0</v>
      </c>
      <c r="D157" s="415"/>
      <c r="E157" s="416"/>
      <c r="G157" s="361" t="s">
        <v>59</v>
      </c>
    </row>
    <row r="158" spans="1:7" ht="20.25" customHeight="1">
      <c r="A158" s="349"/>
      <c r="B158" s="139" t="s">
        <v>29</v>
      </c>
      <c r="C158" s="414">
        <f>INDEX($B$4:$E$18,MATCH($A156,$A$4:$A$18,),MATCH($B158,$B$3:$E$3,0))</f>
        <v>0</v>
      </c>
      <c r="D158" s="415"/>
      <c r="E158" s="416"/>
      <c r="G158" s="362"/>
    </row>
    <row r="159" spans="1:7" ht="15" customHeight="1">
      <c r="A159" s="351" t="s">
        <v>196</v>
      </c>
      <c r="B159" s="348" t="s">
        <v>400</v>
      </c>
      <c r="C159" s="170" t="s">
        <v>28</v>
      </c>
      <c r="D159" s="171" t="s">
        <v>199</v>
      </c>
      <c r="E159" s="171" t="s">
        <v>197</v>
      </c>
      <c r="G159" s="358" t="s">
        <v>401</v>
      </c>
    </row>
    <row r="160" spans="1:7" ht="46.5" customHeight="1">
      <c r="A160" s="352"/>
      <c r="B160" s="349"/>
      <c r="C160" s="56"/>
      <c r="D160" s="39"/>
      <c r="E160" s="57"/>
      <c r="G160" s="359"/>
    </row>
    <row r="161" spans="1:7" ht="46.5" customHeight="1">
      <c r="A161" s="352"/>
      <c r="B161" s="349"/>
      <c r="C161" s="56"/>
      <c r="D161" s="39"/>
      <c r="E161" s="57"/>
      <c r="G161" s="359"/>
    </row>
    <row r="162" spans="1:7" ht="46.5" customHeight="1">
      <c r="A162" s="352"/>
      <c r="B162" s="350"/>
      <c r="C162" s="56"/>
      <c r="D162" s="39"/>
      <c r="E162" s="57"/>
      <c r="G162" s="360"/>
    </row>
    <row r="163" spans="1:7" ht="80.25" customHeight="1">
      <c r="A163" s="352"/>
      <c r="B163" s="172" t="s">
        <v>203</v>
      </c>
      <c r="C163" s="417"/>
      <c r="D163" s="418"/>
      <c r="E163" s="419"/>
      <c r="G163" s="173" t="s">
        <v>206</v>
      </c>
    </row>
    <row r="164" spans="1:7" ht="80.25" customHeight="1">
      <c r="A164" s="353"/>
      <c r="B164" s="172" t="s">
        <v>204</v>
      </c>
      <c r="C164" s="417"/>
      <c r="D164" s="418"/>
      <c r="E164" s="419"/>
      <c r="G164" s="174" t="s">
        <v>205</v>
      </c>
    </row>
    <row r="165" spans="1:7" ht="56.25" customHeight="1">
      <c r="A165" s="348" t="s">
        <v>198</v>
      </c>
      <c r="B165" s="139" t="s">
        <v>263</v>
      </c>
      <c r="C165" s="430"/>
      <c r="D165" s="431"/>
      <c r="E165" s="432"/>
      <c r="G165" s="173" t="s">
        <v>200</v>
      </c>
    </row>
    <row r="166" spans="1:7" ht="56.25" customHeight="1">
      <c r="A166" s="349"/>
      <c r="B166" s="139" t="s">
        <v>264</v>
      </c>
      <c r="C166" s="430"/>
      <c r="D166" s="431"/>
      <c r="E166" s="432"/>
      <c r="G166" s="173" t="s">
        <v>201</v>
      </c>
    </row>
    <row r="167" spans="1:7" ht="56.25" customHeight="1">
      <c r="A167" s="349"/>
      <c r="B167" s="139" t="s">
        <v>31</v>
      </c>
      <c r="C167" s="430"/>
      <c r="D167" s="431"/>
      <c r="E167" s="432"/>
      <c r="G167" s="173" t="s">
        <v>202</v>
      </c>
    </row>
    <row r="168" spans="1:7" ht="15.75" customHeight="1">
      <c r="A168" s="349"/>
      <c r="B168" s="175" t="s">
        <v>30</v>
      </c>
      <c r="C168" s="414">
        <f>INDEX($B$4:$E$18,MATCH($A156,$A$4:$A$18,),MATCH($B168,$B$3:$E$3,0))</f>
        <v>0</v>
      </c>
      <c r="D168" s="415"/>
      <c r="E168" s="416"/>
      <c r="G168" s="173" t="s">
        <v>212</v>
      </c>
    </row>
    <row r="169" spans="1:7" ht="165" customHeight="1">
      <c r="A169" s="350"/>
      <c r="B169" s="280" t="s">
        <v>443</v>
      </c>
      <c r="C169" s="363"/>
      <c r="D169" s="365"/>
      <c r="E169" s="364"/>
      <c r="G169" s="135" t="s">
        <v>440</v>
      </c>
    </row>
    <row r="170" spans="1:7" ht="15" customHeight="1">
      <c r="A170" s="423" t="s">
        <v>32</v>
      </c>
      <c r="B170" s="165" t="s">
        <v>67</v>
      </c>
      <c r="C170" s="427" t="s">
        <v>125</v>
      </c>
      <c r="D170" s="428"/>
      <c r="E170" s="429"/>
      <c r="G170" s="173" t="s">
        <v>77</v>
      </c>
    </row>
    <row r="171" spans="1:7" ht="135" customHeight="1">
      <c r="A171" s="423"/>
      <c r="B171" s="139" t="s">
        <v>78</v>
      </c>
      <c r="C171" s="427"/>
      <c r="D171" s="428"/>
      <c r="E171" s="429"/>
      <c r="G171" s="173" t="s">
        <v>265</v>
      </c>
    </row>
    <row r="173" spans="1:7" ht="13.5">
      <c r="A173" s="168">
        <v>10</v>
      </c>
      <c r="B173" s="169" t="s">
        <v>113</v>
      </c>
    </row>
    <row r="174" spans="1:7" ht="20.25" customHeight="1">
      <c r="A174" s="348" t="s">
        <v>15</v>
      </c>
      <c r="B174" s="139" t="s">
        <v>76</v>
      </c>
      <c r="C174" s="414">
        <f>INDEX($B$4:$E$18,MATCH($A173,$A$4:$A$18,),MATCH($B174,$B$3:$E$3,0))</f>
        <v>0</v>
      </c>
      <c r="D174" s="415"/>
      <c r="E174" s="416"/>
      <c r="G174" s="361" t="s">
        <v>59</v>
      </c>
    </row>
    <row r="175" spans="1:7" ht="20.25" customHeight="1">
      <c r="A175" s="349"/>
      <c r="B175" s="139" t="s">
        <v>29</v>
      </c>
      <c r="C175" s="414">
        <f>INDEX($B$4:$E$18,MATCH($A173,$A$4:$A$18,),MATCH($B175,$B$3:$E$3,0))</f>
        <v>0</v>
      </c>
      <c r="D175" s="415"/>
      <c r="E175" s="416"/>
      <c r="G175" s="362"/>
    </row>
    <row r="176" spans="1:7" ht="15" customHeight="1">
      <c r="A176" s="351" t="s">
        <v>196</v>
      </c>
      <c r="B176" s="348" t="s">
        <v>400</v>
      </c>
      <c r="C176" s="170" t="s">
        <v>28</v>
      </c>
      <c r="D176" s="171" t="s">
        <v>199</v>
      </c>
      <c r="E176" s="171" t="s">
        <v>197</v>
      </c>
      <c r="G176" s="358" t="s">
        <v>401</v>
      </c>
    </row>
    <row r="177" spans="1:7" ht="46.5" customHeight="1">
      <c r="A177" s="352"/>
      <c r="B177" s="349"/>
      <c r="C177" s="56"/>
      <c r="D177" s="39"/>
      <c r="E177" s="57"/>
      <c r="G177" s="359"/>
    </row>
    <row r="178" spans="1:7" ht="46.5" customHeight="1">
      <c r="A178" s="352"/>
      <c r="B178" s="349"/>
      <c r="C178" s="56"/>
      <c r="D178" s="39"/>
      <c r="E178" s="57"/>
      <c r="G178" s="359"/>
    </row>
    <row r="179" spans="1:7" ht="46.5" customHeight="1">
      <c r="A179" s="352"/>
      <c r="B179" s="350"/>
      <c r="C179" s="56"/>
      <c r="D179" s="39"/>
      <c r="E179" s="57"/>
      <c r="G179" s="360"/>
    </row>
    <row r="180" spans="1:7" ht="80.25" customHeight="1">
      <c r="A180" s="352"/>
      <c r="B180" s="172" t="s">
        <v>203</v>
      </c>
      <c r="C180" s="417"/>
      <c r="D180" s="418"/>
      <c r="E180" s="419"/>
      <c r="G180" s="173" t="s">
        <v>206</v>
      </c>
    </row>
    <row r="181" spans="1:7" ht="80.25" customHeight="1">
      <c r="A181" s="353"/>
      <c r="B181" s="172" t="s">
        <v>204</v>
      </c>
      <c r="C181" s="417"/>
      <c r="D181" s="418"/>
      <c r="E181" s="419"/>
      <c r="G181" s="174" t="s">
        <v>205</v>
      </c>
    </row>
    <row r="182" spans="1:7" ht="56.25" customHeight="1">
      <c r="A182" s="348" t="s">
        <v>198</v>
      </c>
      <c r="B182" s="139" t="s">
        <v>263</v>
      </c>
      <c r="C182" s="430"/>
      <c r="D182" s="431"/>
      <c r="E182" s="432"/>
      <c r="G182" s="173" t="s">
        <v>200</v>
      </c>
    </row>
    <row r="183" spans="1:7" ht="56.25" customHeight="1">
      <c r="A183" s="349"/>
      <c r="B183" s="139" t="s">
        <v>264</v>
      </c>
      <c r="C183" s="430"/>
      <c r="D183" s="431"/>
      <c r="E183" s="432"/>
      <c r="G183" s="173" t="s">
        <v>201</v>
      </c>
    </row>
    <row r="184" spans="1:7" ht="56.25" customHeight="1">
      <c r="A184" s="349"/>
      <c r="B184" s="139" t="s">
        <v>31</v>
      </c>
      <c r="C184" s="430"/>
      <c r="D184" s="431"/>
      <c r="E184" s="432"/>
      <c r="G184" s="173" t="s">
        <v>202</v>
      </c>
    </row>
    <row r="185" spans="1:7" ht="15.75" customHeight="1">
      <c r="A185" s="349"/>
      <c r="B185" s="175" t="s">
        <v>30</v>
      </c>
      <c r="C185" s="414">
        <f>INDEX($B$4:$E$18,MATCH($A173,$A$4:$A$18,),MATCH($B185,$B$3:$E$3,0))</f>
        <v>0</v>
      </c>
      <c r="D185" s="415"/>
      <c r="E185" s="416"/>
      <c r="G185" s="173" t="s">
        <v>212</v>
      </c>
    </row>
    <row r="186" spans="1:7" ht="165" customHeight="1">
      <c r="A186" s="350"/>
      <c r="B186" s="280" t="s">
        <v>443</v>
      </c>
      <c r="C186" s="363"/>
      <c r="D186" s="365"/>
      <c r="E186" s="364"/>
      <c r="G186" s="135" t="s">
        <v>440</v>
      </c>
    </row>
    <row r="187" spans="1:7" ht="15" customHeight="1">
      <c r="A187" s="423" t="s">
        <v>32</v>
      </c>
      <c r="B187" s="165" t="s">
        <v>67</v>
      </c>
      <c r="C187" s="427" t="s">
        <v>125</v>
      </c>
      <c r="D187" s="428"/>
      <c r="E187" s="429"/>
      <c r="G187" s="173" t="s">
        <v>77</v>
      </c>
    </row>
    <row r="188" spans="1:7" ht="135" customHeight="1">
      <c r="A188" s="423"/>
      <c r="B188" s="139" t="s">
        <v>78</v>
      </c>
      <c r="C188" s="427"/>
      <c r="D188" s="428"/>
      <c r="E188" s="429"/>
      <c r="G188" s="173" t="s">
        <v>265</v>
      </c>
    </row>
    <row r="190" spans="1:7" ht="13.5">
      <c r="A190" s="168">
        <v>11</v>
      </c>
      <c r="B190" s="169" t="s">
        <v>113</v>
      </c>
    </row>
    <row r="191" spans="1:7" ht="20.25" customHeight="1">
      <c r="A191" s="348" t="s">
        <v>15</v>
      </c>
      <c r="B191" s="139" t="s">
        <v>76</v>
      </c>
      <c r="C191" s="414">
        <f>INDEX($B$4:$E$18,MATCH($A190,$A$4:$A$18,),MATCH($B191,$B$3:$E$3,0))</f>
        <v>0</v>
      </c>
      <c r="D191" s="415"/>
      <c r="E191" s="416"/>
      <c r="G191" s="361" t="s">
        <v>59</v>
      </c>
    </row>
    <row r="192" spans="1:7" ht="20.25" customHeight="1">
      <c r="A192" s="349"/>
      <c r="B192" s="139" t="s">
        <v>29</v>
      </c>
      <c r="C192" s="414">
        <f>INDEX($B$4:$E$18,MATCH($A190,$A$4:$A$18,),MATCH($B192,$B$3:$E$3,0))</f>
        <v>0</v>
      </c>
      <c r="D192" s="415"/>
      <c r="E192" s="416"/>
      <c r="G192" s="362"/>
    </row>
    <row r="193" spans="1:7" ht="15" customHeight="1">
      <c r="A193" s="351" t="s">
        <v>196</v>
      </c>
      <c r="B193" s="348" t="s">
        <v>400</v>
      </c>
      <c r="C193" s="170" t="s">
        <v>28</v>
      </c>
      <c r="D193" s="171" t="s">
        <v>199</v>
      </c>
      <c r="E193" s="171" t="s">
        <v>197</v>
      </c>
      <c r="G193" s="358" t="s">
        <v>401</v>
      </c>
    </row>
    <row r="194" spans="1:7" ht="46.5" customHeight="1">
      <c r="A194" s="352"/>
      <c r="B194" s="349"/>
      <c r="C194" s="56"/>
      <c r="D194" s="39"/>
      <c r="E194" s="57"/>
      <c r="G194" s="359"/>
    </row>
    <row r="195" spans="1:7" ht="46.5" customHeight="1">
      <c r="A195" s="352"/>
      <c r="B195" s="349"/>
      <c r="C195" s="56"/>
      <c r="D195" s="39"/>
      <c r="E195" s="57"/>
      <c r="G195" s="359"/>
    </row>
    <row r="196" spans="1:7" ht="46.5" customHeight="1">
      <c r="A196" s="352"/>
      <c r="B196" s="350"/>
      <c r="C196" s="56"/>
      <c r="D196" s="39"/>
      <c r="E196" s="57"/>
      <c r="G196" s="360"/>
    </row>
    <row r="197" spans="1:7" ht="80.25" customHeight="1">
      <c r="A197" s="352"/>
      <c r="B197" s="172" t="s">
        <v>203</v>
      </c>
      <c r="C197" s="417"/>
      <c r="D197" s="418"/>
      <c r="E197" s="419"/>
      <c r="G197" s="173" t="s">
        <v>206</v>
      </c>
    </row>
    <row r="198" spans="1:7" ht="80.25" customHeight="1">
      <c r="A198" s="353"/>
      <c r="B198" s="172" t="s">
        <v>204</v>
      </c>
      <c r="C198" s="417"/>
      <c r="D198" s="418"/>
      <c r="E198" s="419"/>
      <c r="G198" s="174" t="s">
        <v>205</v>
      </c>
    </row>
    <row r="199" spans="1:7" ht="56.25" customHeight="1">
      <c r="A199" s="348" t="s">
        <v>198</v>
      </c>
      <c r="B199" s="139" t="s">
        <v>263</v>
      </c>
      <c r="C199" s="430"/>
      <c r="D199" s="431"/>
      <c r="E199" s="432"/>
      <c r="G199" s="173" t="s">
        <v>200</v>
      </c>
    </row>
    <row r="200" spans="1:7" ht="56.25" customHeight="1">
      <c r="A200" s="349"/>
      <c r="B200" s="139" t="s">
        <v>264</v>
      </c>
      <c r="C200" s="430"/>
      <c r="D200" s="431"/>
      <c r="E200" s="432"/>
      <c r="G200" s="173" t="s">
        <v>201</v>
      </c>
    </row>
    <row r="201" spans="1:7" ht="56.25" customHeight="1">
      <c r="A201" s="349"/>
      <c r="B201" s="139" t="s">
        <v>31</v>
      </c>
      <c r="C201" s="430"/>
      <c r="D201" s="431"/>
      <c r="E201" s="432"/>
      <c r="G201" s="173" t="s">
        <v>202</v>
      </c>
    </row>
    <row r="202" spans="1:7" ht="15.75" customHeight="1">
      <c r="A202" s="349"/>
      <c r="B202" s="175" t="s">
        <v>30</v>
      </c>
      <c r="C202" s="414">
        <f>INDEX($B$4:$E$18,MATCH($A190,$A$4:$A$18,),MATCH($B202,$B$3:$E$3,0))</f>
        <v>0</v>
      </c>
      <c r="D202" s="415"/>
      <c r="E202" s="416"/>
      <c r="G202" s="173" t="s">
        <v>212</v>
      </c>
    </row>
    <row r="203" spans="1:7" ht="165" customHeight="1">
      <c r="A203" s="350"/>
      <c r="B203" s="280" t="s">
        <v>443</v>
      </c>
      <c r="C203" s="363"/>
      <c r="D203" s="365"/>
      <c r="E203" s="364"/>
      <c r="G203" s="135" t="s">
        <v>440</v>
      </c>
    </row>
    <row r="204" spans="1:7" ht="15" customHeight="1">
      <c r="A204" s="423" t="s">
        <v>32</v>
      </c>
      <c r="B204" s="165" t="s">
        <v>67</v>
      </c>
      <c r="C204" s="427" t="s">
        <v>125</v>
      </c>
      <c r="D204" s="428"/>
      <c r="E204" s="429"/>
      <c r="G204" s="173" t="s">
        <v>77</v>
      </c>
    </row>
    <row r="205" spans="1:7" ht="135" customHeight="1">
      <c r="A205" s="423"/>
      <c r="B205" s="139" t="s">
        <v>78</v>
      </c>
      <c r="C205" s="427"/>
      <c r="D205" s="428"/>
      <c r="E205" s="429"/>
      <c r="G205" s="173" t="s">
        <v>265</v>
      </c>
    </row>
    <row r="207" spans="1:7" ht="13.5">
      <c r="A207" s="168">
        <v>12</v>
      </c>
      <c r="B207" s="169" t="s">
        <v>113</v>
      </c>
    </row>
    <row r="208" spans="1:7" ht="20.25" customHeight="1">
      <c r="A208" s="348" t="s">
        <v>15</v>
      </c>
      <c r="B208" s="139" t="s">
        <v>76</v>
      </c>
      <c r="C208" s="414">
        <f>INDEX($B$4:$E$18,MATCH($A207,$A$4:$A$18,),MATCH($B208,$B$3:$E$3,0))</f>
        <v>0</v>
      </c>
      <c r="D208" s="415"/>
      <c r="E208" s="416"/>
      <c r="G208" s="361" t="s">
        <v>59</v>
      </c>
    </row>
    <row r="209" spans="1:7" ht="20.25" customHeight="1">
      <c r="A209" s="349"/>
      <c r="B209" s="139" t="s">
        <v>29</v>
      </c>
      <c r="C209" s="414">
        <f>INDEX($B$4:$E$18,MATCH($A207,$A$4:$A$18,),MATCH($B209,$B$3:$E$3,0))</f>
        <v>0</v>
      </c>
      <c r="D209" s="415"/>
      <c r="E209" s="416"/>
      <c r="G209" s="362"/>
    </row>
    <row r="210" spans="1:7" ht="15" customHeight="1">
      <c r="A210" s="351" t="s">
        <v>196</v>
      </c>
      <c r="B210" s="348" t="s">
        <v>400</v>
      </c>
      <c r="C210" s="170" t="s">
        <v>28</v>
      </c>
      <c r="D210" s="171" t="s">
        <v>199</v>
      </c>
      <c r="E210" s="171" t="s">
        <v>197</v>
      </c>
      <c r="G210" s="358" t="s">
        <v>401</v>
      </c>
    </row>
    <row r="211" spans="1:7" ht="46.5" customHeight="1">
      <c r="A211" s="352"/>
      <c r="B211" s="349"/>
      <c r="C211" s="56"/>
      <c r="D211" s="39"/>
      <c r="E211" s="57"/>
      <c r="G211" s="359"/>
    </row>
    <row r="212" spans="1:7" ht="46.5" customHeight="1">
      <c r="A212" s="352"/>
      <c r="B212" s="349"/>
      <c r="C212" s="56"/>
      <c r="D212" s="39"/>
      <c r="E212" s="57"/>
      <c r="G212" s="359"/>
    </row>
    <row r="213" spans="1:7" ht="46.5" customHeight="1">
      <c r="A213" s="352"/>
      <c r="B213" s="350"/>
      <c r="C213" s="56"/>
      <c r="D213" s="39"/>
      <c r="E213" s="57"/>
      <c r="G213" s="360"/>
    </row>
    <row r="214" spans="1:7" ht="80.25" customHeight="1">
      <c r="A214" s="352"/>
      <c r="B214" s="172" t="s">
        <v>203</v>
      </c>
      <c r="C214" s="417"/>
      <c r="D214" s="418"/>
      <c r="E214" s="419"/>
      <c r="G214" s="173" t="s">
        <v>206</v>
      </c>
    </row>
    <row r="215" spans="1:7" ht="80.25" customHeight="1">
      <c r="A215" s="353"/>
      <c r="B215" s="172" t="s">
        <v>204</v>
      </c>
      <c r="C215" s="417"/>
      <c r="D215" s="418"/>
      <c r="E215" s="419"/>
      <c r="G215" s="174" t="s">
        <v>205</v>
      </c>
    </row>
    <row r="216" spans="1:7" ht="56.25" customHeight="1">
      <c r="A216" s="348" t="s">
        <v>198</v>
      </c>
      <c r="B216" s="139" t="s">
        <v>263</v>
      </c>
      <c r="C216" s="430"/>
      <c r="D216" s="431"/>
      <c r="E216" s="432"/>
      <c r="G216" s="173" t="s">
        <v>200</v>
      </c>
    </row>
    <row r="217" spans="1:7" ht="56.25" customHeight="1">
      <c r="A217" s="349"/>
      <c r="B217" s="139" t="s">
        <v>264</v>
      </c>
      <c r="C217" s="430"/>
      <c r="D217" s="431"/>
      <c r="E217" s="432"/>
      <c r="G217" s="173" t="s">
        <v>201</v>
      </c>
    </row>
    <row r="218" spans="1:7" ht="56.25" customHeight="1">
      <c r="A218" s="349"/>
      <c r="B218" s="139" t="s">
        <v>31</v>
      </c>
      <c r="C218" s="430"/>
      <c r="D218" s="431"/>
      <c r="E218" s="432"/>
      <c r="G218" s="173" t="s">
        <v>202</v>
      </c>
    </row>
    <row r="219" spans="1:7" ht="15.75" customHeight="1">
      <c r="A219" s="349"/>
      <c r="B219" s="175" t="s">
        <v>30</v>
      </c>
      <c r="C219" s="414">
        <f>INDEX($B$4:$E$18,MATCH($A207,$A$4:$A$18,),MATCH($B219,$B$3:$E$3,0))</f>
        <v>0</v>
      </c>
      <c r="D219" s="415"/>
      <c r="E219" s="416"/>
      <c r="G219" s="173" t="s">
        <v>212</v>
      </c>
    </row>
    <row r="220" spans="1:7" ht="165" customHeight="1">
      <c r="A220" s="350"/>
      <c r="B220" s="280" t="s">
        <v>443</v>
      </c>
      <c r="C220" s="363"/>
      <c r="D220" s="365"/>
      <c r="E220" s="364"/>
      <c r="G220" s="135" t="s">
        <v>440</v>
      </c>
    </row>
    <row r="221" spans="1:7" ht="15" customHeight="1">
      <c r="A221" s="423" t="s">
        <v>32</v>
      </c>
      <c r="B221" s="165" t="s">
        <v>67</v>
      </c>
      <c r="C221" s="427" t="s">
        <v>125</v>
      </c>
      <c r="D221" s="428"/>
      <c r="E221" s="429"/>
      <c r="G221" s="173" t="s">
        <v>77</v>
      </c>
    </row>
    <row r="222" spans="1:7" ht="135" customHeight="1">
      <c r="A222" s="423"/>
      <c r="B222" s="139" t="s">
        <v>78</v>
      </c>
      <c r="C222" s="427"/>
      <c r="D222" s="428"/>
      <c r="E222" s="429"/>
      <c r="G222" s="173" t="s">
        <v>265</v>
      </c>
    </row>
    <row r="224" spans="1:7" ht="13.5">
      <c r="A224" s="168">
        <v>13</v>
      </c>
      <c r="B224" s="169" t="s">
        <v>113</v>
      </c>
    </row>
    <row r="225" spans="1:7" ht="20.25" customHeight="1">
      <c r="A225" s="348" t="s">
        <v>15</v>
      </c>
      <c r="B225" s="139" t="s">
        <v>76</v>
      </c>
      <c r="C225" s="414">
        <f>INDEX($B$4:$E$18,MATCH($A224,$A$4:$A$18,),MATCH($B225,$B$3:$E$3,0))</f>
        <v>0</v>
      </c>
      <c r="D225" s="415"/>
      <c r="E225" s="416"/>
      <c r="G225" s="361" t="s">
        <v>59</v>
      </c>
    </row>
    <row r="226" spans="1:7" ht="20.25" customHeight="1">
      <c r="A226" s="349"/>
      <c r="B226" s="139" t="s">
        <v>29</v>
      </c>
      <c r="C226" s="414">
        <f>INDEX($B$4:$E$18,MATCH($A224,$A$4:$A$18,),MATCH($B226,$B$3:$E$3,0))</f>
        <v>0</v>
      </c>
      <c r="D226" s="415"/>
      <c r="E226" s="416"/>
      <c r="G226" s="362"/>
    </row>
    <row r="227" spans="1:7" ht="15" customHeight="1">
      <c r="A227" s="351" t="s">
        <v>196</v>
      </c>
      <c r="B227" s="348" t="s">
        <v>400</v>
      </c>
      <c r="C227" s="170" t="s">
        <v>28</v>
      </c>
      <c r="D227" s="171" t="s">
        <v>199</v>
      </c>
      <c r="E227" s="171" t="s">
        <v>197</v>
      </c>
      <c r="G227" s="358" t="s">
        <v>401</v>
      </c>
    </row>
    <row r="228" spans="1:7" ht="46.5" customHeight="1">
      <c r="A228" s="352"/>
      <c r="B228" s="349"/>
      <c r="C228" s="56"/>
      <c r="D228" s="39"/>
      <c r="E228" s="57"/>
      <c r="G228" s="359"/>
    </row>
    <row r="229" spans="1:7" ht="46.5" customHeight="1">
      <c r="A229" s="352"/>
      <c r="B229" s="349"/>
      <c r="C229" s="56"/>
      <c r="D229" s="39"/>
      <c r="E229" s="57"/>
      <c r="G229" s="359"/>
    </row>
    <row r="230" spans="1:7" ht="46.5" customHeight="1">
      <c r="A230" s="352"/>
      <c r="B230" s="350"/>
      <c r="C230" s="56"/>
      <c r="D230" s="39"/>
      <c r="E230" s="57"/>
      <c r="G230" s="360"/>
    </row>
    <row r="231" spans="1:7" ht="80.25" customHeight="1">
      <c r="A231" s="352"/>
      <c r="B231" s="172" t="s">
        <v>203</v>
      </c>
      <c r="C231" s="417"/>
      <c r="D231" s="418"/>
      <c r="E231" s="419"/>
      <c r="G231" s="173" t="s">
        <v>206</v>
      </c>
    </row>
    <row r="232" spans="1:7" ht="80.25" customHeight="1">
      <c r="A232" s="353"/>
      <c r="B232" s="172" t="s">
        <v>204</v>
      </c>
      <c r="C232" s="417"/>
      <c r="D232" s="418"/>
      <c r="E232" s="419"/>
      <c r="G232" s="174" t="s">
        <v>205</v>
      </c>
    </row>
    <row r="233" spans="1:7" ht="56.25" customHeight="1">
      <c r="A233" s="348" t="s">
        <v>198</v>
      </c>
      <c r="B233" s="139" t="s">
        <v>263</v>
      </c>
      <c r="C233" s="430"/>
      <c r="D233" s="431"/>
      <c r="E233" s="432"/>
      <c r="G233" s="173" t="s">
        <v>200</v>
      </c>
    </row>
    <row r="234" spans="1:7" ht="56.25" customHeight="1">
      <c r="A234" s="349"/>
      <c r="B234" s="139" t="s">
        <v>264</v>
      </c>
      <c r="C234" s="430"/>
      <c r="D234" s="431"/>
      <c r="E234" s="432"/>
      <c r="G234" s="173" t="s">
        <v>201</v>
      </c>
    </row>
    <row r="235" spans="1:7" ht="56.25" customHeight="1">
      <c r="A235" s="349"/>
      <c r="B235" s="139" t="s">
        <v>31</v>
      </c>
      <c r="C235" s="430"/>
      <c r="D235" s="431"/>
      <c r="E235" s="432"/>
      <c r="G235" s="173" t="s">
        <v>202</v>
      </c>
    </row>
    <row r="236" spans="1:7" ht="15.75" customHeight="1">
      <c r="A236" s="349"/>
      <c r="B236" s="175" t="s">
        <v>30</v>
      </c>
      <c r="C236" s="414">
        <f>INDEX($B$4:$E$18,MATCH($A224,$A$4:$A$18,),MATCH($B236,$B$3:$E$3,0))</f>
        <v>0</v>
      </c>
      <c r="D236" s="415"/>
      <c r="E236" s="416"/>
      <c r="G236" s="173" t="s">
        <v>212</v>
      </c>
    </row>
    <row r="237" spans="1:7" ht="165" customHeight="1">
      <c r="A237" s="350"/>
      <c r="B237" s="280" t="s">
        <v>443</v>
      </c>
      <c r="C237" s="363"/>
      <c r="D237" s="365"/>
      <c r="E237" s="364"/>
      <c r="G237" s="135" t="s">
        <v>440</v>
      </c>
    </row>
    <row r="238" spans="1:7" ht="15" customHeight="1">
      <c r="A238" s="423" t="s">
        <v>32</v>
      </c>
      <c r="B238" s="165" t="s">
        <v>67</v>
      </c>
      <c r="C238" s="427" t="s">
        <v>125</v>
      </c>
      <c r="D238" s="428"/>
      <c r="E238" s="429"/>
      <c r="G238" s="173" t="s">
        <v>77</v>
      </c>
    </row>
    <row r="239" spans="1:7" ht="135" customHeight="1">
      <c r="A239" s="423"/>
      <c r="B239" s="139" t="s">
        <v>78</v>
      </c>
      <c r="C239" s="427"/>
      <c r="D239" s="428"/>
      <c r="E239" s="429"/>
      <c r="G239" s="173" t="s">
        <v>265</v>
      </c>
    </row>
    <row r="241" spans="1:7" ht="13.5">
      <c r="A241" s="168">
        <v>14</v>
      </c>
      <c r="B241" s="169" t="s">
        <v>113</v>
      </c>
    </row>
    <row r="242" spans="1:7" ht="20.25" customHeight="1">
      <c r="A242" s="348" t="s">
        <v>15</v>
      </c>
      <c r="B242" s="139" t="s">
        <v>76</v>
      </c>
      <c r="C242" s="414">
        <f>INDEX($B$4:$E$18,MATCH($A241,$A$4:$A$18,),MATCH($B242,$B$3:$E$3,0))</f>
        <v>0</v>
      </c>
      <c r="D242" s="415"/>
      <c r="E242" s="416"/>
      <c r="G242" s="361" t="s">
        <v>59</v>
      </c>
    </row>
    <row r="243" spans="1:7" ht="20.25" customHeight="1">
      <c r="A243" s="349"/>
      <c r="B243" s="139" t="s">
        <v>29</v>
      </c>
      <c r="C243" s="414">
        <f>INDEX($B$4:$E$18,MATCH($A241,$A$4:$A$18,),MATCH($B243,$B$3:$E$3,0))</f>
        <v>0</v>
      </c>
      <c r="D243" s="415"/>
      <c r="E243" s="416"/>
      <c r="G243" s="362"/>
    </row>
    <row r="244" spans="1:7" ht="15" customHeight="1">
      <c r="A244" s="351" t="s">
        <v>196</v>
      </c>
      <c r="B244" s="348" t="s">
        <v>400</v>
      </c>
      <c r="C244" s="170" t="s">
        <v>28</v>
      </c>
      <c r="D244" s="171" t="s">
        <v>199</v>
      </c>
      <c r="E244" s="171" t="s">
        <v>197</v>
      </c>
      <c r="G244" s="358" t="s">
        <v>402</v>
      </c>
    </row>
    <row r="245" spans="1:7" ht="46.5" customHeight="1">
      <c r="A245" s="352"/>
      <c r="B245" s="349"/>
      <c r="C245" s="56"/>
      <c r="D245" s="39"/>
      <c r="E245" s="57"/>
      <c r="G245" s="359"/>
    </row>
    <row r="246" spans="1:7" ht="46.5" customHeight="1">
      <c r="A246" s="352"/>
      <c r="B246" s="349"/>
      <c r="C246" s="56"/>
      <c r="D246" s="39"/>
      <c r="E246" s="57"/>
      <c r="G246" s="359"/>
    </row>
    <row r="247" spans="1:7" ht="46.5" customHeight="1">
      <c r="A247" s="352"/>
      <c r="B247" s="350"/>
      <c r="C247" s="56"/>
      <c r="D247" s="39"/>
      <c r="E247" s="57"/>
      <c r="G247" s="360"/>
    </row>
    <row r="248" spans="1:7" ht="80.25" customHeight="1">
      <c r="A248" s="352"/>
      <c r="B248" s="172" t="s">
        <v>203</v>
      </c>
      <c r="C248" s="417"/>
      <c r="D248" s="418"/>
      <c r="E248" s="419"/>
      <c r="G248" s="173" t="s">
        <v>206</v>
      </c>
    </row>
    <row r="249" spans="1:7" ht="80.25" customHeight="1">
      <c r="A249" s="353"/>
      <c r="B249" s="172" t="s">
        <v>204</v>
      </c>
      <c r="C249" s="417"/>
      <c r="D249" s="418"/>
      <c r="E249" s="419"/>
      <c r="G249" s="174" t="s">
        <v>205</v>
      </c>
    </row>
    <row r="250" spans="1:7" ht="56.25" customHeight="1">
      <c r="A250" s="348" t="s">
        <v>198</v>
      </c>
      <c r="B250" s="139" t="s">
        <v>263</v>
      </c>
      <c r="C250" s="430"/>
      <c r="D250" s="431"/>
      <c r="E250" s="432"/>
      <c r="G250" s="173" t="s">
        <v>200</v>
      </c>
    </row>
    <row r="251" spans="1:7" ht="56.25" customHeight="1">
      <c r="A251" s="349"/>
      <c r="B251" s="139" t="s">
        <v>264</v>
      </c>
      <c r="C251" s="430"/>
      <c r="D251" s="431"/>
      <c r="E251" s="432"/>
      <c r="G251" s="173" t="s">
        <v>201</v>
      </c>
    </row>
    <row r="252" spans="1:7" ht="56.25" customHeight="1">
      <c r="A252" s="349"/>
      <c r="B252" s="139" t="s">
        <v>31</v>
      </c>
      <c r="C252" s="430"/>
      <c r="D252" s="431"/>
      <c r="E252" s="432"/>
      <c r="G252" s="173" t="s">
        <v>202</v>
      </c>
    </row>
    <row r="253" spans="1:7" ht="15.75" customHeight="1">
      <c r="A253" s="349"/>
      <c r="B253" s="175" t="s">
        <v>30</v>
      </c>
      <c r="C253" s="414">
        <f>INDEX($B$4:$E$18,MATCH($A241,$A$4:$A$18,),MATCH($B253,$B$3:$E$3,0))</f>
        <v>0</v>
      </c>
      <c r="D253" s="415"/>
      <c r="E253" s="416"/>
      <c r="G253" s="173" t="s">
        <v>212</v>
      </c>
    </row>
    <row r="254" spans="1:7" ht="165" customHeight="1">
      <c r="A254" s="350"/>
      <c r="B254" s="280" t="s">
        <v>443</v>
      </c>
      <c r="C254" s="363"/>
      <c r="D254" s="365"/>
      <c r="E254" s="364"/>
      <c r="G254" s="135" t="s">
        <v>440</v>
      </c>
    </row>
    <row r="255" spans="1:7" ht="15" customHeight="1">
      <c r="A255" s="423" t="s">
        <v>32</v>
      </c>
      <c r="B255" s="165" t="s">
        <v>67</v>
      </c>
      <c r="C255" s="427" t="s">
        <v>125</v>
      </c>
      <c r="D255" s="428"/>
      <c r="E255" s="429"/>
      <c r="G255" s="173" t="s">
        <v>77</v>
      </c>
    </row>
    <row r="256" spans="1:7" ht="135" customHeight="1">
      <c r="A256" s="423"/>
      <c r="B256" s="139" t="s">
        <v>78</v>
      </c>
      <c r="C256" s="427"/>
      <c r="D256" s="428"/>
      <c r="E256" s="429"/>
      <c r="G256" s="173" t="s">
        <v>265</v>
      </c>
    </row>
    <row r="258" spans="1:7" ht="13.5">
      <c r="A258" s="168">
        <v>15</v>
      </c>
      <c r="B258" s="169" t="s">
        <v>113</v>
      </c>
    </row>
    <row r="259" spans="1:7" ht="20.25" customHeight="1">
      <c r="A259" s="348" t="s">
        <v>15</v>
      </c>
      <c r="B259" s="139" t="s">
        <v>76</v>
      </c>
      <c r="C259" s="414">
        <f>INDEX($B$4:$E$18,MATCH($A258,$A$4:$A$18,),MATCH($B259,$B$3:$E$3,0))</f>
        <v>0</v>
      </c>
      <c r="D259" s="415"/>
      <c r="E259" s="416"/>
      <c r="G259" s="361" t="s">
        <v>59</v>
      </c>
    </row>
    <row r="260" spans="1:7" ht="20.25" customHeight="1">
      <c r="A260" s="349"/>
      <c r="B260" s="139" t="s">
        <v>29</v>
      </c>
      <c r="C260" s="414">
        <f>INDEX($B$4:$E$18,MATCH($A258,$A$4:$A$18,),MATCH($B260,$B$3:$E$3,0))</f>
        <v>0</v>
      </c>
      <c r="D260" s="415"/>
      <c r="E260" s="416"/>
      <c r="G260" s="362"/>
    </row>
    <row r="261" spans="1:7" ht="15" customHeight="1">
      <c r="A261" s="351" t="s">
        <v>196</v>
      </c>
      <c r="B261" s="348" t="s">
        <v>400</v>
      </c>
      <c r="C261" s="170" t="s">
        <v>28</v>
      </c>
      <c r="D261" s="171" t="s">
        <v>199</v>
      </c>
      <c r="E261" s="171" t="s">
        <v>197</v>
      </c>
      <c r="G261" s="358" t="s">
        <v>401</v>
      </c>
    </row>
    <row r="262" spans="1:7" ht="46.5" customHeight="1">
      <c r="A262" s="352"/>
      <c r="B262" s="349"/>
      <c r="C262" s="56"/>
      <c r="D262" s="39"/>
      <c r="E262" s="57"/>
      <c r="G262" s="359"/>
    </row>
    <row r="263" spans="1:7" ht="46.5" customHeight="1">
      <c r="A263" s="352"/>
      <c r="B263" s="349"/>
      <c r="C263" s="56"/>
      <c r="D263" s="39"/>
      <c r="E263" s="57"/>
      <c r="G263" s="359"/>
    </row>
    <row r="264" spans="1:7" ht="46.5" customHeight="1">
      <c r="A264" s="352"/>
      <c r="B264" s="350"/>
      <c r="C264" s="56"/>
      <c r="D264" s="39"/>
      <c r="E264" s="57"/>
      <c r="G264" s="360"/>
    </row>
    <row r="265" spans="1:7" ht="80.25" customHeight="1">
      <c r="A265" s="352"/>
      <c r="B265" s="172" t="s">
        <v>203</v>
      </c>
      <c r="C265" s="417"/>
      <c r="D265" s="418"/>
      <c r="E265" s="419"/>
      <c r="G265" s="173" t="s">
        <v>206</v>
      </c>
    </row>
    <row r="266" spans="1:7" ht="80.25" customHeight="1">
      <c r="A266" s="353"/>
      <c r="B266" s="172" t="s">
        <v>204</v>
      </c>
      <c r="C266" s="417"/>
      <c r="D266" s="418"/>
      <c r="E266" s="419"/>
      <c r="G266" s="174" t="s">
        <v>205</v>
      </c>
    </row>
    <row r="267" spans="1:7" ht="56.25" customHeight="1">
      <c r="A267" s="348" t="s">
        <v>198</v>
      </c>
      <c r="B267" s="139" t="s">
        <v>263</v>
      </c>
      <c r="C267" s="430"/>
      <c r="D267" s="431"/>
      <c r="E267" s="432"/>
      <c r="G267" s="173" t="s">
        <v>200</v>
      </c>
    </row>
    <row r="268" spans="1:7" ht="56.25" customHeight="1">
      <c r="A268" s="349"/>
      <c r="B268" s="139" t="s">
        <v>264</v>
      </c>
      <c r="C268" s="430"/>
      <c r="D268" s="431"/>
      <c r="E268" s="432"/>
      <c r="G268" s="173" t="s">
        <v>201</v>
      </c>
    </row>
    <row r="269" spans="1:7" ht="56.25" customHeight="1">
      <c r="A269" s="349"/>
      <c r="B269" s="139" t="s">
        <v>31</v>
      </c>
      <c r="C269" s="430"/>
      <c r="D269" s="431"/>
      <c r="E269" s="432"/>
      <c r="G269" s="173" t="s">
        <v>202</v>
      </c>
    </row>
    <row r="270" spans="1:7" ht="15.75" customHeight="1">
      <c r="A270" s="349"/>
      <c r="B270" s="175" t="s">
        <v>30</v>
      </c>
      <c r="C270" s="414">
        <f>INDEX($B$4:$E$18,MATCH($A258,$A$4:$A$18,),MATCH($B270,$B$3:$E$3,0))</f>
        <v>0</v>
      </c>
      <c r="D270" s="415"/>
      <c r="E270" s="416"/>
      <c r="G270" s="173" t="s">
        <v>212</v>
      </c>
    </row>
    <row r="271" spans="1:7" ht="165" customHeight="1">
      <c r="A271" s="350"/>
      <c r="B271" s="280" t="s">
        <v>443</v>
      </c>
      <c r="C271" s="363"/>
      <c r="D271" s="365"/>
      <c r="E271" s="364"/>
      <c r="G271" s="135" t="s">
        <v>440</v>
      </c>
    </row>
    <row r="272" spans="1:7" ht="15" customHeight="1">
      <c r="A272" s="423" t="s">
        <v>32</v>
      </c>
      <c r="B272" s="165" t="s">
        <v>67</v>
      </c>
      <c r="C272" s="427" t="s">
        <v>125</v>
      </c>
      <c r="D272" s="428"/>
      <c r="E272" s="429"/>
      <c r="G272" s="173" t="s">
        <v>77</v>
      </c>
    </row>
    <row r="273" spans="1:7" ht="135" customHeight="1">
      <c r="A273" s="423"/>
      <c r="B273" s="139" t="s">
        <v>78</v>
      </c>
      <c r="C273" s="427"/>
      <c r="D273" s="428"/>
      <c r="E273" s="429"/>
      <c r="G273" s="173" t="s">
        <v>265</v>
      </c>
    </row>
  </sheetData>
  <sheetProtection password="DD26" sheet="1" formatCells="0" formatColumns="0" formatRows="0" insertRows="0"/>
  <mergeCells count="271">
    <mergeCell ref="A272:A273"/>
    <mergeCell ref="C272:E272"/>
    <mergeCell ref="C273:E273"/>
    <mergeCell ref="A23:A28"/>
    <mergeCell ref="A40:A45"/>
    <mergeCell ref="A57:A62"/>
    <mergeCell ref="A74:A79"/>
    <mergeCell ref="A91:A96"/>
    <mergeCell ref="A108:A113"/>
    <mergeCell ref="A125:A130"/>
    <mergeCell ref="A142:A147"/>
    <mergeCell ref="A159:A164"/>
    <mergeCell ref="A176:A181"/>
    <mergeCell ref="A193:A198"/>
    <mergeCell ref="A210:A215"/>
    <mergeCell ref="A227:A232"/>
    <mergeCell ref="C266:E266"/>
    <mergeCell ref="A267:A271"/>
    <mergeCell ref="C267:E267"/>
    <mergeCell ref="C268:E268"/>
    <mergeCell ref="C269:E269"/>
    <mergeCell ref="C270:E270"/>
    <mergeCell ref="C271:E271"/>
    <mergeCell ref="A261:A266"/>
    <mergeCell ref="G259:G260"/>
    <mergeCell ref="C260:E260"/>
    <mergeCell ref="B261:B264"/>
    <mergeCell ref="G261:G264"/>
    <mergeCell ref="C265:E265"/>
    <mergeCell ref="A255:A256"/>
    <mergeCell ref="C255:E255"/>
    <mergeCell ref="C256:E256"/>
    <mergeCell ref="A259:A260"/>
    <mergeCell ref="C259:E259"/>
    <mergeCell ref="C249:E249"/>
    <mergeCell ref="A250:A254"/>
    <mergeCell ref="C250:E250"/>
    <mergeCell ref="C251:E251"/>
    <mergeCell ref="C252:E252"/>
    <mergeCell ref="C253:E253"/>
    <mergeCell ref="C254:E254"/>
    <mergeCell ref="A244:A249"/>
    <mergeCell ref="G242:G243"/>
    <mergeCell ref="C243:E243"/>
    <mergeCell ref="B244:B247"/>
    <mergeCell ref="G244:G247"/>
    <mergeCell ref="C248:E248"/>
    <mergeCell ref="A238:A239"/>
    <mergeCell ref="C238:E238"/>
    <mergeCell ref="C239:E239"/>
    <mergeCell ref="A242:A243"/>
    <mergeCell ref="C242:E242"/>
    <mergeCell ref="C232:E232"/>
    <mergeCell ref="A233:A237"/>
    <mergeCell ref="C233:E233"/>
    <mergeCell ref="C234:E234"/>
    <mergeCell ref="C235:E235"/>
    <mergeCell ref="C236:E236"/>
    <mergeCell ref="C237:E237"/>
    <mergeCell ref="G225:G226"/>
    <mergeCell ref="C226:E226"/>
    <mergeCell ref="B227:B230"/>
    <mergeCell ref="G227:G230"/>
    <mergeCell ref="C231:E231"/>
    <mergeCell ref="A221:A222"/>
    <mergeCell ref="C221:E221"/>
    <mergeCell ref="C222:E222"/>
    <mergeCell ref="A225:A226"/>
    <mergeCell ref="C225:E225"/>
    <mergeCell ref="C215:E215"/>
    <mergeCell ref="A216:A220"/>
    <mergeCell ref="C216:E216"/>
    <mergeCell ref="C217:E217"/>
    <mergeCell ref="C218:E218"/>
    <mergeCell ref="C219:E219"/>
    <mergeCell ref="C220:E220"/>
    <mergeCell ref="G208:G209"/>
    <mergeCell ref="C209:E209"/>
    <mergeCell ref="B210:B213"/>
    <mergeCell ref="G210:G213"/>
    <mergeCell ref="C214:E214"/>
    <mergeCell ref="A204:A205"/>
    <mergeCell ref="C204:E204"/>
    <mergeCell ref="C205:E205"/>
    <mergeCell ref="A208:A209"/>
    <mergeCell ref="C208:E208"/>
    <mergeCell ref="C198:E198"/>
    <mergeCell ref="A199:A203"/>
    <mergeCell ref="C199:E199"/>
    <mergeCell ref="C200:E200"/>
    <mergeCell ref="C201:E201"/>
    <mergeCell ref="C202:E202"/>
    <mergeCell ref="C203:E203"/>
    <mergeCell ref="G191:G192"/>
    <mergeCell ref="C192:E192"/>
    <mergeCell ref="B193:B196"/>
    <mergeCell ref="G193:G196"/>
    <mergeCell ref="C197:E197"/>
    <mergeCell ref="A187:A188"/>
    <mergeCell ref="C187:E187"/>
    <mergeCell ref="C188:E188"/>
    <mergeCell ref="A191:A192"/>
    <mergeCell ref="C191:E191"/>
    <mergeCell ref="C181:E181"/>
    <mergeCell ref="A182:A186"/>
    <mergeCell ref="C182:E182"/>
    <mergeCell ref="C183:E183"/>
    <mergeCell ref="C184:E184"/>
    <mergeCell ref="C185:E185"/>
    <mergeCell ref="C186:E186"/>
    <mergeCell ref="G174:G175"/>
    <mergeCell ref="C175:E175"/>
    <mergeCell ref="B176:B179"/>
    <mergeCell ref="G176:G179"/>
    <mergeCell ref="C180:E180"/>
    <mergeCell ref="A170:A171"/>
    <mergeCell ref="C170:E170"/>
    <mergeCell ref="C171:E171"/>
    <mergeCell ref="A174:A175"/>
    <mergeCell ref="C174:E174"/>
    <mergeCell ref="C164:E164"/>
    <mergeCell ref="A165:A169"/>
    <mergeCell ref="C165:E165"/>
    <mergeCell ref="C166:E166"/>
    <mergeCell ref="C167:E167"/>
    <mergeCell ref="C168:E168"/>
    <mergeCell ref="C169:E169"/>
    <mergeCell ref="G157:G158"/>
    <mergeCell ref="C158:E158"/>
    <mergeCell ref="B159:B162"/>
    <mergeCell ref="G159:G162"/>
    <mergeCell ref="C163:E163"/>
    <mergeCell ref="A153:A154"/>
    <mergeCell ref="C153:E153"/>
    <mergeCell ref="C154:E154"/>
    <mergeCell ref="A157:A158"/>
    <mergeCell ref="C157:E157"/>
    <mergeCell ref="C147:E147"/>
    <mergeCell ref="A148:A152"/>
    <mergeCell ref="C148:E148"/>
    <mergeCell ref="C149:E149"/>
    <mergeCell ref="C150:E150"/>
    <mergeCell ref="C151:E151"/>
    <mergeCell ref="C152:E152"/>
    <mergeCell ref="G140:G141"/>
    <mergeCell ref="C141:E141"/>
    <mergeCell ref="B142:B145"/>
    <mergeCell ref="G142:G145"/>
    <mergeCell ref="C146:E146"/>
    <mergeCell ref="A136:A137"/>
    <mergeCell ref="C136:E136"/>
    <mergeCell ref="C137:E137"/>
    <mergeCell ref="A140:A141"/>
    <mergeCell ref="C140:E140"/>
    <mergeCell ref="C130:E130"/>
    <mergeCell ref="A131:A135"/>
    <mergeCell ref="C131:E131"/>
    <mergeCell ref="C132:E132"/>
    <mergeCell ref="C133:E133"/>
    <mergeCell ref="C134:E134"/>
    <mergeCell ref="C135:E135"/>
    <mergeCell ref="G123:G124"/>
    <mergeCell ref="C124:E124"/>
    <mergeCell ref="B125:B128"/>
    <mergeCell ref="G125:G128"/>
    <mergeCell ref="C129:E129"/>
    <mergeCell ref="A119:A120"/>
    <mergeCell ref="C119:E119"/>
    <mergeCell ref="C120:E120"/>
    <mergeCell ref="A123:A124"/>
    <mergeCell ref="C123:E123"/>
    <mergeCell ref="C112:E112"/>
    <mergeCell ref="C113:E113"/>
    <mergeCell ref="A114:A118"/>
    <mergeCell ref="C114:E114"/>
    <mergeCell ref="C115:E115"/>
    <mergeCell ref="C116:E116"/>
    <mergeCell ref="C117:E117"/>
    <mergeCell ref="C118:E118"/>
    <mergeCell ref="A106:A107"/>
    <mergeCell ref="C106:E106"/>
    <mergeCell ref="G106:G107"/>
    <mergeCell ref="C107:E107"/>
    <mergeCell ref="B108:B111"/>
    <mergeCell ref="G108:G111"/>
    <mergeCell ref="A102:A103"/>
    <mergeCell ref="C102:E102"/>
    <mergeCell ref="C103:E103"/>
    <mergeCell ref="G38:G39"/>
    <mergeCell ref="G40:G43"/>
    <mergeCell ref="G55:G56"/>
    <mergeCell ref="G57:G60"/>
    <mergeCell ref="G72:G73"/>
    <mergeCell ref="G74:G77"/>
    <mergeCell ref="G89:G90"/>
    <mergeCell ref="G91:G94"/>
    <mergeCell ref="B91:B94"/>
    <mergeCell ref="C95:E95"/>
    <mergeCell ref="C96:E96"/>
    <mergeCell ref="A97:A101"/>
    <mergeCell ref="C97:E97"/>
    <mergeCell ref="C98:E98"/>
    <mergeCell ref="C99:E99"/>
    <mergeCell ref="C100:E100"/>
    <mergeCell ref="C101:E101"/>
    <mergeCell ref="A85:A86"/>
    <mergeCell ref="C85:E85"/>
    <mergeCell ref="C86:E86"/>
    <mergeCell ref="A89:A90"/>
    <mergeCell ref="C89:E89"/>
    <mergeCell ref="C90:E90"/>
    <mergeCell ref="B74:B77"/>
    <mergeCell ref="C78:E78"/>
    <mergeCell ref="C79:E79"/>
    <mergeCell ref="A80:A84"/>
    <mergeCell ref="C80:E80"/>
    <mergeCell ref="C81:E81"/>
    <mergeCell ref="C82:E82"/>
    <mergeCell ref="C83:E83"/>
    <mergeCell ref="C84:E84"/>
    <mergeCell ref="A68:A69"/>
    <mergeCell ref="C68:E68"/>
    <mergeCell ref="C69:E69"/>
    <mergeCell ref="A72:A73"/>
    <mergeCell ref="C72:E72"/>
    <mergeCell ref="C73:E73"/>
    <mergeCell ref="B57:B60"/>
    <mergeCell ref="C61:E61"/>
    <mergeCell ref="C62:E62"/>
    <mergeCell ref="A63:A67"/>
    <mergeCell ref="C63:E63"/>
    <mergeCell ref="C64:E64"/>
    <mergeCell ref="C65:E65"/>
    <mergeCell ref="C66:E66"/>
    <mergeCell ref="C67:E67"/>
    <mergeCell ref="A51:A52"/>
    <mergeCell ref="C51:E51"/>
    <mergeCell ref="C52:E52"/>
    <mergeCell ref="A55:A56"/>
    <mergeCell ref="C55:E55"/>
    <mergeCell ref="C56:E56"/>
    <mergeCell ref="C45:E45"/>
    <mergeCell ref="A46:A50"/>
    <mergeCell ref="C46:E46"/>
    <mergeCell ref="C47:E47"/>
    <mergeCell ref="C48:E48"/>
    <mergeCell ref="C49:E49"/>
    <mergeCell ref="C50:E50"/>
    <mergeCell ref="A38:A39"/>
    <mergeCell ref="C38:E38"/>
    <mergeCell ref="C39:E39"/>
    <mergeCell ref="B40:B43"/>
    <mergeCell ref="C44:E44"/>
    <mergeCell ref="C28:E28"/>
    <mergeCell ref="G4:G18"/>
    <mergeCell ref="A21:A22"/>
    <mergeCell ref="C21:E21"/>
    <mergeCell ref="G21:G22"/>
    <mergeCell ref="C22:E22"/>
    <mergeCell ref="B23:B26"/>
    <mergeCell ref="G23:G26"/>
    <mergeCell ref="C27:E27"/>
    <mergeCell ref="A34:A35"/>
    <mergeCell ref="C34:E34"/>
    <mergeCell ref="C35:E35"/>
    <mergeCell ref="C33:E33"/>
    <mergeCell ref="C29:E29"/>
    <mergeCell ref="C30:E30"/>
    <mergeCell ref="A29:A33"/>
    <mergeCell ref="C31:E31"/>
    <mergeCell ref="C32:E32"/>
  </mergeCells>
  <phoneticPr fontId="7"/>
  <conditionalFormatting sqref="C34:E34">
    <cfRule type="cellIs" dxfId="31" priority="32" operator="equal">
      <formula>"（プルダウン選択）"</formula>
    </cfRule>
  </conditionalFormatting>
  <conditionalFormatting sqref="C51:E51">
    <cfRule type="cellIs" dxfId="30" priority="31" operator="equal">
      <formula>"（プルダウン選択）"</formula>
    </cfRule>
  </conditionalFormatting>
  <conditionalFormatting sqref="C136:E136">
    <cfRule type="cellIs" dxfId="29" priority="9" operator="equal">
      <formula>"（プルダウン選択）"</formula>
    </cfRule>
  </conditionalFormatting>
  <conditionalFormatting sqref="C170:E170">
    <cfRule type="cellIs" dxfId="28" priority="7" operator="equal">
      <formula>"（プルダウン選択）"</formula>
    </cfRule>
  </conditionalFormatting>
  <conditionalFormatting sqref="C204:E204">
    <cfRule type="cellIs" dxfId="27" priority="5" operator="equal">
      <formula>"（プルダウン選択）"</formula>
    </cfRule>
  </conditionalFormatting>
  <conditionalFormatting sqref="C238:E238">
    <cfRule type="cellIs" dxfId="26" priority="3" operator="equal">
      <formula>"（プルダウン選択）"</formula>
    </cfRule>
  </conditionalFormatting>
  <conditionalFormatting sqref="C68:E68">
    <cfRule type="cellIs" dxfId="25" priority="13" operator="equal">
      <formula>"（プルダウン選択）"</formula>
    </cfRule>
  </conditionalFormatting>
  <conditionalFormatting sqref="C85:E85">
    <cfRule type="cellIs" dxfId="24" priority="12" operator="equal">
      <formula>"（プルダウン選択）"</formula>
    </cfRule>
  </conditionalFormatting>
  <conditionalFormatting sqref="C153:E153">
    <cfRule type="cellIs" dxfId="23" priority="8" operator="equal">
      <formula>"（プルダウン選択）"</formula>
    </cfRule>
  </conditionalFormatting>
  <conditionalFormatting sqref="C102:E102">
    <cfRule type="cellIs" dxfId="22" priority="11" operator="equal">
      <formula>"（プルダウン選択）"</formula>
    </cfRule>
  </conditionalFormatting>
  <conditionalFormatting sqref="C119:E119">
    <cfRule type="cellIs" dxfId="21" priority="10" operator="equal">
      <formula>"（プルダウン選択）"</formula>
    </cfRule>
  </conditionalFormatting>
  <conditionalFormatting sqref="C187:E187">
    <cfRule type="cellIs" dxfId="20" priority="6" operator="equal">
      <formula>"（プルダウン選択）"</formula>
    </cfRule>
  </conditionalFormatting>
  <conditionalFormatting sqref="C221:E221">
    <cfRule type="cellIs" dxfId="19" priority="4" operator="equal">
      <formula>"（プルダウン選択）"</formula>
    </cfRule>
  </conditionalFormatting>
  <conditionalFormatting sqref="C255:E255">
    <cfRule type="cellIs" dxfId="18" priority="2" operator="equal">
      <formula>"（プルダウン選択）"</formula>
    </cfRule>
  </conditionalFormatting>
  <conditionalFormatting sqref="C272:E272">
    <cfRule type="cellIs" dxfId="17" priority="1" operator="equal">
      <formula>"（プルダウン選択）"</formula>
    </cfRule>
  </conditionalFormatting>
  <dataValidations count="1">
    <dataValidation type="list" allowBlank="1" showInputMessage="1" showErrorMessage="1" sqref="C34:E34 C51:E51 C68:E68 C85:E85 C102:E102 C119:E119 C136:E136 C153:E153 C170:E170 C187:E187 C204:E204 C221:E221 C238:E238 C255:E255 C272:E272" xr:uid="{00000000-0002-0000-0600-000000000000}">
      <formula1>"（プルダウン選択）,景品類に該当する,景品類に該当しない"</formula1>
    </dataValidation>
  </dataValidations>
  <hyperlinks>
    <hyperlink ref="B20" location="⑥インセンティブ登録!B2" display="↑ページTOPに戻る" xr:uid="{00000000-0004-0000-0600-000004000000}"/>
    <hyperlink ref="B37" location="⑥インセンティブ登録!B2" display="↑ページTOPに戻る" xr:uid="{E982EA36-8057-4BD1-A5EF-383B00917E44}"/>
    <hyperlink ref="B54" location="⑥インセンティブ登録!B2" display="↑ページTOPに戻る" xr:uid="{F40BAE62-0150-4B06-9714-4164AEF3AA99}"/>
    <hyperlink ref="B71" location="⑥インセンティブ登録!B2" display="↑ページTOPに戻る" xr:uid="{C8761555-6DC1-4489-AF17-BB5643845E03}"/>
    <hyperlink ref="B88" location="⑥インセンティブ登録!B2" display="↑ページTOPに戻る" xr:uid="{2ED0FE1F-A55B-4B36-A6E3-C7CB5583678D}"/>
    <hyperlink ref="B105" location="⑥インセンティブ登録!B2" display="↑ページTOPに戻る" xr:uid="{F117F9AA-4A67-4368-B6E2-352967ADB6CD}"/>
    <hyperlink ref="B122" location="⑥インセンティブ登録!B2" display="↑ページTOPに戻る" xr:uid="{F32B775C-F307-4990-9286-04EB12CF983E}"/>
    <hyperlink ref="B139" location="⑥インセンティブ登録!B2" display="↑ページTOPに戻る" xr:uid="{7D6F5DB2-EF06-47BD-812A-4DCCF9F8FD72}"/>
    <hyperlink ref="B156" location="⑥インセンティブ登録!B2" display="↑ページTOPに戻る" xr:uid="{283756B3-23B6-4405-A2D3-40DAF88AAF20}"/>
    <hyperlink ref="B173" location="⑥インセンティブ登録!B2" display="↑ページTOPに戻る" xr:uid="{D1A642EA-95EB-4BF6-B352-02739429F74A}"/>
    <hyperlink ref="B190" location="⑥インセンティブ登録!B2" display="↑ページTOPに戻る" xr:uid="{0D61D64E-E06A-48F4-9023-E3F50B4B26B6}"/>
    <hyperlink ref="B207" location="⑥インセンティブ登録!B2" display="↑ページTOPに戻る" xr:uid="{26B05ED8-9647-461C-BB68-4C778E68CF15}"/>
    <hyperlink ref="B224" location="⑥インセンティブ登録!B2" display="↑ページTOPに戻る" xr:uid="{F8FA3AD8-7BC3-4FA2-B9D1-F994585C7916}"/>
    <hyperlink ref="B241" location="⑥インセンティブ登録!B2" display="↑ページTOPに戻る" xr:uid="{8B70FE54-BCBF-4CA0-8975-C82D10DFB319}"/>
    <hyperlink ref="B258" location="⑥インセンティブ登録!B2" display="↑ページTOPに戻る" xr:uid="{A2D0BC2E-873E-49E0-9CD5-F34C1C6FCFC4}"/>
    <hyperlink ref="A4" location="⑥インセンティブ登録!A23" display="⑥インセンティブ登録!A23" xr:uid="{C8792164-8749-479C-97BA-DB8DB65D55C8}"/>
    <hyperlink ref="A5" location="⑥インセンティブ登録!A40" display="⑥インセンティブ登録!A40" xr:uid="{9DAAE7D0-0600-436A-A9DF-445577544C67}"/>
    <hyperlink ref="A6" location="⑥インセンティブ登録!A57" display="⑥インセンティブ登録!A57" xr:uid="{D8397B43-C5FD-4D50-B35E-48CD24B3BC4D}"/>
    <hyperlink ref="A7" location="⑥インセンティブ登録!A74" display="⑥インセンティブ登録!A74" xr:uid="{2FFBD3EF-F5F4-4641-85A9-FD2872F02CE9}"/>
    <hyperlink ref="A8" location="⑥インセンティブ登録!A91" display="⑥インセンティブ登録!A91" xr:uid="{DEA5624F-BE30-4D9E-A77B-0A4FE744D785}"/>
    <hyperlink ref="A9" location="⑥インセンティブ登録!A108" display="⑥インセンティブ登録!A108" xr:uid="{F3802184-E2E5-4773-AAB5-1CD11CDB16DF}"/>
    <hyperlink ref="A10" location="⑥インセンティブ登録!A125" display="⑥インセンティブ登録!A125" xr:uid="{46A89475-2082-44E1-9EF2-BD83CFAE537F}"/>
    <hyperlink ref="A11" location="⑥インセンティブ登録!A142" display="⑥インセンティブ登録!A142" xr:uid="{45279918-9124-4483-B3AF-60A5D1FA6E9D}"/>
    <hyperlink ref="A12" location="⑥インセンティブ登録!A159" display="⑥インセンティブ登録!A159" xr:uid="{661792A2-6464-435A-9EDD-84D24B63EDC2}"/>
    <hyperlink ref="A13" location="⑥インセンティブ登録!A176" display="⑥インセンティブ登録!A176" xr:uid="{FA78543A-2098-4FDB-BF88-D1DCDD5273C5}"/>
    <hyperlink ref="A14" location="⑥インセンティブ登録!A193" display="⑥インセンティブ登録!A193" xr:uid="{CB29813E-31B7-4D84-8F50-3D8357506B89}"/>
    <hyperlink ref="A15" location="⑥インセンティブ登録!A210" display="⑥インセンティブ登録!A210" xr:uid="{F5BC7870-3768-497D-9BA6-8099920A8ED0}"/>
    <hyperlink ref="A16" location="⑥インセンティブ登録!A227" display="⑥インセンティブ登録!A227" xr:uid="{E5010BB4-BB97-4222-8FF4-754FA24A306E}"/>
    <hyperlink ref="A17" location="⑥インセンティブ登録!A244" display="⑥インセンティブ登録!A244" xr:uid="{D8919650-1019-4CF0-B4E5-223533F9334F}"/>
    <hyperlink ref="A18" location="⑥インセンティブ登録!A261" display="⑥インセンティブ登録!A261" xr:uid="{496A090E-F8D7-44D1-820D-BEC71E06B3EB}"/>
  </hyperlinks>
  <pageMargins left="0.19685039370078741" right="0.19685039370078741" top="0.39370078740157483" bottom="0.39370078740157483" header="0.31496062992125984" footer="0.31496062992125984"/>
  <pageSetup paperSize="9" scale="92" fitToHeight="16" orientation="portrait" r:id="rId1"/>
  <headerFooter>
    <oddFooter>&amp;P / &amp;N ページ</oddFooter>
  </headerFooter>
  <rowBreaks count="15" manualBreakCount="15">
    <brk id="18" max="5" man="1"/>
    <brk id="35" max="5" man="1"/>
    <brk id="52" max="5" man="1"/>
    <brk id="69" max="5" man="1"/>
    <brk id="86" max="5" man="1"/>
    <brk id="103" max="5" man="1"/>
    <brk id="120" max="5" man="1"/>
    <brk id="137" max="5" man="1"/>
    <brk id="154" max="5" man="1"/>
    <brk id="171" max="5" man="1"/>
    <brk id="188" max="5" man="1"/>
    <brk id="205" max="5" man="1"/>
    <brk id="222" max="5" man="1"/>
    <brk id="239" max="5" man="1"/>
    <brk id="256" max="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プルダウンリスト!$E$4:$E$8</xm:f>
          </x14:formula1>
          <xm:sqref>C4:C18</xm:sqref>
        </x14:dataValidation>
        <x14:dataValidation type="list" allowBlank="1" showInputMessage="1" showErrorMessage="1" xr:uid="{00000000-0002-0000-0600-000002000000}">
          <x14:formula1>
            <xm:f>プルダウンリスト!$F$3:$F$7</xm:f>
          </x14:formula1>
          <xm:sqref>E4:E18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2335-8D4D-4C17-9380-D33372A7438D}">
  <sheetPr>
    <tabColor theme="9" tint="0.59999389629810485"/>
    <pageSetUpPr fitToPage="1"/>
  </sheetPr>
  <dimension ref="A1:X45"/>
  <sheetViews>
    <sheetView showGridLines="0" view="pageBreakPreview" zoomScale="85" zoomScaleNormal="85" zoomScaleSheetLayoutView="85" workbookViewId="0">
      <selection activeCell="B12" sqref="B12"/>
    </sheetView>
  </sheetViews>
  <sheetFormatPr defaultColWidth="9" defaultRowHeight="12"/>
  <cols>
    <col min="1" max="1" width="4.625" style="67" customWidth="1"/>
    <col min="2" max="3" width="20.875" style="67" customWidth="1"/>
    <col min="4" max="4" width="10.625" style="67" customWidth="1"/>
    <col min="5" max="5" width="7.125" style="67" customWidth="1"/>
    <col min="6" max="6" width="12.125" style="67" customWidth="1"/>
    <col min="7" max="7" width="7.125" style="67" customWidth="1"/>
    <col min="8" max="8" width="12.125" style="67" customWidth="1"/>
    <col min="9" max="9" width="7.125" style="67" customWidth="1"/>
    <col min="10" max="10" width="12.125" style="67" customWidth="1"/>
    <col min="11" max="11" width="7.125" style="67" customWidth="1"/>
    <col min="12" max="12" width="12.125" style="67" customWidth="1"/>
    <col min="13" max="13" width="7.125" style="67" customWidth="1"/>
    <col min="14" max="14" width="12.125" style="67" customWidth="1"/>
    <col min="15" max="15" width="7.125" style="67" customWidth="1"/>
    <col min="16" max="16" width="12.125" style="67" customWidth="1"/>
    <col min="17" max="17" width="7.125" style="67" customWidth="1"/>
    <col min="18" max="18" width="12.125" style="67" customWidth="1"/>
    <col min="19" max="19" width="7.125" style="67" customWidth="1"/>
    <col min="20" max="20" width="12.125" style="67" customWidth="1"/>
    <col min="21" max="21" width="7.125" style="67" customWidth="1"/>
    <col min="22" max="22" width="12.125" style="67" customWidth="1"/>
    <col min="23" max="23" width="8.125" style="67" customWidth="1"/>
    <col min="24" max="24" width="15.875" style="67" customWidth="1"/>
    <col min="25" max="16384" width="9" style="67"/>
  </cols>
  <sheetData>
    <row r="1" spans="1:24" ht="18.75">
      <c r="A1" s="66" t="s">
        <v>34</v>
      </c>
    </row>
    <row r="2" spans="1:24" ht="18.75">
      <c r="A2" s="66"/>
      <c r="B2" s="67" t="s">
        <v>173</v>
      </c>
    </row>
    <row r="3" spans="1:24" ht="12" customHeight="1">
      <c r="A3" s="66"/>
      <c r="B3" s="67" t="s">
        <v>174</v>
      </c>
    </row>
    <row r="4" spans="1:24" ht="6" customHeight="1" thickBot="1">
      <c r="D4" s="180"/>
    </row>
    <row r="5" spans="1:24" ht="15" customHeight="1">
      <c r="A5" s="439" t="s">
        <v>4</v>
      </c>
      <c r="B5" s="442" t="s">
        <v>172</v>
      </c>
      <c r="C5" s="442" t="s">
        <v>170</v>
      </c>
      <c r="D5" s="445" t="s">
        <v>255</v>
      </c>
      <c r="E5" s="433" t="s">
        <v>169</v>
      </c>
      <c r="F5" s="434"/>
      <c r="G5" s="434"/>
      <c r="H5" s="434"/>
      <c r="I5" s="434"/>
      <c r="J5" s="434"/>
      <c r="K5" s="434"/>
      <c r="L5" s="434"/>
      <c r="M5" s="434"/>
      <c r="N5" s="434"/>
      <c r="O5" s="434"/>
      <c r="P5" s="434"/>
      <c r="Q5" s="434"/>
      <c r="R5" s="434"/>
      <c r="S5" s="434"/>
      <c r="T5" s="434"/>
      <c r="U5" s="434"/>
      <c r="V5" s="434"/>
      <c r="W5" s="435" t="s">
        <v>33</v>
      </c>
      <c r="X5" s="436"/>
    </row>
    <row r="6" spans="1:24" ht="16.5" customHeight="1">
      <c r="A6" s="440"/>
      <c r="B6" s="443"/>
      <c r="C6" s="443"/>
      <c r="D6" s="446"/>
      <c r="E6" s="181" t="s">
        <v>251</v>
      </c>
      <c r="F6" s="182"/>
      <c r="G6" s="183" t="s">
        <v>252</v>
      </c>
      <c r="H6" s="182"/>
      <c r="I6" s="183" t="s">
        <v>253</v>
      </c>
      <c r="J6" s="182"/>
      <c r="K6" s="183" t="s">
        <v>254</v>
      </c>
      <c r="L6" s="182"/>
      <c r="M6" s="183" t="s">
        <v>403</v>
      </c>
      <c r="N6" s="182"/>
      <c r="O6" s="183" t="s">
        <v>404</v>
      </c>
      <c r="P6" s="182"/>
      <c r="Q6" s="183" t="s">
        <v>348</v>
      </c>
      <c r="R6" s="182"/>
      <c r="S6" s="183" t="s">
        <v>349</v>
      </c>
      <c r="T6" s="182"/>
      <c r="U6" s="183" t="s">
        <v>350</v>
      </c>
      <c r="V6" s="182"/>
      <c r="W6" s="437"/>
      <c r="X6" s="438"/>
    </row>
    <row r="7" spans="1:24" ht="16.5" customHeight="1">
      <c r="A7" s="441"/>
      <c r="B7" s="444"/>
      <c r="C7" s="444"/>
      <c r="D7" s="447"/>
      <c r="E7" s="184" t="s">
        <v>16</v>
      </c>
      <c r="F7" s="185" t="s">
        <v>17</v>
      </c>
      <c r="G7" s="185" t="s">
        <v>16</v>
      </c>
      <c r="H7" s="185" t="s">
        <v>17</v>
      </c>
      <c r="I7" s="185" t="s">
        <v>16</v>
      </c>
      <c r="J7" s="185" t="s">
        <v>17</v>
      </c>
      <c r="K7" s="185" t="s">
        <v>16</v>
      </c>
      <c r="L7" s="185" t="s">
        <v>17</v>
      </c>
      <c r="M7" s="185" t="s">
        <v>16</v>
      </c>
      <c r="N7" s="185" t="s">
        <v>17</v>
      </c>
      <c r="O7" s="185" t="s">
        <v>16</v>
      </c>
      <c r="P7" s="185" t="s">
        <v>17</v>
      </c>
      <c r="Q7" s="185" t="s">
        <v>16</v>
      </c>
      <c r="R7" s="185" t="s">
        <v>17</v>
      </c>
      <c r="S7" s="185" t="s">
        <v>16</v>
      </c>
      <c r="T7" s="185" t="s">
        <v>17</v>
      </c>
      <c r="U7" s="185" t="s">
        <v>16</v>
      </c>
      <c r="V7" s="185" t="s">
        <v>17</v>
      </c>
      <c r="W7" s="184" t="s">
        <v>16</v>
      </c>
      <c r="X7" s="186" t="s">
        <v>17</v>
      </c>
    </row>
    <row r="8" spans="1:24" ht="26.25" customHeight="1">
      <c r="A8" s="187">
        <v>1</v>
      </c>
      <c r="B8" s="508"/>
      <c r="C8" s="508"/>
      <c r="D8" s="536"/>
      <c r="E8" s="537"/>
      <c r="F8" s="208">
        <f>E8*$D8</f>
        <v>0</v>
      </c>
      <c r="G8" s="538"/>
      <c r="H8" s="208">
        <f t="shared" ref="H8:H27" si="0">G8*$D8</f>
        <v>0</v>
      </c>
      <c r="I8" s="538"/>
      <c r="J8" s="208">
        <f t="shared" ref="J8:J27" si="1">I8*$D8</f>
        <v>0</v>
      </c>
      <c r="K8" s="538"/>
      <c r="L8" s="208">
        <f t="shared" ref="L8:L27" si="2">K8*$D8</f>
        <v>0</v>
      </c>
      <c r="M8" s="538"/>
      <c r="N8" s="208">
        <f t="shared" ref="N8:N22" si="3">M8*$D8</f>
        <v>0</v>
      </c>
      <c r="O8" s="538"/>
      <c r="P8" s="208">
        <f t="shared" ref="P8:P27" si="4">O8*$D8</f>
        <v>0</v>
      </c>
      <c r="Q8" s="538"/>
      <c r="R8" s="208">
        <f t="shared" ref="R8:R27" si="5">Q8*$D8</f>
        <v>0</v>
      </c>
      <c r="S8" s="538"/>
      <c r="T8" s="208">
        <f t="shared" ref="T8:T22" si="6">S8*$D8</f>
        <v>0</v>
      </c>
      <c r="U8" s="538"/>
      <c r="V8" s="208">
        <f t="shared" ref="V8:V22" si="7">U8*$D8</f>
        <v>0</v>
      </c>
      <c r="W8" s="188">
        <f t="shared" ref="W8:X24" si="8">SUMIFS($E8:$V8,$E$7:$V$7,W$7)</f>
        <v>0</v>
      </c>
      <c r="X8" s="189">
        <f t="shared" si="8"/>
        <v>0</v>
      </c>
    </row>
    <row r="9" spans="1:24" ht="26.25" customHeight="1">
      <c r="A9" s="187">
        <v>2</v>
      </c>
      <c r="B9" s="272"/>
      <c r="C9" s="272"/>
      <c r="D9" s="37"/>
      <c r="E9" s="176"/>
      <c r="F9" s="190">
        <f t="shared" ref="F9:F22" si="9">E9*$D9</f>
        <v>0</v>
      </c>
      <c r="G9" s="177"/>
      <c r="H9" s="190">
        <f t="shared" si="0"/>
        <v>0</v>
      </c>
      <c r="I9" s="177"/>
      <c r="J9" s="190">
        <f t="shared" si="1"/>
        <v>0</v>
      </c>
      <c r="K9" s="177"/>
      <c r="L9" s="190">
        <f t="shared" si="2"/>
        <v>0</v>
      </c>
      <c r="M9" s="177"/>
      <c r="N9" s="190">
        <f t="shared" si="3"/>
        <v>0</v>
      </c>
      <c r="O9" s="177"/>
      <c r="P9" s="190">
        <f t="shared" si="4"/>
        <v>0</v>
      </c>
      <c r="Q9" s="177"/>
      <c r="R9" s="190">
        <f t="shared" si="5"/>
        <v>0</v>
      </c>
      <c r="S9" s="177"/>
      <c r="T9" s="190">
        <f t="shared" si="6"/>
        <v>0</v>
      </c>
      <c r="U9" s="177"/>
      <c r="V9" s="190">
        <f t="shared" si="7"/>
        <v>0</v>
      </c>
      <c r="W9" s="188">
        <f t="shared" si="8"/>
        <v>0</v>
      </c>
      <c r="X9" s="189">
        <f t="shared" si="8"/>
        <v>0</v>
      </c>
    </row>
    <row r="10" spans="1:24" ht="26.25" customHeight="1">
      <c r="A10" s="187">
        <v>3</v>
      </c>
      <c r="B10" s="272"/>
      <c r="C10" s="272"/>
      <c r="D10" s="37"/>
      <c r="E10" s="176"/>
      <c r="F10" s="190">
        <f t="shared" si="9"/>
        <v>0</v>
      </c>
      <c r="G10" s="177"/>
      <c r="H10" s="190">
        <f t="shared" si="0"/>
        <v>0</v>
      </c>
      <c r="I10" s="177"/>
      <c r="J10" s="190">
        <f t="shared" si="1"/>
        <v>0</v>
      </c>
      <c r="K10" s="177"/>
      <c r="L10" s="190">
        <f t="shared" si="2"/>
        <v>0</v>
      </c>
      <c r="M10" s="177"/>
      <c r="N10" s="190">
        <f t="shared" si="3"/>
        <v>0</v>
      </c>
      <c r="O10" s="177"/>
      <c r="P10" s="190">
        <f t="shared" si="4"/>
        <v>0</v>
      </c>
      <c r="Q10" s="177"/>
      <c r="R10" s="190">
        <f t="shared" si="5"/>
        <v>0</v>
      </c>
      <c r="S10" s="177"/>
      <c r="T10" s="190">
        <f t="shared" si="6"/>
        <v>0</v>
      </c>
      <c r="U10" s="177"/>
      <c r="V10" s="190">
        <f t="shared" si="7"/>
        <v>0</v>
      </c>
      <c r="W10" s="188">
        <f t="shared" si="8"/>
        <v>0</v>
      </c>
      <c r="X10" s="189">
        <f t="shared" si="8"/>
        <v>0</v>
      </c>
    </row>
    <row r="11" spans="1:24" ht="26.25" customHeight="1">
      <c r="A11" s="187">
        <v>4</v>
      </c>
      <c r="B11" s="272"/>
      <c r="C11" s="272"/>
      <c r="D11" s="37"/>
      <c r="E11" s="176"/>
      <c r="F11" s="190">
        <f t="shared" si="9"/>
        <v>0</v>
      </c>
      <c r="G11" s="177"/>
      <c r="H11" s="190">
        <f t="shared" si="0"/>
        <v>0</v>
      </c>
      <c r="I11" s="177"/>
      <c r="J11" s="190">
        <f t="shared" si="1"/>
        <v>0</v>
      </c>
      <c r="K11" s="177"/>
      <c r="L11" s="190">
        <f t="shared" si="2"/>
        <v>0</v>
      </c>
      <c r="M11" s="177"/>
      <c r="N11" s="190">
        <f t="shared" si="3"/>
        <v>0</v>
      </c>
      <c r="O11" s="177"/>
      <c r="P11" s="190">
        <f t="shared" si="4"/>
        <v>0</v>
      </c>
      <c r="Q11" s="177"/>
      <c r="R11" s="190">
        <f t="shared" si="5"/>
        <v>0</v>
      </c>
      <c r="S11" s="177"/>
      <c r="T11" s="190">
        <f t="shared" si="6"/>
        <v>0</v>
      </c>
      <c r="U11" s="177"/>
      <c r="V11" s="190">
        <f t="shared" si="7"/>
        <v>0</v>
      </c>
      <c r="W11" s="188">
        <f t="shared" si="8"/>
        <v>0</v>
      </c>
      <c r="X11" s="189">
        <f t="shared" si="8"/>
        <v>0</v>
      </c>
    </row>
    <row r="12" spans="1:24" ht="26.25" customHeight="1">
      <c r="A12" s="187">
        <v>5</v>
      </c>
      <c r="B12" s="272"/>
      <c r="C12" s="272"/>
      <c r="D12" s="37"/>
      <c r="E12" s="176"/>
      <c r="F12" s="190">
        <f t="shared" si="9"/>
        <v>0</v>
      </c>
      <c r="G12" s="177"/>
      <c r="H12" s="190">
        <f t="shared" si="0"/>
        <v>0</v>
      </c>
      <c r="I12" s="177"/>
      <c r="J12" s="190">
        <f t="shared" si="1"/>
        <v>0</v>
      </c>
      <c r="K12" s="177"/>
      <c r="L12" s="190">
        <f t="shared" si="2"/>
        <v>0</v>
      </c>
      <c r="M12" s="177"/>
      <c r="N12" s="190">
        <f t="shared" si="3"/>
        <v>0</v>
      </c>
      <c r="O12" s="177"/>
      <c r="P12" s="190">
        <f t="shared" si="4"/>
        <v>0</v>
      </c>
      <c r="Q12" s="177"/>
      <c r="R12" s="190">
        <f t="shared" si="5"/>
        <v>0</v>
      </c>
      <c r="S12" s="177"/>
      <c r="T12" s="190">
        <f t="shared" si="6"/>
        <v>0</v>
      </c>
      <c r="U12" s="177"/>
      <c r="V12" s="190">
        <f t="shared" si="7"/>
        <v>0</v>
      </c>
      <c r="W12" s="188">
        <f t="shared" si="8"/>
        <v>0</v>
      </c>
      <c r="X12" s="189">
        <f t="shared" si="8"/>
        <v>0</v>
      </c>
    </row>
    <row r="13" spans="1:24" ht="26.25" customHeight="1">
      <c r="A13" s="187">
        <v>6</v>
      </c>
      <c r="B13" s="272"/>
      <c r="C13" s="272"/>
      <c r="D13" s="37"/>
      <c r="E13" s="176"/>
      <c r="F13" s="190">
        <f t="shared" si="9"/>
        <v>0</v>
      </c>
      <c r="G13" s="177"/>
      <c r="H13" s="190">
        <f t="shared" si="0"/>
        <v>0</v>
      </c>
      <c r="I13" s="177"/>
      <c r="J13" s="190">
        <f t="shared" si="1"/>
        <v>0</v>
      </c>
      <c r="K13" s="177"/>
      <c r="L13" s="190">
        <f t="shared" si="2"/>
        <v>0</v>
      </c>
      <c r="M13" s="177"/>
      <c r="N13" s="190">
        <f t="shared" si="3"/>
        <v>0</v>
      </c>
      <c r="O13" s="177"/>
      <c r="P13" s="190">
        <f t="shared" si="4"/>
        <v>0</v>
      </c>
      <c r="Q13" s="177"/>
      <c r="R13" s="190">
        <f t="shared" si="5"/>
        <v>0</v>
      </c>
      <c r="S13" s="177"/>
      <c r="T13" s="190">
        <f t="shared" si="6"/>
        <v>0</v>
      </c>
      <c r="U13" s="177"/>
      <c r="V13" s="190">
        <f t="shared" si="7"/>
        <v>0</v>
      </c>
      <c r="W13" s="188">
        <f t="shared" si="8"/>
        <v>0</v>
      </c>
      <c r="X13" s="189">
        <f t="shared" si="8"/>
        <v>0</v>
      </c>
    </row>
    <row r="14" spans="1:24" ht="26.25" customHeight="1">
      <c r="A14" s="187">
        <v>7</v>
      </c>
      <c r="B14" s="272"/>
      <c r="C14" s="272"/>
      <c r="D14" s="37"/>
      <c r="E14" s="176"/>
      <c r="F14" s="190">
        <f t="shared" si="9"/>
        <v>0</v>
      </c>
      <c r="G14" s="177"/>
      <c r="H14" s="190">
        <f t="shared" si="0"/>
        <v>0</v>
      </c>
      <c r="I14" s="177"/>
      <c r="J14" s="190">
        <f t="shared" si="1"/>
        <v>0</v>
      </c>
      <c r="K14" s="177"/>
      <c r="L14" s="190">
        <f t="shared" si="2"/>
        <v>0</v>
      </c>
      <c r="M14" s="177"/>
      <c r="N14" s="190">
        <f t="shared" si="3"/>
        <v>0</v>
      </c>
      <c r="O14" s="177"/>
      <c r="P14" s="190">
        <f t="shared" si="4"/>
        <v>0</v>
      </c>
      <c r="Q14" s="177"/>
      <c r="R14" s="190">
        <f t="shared" si="5"/>
        <v>0</v>
      </c>
      <c r="S14" s="177"/>
      <c r="T14" s="190">
        <f t="shared" si="6"/>
        <v>0</v>
      </c>
      <c r="U14" s="177"/>
      <c r="V14" s="190">
        <f t="shared" si="7"/>
        <v>0</v>
      </c>
      <c r="W14" s="188">
        <f t="shared" si="8"/>
        <v>0</v>
      </c>
      <c r="X14" s="189">
        <f t="shared" si="8"/>
        <v>0</v>
      </c>
    </row>
    <row r="15" spans="1:24" ht="26.25" customHeight="1">
      <c r="A15" s="187">
        <v>8</v>
      </c>
      <c r="B15" s="272"/>
      <c r="C15" s="272"/>
      <c r="D15" s="37"/>
      <c r="E15" s="176"/>
      <c r="F15" s="190">
        <f t="shared" si="9"/>
        <v>0</v>
      </c>
      <c r="G15" s="177"/>
      <c r="H15" s="190">
        <f t="shared" si="0"/>
        <v>0</v>
      </c>
      <c r="I15" s="177"/>
      <c r="J15" s="190">
        <f t="shared" si="1"/>
        <v>0</v>
      </c>
      <c r="K15" s="177"/>
      <c r="L15" s="190">
        <f t="shared" si="2"/>
        <v>0</v>
      </c>
      <c r="M15" s="177"/>
      <c r="N15" s="190">
        <f t="shared" si="3"/>
        <v>0</v>
      </c>
      <c r="O15" s="177"/>
      <c r="P15" s="190">
        <f t="shared" si="4"/>
        <v>0</v>
      </c>
      <c r="Q15" s="177"/>
      <c r="R15" s="190">
        <f t="shared" si="5"/>
        <v>0</v>
      </c>
      <c r="S15" s="177"/>
      <c r="T15" s="190">
        <f t="shared" si="6"/>
        <v>0</v>
      </c>
      <c r="U15" s="177"/>
      <c r="V15" s="190">
        <f t="shared" si="7"/>
        <v>0</v>
      </c>
      <c r="W15" s="188">
        <f t="shared" si="8"/>
        <v>0</v>
      </c>
      <c r="X15" s="189">
        <f t="shared" si="8"/>
        <v>0</v>
      </c>
    </row>
    <row r="16" spans="1:24" ht="26.25" customHeight="1">
      <c r="A16" s="187">
        <v>9</v>
      </c>
      <c r="B16" s="272"/>
      <c r="C16" s="272"/>
      <c r="D16" s="37"/>
      <c r="E16" s="176"/>
      <c r="F16" s="190">
        <f t="shared" si="9"/>
        <v>0</v>
      </c>
      <c r="G16" s="177"/>
      <c r="H16" s="190">
        <f t="shared" si="0"/>
        <v>0</v>
      </c>
      <c r="I16" s="177"/>
      <c r="J16" s="190">
        <f t="shared" si="1"/>
        <v>0</v>
      </c>
      <c r="K16" s="177"/>
      <c r="L16" s="190">
        <f t="shared" si="2"/>
        <v>0</v>
      </c>
      <c r="M16" s="177"/>
      <c r="N16" s="190">
        <f t="shared" si="3"/>
        <v>0</v>
      </c>
      <c r="O16" s="177"/>
      <c r="P16" s="190">
        <f t="shared" si="4"/>
        <v>0</v>
      </c>
      <c r="Q16" s="177"/>
      <c r="R16" s="190">
        <f t="shared" si="5"/>
        <v>0</v>
      </c>
      <c r="S16" s="177"/>
      <c r="T16" s="190">
        <f t="shared" si="6"/>
        <v>0</v>
      </c>
      <c r="U16" s="177"/>
      <c r="V16" s="190">
        <f t="shared" si="7"/>
        <v>0</v>
      </c>
      <c r="W16" s="188">
        <f t="shared" si="8"/>
        <v>0</v>
      </c>
      <c r="X16" s="189">
        <f t="shared" si="8"/>
        <v>0</v>
      </c>
    </row>
    <row r="17" spans="1:24" ht="26.25" customHeight="1">
      <c r="A17" s="187">
        <v>10</v>
      </c>
      <c r="B17" s="272"/>
      <c r="C17" s="272"/>
      <c r="D17" s="37"/>
      <c r="E17" s="176"/>
      <c r="F17" s="190">
        <f t="shared" si="9"/>
        <v>0</v>
      </c>
      <c r="G17" s="177"/>
      <c r="H17" s="190">
        <f t="shared" si="0"/>
        <v>0</v>
      </c>
      <c r="I17" s="177"/>
      <c r="J17" s="190">
        <f t="shared" si="1"/>
        <v>0</v>
      </c>
      <c r="K17" s="177"/>
      <c r="L17" s="190">
        <f t="shared" si="2"/>
        <v>0</v>
      </c>
      <c r="M17" s="177"/>
      <c r="N17" s="190">
        <f t="shared" si="3"/>
        <v>0</v>
      </c>
      <c r="O17" s="177"/>
      <c r="P17" s="190">
        <f t="shared" si="4"/>
        <v>0</v>
      </c>
      <c r="Q17" s="177"/>
      <c r="R17" s="190">
        <f t="shared" si="5"/>
        <v>0</v>
      </c>
      <c r="S17" s="177"/>
      <c r="T17" s="190">
        <f t="shared" si="6"/>
        <v>0</v>
      </c>
      <c r="U17" s="177"/>
      <c r="V17" s="190">
        <f t="shared" si="7"/>
        <v>0</v>
      </c>
      <c r="W17" s="188">
        <f t="shared" si="8"/>
        <v>0</v>
      </c>
      <c r="X17" s="189">
        <f t="shared" si="8"/>
        <v>0</v>
      </c>
    </row>
    <row r="18" spans="1:24" ht="26.25" customHeight="1">
      <c r="A18" s="187">
        <v>11</v>
      </c>
      <c r="B18" s="272"/>
      <c r="C18" s="272"/>
      <c r="D18" s="37"/>
      <c r="E18" s="176"/>
      <c r="F18" s="190">
        <f t="shared" si="9"/>
        <v>0</v>
      </c>
      <c r="G18" s="177"/>
      <c r="H18" s="190">
        <f t="shared" si="0"/>
        <v>0</v>
      </c>
      <c r="I18" s="177"/>
      <c r="J18" s="190">
        <f t="shared" si="1"/>
        <v>0</v>
      </c>
      <c r="K18" s="177"/>
      <c r="L18" s="190">
        <f t="shared" si="2"/>
        <v>0</v>
      </c>
      <c r="M18" s="177"/>
      <c r="N18" s="190">
        <f t="shared" si="3"/>
        <v>0</v>
      </c>
      <c r="O18" s="177"/>
      <c r="P18" s="190">
        <f t="shared" si="4"/>
        <v>0</v>
      </c>
      <c r="Q18" s="177"/>
      <c r="R18" s="190">
        <f t="shared" si="5"/>
        <v>0</v>
      </c>
      <c r="S18" s="177"/>
      <c r="T18" s="190">
        <f t="shared" si="6"/>
        <v>0</v>
      </c>
      <c r="U18" s="177"/>
      <c r="V18" s="190">
        <f t="shared" si="7"/>
        <v>0</v>
      </c>
      <c r="W18" s="188">
        <f t="shared" si="8"/>
        <v>0</v>
      </c>
      <c r="X18" s="189">
        <f t="shared" si="8"/>
        <v>0</v>
      </c>
    </row>
    <row r="19" spans="1:24" ht="26.25" customHeight="1">
      <c r="A19" s="187">
        <v>12</v>
      </c>
      <c r="B19" s="272"/>
      <c r="C19" s="272"/>
      <c r="D19" s="36"/>
      <c r="E19" s="176"/>
      <c r="F19" s="190">
        <f t="shared" si="9"/>
        <v>0</v>
      </c>
      <c r="G19" s="177"/>
      <c r="H19" s="190">
        <f t="shared" si="0"/>
        <v>0</v>
      </c>
      <c r="I19" s="177"/>
      <c r="J19" s="190">
        <f t="shared" si="1"/>
        <v>0</v>
      </c>
      <c r="K19" s="177"/>
      <c r="L19" s="190">
        <f t="shared" si="2"/>
        <v>0</v>
      </c>
      <c r="M19" s="177"/>
      <c r="N19" s="190">
        <f t="shared" si="3"/>
        <v>0</v>
      </c>
      <c r="O19" s="177"/>
      <c r="P19" s="190">
        <f t="shared" si="4"/>
        <v>0</v>
      </c>
      <c r="Q19" s="177"/>
      <c r="R19" s="190">
        <f t="shared" si="5"/>
        <v>0</v>
      </c>
      <c r="S19" s="177"/>
      <c r="T19" s="190">
        <f t="shared" si="6"/>
        <v>0</v>
      </c>
      <c r="U19" s="177"/>
      <c r="V19" s="190">
        <f t="shared" si="7"/>
        <v>0</v>
      </c>
      <c r="W19" s="188">
        <f t="shared" si="8"/>
        <v>0</v>
      </c>
      <c r="X19" s="189">
        <f t="shared" si="8"/>
        <v>0</v>
      </c>
    </row>
    <row r="20" spans="1:24" ht="26.25" customHeight="1">
      <c r="A20" s="187">
        <v>13</v>
      </c>
      <c r="B20" s="272"/>
      <c r="C20" s="272"/>
      <c r="D20" s="37"/>
      <c r="E20" s="176"/>
      <c r="F20" s="190">
        <f t="shared" si="9"/>
        <v>0</v>
      </c>
      <c r="G20" s="177"/>
      <c r="H20" s="190">
        <f t="shared" si="0"/>
        <v>0</v>
      </c>
      <c r="I20" s="177"/>
      <c r="J20" s="190">
        <f t="shared" si="1"/>
        <v>0</v>
      </c>
      <c r="K20" s="177"/>
      <c r="L20" s="190">
        <f t="shared" si="2"/>
        <v>0</v>
      </c>
      <c r="M20" s="177"/>
      <c r="N20" s="190">
        <f t="shared" si="3"/>
        <v>0</v>
      </c>
      <c r="O20" s="177"/>
      <c r="P20" s="190">
        <f t="shared" si="4"/>
        <v>0</v>
      </c>
      <c r="Q20" s="177"/>
      <c r="R20" s="190">
        <f t="shared" si="5"/>
        <v>0</v>
      </c>
      <c r="S20" s="177"/>
      <c r="T20" s="190">
        <f t="shared" si="6"/>
        <v>0</v>
      </c>
      <c r="U20" s="177"/>
      <c r="V20" s="190">
        <f t="shared" si="7"/>
        <v>0</v>
      </c>
      <c r="W20" s="188">
        <f t="shared" si="8"/>
        <v>0</v>
      </c>
      <c r="X20" s="189">
        <f t="shared" si="8"/>
        <v>0</v>
      </c>
    </row>
    <row r="21" spans="1:24" ht="26.25" customHeight="1">
      <c r="A21" s="187">
        <v>14</v>
      </c>
      <c r="B21" s="272"/>
      <c r="C21" s="272"/>
      <c r="D21" s="37"/>
      <c r="E21" s="176"/>
      <c r="F21" s="190">
        <f t="shared" si="9"/>
        <v>0</v>
      </c>
      <c r="G21" s="177"/>
      <c r="H21" s="190">
        <f t="shared" si="0"/>
        <v>0</v>
      </c>
      <c r="I21" s="177"/>
      <c r="J21" s="190">
        <f t="shared" si="1"/>
        <v>0</v>
      </c>
      <c r="K21" s="177"/>
      <c r="L21" s="190">
        <f t="shared" si="2"/>
        <v>0</v>
      </c>
      <c r="M21" s="177"/>
      <c r="N21" s="190">
        <f t="shared" si="3"/>
        <v>0</v>
      </c>
      <c r="O21" s="177"/>
      <c r="P21" s="190">
        <f t="shared" si="4"/>
        <v>0</v>
      </c>
      <c r="Q21" s="177"/>
      <c r="R21" s="190">
        <f t="shared" si="5"/>
        <v>0</v>
      </c>
      <c r="S21" s="177"/>
      <c r="T21" s="190">
        <f t="shared" si="6"/>
        <v>0</v>
      </c>
      <c r="U21" s="177"/>
      <c r="V21" s="190">
        <f t="shared" si="7"/>
        <v>0</v>
      </c>
      <c r="W21" s="188">
        <f t="shared" si="8"/>
        <v>0</v>
      </c>
      <c r="X21" s="189">
        <f t="shared" si="8"/>
        <v>0</v>
      </c>
    </row>
    <row r="22" spans="1:24" ht="26.25" customHeight="1">
      <c r="A22" s="187">
        <v>15</v>
      </c>
      <c r="B22" s="272"/>
      <c r="C22" s="272"/>
      <c r="D22" s="37"/>
      <c r="E22" s="176"/>
      <c r="F22" s="190">
        <f t="shared" si="9"/>
        <v>0</v>
      </c>
      <c r="G22" s="177"/>
      <c r="H22" s="190">
        <f t="shared" si="0"/>
        <v>0</v>
      </c>
      <c r="I22" s="177"/>
      <c r="J22" s="190">
        <f t="shared" si="1"/>
        <v>0</v>
      </c>
      <c r="K22" s="177"/>
      <c r="L22" s="190">
        <f t="shared" si="2"/>
        <v>0</v>
      </c>
      <c r="M22" s="177"/>
      <c r="N22" s="190">
        <f t="shared" si="3"/>
        <v>0</v>
      </c>
      <c r="O22" s="177"/>
      <c r="P22" s="190">
        <f t="shared" si="4"/>
        <v>0</v>
      </c>
      <c r="Q22" s="177"/>
      <c r="R22" s="190">
        <f t="shared" si="5"/>
        <v>0</v>
      </c>
      <c r="S22" s="177"/>
      <c r="T22" s="190">
        <f t="shared" si="6"/>
        <v>0</v>
      </c>
      <c r="U22" s="177"/>
      <c r="V22" s="190">
        <f t="shared" si="7"/>
        <v>0</v>
      </c>
      <c r="W22" s="188">
        <f t="shared" si="8"/>
        <v>0</v>
      </c>
      <c r="X22" s="189">
        <f t="shared" si="8"/>
        <v>0</v>
      </c>
    </row>
    <row r="23" spans="1:24" ht="26.25" customHeight="1">
      <c r="A23" s="187">
        <v>16</v>
      </c>
      <c r="B23" s="272"/>
      <c r="C23" s="272"/>
      <c r="D23" s="37"/>
      <c r="E23" s="176"/>
      <c r="F23" s="190">
        <f t="shared" ref="F23:F27" si="10">E23*$D23</f>
        <v>0</v>
      </c>
      <c r="G23" s="177"/>
      <c r="H23" s="190">
        <f t="shared" si="0"/>
        <v>0</v>
      </c>
      <c r="I23" s="177"/>
      <c r="J23" s="190">
        <f t="shared" si="1"/>
        <v>0</v>
      </c>
      <c r="K23" s="177"/>
      <c r="L23" s="190">
        <f t="shared" si="2"/>
        <v>0</v>
      </c>
      <c r="M23" s="177"/>
      <c r="N23" s="190">
        <f t="shared" ref="N23:N27" si="11">M23*$D23</f>
        <v>0</v>
      </c>
      <c r="O23" s="177"/>
      <c r="P23" s="190">
        <f t="shared" si="4"/>
        <v>0</v>
      </c>
      <c r="Q23" s="177"/>
      <c r="R23" s="190">
        <f t="shared" si="5"/>
        <v>0</v>
      </c>
      <c r="S23" s="177"/>
      <c r="T23" s="190">
        <f t="shared" ref="T23:T27" si="12">S23*$D23</f>
        <v>0</v>
      </c>
      <c r="U23" s="177"/>
      <c r="V23" s="190">
        <f t="shared" ref="V23:V27" si="13">U23*$D23</f>
        <v>0</v>
      </c>
      <c r="W23" s="188">
        <f t="shared" si="8"/>
        <v>0</v>
      </c>
      <c r="X23" s="189">
        <f t="shared" si="8"/>
        <v>0</v>
      </c>
    </row>
    <row r="24" spans="1:24" ht="26.25" customHeight="1">
      <c r="A24" s="187">
        <v>17</v>
      </c>
      <c r="B24" s="272"/>
      <c r="C24" s="272"/>
      <c r="D24" s="37"/>
      <c r="E24" s="176"/>
      <c r="F24" s="190">
        <f t="shared" si="10"/>
        <v>0</v>
      </c>
      <c r="G24" s="177"/>
      <c r="H24" s="190">
        <f t="shared" si="0"/>
        <v>0</v>
      </c>
      <c r="I24" s="177"/>
      <c r="J24" s="190">
        <f t="shared" si="1"/>
        <v>0</v>
      </c>
      <c r="K24" s="177"/>
      <c r="L24" s="190">
        <f t="shared" si="2"/>
        <v>0</v>
      </c>
      <c r="M24" s="177"/>
      <c r="N24" s="190">
        <f t="shared" si="11"/>
        <v>0</v>
      </c>
      <c r="O24" s="177"/>
      <c r="P24" s="190">
        <f t="shared" si="4"/>
        <v>0</v>
      </c>
      <c r="Q24" s="177"/>
      <c r="R24" s="190">
        <f t="shared" si="5"/>
        <v>0</v>
      </c>
      <c r="S24" s="177"/>
      <c r="T24" s="190">
        <f t="shared" si="12"/>
        <v>0</v>
      </c>
      <c r="U24" s="177"/>
      <c r="V24" s="190">
        <f t="shared" si="13"/>
        <v>0</v>
      </c>
      <c r="W24" s="188">
        <f t="shared" si="8"/>
        <v>0</v>
      </c>
      <c r="X24" s="189">
        <f t="shared" si="8"/>
        <v>0</v>
      </c>
    </row>
    <row r="25" spans="1:24" ht="26.25" customHeight="1">
      <c r="A25" s="187">
        <v>18</v>
      </c>
      <c r="B25" s="272"/>
      <c r="C25" s="272"/>
      <c r="D25" s="37"/>
      <c r="E25" s="176"/>
      <c r="F25" s="190">
        <f t="shared" si="10"/>
        <v>0</v>
      </c>
      <c r="G25" s="177"/>
      <c r="H25" s="190">
        <f t="shared" si="0"/>
        <v>0</v>
      </c>
      <c r="I25" s="177"/>
      <c r="J25" s="190">
        <f t="shared" si="1"/>
        <v>0</v>
      </c>
      <c r="K25" s="177"/>
      <c r="L25" s="190">
        <f t="shared" si="2"/>
        <v>0</v>
      </c>
      <c r="M25" s="177"/>
      <c r="N25" s="190">
        <f t="shared" si="11"/>
        <v>0</v>
      </c>
      <c r="O25" s="177"/>
      <c r="P25" s="190">
        <f t="shared" si="4"/>
        <v>0</v>
      </c>
      <c r="Q25" s="177"/>
      <c r="R25" s="190">
        <f t="shared" si="5"/>
        <v>0</v>
      </c>
      <c r="S25" s="177"/>
      <c r="T25" s="190">
        <f t="shared" si="12"/>
        <v>0</v>
      </c>
      <c r="U25" s="177"/>
      <c r="V25" s="190">
        <f t="shared" si="13"/>
        <v>0</v>
      </c>
      <c r="W25" s="188">
        <f t="shared" ref="W25:X27" si="14">SUMIFS($E25:$V25,$E$7:$V$7,W$7)</f>
        <v>0</v>
      </c>
      <c r="X25" s="189">
        <f t="shared" si="14"/>
        <v>0</v>
      </c>
    </row>
    <row r="26" spans="1:24" ht="26.25" customHeight="1">
      <c r="A26" s="187">
        <v>19</v>
      </c>
      <c r="B26" s="272"/>
      <c r="C26" s="272"/>
      <c r="D26" s="37"/>
      <c r="E26" s="176"/>
      <c r="F26" s="190">
        <f t="shared" si="10"/>
        <v>0</v>
      </c>
      <c r="G26" s="177"/>
      <c r="H26" s="190">
        <f t="shared" si="0"/>
        <v>0</v>
      </c>
      <c r="I26" s="177"/>
      <c r="J26" s="190">
        <f t="shared" si="1"/>
        <v>0</v>
      </c>
      <c r="K26" s="177"/>
      <c r="L26" s="190">
        <f t="shared" si="2"/>
        <v>0</v>
      </c>
      <c r="M26" s="177"/>
      <c r="N26" s="190">
        <f t="shared" si="11"/>
        <v>0</v>
      </c>
      <c r="O26" s="177"/>
      <c r="P26" s="190">
        <f t="shared" si="4"/>
        <v>0</v>
      </c>
      <c r="Q26" s="177"/>
      <c r="R26" s="190">
        <f t="shared" si="5"/>
        <v>0</v>
      </c>
      <c r="S26" s="177"/>
      <c r="T26" s="190">
        <f t="shared" si="12"/>
        <v>0</v>
      </c>
      <c r="U26" s="177"/>
      <c r="V26" s="190">
        <f t="shared" si="13"/>
        <v>0</v>
      </c>
      <c r="W26" s="188">
        <f t="shared" si="14"/>
        <v>0</v>
      </c>
      <c r="X26" s="189">
        <f t="shared" si="14"/>
        <v>0</v>
      </c>
    </row>
    <row r="27" spans="1:24" ht="26.25" customHeight="1" thickBot="1">
      <c r="A27" s="191">
        <v>20</v>
      </c>
      <c r="B27" s="273"/>
      <c r="C27" s="273"/>
      <c r="D27" s="38"/>
      <c r="E27" s="178"/>
      <c r="F27" s="192">
        <f t="shared" si="10"/>
        <v>0</v>
      </c>
      <c r="G27" s="179"/>
      <c r="H27" s="192">
        <f t="shared" si="0"/>
        <v>0</v>
      </c>
      <c r="I27" s="179"/>
      <c r="J27" s="192">
        <f t="shared" si="1"/>
        <v>0</v>
      </c>
      <c r="K27" s="179"/>
      <c r="L27" s="192">
        <f t="shared" si="2"/>
        <v>0</v>
      </c>
      <c r="M27" s="179"/>
      <c r="N27" s="192">
        <f t="shared" si="11"/>
        <v>0</v>
      </c>
      <c r="O27" s="179"/>
      <c r="P27" s="192">
        <f t="shared" si="4"/>
        <v>0</v>
      </c>
      <c r="Q27" s="179"/>
      <c r="R27" s="192">
        <f t="shared" si="5"/>
        <v>0</v>
      </c>
      <c r="S27" s="179"/>
      <c r="T27" s="192">
        <f t="shared" si="12"/>
        <v>0</v>
      </c>
      <c r="U27" s="179"/>
      <c r="V27" s="192">
        <f t="shared" si="13"/>
        <v>0</v>
      </c>
      <c r="W27" s="193">
        <f t="shared" si="14"/>
        <v>0</v>
      </c>
      <c r="X27" s="194">
        <f t="shared" si="14"/>
        <v>0</v>
      </c>
    </row>
    <row r="28" spans="1:24" ht="27" customHeight="1" thickBot="1">
      <c r="A28" s="195"/>
      <c r="B28" s="196"/>
      <c r="C28" s="196"/>
      <c r="D28" s="197" t="s">
        <v>33</v>
      </c>
      <c r="E28" s="198">
        <f t="shared" ref="E28:X28" si="15">SUM(E8:E27)</f>
        <v>0</v>
      </c>
      <c r="F28" s="199">
        <f t="shared" si="15"/>
        <v>0</v>
      </c>
      <c r="G28" s="199">
        <f t="shared" si="15"/>
        <v>0</v>
      </c>
      <c r="H28" s="199">
        <f t="shared" si="15"/>
        <v>0</v>
      </c>
      <c r="I28" s="199">
        <f t="shared" si="15"/>
        <v>0</v>
      </c>
      <c r="J28" s="199">
        <f t="shared" si="15"/>
        <v>0</v>
      </c>
      <c r="K28" s="199">
        <f t="shared" si="15"/>
        <v>0</v>
      </c>
      <c r="L28" s="199">
        <f t="shared" si="15"/>
        <v>0</v>
      </c>
      <c r="M28" s="199">
        <f t="shared" si="15"/>
        <v>0</v>
      </c>
      <c r="N28" s="199">
        <f t="shared" si="15"/>
        <v>0</v>
      </c>
      <c r="O28" s="199">
        <f t="shared" si="15"/>
        <v>0</v>
      </c>
      <c r="P28" s="199">
        <f t="shared" si="15"/>
        <v>0</v>
      </c>
      <c r="Q28" s="199">
        <f t="shared" ref="Q28:R28" si="16">SUM(Q8:Q27)</f>
        <v>0</v>
      </c>
      <c r="R28" s="199">
        <f t="shared" si="16"/>
        <v>0</v>
      </c>
      <c r="S28" s="199">
        <f t="shared" si="15"/>
        <v>0</v>
      </c>
      <c r="T28" s="199">
        <f t="shared" si="15"/>
        <v>0</v>
      </c>
      <c r="U28" s="199">
        <f t="shared" si="15"/>
        <v>0</v>
      </c>
      <c r="V28" s="200">
        <f t="shared" si="15"/>
        <v>0</v>
      </c>
      <c r="W28" s="198">
        <f t="shared" si="15"/>
        <v>0</v>
      </c>
      <c r="X28" s="201">
        <f t="shared" si="15"/>
        <v>0</v>
      </c>
    </row>
    <row r="29" spans="1:24" ht="30.75" customHeight="1" thickBot="1">
      <c r="A29" s="202"/>
      <c r="B29" s="202"/>
      <c r="C29" s="202"/>
      <c r="D29" s="203"/>
      <c r="E29" s="204"/>
      <c r="F29" s="204"/>
      <c r="G29" s="204"/>
      <c r="H29" s="204"/>
      <c r="I29" s="204"/>
      <c r="J29" s="204"/>
      <c r="K29" s="204"/>
      <c r="L29" s="204"/>
      <c r="M29" s="204"/>
      <c r="N29" s="204"/>
      <c r="O29" s="204"/>
      <c r="P29" s="204"/>
      <c r="Q29" s="204"/>
      <c r="R29" s="204"/>
      <c r="S29" s="204"/>
      <c r="T29" s="204"/>
      <c r="U29" s="204"/>
      <c r="V29" s="204"/>
      <c r="W29" s="205" t="s">
        <v>171</v>
      </c>
      <c r="X29" s="206">
        <f>ROUNDDOWN(X28*1/2,0)</f>
        <v>0</v>
      </c>
    </row>
    <row r="31" spans="1:24">
      <c r="H31" s="207"/>
      <c r="I31" s="207"/>
      <c r="J31" s="207"/>
      <c r="K31" s="207"/>
      <c r="L31" s="207"/>
      <c r="N31" s="207"/>
      <c r="O31" s="207"/>
      <c r="P31" s="207"/>
      <c r="Q31" s="207"/>
      <c r="R31" s="207"/>
      <c r="S31" s="207"/>
      <c r="T31" s="207"/>
      <c r="U31" s="207"/>
    </row>
    <row r="32" spans="1:24">
      <c r="H32" s="207"/>
      <c r="I32" s="207"/>
      <c r="J32" s="207"/>
      <c r="K32" s="207"/>
      <c r="L32" s="207"/>
      <c r="N32" s="207"/>
      <c r="O32" s="207"/>
      <c r="P32" s="207"/>
      <c r="Q32" s="207"/>
      <c r="R32" s="207"/>
      <c r="S32" s="207"/>
      <c r="T32" s="207"/>
      <c r="U32" s="207"/>
    </row>
    <row r="33" spans="8:21">
      <c r="H33" s="207"/>
      <c r="I33" s="207"/>
      <c r="J33" s="207"/>
      <c r="K33" s="207"/>
      <c r="L33" s="207"/>
      <c r="N33" s="207"/>
      <c r="O33" s="207"/>
      <c r="P33" s="207"/>
      <c r="Q33" s="207"/>
      <c r="R33" s="207"/>
      <c r="S33" s="207"/>
      <c r="T33" s="207"/>
      <c r="U33" s="207"/>
    </row>
    <row r="34" spans="8:21">
      <c r="H34" s="207"/>
      <c r="I34" s="207"/>
      <c r="J34" s="207"/>
      <c r="K34" s="207"/>
      <c r="L34" s="207"/>
      <c r="N34" s="207"/>
      <c r="O34" s="207"/>
      <c r="P34" s="207"/>
      <c r="Q34" s="207"/>
      <c r="R34" s="207"/>
      <c r="S34" s="207"/>
      <c r="T34" s="207"/>
      <c r="U34" s="207"/>
    </row>
    <row r="35" spans="8:21">
      <c r="H35" s="207"/>
      <c r="I35" s="207"/>
      <c r="J35" s="207"/>
      <c r="K35" s="207"/>
      <c r="L35" s="207"/>
      <c r="N35" s="207"/>
      <c r="O35" s="207"/>
      <c r="P35" s="207"/>
      <c r="Q35" s="207"/>
      <c r="R35" s="207"/>
      <c r="S35" s="207"/>
      <c r="T35" s="207"/>
      <c r="U35" s="207"/>
    </row>
    <row r="36" spans="8:21">
      <c r="H36" s="207"/>
      <c r="I36" s="207"/>
      <c r="J36" s="207"/>
      <c r="K36" s="207"/>
      <c r="L36" s="207"/>
      <c r="N36" s="207"/>
      <c r="O36" s="207"/>
      <c r="P36" s="207"/>
      <c r="Q36" s="207"/>
      <c r="R36" s="207"/>
      <c r="S36" s="207"/>
      <c r="T36" s="207"/>
      <c r="U36" s="207"/>
    </row>
    <row r="37" spans="8:21">
      <c r="H37" s="207"/>
      <c r="I37" s="207"/>
      <c r="J37" s="207"/>
      <c r="K37" s="207"/>
      <c r="L37" s="207"/>
      <c r="N37" s="207"/>
      <c r="O37" s="207"/>
      <c r="P37" s="207"/>
      <c r="Q37" s="207"/>
      <c r="R37" s="207"/>
      <c r="S37" s="207"/>
      <c r="T37" s="207"/>
      <c r="U37" s="207"/>
    </row>
    <row r="38" spans="8:21">
      <c r="H38" s="207"/>
      <c r="I38" s="207"/>
      <c r="J38" s="207"/>
      <c r="K38" s="207"/>
      <c r="L38" s="207"/>
      <c r="N38" s="207"/>
      <c r="O38" s="207"/>
      <c r="P38" s="207"/>
      <c r="Q38" s="207"/>
      <c r="R38" s="207"/>
      <c r="S38" s="207"/>
      <c r="T38" s="207"/>
      <c r="U38" s="207"/>
    </row>
    <row r="39" spans="8:21">
      <c r="H39" s="207"/>
      <c r="I39" s="207"/>
      <c r="J39" s="207"/>
      <c r="K39" s="207"/>
      <c r="L39" s="207"/>
      <c r="N39" s="207"/>
      <c r="O39" s="207"/>
      <c r="P39" s="207"/>
      <c r="Q39" s="207"/>
      <c r="R39" s="207"/>
      <c r="S39" s="207"/>
      <c r="T39" s="207"/>
      <c r="U39" s="207"/>
    </row>
    <row r="40" spans="8:21">
      <c r="H40" s="207"/>
      <c r="I40" s="207"/>
      <c r="J40" s="207"/>
      <c r="K40" s="207"/>
      <c r="L40" s="207"/>
      <c r="N40" s="207"/>
      <c r="O40" s="207"/>
      <c r="P40" s="207"/>
      <c r="Q40" s="207"/>
      <c r="R40" s="207"/>
      <c r="S40" s="207"/>
      <c r="T40" s="207"/>
      <c r="U40" s="207"/>
    </row>
    <row r="41" spans="8:21">
      <c r="H41" s="207"/>
      <c r="I41" s="207"/>
      <c r="J41" s="207"/>
      <c r="K41" s="207"/>
      <c r="L41" s="207"/>
      <c r="N41" s="207"/>
      <c r="O41" s="207"/>
      <c r="P41" s="207"/>
      <c r="Q41" s="207"/>
      <c r="R41" s="207"/>
      <c r="S41" s="207"/>
      <c r="T41" s="207"/>
      <c r="U41" s="207"/>
    </row>
    <row r="42" spans="8:21">
      <c r="H42" s="207"/>
      <c r="I42" s="207"/>
      <c r="J42" s="207"/>
      <c r="K42" s="207"/>
      <c r="L42" s="207"/>
      <c r="N42" s="207"/>
      <c r="O42" s="207"/>
      <c r="P42" s="207"/>
      <c r="Q42" s="207"/>
      <c r="R42" s="207"/>
      <c r="S42" s="207"/>
      <c r="T42" s="207"/>
      <c r="U42" s="207"/>
    </row>
    <row r="43" spans="8:21">
      <c r="H43" s="207"/>
      <c r="I43" s="207"/>
      <c r="J43" s="207"/>
      <c r="K43" s="207"/>
      <c r="L43" s="207"/>
      <c r="N43" s="207"/>
      <c r="O43" s="207"/>
      <c r="P43" s="207"/>
      <c r="Q43" s="207"/>
      <c r="R43" s="207"/>
      <c r="S43" s="207"/>
      <c r="T43" s="207"/>
      <c r="U43" s="207"/>
    </row>
    <row r="44" spans="8:21">
      <c r="H44" s="207"/>
      <c r="I44" s="207"/>
      <c r="J44" s="207"/>
      <c r="K44" s="207"/>
      <c r="L44" s="207"/>
      <c r="N44" s="207"/>
      <c r="O44" s="207"/>
      <c r="P44" s="207"/>
      <c r="Q44" s="207"/>
      <c r="R44" s="207"/>
      <c r="S44" s="207"/>
      <c r="T44" s="207"/>
      <c r="U44" s="207"/>
    </row>
    <row r="45" spans="8:21">
      <c r="H45" s="207"/>
      <c r="I45" s="207"/>
      <c r="J45" s="207"/>
      <c r="K45" s="207"/>
      <c r="L45" s="207"/>
      <c r="N45" s="207"/>
      <c r="O45" s="207"/>
      <c r="P45" s="207"/>
      <c r="Q45" s="207"/>
      <c r="R45" s="207"/>
      <c r="S45" s="207"/>
      <c r="T45" s="207"/>
      <c r="U45" s="207"/>
    </row>
  </sheetData>
  <sheetProtection algorithmName="SHA-512" hashValue="l5DcP7QpFw60iz2jCXy9ww4snXlzX8Nn2VtoogUH0pMnM6chKYScV1A8LC7xu7779KwKQuNQqNjp0GB3htITqg==" saltValue="2kKaspZD9HIQIDq9ZDb0pg==" spinCount="100000" sheet="1" formatCells="0" formatColumns="0" formatRows="0"/>
  <mergeCells count="6">
    <mergeCell ref="E5:V5"/>
    <mergeCell ref="W5:X6"/>
    <mergeCell ref="A5:A7"/>
    <mergeCell ref="B5:B7"/>
    <mergeCell ref="C5:C7"/>
    <mergeCell ref="D5:D7"/>
  </mergeCells>
  <phoneticPr fontId="15"/>
  <conditionalFormatting sqref="D8:E27 G23:G27 I23:I27">
    <cfRule type="expression" dxfId="16" priority="18">
      <formula>AND($B8&lt;&gt;"",D8="")</formula>
    </cfRule>
  </conditionalFormatting>
  <conditionalFormatting sqref="G8:G22">
    <cfRule type="expression" dxfId="15" priority="15">
      <formula>AND($B8&lt;&gt;"",G8="")</formula>
    </cfRule>
  </conditionalFormatting>
  <conditionalFormatting sqref="I8:I22">
    <cfRule type="expression" dxfId="14" priority="13">
      <formula>AND($B8&lt;&gt;"",I8="")</formula>
    </cfRule>
  </conditionalFormatting>
  <conditionalFormatting sqref="O8:O22">
    <cfRule type="expression" dxfId="13" priority="5">
      <formula>AND($B8&lt;&gt;"",O8="")</formula>
    </cfRule>
  </conditionalFormatting>
  <conditionalFormatting sqref="Q8:Q22">
    <cfRule type="expression" dxfId="12" priority="4">
      <formula>AND($B8&lt;&gt;"",Q8="")</formula>
    </cfRule>
  </conditionalFormatting>
  <conditionalFormatting sqref="K23:K27 M23:M27">
    <cfRule type="expression" dxfId="11" priority="9">
      <formula>AND($B23&lt;&gt;"",K23="")</formula>
    </cfRule>
  </conditionalFormatting>
  <conditionalFormatting sqref="K8:K22">
    <cfRule type="expression" dxfId="10" priority="8">
      <formula>AND($B8&lt;&gt;"",K8="")</formula>
    </cfRule>
  </conditionalFormatting>
  <conditionalFormatting sqref="M8:M22">
    <cfRule type="expression" dxfId="9" priority="7">
      <formula>AND($B8&lt;&gt;"",M8="")</formula>
    </cfRule>
  </conditionalFormatting>
  <conditionalFormatting sqref="U8:U22">
    <cfRule type="expression" dxfId="8" priority="1">
      <formula>AND($B8&lt;&gt;"",U8="")</formula>
    </cfRule>
  </conditionalFormatting>
  <conditionalFormatting sqref="O23:O27 Q23:Q27">
    <cfRule type="expression" dxfId="7" priority="6">
      <formula>AND($B23&lt;&gt;"",O23="")</formula>
    </cfRule>
  </conditionalFormatting>
  <conditionalFormatting sqref="S23:S27 U23:U27">
    <cfRule type="expression" dxfId="6" priority="3">
      <formula>AND($B23&lt;&gt;"",S23="")</formula>
    </cfRule>
  </conditionalFormatting>
  <conditionalFormatting sqref="S8:S22">
    <cfRule type="expression" dxfId="5" priority="2">
      <formula>AND($B8&lt;&gt;"",S8="")</formula>
    </cfRule>
  </conditionalFormatting>
  <dataValidations count="1">
    <dataValidation type="whole" imeMode="off" operator="greaterThanOrEqual" allowBlank="1" showInputMessage="1" showErrorMessage="1" errorTitle="入力は数値のみ" sqref="D8:D27" xr:uid="{612C5DD0-DC72-455C-8A19-B7B4409929A5}">
      <formula1>0</formula1>
    </dataValidation>
  </dataValidations>
  <pageMargins left="0.19685039370078741" right="0.19685039370078741" top="0.39370078740157483" bottom="0.39370078740157483" header="0.31496062992125984" footer="0.31496062992125984"/>
  <pageSetup paperSize="9"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7CD2E36-9932-4F8E-B705-C2DE7A0C2C47}">
          <x14:formula1>
            <xm:f>⑥インセンティブ登録!$B$4:$B$18</xm:f>
          </x14:formula1>
          <xm:sqref>C8:C27</xm:sqref>
        </x14:dataValidation>
        <x14:dataValidation type="list" allowBlank="1" showInputMessage="1" showErrorMessage="1" xr:uid="{298BD519-5527-4270-9D1E-9ED0B81E034D}">
          <x14:formula1>
            <xm:f>⑤サービス登録!$C$4:$C$18</xm:f>
          </x14:formula1>
          <xm:sqref>B8:B27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59999389629810485"/>
  </sheetPr>
  <dimension ref="A1:I56"/>
  <sheetViews>
    <sheetView showGridLines="0" view="pageBreakPreview" zoomScaleNormal="85" zoomScaleSheetLayoutView="100" workbookViewId="0">
      <selection activeCell="J20" sqref="J20"/>
    </sheetView>
  </sheetViews>
  <sheetFormatPr defaultColWidth="8.875" defaultRowHeight="13.5"/>
  <cols>
    <col min="1" max="1" width="2.375" style="114" customWidth="1"/>
    <col min="2" max="2" width="42.875" style="114" customWidth="1"/>
    <col min="3" max="4" width="20" style="114" customWidth="1"/>
    <col min="5" max="5" width="13.625" style="114" customWidth="1"/>
    <col min="6" max="6" width="4.125" style="67" customWidth="1"/>
    <col min="7" max="7" width="1.125" style="67" customWidth="1"/>
    <col min="8" max="8" width="8" style="67" customWidth="1"/>
    <col min="9" max="9" width="34.5" style="114" customWidth="1"/>
    <col min="10" max="16384" width="8.875" style="114"/>
  </cols>
  <sheetData>
    <row r="1" spans="1:9" ht="15" customHeight="1">
      <c r="A1" s="114" t="s">
        <v>92</v>
      </c>
      <c r="E1" s="448" t="s">
        <v>155</v>
      </c>
      <c r="F1" s="448"/>
      <c r="H1" s="231" t="s">
        <v>409</v>
      </c>
    </row>
    <row r="2" spans="1:9" ht="55.5" customHeight="1">
      <c r="A2" s="453" t="s">
        <v>154</v>
      </c>
      <c r="B2" s="453"/>
      <c r="C2" s="453"/>
      <c r="D2" s="453"/>
      <c r="E2" s="453"/>
      <c r="F2" s="453"/>
      <c r="H2" s="210"/>
    </row>
    <row r="3" spans="1:9" ht="26.25" customHeight="1">
      <c r="C3" s="211" t="s">
        <v>126</v>
      </c>
      <c r="D3" s="456">
        <f>②担当者情報!C8</f>
        <v>0</v>
      </c>
      <c r="E3" s="456"/>
      <c r="H3" s="210" t="s">
        <v>131</v>
      </c>
    </row>
    <row r="4" spans="1:9" ht="19.5" customHeight="1">
      <c r="C4" s="211" t="s">
        <v>0</v>
      </c>
      <c r="D4" s="456" t="str">
        <f>②担当者情報!B8</f>
        <v/>
      </c>
      <c r="E4" s="456"/>
      <c r="H4" s="210" t="s">
        <v>131</v>
      </c>
    </row>
    <row r="5" spans="1:9" ht="39" customHeight="1">
      <c r="C5" s="211" t="s">
        <v>68</v>
      </c>
      <c r="D5" s="452" t="str">
        <f>②担当者情報!D8&amp;CHAR(10)&amp;②担当者情報!E8&amp;"　"&amp;②担当者情報!F8</f>
        <v xml:space="preserve">
　</v>
      </c>
      <c r="E5" s="452"/>
      <c r="F5" s="212" t="s">
        <v>157</v>
      </c>
      <c r="G5" s="212"/>
      <c r="H5" s="210" t="s">
        <v>107</v>
      </c>
      <c r="I5" s="232" t="s">
        <v>130</v>
      </c>
    </row>
    <row r="6" spans="1:9" ht="8.25" customHeight="1">
      <c r="E6" s="213"/>
    </row>
    <row r="7" spans="1:9" ht="43.5" customHeight="1">
      <c r="A7" s="452" t="s">
        <v>277</v>
      </c>
      <c r="B7" s="452"/>
      <c r="C7" s="452"/>
      <c r="D7" s="452"/>
      <c r="E7" s="452"/>
      <c r="F7" s="452"/>
      <c r="H7" s="114"/>
    </row>
    <row r="8" spans="1:9" ht="36.950000000000003" customHeight="1">
      <c r="B8" s="449" t="s">
        <v>407</v>
      </c>
      <c r="C8" s="449"/>
      <c r="D8" s="449"/>
      <c r="E8" s="449"/>
      <c r="F8" s="449"/>
      <c r="H8" s="210"/>
    </row>
    <row r="9" spans="1:9" ht="15" customHeight="1">
      <c r="A9" s="114" t="s">
        <v>222</v>
      </c>
      <c r="E9" s="113"/>
      <c r="H9" s="210"/>
    </row>
    <row r="10" spans="1:9" ht="15" customHeight="1">
      <c r="B10" s="114" t="s">
        <v>93</v>
      </c>
      <c r="E10" s="113"/>
      <c r="H10" s="210"/>
    </row>
    <row r="11" spans="1:9" ht="27" customHeight="1">
      <c r="B11" s="452" t="s">
        <v>278</v>
      </c>
      <c r="C11" s="452"/>
      <c r="D11" s="452"/>
      <c r="E11" s="452"/>
      <c r="F11" s="452"/>
    </row>
    <row r="12" spans="1:9" ht="15" customHeight="1">
      <c r="B12" s="114" t="s">
        <v>94</v>
      </c>
      <c r="E12" s="113"/>
    </row>
    <row r="13" spans="1:9" ht="15" customHeight="1">
      <c r="B13" s="454" t="s">
        <v>95</v>
      </c>
      <c r="C13" s="454"/>
      <c r="D13" s="454"/>
      <c r="E13" s="454"/>
      <c r="F13" s="454"/>
    </row>
    <row r="14" spans="1:9" ht="15" customHeight="1">
      <c r="B14" s="114" t="s">
        <v>96</v>
      </c>
      <c r="E14" s="113"/>
    </row>
    <row r="15" spans="1:9" ht="15" customHeight="1">
      <c r="B15" s="454" t="s">
        <v>97</v>
      </c>
      <c r="C15" s="454"/>
      <c r="D15" s="454"/>
      <c r="E15" s="454"/>
      <c r="F15" s="454"/>
    </row>
    <row r="16" spans="1:9" ht="15" customHeight="1">
      <c r="B16" s="114" t="s">
        <v>98</v>
      </c>
      <c r="E16" s="113"/>
    </row>
    <row r="17" spans="1:8" ht="15" customHeight="1">
      <c r="B17" s="454" t="s">
        <v>99</v>
      </c>
      <c r="C17" s="454"/>
      <c r="D17" s="454"/>
      <c r="E17" s="454"/>
      <c r="F17" s="454"/>
    </row>
    <row r="18" spans="1:8" ht="15" customHeight="1">
      <c r="B18" s="114" t="s">
        <v>100</v>
      </c>
      <c r="E18" s="113"/>
    </row>
    <row r="19" spans="1:8" ht="27" customHeight="1">
      <c r="B19" s="454" t="s">
        <v>127</v>
      </c>
      <c r="C19" s="454"/>
      <c r="D19" s="454"/>
      <c r="E19" s="454"/>
      <c r="F19" s="454"/>
    </row>
    <row r="20" spans="1:8" ht="8.25" customHeight="1">
      <c r="B20" s="215"/>
      <c r="C20" s="215"/>
      <c r="D20" s="215"/>
      <c r="E20" s="215"/>
    </row>
    <row r="21" spans="1:8" ht="15" customHeight="1">
      <c r="A21" s="114" t="s">
        <v>276</v>
      </c>
      <c r="E21" s="113"/>
    </row>
    <row r="22" spans="1:8" ht="15" customHeight="1">
      <c r="B22" s="114" t="s">
        <v>275</v>
      </c>
      <c r="E22" s="113"/>
    </row>
    <row r="23" spans="1:8" ht="15" customHeight="1">
      <c r="B23" s="455" t="s">
        <v>156</v>
      </c>
      <c r="C23" s="455"/>
      <c r="D23" s="455"/>
      <c r="E23" s="455"/>
      <c r="F23" s="455"/>
    </row>
    <row r="24" spans="1:8" ht="15" customHeight="1">
      <c r="B24" s="114" t="s">
        <v>101</v>
      </c>
    </row>
    <row r="25" spans="1:8" ht="15" customHeight="1">
      <c r="B25" s="455" t="s">
        <v>102</v>
      </c>
      <c r="C25" s="455"/>
      <c r="D25" s="455"/>
      <c r="E25" s="455"/>
      <c r="F25" s="455"/>
    </row>
    <row r="26" spans="1:8" ht="6.75" customHeight="1">
      <c r="E26" s="113"/>
      <c r="H26" s="210"/>
    </row>
    <row r="27" spans="1:8" s="216" customFormat="1" ht="15" customHeight="1">
      <c r="A27" s="279" t="s">
        <v>430</v>
      </c>
      <c r="E27" s="217"/>
      <c r="F27" s="218"/>
      <c r="G27" s="218"/>
      <c r="H27" s="219"/>
    </row>
    <row r="28" spans="1:8" s="216" customFormat="1" ht="15" customHeight="1">
      <c r="B28" s="220" t="s">
        <v>336</v>
      </c>
      <c r="C28" s="220"/>
      <c r="D28" s="220"/>
      <c r="E28" s="221"/>
      <c r="F28" s="222"/>
      <c r="G28" s="218"/>
      <c r="H28" s="219"/>
    </row>
    <row r="29" spans="1:8" s="216" customFormat="1" ht="15" customHeight="1">
      <c r="B29" s="220" t="s">
        <v>337</v>
      </c>
      <c r="C29" s="221"/>
      <c r="D29" s="221"/>
      <c r="E29" s="221"/>
      <c r="F29" s="221"/>
      <c r="G29" s="218"/>
      <c r="H29" s="218"/>
    </row>
    <row r="30" spans="1:8" s="216" customFormat="1" ht="15" customHeight="1">
      <c r="B30" s="220" t="s">
        <v>338</v>
      </c>
      <c r="C30" s="220"/>
      <c r="D30" s="220"/>
      <c r="E30" s="221"/>
      <c r="F30" s="222"/>
      <c r="G30" s="218"/>
      <c r="H30" s="218"/>
    </row>
    <row r="31" spans="1:8" s="216" customFormat="1" ht="15" customHeight="1">
      <c r="B31" s="220" t="s">
        <v>339</v>
      </c>
      <c r="C31" s="221"/>
      <c r="D31" s="221"/>
      <c r="E31" s="221"/>
      <c r="F31" s="221"/>
      <c r="G31" s="218"/>
      <c r="H31" s="218"/>
    </row>
    <row r="32" spans="1:8" s="216" customFormat="1" ht="15" customHeight="1">
      <c r="B32" s="220" t="s">
        <v>340</v>
      </c>
      <c r="C32" s="220"/>
      <c r="D32" s="220"/>
      <c r="E32" s="221"/>
      <c r="F32" s="222"/>
      <c r="G32" s="218"/>
      <c r="H32" s="218"/>
    </row>
    <row r="33" spans="1:8" ht="15" customHeight="1">
      <c r="B33" s="223"/>
      <c r="C33" s="224"/>
      <c r="D33" s="224"/>
      <c r="E33" s="450" t="s">
        <v>408</v>
      </c>
      <c r="F33" s="450"/>
    </row>
    <row r="34" spans="1:8" ht="9" customHeight="1"/>
    <row r="35" spans="1:8">
      <c r="A35" s="114" t="s">
        <v>279</v>
      </c>
    </row>
    <row r="36" spans="1:8">
      <c r="B36" s="225" t="s">
        <v>225</v>
      </c>
      <c r="C36" s="226" t="s">
        <v>223</v>
      </c>
      <c r="D36" s="226" t="s">
        <v>224</v>
      </c>
      <c r="E36" s="457" t="s">
        <v>405</v>
      </c>
      <c r="F36" s="457"/>
    </row>
    <row r="37" spans="1:8" ht="15.95" customHeight="1">
      <c r="B37" s="227" t="str">
        <f>②担当者情報!B14</f>
        <v/>
      </c>
      <c r="C37" s="227">
        <f>②担当者情報!F14</f>
        <v>0</v>
      </c>
      <c r="D37" s="227">
        <f>②担当者情報!G14</f>
        <v>0</v>
      </c>
      <c r="E37" s="451" t="str">
        <f>IF(B37="","",VLOOKUP(B37,①事業者情報!$B$15:$G$34,6,0))</f>
        <v/>
      </c>
      <c r="F37" s="451"/>
      <c r="H37" s="230" t="s">
        <v>410</v>
      </c>
    </row>
    <row r="38" spans="1:8" ht="15.95" customHeight="1">
      <c r="B38" s="227" t="str">
        <f>②担当者情報!B15</f>
        <v/>
      </c>
      <c r="C38" s="227">
        <f>②担当者情報!F15</f>
        <v>0</v>
      </c>
      <c r="D38" s="227">
        <f>②担当者情報!G15</f>
        <v>0</v>
      </c>
      <c r="E38" s="451" t="str">
        <f>IF(B38="","",VLOOKUP(B38,①事業者情報!$B$15:$G$34,6,0))</f>
        <v/>
      </c>
      <c r="F38" s="451"/>
      <c r="H38" s="231" t="s">
        <v>411</v>
      </c>
    </row>
    <row r="39" spans="1:8" ht="15.95" customHeight="1">
      <c r="B39" s="227" t="str">
        <f>②担当者情報!B16</f>
        <v/>
      </c>
      <c r="C39" s="227">
        <f>②担当者情報!F16</f>
        <v>0</v>
      </c>
      <c r="D39" s="227">
        <f>②担当者情報!G16</f>
        <v>0</v>
      </c>
      <c r="E39" s="451" t="str">
        <f>IF(B39="","",VLOOKUP(B39,①事業者情報!$B$15:$G$34,6,0))</f>
        <v/>
      </c>
      <c r="F39" s="451"/>
    </row>
    <row r="40" spans="1:8" ht="15.95" customHeight="1">
      <c r="B40" s="227" t="str">
        <f>②担当者情報!B17</f>
        <v/>
      </c>
      <c r="C40" s="227">
        <f>②担当者情報!F17</f>
        <v>0</v>
      </c>
      <c r="D40" s="227">
        <f>②担当者情報!G17</f>
        <v>0</v>
      </c>
      <c r="E40" s="451" t="str">
        <f>IF(B40="","",VLOOKUP(B40,①事業者情報!$B$15:$G$34,6,0))</f>
        <v/>
      </c>
      <c r="F40" s="451"/>
    </row>
    <row r="41" spans="1:8" ht="15.95" customHeight="1">
      <c r="B41" s="227" t="str">
        <f>②担当者情報!B18</f>
        <v/>
      </c>
      <c r="C41" s="227">
        <f>②担当者情報!F18</f>
        <v>0</v>
      </c>
      <c r="D41" s="227">
        <f>②担当者情報!G18</f>
        <v>0</v>
      </c>
      <c r="E41" s="451" t="str">
        <f>IF(B41="","",VLOOKUP(B41,①事業者情報!$B$15:$G$34,6,0))</f>
        <v/>
      </c>
      <c r="F41" s="451"/>
    </row>
    <row r="42" spans="1:8" ht="15.95" customHeight="1">
      <c r="B42" s="227" t="str">
        <f>②担当者情報!B19</f>
        <v/>
      </c>
      <c r="C42" s="227">
        <f>②担当者情報!F19</f>
        <v>0</v>
      </c>
      <c r="D42" s="227">
        <f>②担当者情報!G19</f>
        <v>0</v>
      </c>
      <c r="E42" s="451" t="str">
        <f>IF(B42="","",VLOOKUP(B42,①事業者情報!$B$15:$G$34,6,0))</f>
        <v/>
      </c>
      <c r="F42" s="451"/>
    </row>
    <row r="43" spans="1:8" ht="15.95" customHeight="1">
      <c r="B43" s="227" t="str">
        <f>②担当者情報!B20</f>
        <v/>
      </c>
      <c r="C43" s="227">
        <f>②担当者情報!F20</f>
        <v>0</v>
      </c>
      <c r="D43" s="227">
        <f>②担当者情報!G20</f>
        <v>0</v>
      </c>
      <c r="E43" s="451" t="str">
        <f>IF(B43="","",VLOOKUP(B43,①事業者情報!$B$15:$G$34,6,0))</f>
        <v/>
      </c>
      <c r="F43" s="451"/>
    </row>
    <row r="44" spans="1:8" ht="15.95" customHeight="1">
      <c r="B44" s="227" t="str">
        <f>②担当者情報!B21</f>
        <v/>
      </c>
      <c r="C44" s="227">
        <f>②担当者情報!F21</f>
        <v>0</v>
      </c>
      <c r="D44" s="227">
        <f>②担当者情報!G21</f>
        <v>0</v>
      </c>
      <c r="E44" s="451" t="str">
        <f>IF(B44="","",VLOOKUP(B44,①事業者情報!$B$15:$G$34,6,0))</f>
        <v/>
      </c>
      <c r="F44" s="451"/>
    </row>
    <row r="45" spans="1:8" ht="15.95" customHeight="1">
      <c r="B45" s="227" t="str">
        <f>②担当者情報!B22</f>
        <v/>
      </c>
      <c r="C45" s="227">
        <f>②担当者情報!F22</f>
        <v>0</v>
      </c>
      <c r="D45" s="227">
        <f>②担当者情報!G22</f>
        <v>0</v>
      </c>
      <c r="E45" s="451" t="str">
        <f>IF(B45="","",VLOOKUP(B45,①事業者情報!$B$15:$G$34,6,0))</f>
        <v/>
      </c>
      <c r="F45" s="451"/>
    </row>
    <row r="46" spans="1:8" ht="15.95" customHeight="1">
      <c r="B46" s="227" t="str">
        <f>②担当者情報!B23</f>
        <v/>
      </c>
      <c r="C46" s="227">
        <f>②担当者情報!F23</f>
        <v>0</v>
      </c>
      <c r="D46" s="227">
        <f>②担当者情報!G23</f>
        <v>0</v>
      </c>
      <c r="E46" s="451" t="str">
        <f>IF(B46="","",VLOOKUP(B46,①事業者情報!$B$15:$G$34,6,0))</f>
        <v/>
      </c>
      <c r="F46" s="451"/>
    </row>
    <row r="47" spans="1:8" ht="15.95" customHeight="1">
      <c r="B47" s="227" t="str">
        <f>②担当者情報!B24</f>
        <v/>
      </c>
      <c r="C47" s="227">
        <f>②担当者情報!F24</f>
        <v>0</v>
      </c>
      <c r="D47" s="227">
        <f>②担当者情報!G24</f>
        <v>0</v>
      </c>
      <c r="E47" s="451" t="str">
        <f>IF(B47="","",VLOOKUP(B47,①事業者情報!$B$15:$G$34,6,0))</f>
        <v/>
      </c>
      <c r="F47" s="451"/>
    </row>
    <row r="48" spans="1:8" ht="15.95" customHeight="1">
      <c r="B48" s="227" t="str">
        <f>②担当者情報!B25</f>
        <v/>
      </c>
      <c r="C48" s="227">
        <f>②担当者情報!F25</f>
        <v>0</v>
      </c>
      <c r="D48" s="227">
        <f>②担当者情報!G25</f>
        <v>0</v>
      </c>
      <c r="E48" s="451" t="str">
        <f>IF(B48="","",VLOOKUP(B48,①事業者情報!$B$15:$G$34,6,0))</f>
        <v/>
      </c>
      <c r="F48" s="451"/>
    </row>
    <row r="49" spans="2:6" ht="15.95" customHeight="1">
      <c r="B49" s="227" t="str">
        <f>②担当者情報!B26</f>
        <v/>
      </c>
      <c r="C49" s="227">
        <f>②担当者情報!F26</f>
        <v>0</v>
      </c>
      <c r="D49" s="227">
        <f>②担当者情報!G26</f>
        <v>0</v>
      </c>
      <c r="E49" s="451" t="str">
        <f>IF(B49="","",VLOOKUP(B49,①事業者情報!$B$15:$G$34,6,0))</f>
        <v/>
      </c>
      <c r="F49" s="451"/>
    </row>
    <row r="50" spans="2:6" ht="15.95" customHeight="1">
      <c r="B50" s="227" t="str">
        <f>②担当者情報!B27</f>
        <v/>
      </c>
      <c r="C50" s="227">
        <f>②担当者情報!F27</f>
        <v>0</v>
      </c>
      <c r="D50" s="227">
        <f>②担当者情報!G27</f>
        <v>0</v>
      </c>
      <c r="E50" s="451" t="str">
        <f>IF(B50="","",VLOOKUP(B50,①事業者情報!$B$15:$G$34,6,0))</f>
        <v/>
      </c>
      <c r="F50" s="451"/>
    </row>
    <row r="51" spans="2:6" ht="15.95" customHeight="1">
      <c r="B51" s="227" t="str">
        <f>②担当者情報!B28</f>
        <v/>
      </c>
      <c r="C51" s="227">
        <f>②担当者情報!F28</f>
        <v>0</v>
      </c>
      <c r="D51" s="227">
        <f>②担当者情報!G28</f>
        <v>0</v>
      </c>
      <c r="E51" s="451" t="str">
        <f>IF(B51="","",VLOOKUP(B51,①事業者情報!$B$15:$G$34,6,0))</f>
        <v/>
      </c>
      <c r="F51" s="451"/>
    </row>
    <row r="52" spans="2:6" ht="15.95" customHeight="1">
      <c r="B52" s="227" t="str">
        <f>②担当者情報!B29</f>
        <v/>
      </c>
      <c r="C52" s="227">
        <f>②担当者情報!F29</f>
        <v>0</v>
      </c>
      <c r="D52" s="227">
        <f>②担当者情報!G29</f>
        <v>0</v>
      </c>
      <c r="E52" s="451" t="str">
        <f>IF(B52="","",VLOOKUP(B52,①事業者情報!$B$15:$G$34,6,0))</f>
        <v/>
      </c>
      <c r="F52" s="451"/>
    </row>
    <row r="53" spans="2:6" ht="15.95" customHeight="1">
      <c r="B53" s="227" t="str">
        <f>②担当者情報!B30</f>
        <v/>
      </c>
      <c r="C53" s="227">
        <f>②担当者情報!F30</f>
        <v>0</v>
      </c>
      <c r="D53" s="227">
        <f>②担当者情報!G30</f>
        <v>0</v>
      </c>
      <c r="E53" s="451" t="str">
        <f>IF(B53="","",VLOOKUP(B53,①事業者情報!$B$15:$G$34,6,0))</f>
        <v/>
      </c>
      <c r="F53" s="451"/>
    </row>
    <row r="54" spans="2:6" ht="15.95" customHeight="1">
      <c r="B54" s="227" t="str">
        <f>②担当者情報!B31</f>
        <v/>
      </c>
      <c r="C54" s="227">
        <f>②担当者情報!F31</f>
        <v>0</v>
      </c>
      <c r="D54" s="227">
        <f>②担当者情報!G31</f>
        <v>0</v>
      </c>
      <c r="E54" s="451" t="str">
        <f>IF(B54="","",VLOOKUP(B54,①事業者情報!$B$15:$G$34,6,0))</f>
        <v/>
      </c>
      <c r="F54" s="451"/>
    </row>
    <row r="55" spans="2:6" ht="15.95" customHeight="1">
      <c r="B55" s="227" t="str">
        <f>②担当者情報!B32</f>
        <v/>
      </c>
      <c r="C55" s="227">
        <f>②担当者情報!F32</f>
        <v>0</v>
      </c>
      <c r="D55" s="227">
        <f>②担当者情報!G32</f>
        <v>0</v>
      </c>
      <c r="E55" s="451" t="str">
        <f>IF(B55="","",VLOOKUP(B55,①事業者情報!$B$15:$G$34,6,0))</f>
        <v/>
      </c>
      <c r="F55" s="451"/>
    </row>
    <row r="56" spans="2:6" ht="15.95" customHeight="1">
      <c r="B56" s="227" t="str">
        <f>②担当者情報!B33</f>
        <v/>
      </c>
      <c r="C56" s="227">
        <f>②担当者情報!F33</f>
        <v>0</v>
      </c>
      <c r="D56" s="227">
        <f>②担当者情報!G33</f>
        <v>0</v>
      </c>
      <c r="E56" s="451" t="str">
        <f>IF(B56="","",VLOOKUP(B56,①事業者情報!$B$15:$G$34,6,0))</f>
        <v/>
      </c>
      <c r="F56" s="451"/>
    </row>
  </sheetData>
  <sheetProtection algorithmName="SHA-512" hashValue="jGU39dGyu0wDJYaY6XypGSYP7QmhEaD+WXrnRZ96KzDXGmxgdJNbTAyGRvRHRICp1zYlQRQIzf5FDvH6F3DhlQ==" saltValue="b3n6kPqRGetsUKoAu7+xgQ==" spinCount="100000" sheet="1" formatCells="0" formatColumns="0" formatRows="0"/>
  <mergeCells count="36">
    <mergeCell ref="E55:F55"/>
    <mergeCell ref="E43:F43"/>
    <mergeCell ref="E53:F53"/>
    <mergeCell ref="E44:F44"/>
    <mergeCell ref="E45:F45"/>
    <mergeCell ref="E46:F46"/>
    <mergeCell ref="E47:F47"/>
    <mergeCell ref="E48:F48"/>
    <mergeCell ref="E54:F54"/>
    <mergeCell ref="E52:F52"/>
    <mergeCell ref="E41:F41"/>
    <mergeCell ref="E42:F42"/>
    <mergeCell ref="D3:E3"/>
    <mergeCell ref="D4:E4"/>
    <mergeCell ref="D5:E5"/>
    <mergeCell ref="E37:F37"/>
    <mergeCell ref="E38:F38"/>
    <mergeCell ref="E36:F36"/>
    <mergeCell ref="E39:F39"/>
    <mergeCell ref="E40:F40"/>
    <mergeCell ref="E1:F1"/>
    <mergeCell ref="B8:F8"/>
    <mergeCell ref="E33:F33"/>
    <mergeCell ref="E56:F56"/>
    <mergeCell ref="A7:F7"/>
    <mergeCell ref="A2:F2"/>
    <mergeCell ref="B19:F19"/>
    <mergeCell ref="B17:F17"/>
    <mergeCell ref="B11:F11"/>
    <mergeCell ref="B13:F13"/>
    <mergeCell ref="B15:F15"/>
    <mergeCell ref="B25:F25"/>
    <mergeCell ref="B23:F23"/>
    <mergeCell ref="E49:F49"/>
    <mergeCell ref="E50:F50"/>
    <mergeCell ref="E51:F51"/>
  </mergeCells>
  <phoneticPr fontId="15"/>
  <pageMargins left="0.19685039370078741" right="0.19685039370078741" top="0.39370078740157483" bottom="0.39370078740157483" header="0.31496062992125984" footer="0.31496062992125984"/>
  <pageSetup paperSize="9" scale="8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Index</vt:lpstr>
      <vt:lpstr>①事業者情報</vt:lpstr>
      <vt:lpstr>②担当者情報</vt:lpstr>
      <vt:lpstr>③事業計画書</vt:lpstr>
      <vt:lpstr>④機器登録</vt:lpstr>
      <vt:lpstr>⑤サービス登録</vt:lpstr>
      <vt:lpstr>⑥インセンティブ登録</vt:lpstr>
      <vt:lpstr>⑦支出計画書</vt:lpstr>
      <vt:lpstr>⑧（別添１）コンソーシアム登録申請書（押印）</vt:lpstr>
      <vt:lpstr>⑨（別添２）共同申請確認書（押印）</vt:lpstr>
      <vt:lpstr>⑩（別添３）コンソーシアム参加確認書（押印）</vt:lpstr>
      <vt:lpstr>⑪認証等取得計画書</vt:lpstr>
      <vt:lpstr>⑫（様式第１）交付申請書（押印）</vt:lpstr>
      <vt:lpstr>⑬（別添）役員名簿</vt:lpstr>
      <vt:lpstr>プルダウンリスト</vt:lpstr>
      <vt:lpstr>非表示</vt:lpstr>
      <vt:lpstr>非表示(⑪用)</vt:lpstr>
      <vt:lpstr>①事業者情報!Print_Area</vt:lpstr>
      <vt:lpstr>②担当者情報!Print_Area</vt:lpstr>
      <vt:lpstr>③事業計画書!Print_Area</vt:lpstr>
      <vt:lpstr>④機器登録!Print_Area</vt:lpstr>
      <vt:lpstr>⑤サービス登録!Print_Area</vt:lpstr>
      <vt:lpstr>⑥インセンティブ登録!Print_Area</vt:lpstr>
      <vt:lpstr>⑦支出計画書!Print_Area</vt:lpstr>
      <vt:lpstr>'⑧（別添１）コンソーシアム登録申請書（押印）'!Print_Area</vt:lpstr>
      <vt:lpstr>'⑨（別添２）共同申請確認書（押印）'!Print_Area</vt:lpstr>
      <vt:lpstr>'⑩（別添３）コンソーシアム参加確認書（押印）'!Print_Area</vt:lpstr>
      <vt:lpstr>⑪認証等取得計画書!Print_Area</vt:lpstr>
      <vt:lpstr>'⑫（様式第１）交付申請書（押印）'!Print_Area</vt:lpstr>
      <vt:lpstr>'⑬（別添）役員名簿'!Print_Area</vt:lpstr>
      <vt:lpstr>Index!Print_Area</vt:lpstr>
      <vt:lpstr>⑥インセンティブ登録!Print_Titles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2020-05-14T06:36:21Z</cp:lastPrinted>
  <dcterms:created xsi:type="dcterms:W3CDTF">2011-12-13T06:23:18Z</dcterms:created>
  <dcterms:modified xsi:type="dcterms:W3CDTF">2020-05-15T09:05:35Z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-1325823800</vt:i4>
  </property>
  <property fmtid="{D5CDD505-2E9C-101B-9397-08002B2CF9AE}" pid="3" name="_NewReviewCycle">
    <vt:lpwstr/>
  </property>
  <property fmtid="{D5CDD505-2E9C-101B-9397-08002B2CF9AE}" pid="4" name="_EmailSubject">
    <vt:lpwstr>【経済産業省】（御連絡）サイバー／フィジカル事業の交付決定について</vt:lpwstr>
  </property>
  <property fmtid="{D5CDD505-2E9C-101B-9397-08002B2CF9AE}" pid="5" name="_AuthorEmail">
    <vt:lpwstr>cyber-physical@sii.or.jp</vt:lpwstr>
  </property>
  <property fmtid="{D5CDD505-2E9C-101B-9397-08002B2CF9AE}" pid="6" name="_AuthorEmailDisplayName">
    <vt:lpwstr>cpメンバー</vt:lpwstr>
  </property>
  <property fmtid="{D5CDD505-2E9C-101B-9397-08002B2CF9AE}" pid="7" name="_ReviewingToolsShownOnce">
    <vt:lpwstr/>
  </property>
</Properties>
</file>