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filterPrivacy="1" codeName="ThisWorkbook"/>
  <xr:revisionPtr revIDLastSave="0" documentId="13_ncr:1_{F2A949E5-DA5C-4443-A7D5-E8E41029B611}" xr6:coauthVersionLast="47" xr6:coauthVersionMax="47" xr10:uidLastSave="{00000000-0000-0000-0000-000000000000}"/>
  <workbookProtection workbookAlgorithmName="SHA-512" workbookHashValue="acPlKMovFO9KdLZart1Tv2fF84un8KKdWhcD9oDimouKCb1ydpdwGgxt6gCrRGCnpd0QGuzAdYLQIcmM+v7J+Q==" workbookSaltValue="0i2l5I7l2Ei5/+JTf1+oew==" workbookSpinCount="100000" lockStructure="1"/>
  <bookViews>
    <workbookView xWindow="-110" yWindow="-110" windowWidth="19420" windowHeight="10420" tabRatio="609" xr2:uid="{00000000-000D-0000-FFFF-FFFF00000000}"/>
  </bookViews>
  <sheets>
    <sheet name="入力例" sheetId="18" r:id="rId1"/>
    <sheet name="新規登録用" sheetId="14" r:id="rId2"/>
    <sheet name="基準値" sheetId="19" r:id="rId3"/>
    <sheet name="登録申請メールテンプレート" sheetId="20" r:id="rId4"/>
    <sheet name="読み取り用(非表示)" sheetId="15" state="hidden" r:id="rId5"/>
  </sheets>
  <externalReferences>
    <externalReference r:id="rId6"/>
    <externalReference r:id="rId7"/>
  </externalReferences>
  <definedNames>
    <definedName name="_" localSheetId="2">#REF!</definedName>
    <definedName name="_" localSheetId="3">#REF!</definedName>
    <definedName name="_" localSheetId="0">入力例!$S$12</definedName>
    <definedName name="_">新規登録用!$S$12</definedName>
    <definedName name="_xlnm._FilterDatabase" localSheetId="2" hidden="1">基準値!#REF!</definedName>
    <definedName name="_xlnm._FilterDatabase" localSheetId="1" hidden="1">新規登録用!$A$11:$AH$11</definedName>
    <definedName name="_xlnm._FilterDatabase" localSheetId="0" hidden="1">入力例!$A$11:$AH$11</definedName>
    <definedName name="_xlnm.Print_Area" localSheetId="2">基準値!$A$1:$K$16</definedName>
    <definedName name="_xlnm.Print_Area" localSheetId="1">新規登録用!$A$1:$Y$62</definedName>
    <definedName name="_xlnm.Print_Area" localSheetId="3">登録申請メールテンプレート!$A$1:$B$28</definedName>
    <definedName name="_xlnm.Print_Area" localSheetId="0">入力例!$A$1:$Y$47</definedName>
    <definedName name="_xlnm.Print_Titles" localSheetId="1">新規登録用!$1:$11</definedName>
    <definedName name="_xlnm.Print_Titles" localSheetId="0">入力例!$1:$11</definedName>
    <definedName name="工業会" localSheetId="2">[1]製品型番リスト管理表!$AY$5:$AY$8</definedName>
    <definedName name="工業会" localSheetId="3">[1]製品型番リスト管理表!$AY$5:$AY$8</definedName>
    <definedName name="工業会">[1]製品型番リスト管理表!$AY$5:$AY$8</definedName>
    <definedName name="無効化" localSheetId="2">[2]型番リスト!$AQ:$AQ</definedName>
    <definedName name="無効化" localSheetId="3">[2]型番リスト!$AQ:$AQ</definedName>
    <definedName name="無効化">[2]型番リスト!$AQ:$AQ</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H62" i="14" l="1"/>
  <c r="AG62" i="14"/>
  <c r="AH61" i="14"/>
  <c r="AG61" i="14"/>
  <c r="AH60" i="14"/>
  <c r="AG60" i="14"/>
  <c r="AH59" i="14"/>
  <c r="AG59" i="14"/>
  <c r="AH58" i="14"/>
  <c r="AG58" i="14"/>
  <c r="AH57" i="14"/>
  <c r="AG57" i="14"/>
  <c r="AH56" i="14"/>
  <c r="AG56" i="14"/>
  <c r="AH55" i="14"/>
  <c r="AG55" i="14"/>
  <c r="AH54" i="14"/>
  <c r="AG54" i="14"/>
  <c r="AH53" i="14"/>
  <c r="AG53" i="14"/>
  <c r="AH52" i="14"/>
  <c r="AG52" i="14"/>
  <c r="AH51" i="14"/>
  <c r="AG51" i="14"/>
  <c r="AH50" i="14"/>
  <c r="AG50" i="14"/>
  <c r="AH49" i="14"/>
  <c r="AG49" i="14"/>
  <c r="AH48" i="14"/>
  <c r="AG48" i="14"/>
  <c r="AH47" i="14"/>
  <c r="AG47" i="14"/>
  <c r="AH46" i="14"/>
  <c r="AG46" i="14"/>
  <c r="AH45" i="14"/>
  <c r="AG45" i="14"/>
  <c r="AH44" i="14"/>
  <c r="AG44" i="14"/>
  <c r="AH43" i="14"/>
  <c r="AG43" i="14"/>
  <c r="AH42" i="14"/>
  <c r="AG42" i="14"/>
  <c r="AH41" i="14"/>
  <c r="AG41" i="14"/>
  <c r="AH40" i="14"/>
  <c r="AG40" i="14"/>
  <c r="AH39" i="14"/>
  <c r="AG39" i="14"/>
  <c r="AH38" i="14"/>
  <c r="AG38" i="14"/>
  <c r="AH37" i="14"/>
  <c r="AG37" i="14"/>
  <c r="AH36" i="14"/>
  <c r="AG36" i="14"/>
  <c r="AH35" i="14"/>
  <c r="AG35" i="14"/>
  <c r="AH34" i="14"/>
  <c r="AG34" i="14"/>
  <c r="AH33" i="14"/>
  <c r="AG33" i="14"/>
  <c r="AH32" i="14"/>
  <c r="AG32" i="14"/>
  <c r="AH31" i="14"/>
  <c r="AG31" i="14"/>
  <c r="AH30" i="14"/>
  <c r="AG30" i="14"/>
  <c r="AH29" i="14"/>
  <c r="AG29" i="14"/>
  <c r="AH28" i="14"/>
  <c r="AG28" i="14"/>
  <c r="AH27" i="14"/>
  <c r="AG27" i="14"/>
  <c r="AH26" i="14"/>
  <c r="AG26" i="14"/>
  <c r="AH25" i="14"/>
  <c r="AG25" i="14"/>
  <c r="AH24" i="14"/>
  <c r="AG24" i="14"/>
  <c r="AH23" i="14"/>
  <c r="AG23" i="14"/>
  <c r="AH22" i="14"/>
  <c r="AG22" i="14"/>
  <c r="AH21" i="14"/>
  <c r="AG21" i="14"/>
  <c r="AH20" i="14"/>
  <c r="AG20" i="14"/>
  <c r="AH19" i="14"/>
  <c r="AG19" i="14"/>
  <c r="AH18" i="14"/>
  <c r="AG18" i="14"/>
  <c r="AH17" i="14"/>
  <c r="AG17" i="14"/>
  <c r="AH16" i="14"/>
  <c r="AG16" i="14"/>
  <c r="AH15" i="14"/>
  <c r="AG15" i="14"/>
  <c r="AH14" i="14"/>
  <c r="AG14" i="14"/>
  <c r="AH13" i="14"/>
  <c r="AG13" i="14"/>
  <c r="AF62" i="14"/>
  <c r="AF61" i="14"/>
  <c r="AF60" i="14"/>
  <c r="AF59" i="14"/>
  <c r="AF58" i="14"/>
  <c r="AF57" i="14"/>
  <c r="AF56" i="14"/>
  <c r="AF55" i="14"/>
  <c r="AF54" i="14"/>
  <c r="AF53" i="14"/>
  <c r="AF52" i="14"/>
  <c r="AF51" i="14"/>
  <c r="AF50" i="14"/>
  <c r="AF49" i="14"/>
  <c r="AF48" i="14"/>
  <c r="AF47" i="14"/>
  <c r="AF46" i="14"/>
  <c r="AF45" i="14"/>
  <c r="AF44" i="14"/>
  <c r="AF43" i="14"/>
  <c r="AF42" i="14"/>
  <c r="AF41" i="14"/>
  <c r="AF40" i="14"/>
  <c r="AF39" i="14"/>
  <c r="AF38" i="14"/>
  <c r="AF37" i="14"/>
  <c r="AF36" i="14"/>
  <c r="AF35" i="14"/>
  <c r="AF34" i="14"/>
  <c r="AF33" i="14"/>
  <c r="AF32" i="14"/>
  <c r="AF31" i="14"/>
  <c r="AF30" i="14"/>
  <c r="AF29" i="14"/>
  <c r="AF28" i="14"/>
  <c r="AF27" i="14"/>
  <c r="AF26" i="14"/>
  <c r="AF25" i="14"/>
  <c r="AF24" i="14"/>
  <c r="AF23" i="14"/>
  <c r="AF22" i="14"/>
  <c r="AF21" i="14"/>
  <c r="AF20" i="14"/>
  <c r="AF19" i="14"/>
  <c r="AF18" i="14"/>
  <c r="AF17" i="14"/>
  <c r="AF16" i="14"/>
  <c r="AF15" i="14"/>
  <c r="AF14" i="14"/>
  <c r="AF13" i="14"/>
  <c r="AE62" i="14"/>
  <c r="AE61" i="14"/>
  <c r="AE60" i="14"/>
  <c r="AE59" i="14"/>
  <c r="AE58" i="14"/>
  <c r="AE57" i="14"/>
  <c r="AE56" i="14"/>
  <c r="AE55" i="14"/>
  <c r="AE54" i="14"/>
  <c r="AE53" i="14"/>
  <c r="AE52" i="14"/>
  <c r="AE51" i="14"/>
  <c r="AE50" i="14"/>
  <c r="AE49" i="14"/>
  <c r="AE48" i="14"/>
  <c r="AE47" i="14"/>
  <c r="AE46" i="14"/>
  <c r="AE45" i="14"/>
  <c r="AE44" i="14"/>
  <c r="AE43" i="14"/>
  <c r="AE42" i="14"/>
  <c r="AE41" i="14"/>
  <c r="AE40" i="14"/>
  <c r="AE39" i="14"/>
  <c r="AE38" i="14"/>
  <c r="AE37" i="14"/>
  <c r="AE36" i="14"/>
  <c r="AE35" i="14"/>
  <c r="AE34" i="14"/>
  <c r="AE33" i="14"/>
  <c r="AE32" i="14"/>
  <c r="AE31" i="14"/>
  <c r="AE30" i="14"/>
  <c r="AE29" i="14"/>
  <c r="AE28" i="14"/>
  <c r="AE27" i="14"/>
  <c r="AE26" i="14"/>
  <c r="AE25" i="14"/>
  <c r="AE24" i="14"/>
  <c r="AE23" i="14"/>
  <c r="AE22" i="14"/>
  <c r="AE21" i="14"/>
  <c r="AE20" i="14"/>
  <c r="AE19" i="14"/>
  <c r="AE18" i="14"/>
  <c r="AE17" i="14"/>
  <c r="AE16" i="14"/>
  <c r="AE15" i="14"/>
  <c r="AE14" i="14"/>
  <c r="AE13" i="14"/>
  <c r="AD62" i="14"/>
  <c r="AD61" i="14"/>
  <c r="AD60" i="14"/>
  <c r="AD59" i="14"/>
  <c r="AD58" i="14"/>
  <c r="AD57" i="14"/>
  <c r="AD56" i="14"/>
  <c r="AD55" i="14"/>
  <c r="AD54" i="14"/>
  <c r="AD53" i="14"/>
  <c r="AD52" i="14"/>
  <c r="AD51" i="14"/>
  <c r="AD50" i="14"/>
  <c r="AD49" i="14"/>
  <c r="AD48" i="14"/>
  <c r="AD47" i="14"/>
  <c r="AD46" i="14"/>
  <c r="AD45" i="14"/>
  <c r="AD44" i="14"/>
  <c r="AD43" i="14"/>
  <c r="AD42" i="14"/>
  <c r="AD41" i="14"/>
  <c r="AD40" i="14"/>
  <c r="AD39" i="14"/>
  <c r="AD38" i="14"/>
  <c r="AD37" i="14"/>
  <c r="AD36" i="14"/>
  <c r="AD35" i="14"/>
  <c r="AD34" i="14"/>
  <c r="AD33" i="14"/>
  <c r="AD32" i="14"/>
  <c r="AD31" i="14"/>
  <c r="AD30" i="14"/>
  <c r="AD29" i="14"/>
  <c r="AD28" i="14"/>
  <c r="AD27" i="14"/>
  <c r="AD26" i="14"/>
  <c r="AD25" i="14"/>
  <c r="AD24" i="14"/>
  <c r="AD23" i="14"/>
  <c r="AD22" i="14"/>
  <c r="AD21" i="14"/>
  <c r="AD20" i="14"/>
  <c r="AD19" i="14"/>
  <c r="AD18" i="14"/>
  <c r="AD17" i="14"/>
  <c r="AD16" i="14"/>
  <c r="AD15" i="14"/>
  <c r="AD14" i="14"/>
  <c r="AD13" i="14"/>
  <c r="AC62" i="14"/>
  <c r="AC61" i="14"/>
  <c r="AC60" i="14"/>
  <c r="AC59" i="14"/>
  <c r="AC58" i="14"/>
  <c r="AC57" i="14"/>
  <c r="AC56" i="14"/>
  <c r="AC55" i="14"/>
  <c r="H55" i="14" s="1"/>
  <c r="AC54" i="14"/>
  <c r="AC53" i="14"/>
  <c r="AC52" i="14"/>
  <c r="AC51" i="14"/>
  <c r="AC50" i="14"/>
  <c r="AC49" i="14"/>
  <c r="AC48" i="14"/>
  <c r="AC47" i="14"/>
  <c r="H47" i="14" s="1"/>
  <c r="AC46" i="14"/>
  <c r="AC45" i="14"/>
  <c r="AC44" i="14"/>
  <c r="AC43" i="14"/>
  <c r="AC42" i="14"/>
  <c r="AC41" i="14"/>
  <c r="AC40" i="14"/>
  <c r="AC39" i="14"/>
  <c r="H39" i="14" s="1"/>
  <c r="AC38" i="14"/>
  <c r="AC37" i="14"/>
  <c r="AC36" i="14"/>
  <c r="AC35" i="14"/>
  <c r="AC34" i="14"/>
  <c r="AC33" i="14"/>
  <c r="AC32" i="14"/>
  <c r="AC31" i="14"/>
  <c r="H31" i="14" s="1"/>
  <c r="AC30" i="14"/>
  <c r="AC29" i="14"/>
  <c r="AC28" i="14"/>
  <c r="AC27" i="14"/>
  <c r="AC26" i="14"/>
  <c r="AC25" i="14"/>
  <c r="AC24" i="14"/>
  <c r="AC23" i="14"/>
  <c r="H23" i="14" s="1"/>
  <c r="AC22" i="14"/>
  <c r="AC21" i="14"/>
  <c r="AC20" i="14"/>
  <c r="AC19" i="14"/>
  <c r="AC18" i="14"/>
  <c r="AC17" i="14"/>
  <c r="AC16" i="14"/>
  <c r="AC15" i="14"/>
  <c r="H15" i="14" s="1"/>
  <c r="AC14" i="14"/>
  <c r="AC13" i="14"/>
  <c r="H13" i="14" s="1"/>
  <c r="AC12" i="14"/>
  <c r="S62" i="14"/>
  <c r="S61" i="14"/>
  <c r="S60" i="14"/>
  <c r="S59" i="14"/>
  <c r="S58" i="14"/>
  <c r="S57" i="14"/>
  <c r="S56" i="14"/>
  <c r="S55" i="14"/>
  <c r="S54" i="14"/>
  <c r="S53" i="14"/>
  <c r="S52" i="14"/>
  <c r="S51" i="14"/>
  <c r="S50" i="14"/>
  <c r="S49" i="14"/>
  <c r="S48" i="14"/>
  <c r="S47" i="14"/>
  <c r="S46" i="14"/>
  <c r="S45" i="14"/>
  <c r="S44" i="14"/>
  <c r="S43" i="14"/>
  <c r="S42" i="14"/>
  <c r="S41" i="14"/>
  <c r="S40" i="14"/>
  <c r="S39" i="14"/>
  <c r="S38" i="14"/>
  <c r="S37" i="14"/>
  <c r="S36" i="14"/>
  <c r="S35" i="14"/>
  <c r="S34" i="14"/>
  <c r="S33" i="14"/>
  <c r="S32" i="14"/>
  <c r="S31" i="14"/>
  <c r="S30" i="14"/>
  <c r="S29" i="14"/>
  <c r="S28" i="14"/>
  <c r="S27" i="14"/>
  <c r="S26" i="14"/>
  <c r="S25" i="14"/>
  <c r="S24" i="14"/>
  <c r="S23" i="14"/>
  <c r="S22" i="14"/>
  <c r="S21" i="14"/>
  <c r="S20" i="14"/>
  <c r="S19" i="14"/>
  <c r="S18" i="14"/>
  <c r="S17" i="14"/>
  <c r="S16" i="14"/>
  <c r="S15" i="14"/>
  <c r="S14" i="14"/>
  <c r="P62" i="14"/>
  <c r="P61" i="14"/>
  <c r="P60" i="14"/>
  <c r="P59" i="14"/>
  <c r="P58" i="14"/>
  <c r="P57" i="14"/>
  <c r="P56" i="14"/>
  <c r="P55" i="14"/>
  <c r="P54" i="14"/>
  <c r="P53" i="14"/>
  <c r="P52" i="14"/>
  <c r="P51" i="14"/>
  <c r="P50" i="14"/>
  <c r="P49" i="14"/>
  <c r="P48" i="14"/>
  <c r="P47" i="14"/>
  <c r="P46" i="14"/>
  <c r="P45" i="14"/>
  <c r="P44" i="14"/>
  <c r="P43" i="14"/>
  <c r="P42" i="14"/>
  <c r="P41" i="14"/>
  <c r="P40" i="14"/>
  <c r="P39" i="14"/>
  <c r="P38" i="14"/>
  <c r="P37" i="14"/>
  <c r="P36" i="14"/>
  <c r="P35" i="14"/>
  <c r="P34" i="14"/>
  <c r="P33" i="14"/>
  <c r="P32" i="14"/>
  <c r="P31" i="14"/>
  <c r="P30" i="14"/>
  <c r="P29" i="14"/>
  <c r="P28" i="14"/>
  <c r="P27" i="14"/>
  <c r="P26" i="14"/>
  <c r="P25" i="14"/>
  <c r="P24" i="14"/>
  <c r="P23" i="14"/>
  <c r="P22" i="14"/>
  <c r="P21" i="14"/>
  <c r="P20" i="14"/>
  <c r="P19" i="14"/>
  <c r="P18" i="14"/>
  <c r="P17" i="14"/>
  <c r="P16" i="14"/>
  <c r="P15" i="14"/>
  <c r="P14" i="14"/>
  <c r="P13" i="14"/>
  <c r="H62" i="14"/>
  <c r="H61" i="14"/>
  <c r="H60" i="14"/>
  <c r="H59" i="14"/>
  <c r="H58" i="14"/>
  <c r="H57" i="14"/>
  <c r="H56" i="14"/>
  <c r="H54" i="14"/>
  <c r="H53" i="14"/>
  <c r="H52" i="14"/>
  <c r="H51" i="14"/>
  <c r="H50" i="14"/>
  <c r="H49" i="14"/>
  <c r="H48" i="14"/>
  <c r="H46" i="14"/>
  <c r="H45" i="14"/>
  <c r="H44" i="14"/>
  <c r="H43" i="14"/>
  <c r="H42" i="14"/>
  <c r="H41" i="14"/>
  <c r="H40" i="14"/>
  <c r="H38" i="14"/>
  <c r="H37" i="14"/>
  <c r="H36" i="14"/>
  <c r="H35" i="14"/>
  <c r="H34" i="14"/>
  <c r="H33" i="14"/>
  <c r="H32" i="14"/>
  <c r="H30" i="14"/>
  <c r="H29" i="14"/>
  <c r="H28" i="14"/>
  <c r="H27" i="14"/>
  <c r="H26" i="14"/>
  <c r="H25" i="14"/>
  <c r="H24" i="14"/>
  <c r="H22" i="14"/>
  <c r="H21" i="14"/>
  <c r="H20" i="14"/>
  <c r="H19" i="14"/>
  <c r="H18" i="14"/>
  <c r="H17" i="14"/>
  <c r="H16" i="14"/>
  <c r="H14" i="14"/>
  <c r="E62" i="14"/>
  <c r="E61" i="14"/>
  <c r="E60" i="14"/>
  <c r="E59" i="14"/>
  <c r="E58" i="14"/>
  <c r="E57" i="14"/>
  <c r="E56" i="14"/>
  <c r="E55" i="14"/>
  <c r="E54" i="14"/>
  <c r="E53" i="14"/>
  <c r="E52" i="14"/>
  <c r="E51" i="14"/>
  <c r="E50" i="14"/>
  <c r="E49" i="14"/>
  <c r="E48" i="14"/>
  <c r="E47" i="14"/>
  <c r="E46" i="14"/>
  <c r="E45" i="14"/>
  <c r="E44" i="14"/>
  <c r="E43" i="14"/>
  <c r="E42" i="14"/>
  <c r="E41" i="14"/>
  <c r="E40" i="14"/>
  <c r="E39" i="14"/>
  <c r="E38" i="14"/>
  <c r="E37" i="14"/>
  <c r="E36" i="14"/>
  <c r="E35" i="14"/>
  <c r="E34" i="14"/>
  <c r="E33" i="14"/>
  <c r="E32" i="14"/>
  <c r="E31" i="14"/>
  <c r="E30" i="14"/>
  <c r="E29" i="14"/>
  <c r="E28" i="14"/>
  <c r="E27" i="14"/>
  <c r="E26" i="14"/>
  <c r="E25" i="14"/>
  <c r="E24" i="14"/>
  <c r="E23" i="14"/>
  <c r="E22" i="14"/>
  <c r="E21" i="14"/>
  <c r="E20" i="14"/>
  <c r="E19" i="14"/>
  <c r="E18" i="14"/>
  <c r="E17" i="14"/>
  <c r="E16" i="14"/>
  <c r="E15" i="14"/>
  <c r="E14" i="14"/>
  <c r="E13" i="14"/>
  <c r="D62" i="14"/>
  <c r="D61" i="14"/>
  <c r="D60" i="14"/>
  <c r="D59" i="14"/>
  <c r="D58" i="14"/>
  <c r="D57" i="14"/>
  <c r="D56" i="14"/>
  <c r="D55" i="14"/>
  <c r="D54" i="14"/>
  <c r="D53" i="14"/>
  <c r="D52" i="14"/>
  <c r="D51" i="14"/>
  <c r="D50" i="14"/>
  <c r="D49" i="14"/>
  <c r="D48" i="14"/>
  <c r="D47" i="14"/>
  <c r="D46" i="14"/>
  <c r="D45" i="14"/>
  <c r="D44" i="14"/>
  <c r="D43" i="14"/>
  <c r="D42" i="14"/>
  <c r="D41" i="14"/>
  <c r="D40" i="14"/>
  <c r="D39" i="14"/>
  <c r="D38" i="14"/>
  <c r="D37" i="14"/>
  <c r="D36" i="14"/>
  <c r="D35" i="14"/>
  <c r="D34" i="14"/>
  <c r="D33" i="14"/>
  <c r="D32" i="14"/>
  <c r="D31" i="14"/>
  <c r="D30" i="14"/>
  <c r="D29" i="14"/>
  <c r="D28" i="14"/>
  <c r="D27" i="14"/>
  <c r="D26" i="14"/>
  <c r="D25" i="14"/>
  <c r="D24" i="14"/>
  <c r="D23" i="14"/>
  <c r="D22" i="14"/>
  <c r="D21" i="14"/>
  <c r="D20" i="14"/>
  <c r="D19" i="14"/>
  <c r="D18" i="14"/>
  <c r="D17" i="14"/>
  <c r="D16" i="14"/>
  <c r="D15" i="14"/>
  <c r="D14" i="14"/>
  <c r="D13" i="14"/>
  <c r="B62" i="14"/>
  <c r="B61" i="14"/>
  <c r="B60" i="14"/>
  <c r="B59" i="14"/>
  <c r="B58" i="14"/>
  <c r="B57" i="14"/>
  <c r="B56" i="14"/>
  <c r="B55" i="14"/>
  <c r="B54" i="14"/>
  <c r="B53" i="14"/>
  <c r="B52" i="14"/>
  <c r="B51" i="14"/>
  <c r="B50" i="14"/>
  <c r="B49" i="14"/>
  <c r="B48" i="14"/>
  <c r="B47" i="14"/>
  <c r="B46" i="14"/>
  <c r="B45" i="14"/>
  <c r="B44" i="14"/>
  <c r="B43" i="14"/>
  <c r="B42" i="14"/>
  <c r="B41" i="14"/>
  <c r="B40" i="14"/>
  <c r="B39" i="14"/>
  <c r="B38" i="14"/>
  <c r="B37" i="14"/>
  <c r="B36" i="14"/>
  <c r="B35" i="14"/>
  <c r="B34" i="14"/>
  <c r="B33" i="14"/>
  <c r="B32" i="14"/>
  <c r="B31" i="14"/>
  <c r="B30" i="14"/>
  <c r="B29" i="14"/>
  <c r="B28" i="14"/>
  <c r="B27" i="14"/>
  <c r="B26" i="14"/>
  <c r="B25" i="14"/>
  <c r="B24" i="14"/>
  <c r="B23" i="14"/>
  <c r="B22" i="14"/>
  <c r="B21" i="14"/>
  <c r="B20" i="14"/>
  <c r="B19" i="14"/>
  <c r="B18" i="14"/>
  <c r="B17" i="14"/>
  <c r="B16" i="14"/>
  <c r="B15" i="14"/>
  <c r="B14" i="14"/>
  <c r="B13" i="14"/>
  <c r="S47" i="18" l="1"/>
  <c r="S46" i="18"/>
  <c r="S45" i="18"/>
  <c r="S44" i="18"/>
  <c r="S43" i="18"/>
  <c r="S42" i="18"/>
  <c r="S41" i="18"/>
  <c r="S40" i="18"/>
  <c r="S39" i="18"/>
  <c r="S38" i="18"/>
  <c r="S37" i="18"/>
  <c r="S36" i="18"/>
  <c r="S35" i="18"/>
  <c r="S34" i="18"/>
  <c r="S33" i="18"/>
  <c r="S32" i="18"/>
  <c r="S31" i="18"/>
  <c r="S30" i="18"/>
  <c r="S29" i="18"/>
  <c r="S28" i="18"/>
  <c r="S27" i="18"/>
  <c r="S26" i="18"/>
  <c r="S25" i="18"/>
  <c r="S24" i="18"/>
  <c r="S23" i="18"/>
  <c r="S22" i="18"/>
  <c r="S21" i="18"/>
  <c r="S12" i="14"/>
  <c r="S13" i="14"/>
  <c r="AE64" i="14"/>
  <c r="G4" i="14"/>
  <c r="AD64" i="14" l="1"/>
  <c r="AH64" i="14"/>
  <c r="E47" i="18"/>
  <c r="D47" i="18"/>
  <c r="E46" i="18"/>
  <c r="D46" i="18"/>
  <c r="E45" i="18"/>
  <c r="D45" i="18"/>
  <c r="E44" i="18"/>
  <c r="D44" i="18"/>
  <c r="E43" i="18"/>
  <c r="D43" i="18"/>
  <c r="E42" i="18"/>
  <c r="D42" i="18"/>
  <c r="E41" i="18"/>
  <c r="D41" i="18"/>
  <c r="E40" i="18"/>
  <c r="D40" i="18"/>
  <c r="E39" i="18"/>
  <c r="D39" i="18"/>
  <c r="E38" i="18"/>
  <c r="D38" i="18"/>
  <c r="E37" i="18"/>
  <c r="D37" i="18"/>
  <c r="E36" i="18"/>
  <c r="D36" i="18"/>
  <c r="E35" i="18"/>
  <c r="D35" i="18"/>
  <c r="E34" i="18"/>
  <c r="D34" i="18"/>
  <c r="E33" i="18"/>
  <c r="D33" i="18"/>
  <c r="E32" i="18"/>
  <c r="D32" i="18"/>
  <c r="E31" i="18"/>
  <c r="D31" i="18"/>
  <c r="E30" i="18"/>
  <c r="D30" i="18"/>
  <c r="E29" i="18"/>
  <c r="D29" i="18"/>
  <c r="E28" i="18"/>
  <c r="D28" i="18"/>
  <c r="E27" i="18"/>
  <c r="D27" i="18"/>
  <c r="E26" i="18"/>
  <c r="D26" i="18"/>
  <c r="E25" i="18"/>
  <c r="D25" i="18"/>
  <c r="E24" i="18"/>
  <c r="D24" i="18"/>
  <c r="E23" i="18"/>
  <c r="D23" i="18"/>
  <c r="E22" i="18"/>
  <c r="D22" i="18"/>
  <c r="E21" i="18"/>
  <c r="D21" i="18"/>
  <c r="E20" i="18"/>
  <c r="D20" i="18"/>
  <c r="E19" i="18"/>
  <c r="D19" i="18"/>
  <c r="E18" i="18"/>
  <c r="D18" i="18"/>
  <c r="E17" i="18"/>
  <c r="D17" i="18"/>
  <c r="E16" i="18"/>
  <c r="D16" i="18"/>
  <c r="E15" i="18"/>
  <c r="D15" i="18"/>
  <c r="E14" i="18"/>
  <c r="D14" i="18"/>
  <c r="E13" i="18"/>
  <c r="D13" i="18"/>
  <c r="U6" i="18" l="1"/>
  <c r="AF14" i="18"/>
  <c r="AF15" i="18"/>
  <c r="AF17" i="18"/>
  <c r="AF18" i="18"/>
  <c r="AF19" i="18"/>
  <c r="AF20" i="18"/>
  <c r="AF21" i="18"/>
  <c r="AF22" i="18"/>
  <c r="AF23" i="18"/>
  <c r="AF24" i="18"/>
  <c r="AF25" i="18"/>
  <c r="AF26" i="18"/>
  <c r="AF27" i="18"/>
  <c r="AF28" i="18"/>
  <c r="AF29" i="18"/>
  <c r="AF30" i="18"/>
  <c r="AF31" i="18"/>
  <c r="AF32" i="18"/>
  <c r="AF33" i="18"/>
  <c r="AF34" i="18"/>
  <c r="AF35" i="18"/>
  <c r="AF36" i="18"/>
  <c r="AF37" i="18"/>
  <c r="AF38" i="18"/>
  <c r="AF39" i="18"/>
  <c r="AF40" i="18"/>
  <c r="AF41" i="18"/>
  <c r="AF42" i="18"/>
  <c r="AF43" i="18"/>
  <c r="AF44" i="18"/>
  <c r="AF45" i="18"/>
  <c r="AF46" i="18"/>
  <c r="AF47" i="18"/>
  <c r="H47" i="18"/>
  <c r="H46" i="18"/>
  <c r="H45" i="18"/>
  <c r="H44" i="18"/>
  <c r="H43" i="18"/>
  <c r="H42" i="18"/>
  <c r="H41" i="18"/>
  <c r="H40" i="18"/>
  <c r="H39" i="18"/>
  <c r="H38" i="18"/>
  <c r="H37" i="18"/>
  <c r="H36" i="18"/>
  <c r="H35" i="18"/>
  <c r="H34" i="18"/>
  <c r="H33" i="18"/>
  <c r="H32" i="18"/>
  <c r="H31" i="18"/>
  <c r="H30" i="18"/>
  <c r="H29" i="18"/>
  <c r="H28" i="18"/>
  <c r="H27" i="18"/>
  <c r="H26" i="18"/>
  <c r="H25" i="18"/>
  <c r="H24" i="18"/>
  <c r="H23" i="18"/>
  <c r="H22" i="18"/>
  <c r="H21" i="18"/>
  <c r="H20" i="18"/>
  <c r="H19" i="18"/>
  <c r="H18" i="18"/>
  <c r="H17" i="18"/>
  <c r="H16" i="18"/>
  <c r="AF16" i="18" s="1"/>
  <c r="H15" i="18"/>
  <c r="H14" i="18"/>
  <c r="AC14" i="18"/>
  <c r="AC15" i="18"/>
  <c r="AC16" i="18"/>
  <c r="AC17" i="18"/>
  <c r="AC18" i="18"/>
  <c r="AC19" i="18"/>
  <c r="AC20" i="18"/>
  <c r="AC21" i="18"/>
  <c r="AC22" i="18"/>
  <c r="AC23" i="18"/>
  <c r="AC24" i="18"/>
  <c r="AC25" i="18"/>
  <c r="AC26" i="18"/>
  <c r="AC27" i="18"/>
  <c r="AC28" i="18"/>
  <c r="AC29" i="18"/>
  <c r="AC30" i="18"/>
  <c r="AC31" i="18"/>
  <c r="AC32" i="18"/>
  <c r="AC33" i="18"/>
  <c r="AC34" i="18"/>
  <c r="AC35" i="18"/>
  <c r="AC36" i="18"/>
  <c r="AC37" i="18"/>
  <c r="AC38" i="18"/>
  <c r="AC39" i="18"/>
  <c r="AC40" i="18"/>
  <c r="AC41" i="18"/>
  <c r="AC42" i="18"/>
  <c r="AC43" i="18"/>
  <c r="AC44" i="18"/>
  <c r="AC45" i="18"/>
  <c r="AC46" i="18"/>
  <c r="AC47" i="18"/>
  <c r="AC13" i="18"/>
  <c r="H13" i="18" s="1"/>
  <c r="AF13" i="18" s="1"/>
  <c r="H12" i="14"/>
  <c r="AG64" i="14" l="1"/>
  <c r="AA4" i="18"/>
  <c r="AG47" i="18" l="1"/>
  <c r="AE47" i="18"/>
  <c r="AH47" i="18"/>
  <c r="P47" i="18"/>
  <c r="B47" i="18"/>
  <c r="AD47" i="18" s="1"/>
  <c r="A47" i="18"/>
  <c r="AG46" i="18"/>
  <c r="AE46" i="18"/>
  <c r="AH46" i="18"/>
  <c r="P46" i="18"/>
  <c r="B46" i="18"/>
  <c r="A46" i="18"/>
  <c r="AG45" i="18"/>
  <c r="AE45" i="18"/>
  <c r="AH45" i="18"/>
  <c r="P45" i="18"/>
  <c r="B45" i="18"/>
  <c r="AD45" i="18" s="1"/>
  <c r="A45" i="18"/>
  <c r="AG44" i="18"/>
  <c r="AE44" i="18"/>
  <c r="AH44" i="18"/>
  <c r="P44" i="18"/>
  <c r="B44" i="18"/>
  <c r="A44" i="18"/>
  <c r="AG43" i="18"/>
  <c r="AE43" i="18"/>
  <c r="AH43" i="18"/>
  <c r="P43" i="18"/>
  <c r="B43" i="18"/>
  <c r="A43" i="18"/>
  <c r="AG42" i="18"/>
  <c r="AE42" i="18"/>
  <c r="AH42" i="18"/>
  <c r="P42" i="18"/>
  <c r="B42" i="18"/>
  <c r="A42" i="18"/>
  <c r="AG41" i="18"/>
  <c r="AE41" i="18"/>
  <c r="AH41" i="18"/>
  <c r="P41" i="18"/>
  <c r="B41" i="18"/>
  <c r="AD41" i="18" s="1"/>
  <c r="A41" i="18"/>
  <c r="AG40" i="18"/>
  <c r="AE40" i="18"/>
  <c r="AH40" i="18"/>
  <c r="P40" i="18"/>
  <c r="B40" i="18"/>
  <c r="AD40" i="18" s="1"/>
  <c r="A40" i="18"/>
  <c r="AG39" i="18"/>
  <c r="AE39" i="18"/>
  <c r="AH39" i="18"/>
  <c r="P39" i="18"/>
  <c r="B39" i="18"/>
  <c r="AD39" i="18" s="1"/>
  <c r="A39" i="18"/>
  <c r="AG38" i="18"/>
  <c r="AE38" i="18"/>
  <c r="AH38" i="18"/>
  <c r="P38" i="18"/>
  <c r="B38" i="18"/>
  <c r="A38" i="18"/>
  <c r="AG37" i="18"/>
  <c r="AE37" i="18"/>
  <c r="AH37" i="18"/>
  <c r="P37" i="18"/>
  <c r="B37" i="18"/>
  <c r="A37" i="18"/>
  <c r="AG36" i="18"/>
  <c r="AE36" i="18"/>
  <c r="AH36" i="18"/>
  <c r="P36" i="18"/>
  <c r="B36" i="18"/>
  <c r="A36" i="18"/>
  <c r="AG35" i="18"/>
  <c r="AE35" i="18"/>
  <c r="AH35" i="18"/>
  <c r="P35" i="18"/>
  <c r="B35" i="18"/>
  <c r="AD35" i="18" s="1"/>
  <c r="A35" i="18"/>
  <c r="AG34" i="18"/>
  <c r="AE34" i="18"/>
  <c r="AH34" i="18"/>
  <c r="P34" i="18"/>
  <c r="B34" i="18"/>
  <c r="A34" i="18"/>
  <c r="AG33" i="18"/>
  <c r="AE33" i="18"/>
  <c r="AH33" i="18"/>
  <c r="P33" i="18"/>
  <c r="B33" i="18"/>
  <c r="AD33" i="18" s="1"/>
  <c r="A33" i="18"/>
  <c r="AG32" i="18"/>
  <c r="AE32" i="18"/>
  <c r="AH32" i="18"/>
  <c r="P32" i="18"/>
  <c r="B32" i="18"/>
  <c r="AD32" i="18" s="1"/>
  <c r="A32" i="18"/>
  <c r="AG31" i="18"/>
  <c r="AE31" i="18"/>
  <c r="AH31" i="18"/>
  <c r="P31" i="18"/>
  <c r="B31" i="18"/>
  <c r="A31" i="18"/>
  <c r="AG30" i="18"/>
  <c r="AE30" i="18"/>
  <c r="AD30" i="18"/>
  <c r="AH30" i="18"/>
  <c r="P30" i="18"/>
  <c r="B30" i="18"/>
  <c r="A30" i="18"/>
  <c r="AG29" i="18"/>
  <c r="AE29" i="18"/>
  <c r="AH29" i="18"/>
  <c r="P29" i="18"/>
  <c r="B29" i="18"/>
  <c r="AD29" i="18" s="1"/>
  <c r="A29" i="18"/>
  <c r="AG28" i="18"/>
  <c r="AE28" i="18"/>
  <c r="AH28" i="18"/>
  <c r="P28" i="18"/>
  <c r="B28" i="18"/>
  <c r="AD28" i="18" s="1"/>
  <c r="A28" i="18"/>
  <c r="AG27" i="18"/>
  <c r="AE27" i="18"/>
  <c r="AH27" i="18"/>
  <c r="P27" i="18"/>
  <c r="B27" i="18"/>
  <c r="AD27" i="18" s="1"/>
  <c r="A27" i="18"/>
  <c r="AG26" i="18"/>
  <c r="AE26" i="18"/>
  <c r="AH26" i="18"/>
  <c r="P26" i="18"/>
  <c r="B26" i="18"/>
  <c r="AD26" i="18" s="1"/>
  <c r="A26" i="18"/>
  <c r="AG25" i="18"/>
  <c r="AE25" i="18"/>
  <c r="AH25" i="18"/>
  <c r="P25" i="18"/>
  <c r="B25" i="18"/>
  <c r="A25" i="18"/>
  <c r="AG24" i="18"/>
  <c r="AE24" i="18"/>
  <c r="AH24" i="18"/>
  <c r="P24" i="18"/>
  <c r="B24" i="18"/>
  <c r="AD24" i="18" s="1"/>
  <c r="A24" i="18"/>
  <c r="AG23" i="18"/>
  <c r="AE23" i="18"/>
  <c r="AH23" i="18"/>
  <c r="P23" i="18"/>
  <c r="B23" i="18"/>
  <c r="AD23" i="18" s="1"/>
  <c r="A23" i="18"/>
  <c r="AG22" i="18"/>
  <c r="AE22" i="18"/>
  <c r="AH22" i="18"/>
  <c r="P22" i="18"/>
  <c r="B22" i="18"/>
  <c r="AD22" i="18" s="1"/>
  <c r="A22" i="18"/>
  <c r="AG21" i="18"/>
  <c r="AE21" i="18"/>
  <c r="AH21" i="18"/>
  <c r="P21" i="18"/>
  <c r="B21" i="18"/>
  <c r="AD21" i="18" s="1"/>
  <c r="A21" i="18"/>
  <c r="AH20" i="18"/>
  <c r="AE20" i="18"/>
  <c r="AD20" i="18"/>
  <c r="A20" i="18"/>
  <c r="AE19" i="18"/>
  <c r="AH19" i="18"/>
  <c r="A19" i="18"/>
  <c r="AE18" i="18"/>
  <c r="AD18" i="18"/>
  <c r="AH18" i="18"/>
  <c r="A18" i="18"/>
  <c r="AE17" i="18"/>
  <c r="AH17" i="18"/>
  <c r="AD17" i="18"/>
  <c r="A17" i="18"/>
  <c r="AE16" i="18"/>
  <c r="AH16" i="18"/>
  <c r="A16" i="18"/>
  <c r="AE15" i="18"/>
  <c r="AH15" i="18"/>
  <c r="AD15" i="18"/>
  <c r="A15" i="18"/>
  <c r="AE14" i="18"/>
  <c r="AH14" i="18"/>
  <c r="A14" i="18"/>
  <c r="AE13" i="18"/>
  <c r="AH13" i="18"/>
  <c r="A13" i="18"/>
  <c r="Y6" i="18"/>
  <c r="X6" i="18"/>
  <c r="W6" i="18"/>
  <c r="V6" i="18"/>
  <c r="T6" i="18"/>
  <c r="S6" i="18"/>
  <c r="R6" i="18"/>
  <c r="Q6" i="18"/>
  <c r="P6" i="18"/>
  <c r="O6" i="18"/>
  <c r="N6" i="18"/>
  <c r="M6" i="18"/>
  <c r="L6" i="18"/>
  <c r="K6" i="18"/>
  <c r="J6" i="18"/>
  <c r="I6" i="18"/>
  <c r="H6" i="18"/>
  <c r="G6" i="18"/>
  <c r="F6" i="18"/>
  <c r="E6" i="18"/>
  <c r="D6" i="18"/>
  <c r="C6" i="18"/>
  <c r="B6" i="18"/>
  <c r="AG16" i="18" l="1"/>
  <c r="AD36" i="18"/>
  <c r="AD42" i="18"/>
  <c r="G4" i="18"/>
  <c r="AG20" i="18"/>
  <c r="AH48" i="18"/>
  <c r="AD38" i="18"/>
  <c r="AD44" i="18"/>
  <c r="AG17" i="18"/>
  <c r="AG19" i="18"/>
  <c r="AE48" i="18"/>
  <c r="AG18" i="18"/>
  <c r="AG15" i="18"/>
  <c r="AD16" i="18"/>
  <c r="AD34" i="18"/>
  <c r="AD46" i="18"/>
  <c r="AG13" i="18"/>
  <c r="AG14" i="18"/>
  <c r="AD13" i="18"/>
  <c r="AD19" i="18"/>
  <c r="AD25" i="18"/>
  <c r="AD31" i="18"/>
  <c r="AD37" i="18"/>
  <c r="AD43" i="18"/>
  <c r="AD14" i="18"/>
  <c r="AD48" i="18" l="1"/>
  <c r="AG48" i="18"/>
  <c r="E3" i="15" l="1"/>
  <c r="C3" i="15" l="1"/>
  <c r="AA4" i="14" l="1"/>
  <c r="B3" i="15" l="1"/>
  <c r="F3" i="15" l="1"/>
  <c r="D3" i="15"/>
  <c r="A62" i="14" l="1"/>
  <c r="A61" i="14"/>
  <c r="A60" i="14"/>
  <c r="A59" i="14"/>
  <c r="A58" i="14"/>
  <c r="A57" i="14"/>
  <c r="A56" i="14"/>
  <c r="A55" i="14"/>
  <c r="A54" i="14"/>
  <c r="A53" i="14"/>
  <c r="A52" i="14"/>
  <c r="A51" i="14"/>
  <c r="A50" i="14"/>
  <c r="A49" i="14"/>
  <c r="A48" i="14"/>
  <c r="A47" i="14"/>
  <c r="A46" i="14"/>
  <c r="A45" i="14"/>
  <c r="A44" i="14"/>
  <c r="A43" i="14"/>
  <c r="A42" i="14"/>
  <c r="A41" i="14"/>
  <c r="A40" i="14"/>
  <c r="A39" i="14"/>
  <c r="A38" i="14"/>
  <c r="A37" i="14"/>
  <c r="A36" i="14"/>
  <c r="A35" i="14"/>
  <c r="A34" i="14"/>
  <c r="A33" i="14"/>
  <c r="A32" i="14"/>
  <c r="A31" i="14"/>
  <c r="A30" i="14"/>
  <c r="A29" i="14"/>
  <c r="A28" i="14"/>
  <c r="A27" i="14"/>
  <c r="A26" i="14"/>
  <c r="A25" i="14"/>
  <c r="A24" i="14"/>
  <c r="A23" i="14"/>
  <c r="A22" i="14"/>
  <c r="A21" i="14"/>
  <c r="A20" i="14"/>
  <c r="A19" i="14"/>
  <c r="A18" i="14"/>
  <c r="A17" i="14"/>
  <c r="A16" i="14"/>
  <c r="A15" i="14"/>
  <c r="A14" i="14"/>
  <c r="A13" i="14"/>
  <c r="P12" i="14" l="1"/>
</calcChain>
</file>

<file path=xl/sharedStrings.xml><?xml version="1.0" encoding="utf-8"?>
<sst xmlns="http://schemas.openxmlformats.org/spreadsheetml/2006/main" count="359" uniqueCount="128">
  <si>
    <t>製品名</t>
    <rPh sb="0" eb="3">
      <t>セイヒンメイ</t>
    </rPh>
    <phoneticPr fontId="18"/>
  </si>
  <si>
    <t>備考</t>
    <rPh sb="0" eb="2">
      <t>ビコウ</t>
    </rPh>
    <phoneticPr fontId="18"/>
  </si>
  <si>
    <t>型番</t>
    <rPh sb="0" eb="2">
      <t>カタバン</t>
    </rPh>
    <phoneticPr fontId="18"/>
  </si>
  <si>
    <t>単位</t>
    <rPh sb="0" eb="2">
      <t>タンイ</t>
    </rPh>
    <phoneticPr fontId="18"/>
  </si>
  <si>
    <t>確認結果</t>
    <rPh sb="0" eb="2">
      <t>カクニン</t>
    </rPh>
    <rPh sb="2" eb="4">
      <t>ケッカ</t>
    </rPh>
    <phoneticPr fontId="18"/>
  </si>
  <si>
    <t>aaaa-bbbb</t>
    <phoneticPr fontId="18"/>
  </si>
  <si>
    <t>生産性指標</t>
    <rPh sb="0" eb="3">
      <t>セイサンセイ</t>
    </rPh>
    <rPh sb="3" eb="5">
      <t>シヒョウ</t>
    </rPh>
    <phoneticPr fontId="18"/>
  </si>
  <si>
    <t>詳細</t>
    <rPh sb="0" eb="2">
      <t>ショウサイ</t>
    </rPh>
    <phoneticPr fontId="18"/>
  </si>
  <si>
    <t>(例)</t>
    <phoneticPr fontId="18"/>
  </si>
  <si>
    <t>あり</t>
    <phoneticPr fontId="18"/>
  </si>
  <si>
    <t>SII HP
公表項目</t>
    <rPh sb="7" eb="9">
      <t>コウヒョウ</t>
    </rPh>
    <rPh sb="9" eb="11">
      <t>コウモク</t>
    </rPh>
    <phoneticPr fontId="18"/>
  </si>
  <si>
    <t>公表</t>
    <rPh sb="0" eb="2">
      <t>コウヒョウ</t>
    </rPh>
    <phoneticPr fontId="18"/>
  </si>
  <si>
    <t>非公表</t>
    <rPh sb="0" eb="1">
      <t>ヒ</t>
    </rPh>
    <rPh sb="1" eb="3">
      <t>コウヒョウ</t>
    </rPh>
    <phoneticPr fontId="18"/>
  </si>
  <si>
    <t>No.</t>
    <phoneticPr fontId="18"/>
  </si>
  <si>
    <t>必須</t>
    <rPh sb="0" eb="2">
      <t>ヒッス</t>
    </rPh>
    <phoneticPr fontId="18"/>
  </si>
  <si>
    <t>任意</t>
    <rPh sb="0" eb="2">
      <t>ニンイ</t>
    </rPh>
    <phoneticPr fontId="18"/>
  </si>
  <si>
    <t>工業会確認用</t>
    <phoneticPr fontId="18"/>
  </si>
  <si>
    <t>未入力：</t>
    <rPh sb="0" eb="3">
      <t>ミニュウリョク</t>
    </rPh>
    <phoneticPr fontId="18"/>
  </si>
  <si>
    <t>重複：</t>
    <rPh sb="0" eb="2">
      <t>チョウフク</t>
    </rPh>
    <phoneticPr fontId="18"/>
  </si>
  <si>
    <t>エラー表示欄</t>
    <rPh sb="3" eb="5">
      <t>ヒョウジ</t>
    </rPh>
    <rPh sb="5" eb="6">
      <t>ラン</t>
    </rPh>
    <phoneticPr fontId="18"/>
  </si>
  <si>
    <t>未入力
判定</t>
    <rPh sb="0" eb="3">
      <t>ミニュウリョク</t>
    </rPh>
    <rPh sb="4" eb="6">
      <t>ハンテイ</t>
    </rPh>
    <phoneticPr fontId="18"/>
  </si>
  <si>
    <t>重複
判定</t>
    <rPh sb="0" eb="2">
      <t>チョウフク</t>
    </rPh>
    <rPh sb="3" eb="5">
      <t>ハンテイ</t>
    </rPh>
    <phoneticPr fontId="18"/>
  </si>
  <si>
    <t>年平均
向上率判定</t>
    <rPh sb="0" eb="3">
      <t>ネンヘイキン</t>
    </rPh>
    <rPh sb="4" eb="6">
      <t>コウジョウ</t>
    </rPh>
    <rPh sb="6" eb="7">
      <t>リツ</t>
    </rPh>
    <rPh sb="7" eb="9">
      <t>ハンテイ</t>
    </rPh>
    <phoneticPr fontId="18"/>
  </si>
  <si>
    <t>項番</t>
    <rPh sb="0" eb="2">
      <t>コウバン</t>
    </rPh>
    <phoneticPr fontId="18"/>
  </si>
  <si>
    <t>自動表示</t>
    <rPh sb="0" eb="2">
      <t>ジドウ</t>
    </rPh>
    <rPh sb="2" eb="4">
      <t>ヒョウジ</t>
    </rPh>
    <phoneticPr fontId="18"/>
  </si>
  <si>
    <t>OK数</t>
    <rPh sb="2" eb="3">
      <t>スウ</t>
    </rPh>
    <phoneticPr fontId="18"/>
  </si>
  <si>
    <t>OK</t>
    <phoneticPr fontId="18"/>
  </si>
  <si>
    <t>メーカー</t>
    <phoneticPr fontId="18"/>
  </si>
  <si>
    <t>設備種別</t>
    <rPh sb="0" eb="2">
      <t>セツビ</t>
    </rPh>
    <rPh sb="2" eb="4">
      <t>シュベツ</t>
    </rPh>
    <phoneticPr fontId="18"/>
  </si>
  <si>
    <t>ファイル名</t>
    <rPh sb="4" eb="5">
      <t>メイ</t>
    </rPh>
    <phoneticPr fontId="18"/>
  </si>
  <si>
    <t>送信日</t>
    <rPh sb="0" eb="2">
      <t>ソウシン</t>
    </rPh>
    <phoneticPr fontId="18"/>
  </si>
  <si>
    <t>型番数</t>
    <rPh sb="0" eb="2">
      <t>カタバン</t>
    </rPh>
    <rPh sb="2" eb="3">
      <t>スウ</t>
    </rPh>
    <phoneticPr fontId="18"/>
  </si>
  <si>
    <t>１ショット当たりの加工時間</t>
    <rPh sb="5" eb="6">
      <t>ア</t>
    </rPh>
    <rPh sb="9" eb="11">
      <t>カコウ</t>
    </rPh>
    <rPh sb="11" eb="13">
      <t>ジカン</t>
    </rPh>
    <phoneticPr fontId="18"/>
  </si>
  <si>
    <t>s</t>
    <phoneticPr fontId="18"/>
  </si>
  <si>
    <t>生産効率</t>
    <phoneticPr fontId="18"/>
  </si>
  <si>
    <t>■製品型番登録申請メールテンプレート</t>
    <rPh sb="1" eb="3">
      <t>セイヒン</t>
    </rPh>
    <rPh sb="3" eb="5">
      <t>カタバン</t>
    </rPh>
    <rPh sb="5" eb="7">
      <t>トウロク</t>
    </rPh>
    <rPh sb="7" eb="9">
      <t>シンセイ</t>
    </rPh>
    <phoneticPr fontId="18"/>
  </si>
  <si>
    <t>件名</t>
    <rPh sb="0" eb="2">
      <t>ケンメイ</t>
    </rPh>
    <phoneticPr fontId="18"/>
  </si>
  <si>
    <t>製造事業者名</t>
    <rPh sb="0" eb="2">
      <t>セイゾウ</t>
    </rPh>
    <rPh sb="2" eb="4">
      <t>ジギョウ</t>
    </rPh>
    <rPh sb="4" eb="5">
      <t>シャ</t>
    </rPh>
    <rPh sb="5" eb="6">
      <t>メイ</t>
    </rPh>
    <phoneticPr fontId="18"/>
  </si>
  <si>
    <t>一代前モデル生産性指標</t>
    <rPh sb="0" eb="3">
      <t>イチダイマエ</t>
    </rPh>
    <rPh sb="6" eb="9">
      <t>セイサンセイ</t>
    </rPh>
    <rPh sb="9" eb="11">
      <t>シヒョウ</t>
    </rPh>
    <phoneticPr fontId="18"/>
  </si>
  <si>
    <t>登録製品型番生産性指標</t>
    <rPh sb="0" eb="2">
      <t>トウロク</t>
    </rPh>
    <rPh sb="2" eb="4">
      <t>セイヒン</t>
    </rPh>
    <rPh sb="4" eb="6">
      <t>カタバン</t>
    </rPh>
    <rPh sb="6" eb="9">
      <t>セイサンセイ</t>
    </rPh>
    <rPh sb="9" eb="11">
      <t>シヒョウ</t>
    </rPh>
    <phoneticPr fontId="18"/>
  </si>
  <si>
    <t>宛先</t>
    <rPh sb="0" eb="2">
      <t>アテサキ</t>
    </rPh>
    <phoneticPr fontId="18"/>
  </si>
  <si>
    <t xml:space="preserve">
メール本文</t>
    <rPh sb="4" eb="6">
      <t>ホンブン</t>
    </rPh>
    <phoneticPr fontId="18"/>
  </si>
  <si>
    <r>
      <t xml:space="preserve">製造事業者名
(フリガナ)
</t>
    </r>
    <r>
      <rPr>
        <b/>
        <sz val="14"/>
        <color rgb="FFFF0000"/>
        <rFont val="Meiryo UI"/>
        <family val="3"/>
        <charset val="128"/>
      </rPr>
      <t>※法人格は不要です</t>
    </r>
    <rPh sb="0" eb="2">
      <t>セイゾウ</t>
    </rPh>
    <rPh sb="2" eb="4">
      <t>ジギョウ</t>
    </rPh>
    <rPh sb="4" eb="5">
      <t>シャ</t>
    </rPh>
    <rPh sb="5" eb="6">
      <t>メイ</t>
    </rPh>
    <rPh sb="15" eb="17">
      <t>ホウジン</t>
    </rPh>
    <rPh sb="17" eb="18">
      <t>カク</t>
    </rPh>
    <rPh sb="19" eb="21">
      <t>フヨウ</t>
    </rPh>
    <phoneticPr fontId="18"/>
  </si>
  <si>
    <t>申請年月日</t>
    <phoneticPr fontId="18"/>
  </si>
  <si>
    <t>申請製品数</t>
    <phoneticPr fontId="18"/>
  </si>
  <si>
    <t>入力要否</t>
    <rPh sb="0" eb="2">
      <t>ニュウリョク</t>
    </rPh>
    <rPh sb="2" eb="4">
      <t>ヨウヒ</t>
    </rPh>
    <phoneticPr fontId="18"/>
  </si>
  <si>
    <t>生産性指標の
年平均向上率：</t>
    <rPh sb="0" eb="3">
      <t>セイサンセイ</t>
    </rPh>
    <rPh sb="3" eb="5">
      <t>シヒョウ</t>
    </rPh>
    <rPh sb="7" eb="10">
      <t>ネンヘイキン</t>
    </rPh>
    <rPh sb="10" eb="12">
      <t>コウジョウ</t>
    </rPh>
    <rPh sb="12" eb="13">
      <t>リツ</t>
    </rPh>
    <phoneticPr fontId="18"/>
  </si>
  <si>
    <t>ダイカストマシン</t>
    <phoneticPr fontId="18"/>
  </si>
  <si>
    <t>ホットチャンバー</t>
    <phoneticPr fontId="18"/>
  </si>
  <si>
    <t>ダイカストマシンＸシリーズ</t>
    <phoneticPr fontId="18"/>
  </si>
  <si>
    <t>種別</t>
    <rPh sb="0" eb="2">
      <t>シュベツ</t>
    </rPh>
    <phoneticPr fontId="18"/>
  </si>
  <si>
    <t>設備区分</t>
    <rPh sb="0" eb="2">
      <t>セツビ</t>
    </rPh>
    <rPh sb="2" eb="4">
      <t>クブン</t>
    </rPh>
    <phoneticPr fontId="18"/>
  </si>
  <si>
    <t>指標</t>
    <rPh sb="0" eb="2">
      <t>シヒョウ</t>
    </rPh>
    <phoneticPr fontId="18"/>
  </si>
  <si>
    <t>生産性向上要件
証明書発行実績</t>
    <rPh sb="0" eb="3">
      <t>セイサンセイ</t>
    </rPh>
    <rPh sb="3" eb="5">
      <t>コウジョウ</t>
    </rPh>
    <rPh sb="5" eb="7">
      <t>ヨウケン</t>
    </rPh>
    <rPh sb="8" eb="11">
      <t>ショウメイショ</t>
    </rPh>
    <rPh sb="11" eb="13">
      <t>ハッコウ</t>
    </rPh>
    <rPh sb="13" eb="15">
      <t>ジッセキ</t>
    </rPh>
    <phoneticPr fontId="18"/>
  </si>
  <si>
    <t>非公表</t>
    <rPh sb="0" eb="3">
      <t>ヒコウヒョウ</t>
    </rPh>
    <phoneticPr fontId="18"/>
  </si>
  <si>
    <t>対象外</t>
    <rPh sb="0" eb="3">
      <t>タイショウガイ</t>
    </rPh>
    <phoneticPr fontId="18"/>
  </si>
  <si>
    <t>事務局
備考欄</t>
    <rPh sb="0" eb="3">
      <t>ジムキョク</t>
    </rPh>
    <rPh sb="4" eb="7">
      <t>ビコウラン</t>
    </rPh>
    <phoneticPr fontId="18"/>
  </si>
  <si>
    <t>ワイルドカードの内訳一覧</t>
    <phoneticPr fontId="18"/>
  </si>
  <si>
    <t>型番表示用</t>
    <rPh sb="0" eb="2">
      <t>カタバン</t>
    </rPh>
    <rPh sb="2" eb="5">
      <t>ヒョウジヨウ</t>
    </rPh>
    <phoneticPr fontId="18"/>
  </si>
  <si>
    <t>なし</t>
    <phoneticPr fontId="18"/>
  </si>
  <si>
    <t>ワイルドカード
未入力判定</t>
    <phoneticPr fontId="18"/>
  </si>
  <si>
    <t>ホットチャンバー</t>
  </si>
  <si>
    <t>コールドチャンバー</t>
  </si>
  <si>
    <t>なし</t>
  </si>
  <si>
    <t>生産効率</t>
  </si>
  <si>
    <t>エネルギー効率</t>
  </si>
  <si>
    <t>s</t>
  </si>
  <si>
    <t>あり</t>
  </si>
  <si>
    <t>サーボ油圧ポンプ式</t>
  </si>
  <si>
    <t>電動稼働式</t>
  </si>
  <si>
    <t>AAAダイカストマシン</t>
  </si>
  <si>
    <t>aaaaa</t>
  </si>
  <si>
    <t>bbbb</t>
  </si>
  <si>
    <t>cccc</t>
  </si>
  <si>
    <t>AAA-1</t>
  </si>
  <si>
    <t>aaa-bbbb</t>
  </si>
  <si>
    <t>abc■</t>
  </si>
  <si>
    <t>DEF■</t>
  </si>
  <si>
    <t>kwh</t>
  </si>
  <si>
    <t>時間当たりの消費電力量</t>
  </si>
  <si>
    <t>サーボ油圧ポンプ式</t>
    <rPh sb="3" eb="5">
      <t>ユアツ</t>
    </rPh>
    <rPh sb="8" eb="9">
      <t>シキ</t>
    </rPh>
    <phoneticPr fontId="18"/>
  </si>
  <si>
    <t>ダイカストマシン</t>
  </si>
  <si>
    <t>ダイカストマシンＸシリーズ</t>
  </si>
  <si>
    <t>aaaa-bbbb</t>
  </si>
  <si>
    <t>未入力項目があります。
ご確認のうえ未入力の項目に入力してください。</t>
    <rPh sb="0" eb="3">
      <t>ミニュウリョク</t>
    </rPh>
    <rPh sb="3" eb="5">
      <t>コウモク</t>
    </rPh>
    <rPh sb="13" eb="15">
      <t>カクニン</t>
    </rPh>
    <rPh sb="18" eb="19">
      <t>ミ</t>
    </rPh>
    <rPh sb="19" eb="21">
      <t>ニュウリョク</t>
    </rPh>
    <rPh sb="22" eb="24">
      <t>コウモク</t>
    </rPh>
    <rPh sb="25" eb="27">
      <t>ニュウリョク</t>
    </rPh>
    <phoneticPr fontId="18"/>
  </si>
  <si>
    <t>型番が重複しています。
ご確認のうえ、型番が重複しないよう修正してください。</t>
    <rPh sb="0" eb="2">
      <t>カタバン</t>
    </rPh>
    <rPh sb="3" eb="5">
      <t>ジュウフク</t>
    </rPh>
    <rPh sb="13" eb="15">
      <t>カクニン</t>
    </rPh>
    <rPh sb="19" eb="21">
      <t>カタバン</t>
    </rPh>
    <rPh sb="22" eb="24">
      <t>チョウフク</t>
    </rPh>
    <rPh sb="29" eb="31">
      <t>シュウセイ</t>
    </rPh>
    <phoneticPr fontId="18"/>
  </si>
  <si>
    <t>年平均向上率が1％未満です。
向上率が1%未満のものは申請できませんのでご確認ください。</t>
    <phoneticPr fontId="18"/>
  </si>
  <si>
    <t>＜年平均１％以上について＞</t>
  </si>
  <si>
    <t>※指標として「生産効率」を選択する場合は、同一生産量を製造した際にエネルギー使用量が削減されていること。</t>
  </si>
  <si>
    <t>生産設備における補助対象設備の基準は、下表の通りとする。</t>
    <phoneticPr fontId="18"/>
  </si>
  <si>
    <t>マルマルマル</t>
  </si>
  <si>
    <t>マルマルマル</t>
    <phoneticPr fontId="18"/>
  </si>
  <si>
    <t>製造事業者名
(フリガナ)</t>
    <rPh sb="0" eb="2">
      <t>セイゾウ</t>
    </rPh>
    <rPh sb="2" eb="4">
      <t>ジギョウ</t>
    </rPh>
    <rPh sb="4" eb="5">
      <t>シャ</t>
    </rPh>
    <rPh sb="5" eb="6">
      <t>メイ</t>
    </rPh>
    <phoneticPr fontId="18"/>
  </si>
  <si>
    <t>○○○株式会社</t>
    <phoneticPr fontId="18"/>
  </si>
  <si>
    <t>○○○株式会社</t>
    <rPh sb="3" eb="7">
      <t>カブシキカイシャ</t>
    </rPh>
    <phoneticPr fontId="18"/>
  </si>
  <si>
    <t>○○○株式会社</t>
    <phoneticPr fontId="18"/>
  </si>
  <si>
    <t>最終更新日</t>
    <rPh sb="0" eb="2">
      <t>サイシュウ</t>
    </rPh>
    <rPh sb="2" eb="5">
      <t>コウシンビ</t>
    </rPh>
    <phoneticPr fontId="18"/>
  </si>
  <si>
    <t>Ver.</t>
    <phoneticPr fontId="18"/>
  </si>
  <si>
    <t>-</t>
    <phoneticPr fontId="18"/>
  </si>
  <si>
    <t>性能区分1
[標準装備]</t>
    <rPh sb="0" eb="4">
      <t>セイノウクブン</t>
    </rPh>
    <rPh sb="7" eb="11">
      <t>ヒョウジュンソウビ</t>
    </rPh>
    <phoneticPr fontId="18"/>
  </si>
  <si>
    <t>性能区分2
[オプション]</t>
    <rPh sb="0" eb="4">
      <t>セイノウクブン</t>
    </rPh>
    <phoneticPr fontId="18"/>
  </si>
  <si>
    <t>サーボ油圧ポンプ式</t>
    <phoneticPr fontId="18"/>
  </si>
  <si>
    <t>電動稼働式</t>
    <phoneticPr fontId="18"/>
  </si>
  <si>
    <t>必須(条件有)</t>
    <rPh sb="0" eb="2">
      <t>ヒッス</t>
    </rPh>
    <rPh sb="3" eb="5">
      <t>ジョウケン</t>
    </rPh>
    <rPh sb="5" eb="6">
      <t>アリ</t>
    </rPh>
    <phoneticPr fontId="18"/>
  </si>
  <si>
    <t>性能区分1
(標準装備)</t>
    <rPh sb="0" eb="4">
      <t>セイノウクブン</t>
    </rPh>
    <rPh sb="7" eb="11">
      <t>ヒョウジュンソウビ</t>
    </rPh>
    <phoneticPr fontId="18"/>
  </si>
  <si>
    <t>性能区分2
(オプション)</t>
    <rPh sb="0" eb="4">
      <t>セイノウクブン</t>
    </rPh>
    <phoneticPr fontId="18"/>
  </si>
  <si>
    <t>一代前モデル
販売開始年
(西暦年)</t>
    <rPh sb="0" eb="3">
      <t>イチダイマエ</t>
    </rPh>
    <rPh sb="7" eb="9">
      <t>ハンバイ</t>
    </rPh>
    <rPh sb="9" eb="11">
      <t>カイシ</t>
    </rPh>
    <rPh sb="11" eb="12">
      <t>ネン</t>
    </rPh>
    <rPh sb="14" eb="16">
      <t>セイレキ</t>
    </rPh>
    <rPh sb="16" eb="17">
      <t>ネン</t>
    </rPh>
    <phoneticPr fontId="18"/>
  </si>
  <si>
    <t>登録製品型番
販売開始年
(西暦年)</t>
    <rPh sb="0" eb="2">
      <t>トウロク</t>
    </rPh>
    <rPh sb="2" eb="4">
      <t>セイヒン</t>
    </rPh>
    <rPh sb="4" eb="6">
      <t>カタバン</t>
    </rPh>
    <phoneticPr fontId="18"/>
  </si>
  <si>
    <t>生産性指標の
年平均向上率
(％)</t>
    <rPh sb="0" eb="3">
      <t>セイサンセイ</t>
    </rPh>
    <rPh sb="3" eb="5">
      <t>シヒョウ</t>
    </rPh>
    <rPh sb="7" eb="10">
      <t>ネンヘイキン</t>
    </rPh>
    <rPh sb="10" eb="12">
      <t>コウジョウ</t>
    </rPh>
    <rPh sb="12" eb="13">
      <t>リツ</t>
    </rPh>
    <phoneticPr fontId="18"/>
  </si>
  <si>
    <t>希望小売価格
(千円)</t>
    <rPh sb="0" eb="6">
      <t>キボウコウリカカク</t>
    </rPh>
    <rPh sb="8" eb="9">
      <t>セン</t>
    </rPh>
    <rPh sb="9" eb="10">
      <t>エン</t>
    </rPh>
    <phoneticPr fontId="18"/>
  </si>
  <si>
    <t>-FL(●●仕様),-GK(〇〇タイプ)</t>
  </si>
  <si>
    <t>st-kataban@sii.or.jp</t>
    <phoneticPr fontId="18"/>
  </si>
  <si>
    <t>(例)登録製品型番販売開始年：２０１８年、同一製造事業者内の一代前モデル販売開始年：２０１５年生産性の向上に</t>
  </si>
  <si>
    <t>資するものの指標は３(２０１８－２０１５)％以上(年平均１％以上のため)向上している必要がある。</t>
  </si>
  <si>
    <r>
      <t xml:space="preserve">数値
</t>
    </r>
    <r>
      <rPr>
        <sz val="14"/>
        <color rgb="FFFF0000"/>
        <rFont val="Meiryo UI"/>
        <family val="3"/>
        <charset val="128"/>
      </rPr>
      <t>※小数点第三位まで入力</t>
    </r>
    <rPh sb="0" eb="2">
      <t>スウチ</t>
    </rPh>
    <rPh sb="3" eb="14">
      <t>コメショウスウテンダイサンイマデニュウリョク</t>
    </rPh>
    <phoneticPr fontId="18"/>
  </si>
  <si>
    <r>
      <t xml:space="preserve">数値
</t>
    </r>
    <r>
      <rPr>
        <sz val="14"/>
        <color rgb="FFFF0000"/>
        <rFont val="Meiryo UI"/>
        <family val="3"/>
        <charset val="128"/>
      </rPr>
      <t>※小数点第三位まで入力</t>
    </r>
    <rPh sb="0" eb="2">
      <t>スウチシスウ</t>
    </rPh>
    <rPh sb="3" eb="14">
      <t>コメショウスウテンダイサンイマデニュウリョク</t>
    </rPh>
    <phoneticPr fontId="18"/>
  </si>
  <si>
    <r>
      <t xml:space="preserve">能力値
型締力(kN)
</t>
    </r>
    <r>
      <rPr>
        <sz val="14"/>
        <color rgb="FFFF0000"/>
        <rFont val="Meiryo UI"/>
        <family val="3"/>
        <charset val="128"/>
      </rPr>
      <t>※整数で入力</t>
    </r>
    <rPh sb="0" eb="3">
      <t>ノウリョクチ</t>
    </rPh>
    <rPh sb="4" eb="5">
      <t>カタ</t>
    </rPh>
    <rPh sb="5" eb="6">
      <t>シメ</t>
    </rPh>
    <rPh sb="6" eb="7">
      <t>チカラ</t>
    </rPh>
    <rPh sb="12" eb="18">
      <t>コメセイスウデニュウリョク</t>
    </rPh>
    <phoneticPr fontId="18"/>
  </si>
  <si>
    <t>項目</t>
    <rPh sb="0" eb="2">
      <t>コウモク</t>
    </rPh>
    <phoneticPr fontId="18"/>
  </si>
  <si>
    <t>内容</t>
    <rPh sb="0" eb="2">
      <t>ナイヨウ</t>
    </rPh>
    <phoneticPr fontId="18"/>
  </si>
  <si>
    <t>2012年以降に販売が開始されたモデルであること。
(最新モデルである必要はないが、中古品は対象外である。)</t>
    <rPh sb="4" eb="5">
      <t>ネン</t>
    </rPh>
    <rPh sb="5" eb="7">
      <t>イコウ</t>
    </rPh>
    <rPh sb="8" eb="10">
      <t>ハンバイ</t>
    </rPh>
    <rPh sb="11" eb="13">
      <t>カイシ</t>
    </rPh>
    <rPh sb="27" eb="29">
      <t>サイシン</t>
    </rPh>
    <rPh sb="35" eb="37">
      <t>ヒツヨウ</t>
    </rPh>
    <rPh sb="42" eb="45">
      <t>チュウコヒン</t>
    </rPh>
    <rPh sb="46" eb="49">
      <t>タイショウガイ</t>
    </rPh>
    <phoneticPr fontId="18"/>
  </si>
  <si>
    <t>生産性の向上に資するものの指標(エネルギー効率、生産効率※)が同一の製造事業者における一代前モデルと比較して年平均1%以上向上している設備であること。</t>
    <rPh sb="0" eb="3">
      <t>セイサンセイ</t>
    </rPh>
    <rPh sb="4" eb="6">
      <t>コウジョウ</t>
    </rPh>
    <rPh sb="7" eb="8">
      <t>シ</t>
    </rPh>
    <rPh sb="13" eb="15">
      <t>シヒョウ</t>
    </rPh>
    <rPh sb="21" eb="23">
      <t>コウリツ</t>
    </rPh>
    <rPh sb="24" eb="28">
      <t>セイサンコウリツ</t>
    </rPh>
    <rPh sb="31" eb="33">
      <t>ドウイツ</t>
    </rPh>
    <rPh sb="34" eb="39">
      <t>セイゾウジギョウシャ</t>
    </rPh>
    <rPh sb="43" eb="46">
      <t>イチダイマエ</t>
    </rPh>
    <rPh sb="50" eb="52">
      <t>ヒカク</t>
    </rPh>
    <rPh sb="54" eb="57">
      <t>ネンヘイキン</t>
    </rPh>
    <rPh sb="59" eb="61">
      <t>イジョウ</t>
    </rPh>
    <rPh sb="61" eb="63">
      <t>コウジョウ</t>
    </rPh>
    <rPh sb="67" eb="69">
      <t>セツビ</t>
    </rPh>
    <phoneticPr fontId="18"/>
  </si>
  <si>
    <t>1.0</t>
    <phoneticPr fontId="18"/>
  </si>
  <si>
    <r>
      <t xml:space="preserve">型番+[オプション]
</t>
    </r>
    <r>
      <rPr>
        <sz val="14"/>
        <color rgb="FFFF0000"/>
        <rFont val="Meiryo UI"/>
        <family val="3"/>
        <charset val="128"/>
      </rPr>
      <t>※ポータル表示用</t>
    </r>
    <rPh sb="0" eb="2">
      <t>カタバン</t>
    </rPh>
    <rPh sb="16" eb="19">
      <t>ヒョウジヨウ</t>
    </rPh>
    <phoneticPr fontId="18"/>
  </si>
  <si>
    <r>
      <t xml:space="preserve">型番+[オプション]
</t>
    </r>
    <r>
      <rPr>
        <sz val="14"/>
        <color rgb="FFFF0000"/>
        <rFont val="Meiryo UI"/>
        <family val="3"/>
        <charset val="128"/>
      </rPr>
      <t>※ポータル表示用</t>
    </r>
    <rPh sb="0" eb="2">
      <t>カタバン</t>
    </rPh>
    <rPh sb="11" eb="19">
      <t>コメポータルヒョウジヨウ</t>
    </rPh>
    <phoneticPr fontId="18"/>
  </si>
  <si>
    <t>【製品型番登録】令和4年度 省エネ事業 申請書類の提出 (製造事業者名)</t>
    <phoneticPr fontId="18"/>
  </si>
  <si>
    <r>
      <rPr>
        <sz val="12"/>
        <color rgb="FF000000"/>
        <rFont val="游ゴシック"/>
        <family val="2"/>
        <charset val="128"/>
      </rPr>
      <t xml:space="preserve">
一般社団法人環境共創イニシアチブ
事業第１部</t>
    </r>
    <r>
      <rPr>
        <sz val="12"/>
        <color rgb="FF000000"/>
        <rFont val="Calibri"/>
        <family val="2"/>
      </rPr>
      <t xml:space="preserve"> </t>
    </r>
    <r>
      <rPr>
        <sz val="12"/>
        <color rgb="FF000000"/>
        <rFont val="游ゴシック"/>
        <family val="2"/>
        <charset val="128"/>
      </rPr>
      <t>製品型番登録担当</t>
    </r>
    <r>
      <rPr>
        <sz val="12"/>
        <color rgb="FF000000"/>
        <rFont val="Calibri"/>
        <family val="2"/>
      </rPr>
      <t xml:space="preserve"> </t>
    </r>
    <r>
      <rPr>
        <sz val="12"/>
        <color rgb="FF000000"/>
        <rFont val="游ゴシック"/>
        <family val="2"/>
        <charset val="128"/>
      </rPr>
      <t xml:space="preserve"> 宛</t>
    </r>
    <r>
      <rPr>
        <sz val="12"/>
        <color rgb="FF000000"/>
        <rFont val="Calibri"/>
        <family val="2"/>
      </rPr>
      <t xml:space="preserve">
</t>
    </r>
    <r>
      <rPr>
        <sz val="12"/>
        <color rgb="FF000000"/>
        <rFont val="游ゴシック"/>
        <family val="2"/>
        <charset val="128"/>
      </rPr>
      <t>令和4年度　先進的省エネルギー投資促進支援事業での、
（Ｃ）指定設備導入事業における（ｃ）指定設備に係る製品型番登録を申請いたします。</t>
    </r>
    <r>
      <rPr>
        <sz val="12"/>
        <rFont val="游ゴシック"/>
        <family val="3"/>
        <charset val="128"/>
      </rPr>
      <t xml:space="preserve">
</t>
    </r>
    <r>
      <rPr>
        <sz val="12"/>
        <color rgb="FF000000"/>
        <rFont val="游ゴシック"/>
        <family val="2"/>
        <charset val="128"/>
      </rPr>
      <t xml:space="preserve">
以下のファイルを送付いたします。</t>
    </r>
    <r>
      <rPr>
        <sz val="12"/>
        <color rgb="FF000000"/>
        <rFont val="Calibri"/>
        <family val="2"/>
      </rPr>
      <t xml:space="preserve">
</t>
    </r>
    <r>
      <rPr>
        <sz val="12"/>
        <color rgb="FF000000"/>
        <rFont val="游ゴシック"/>
        <family val="2"/>
        <charset val="128"/>
      </rPr>
      <t>・補助対象設備登録申請書</t>
    </r>
    <r>
      <rPr>
        <sz val="12"/>
        <color rgb="FF000000"/>
        <rFont val="Calibri"/>
        <family val="2"/>
      </rPr>
      <t xml:space="preserve">
</t>
    </r>
    <r>
      <rPr>
        <sz val="12"/>
        <color rgb="FF000000"/>
        <rFont val="游ゴシック"/>
        <family val="2"/>
        <charset val="128"/>
      </rPr>
      <t>・製品型番リスト
・製品カタログ（仕様書等）
・商業登記簿謄本</t>
    </r>
    <r>
      <rPr>
        <sz val="12"/>
        <color rgb="FF000000"/>
        <rFont val="Calibri"/>
        <family val="2"/>
      </rPr>
      <t xml:space="preserve">
----------------------------------------------------------------------------------------------------------------
</t>
    </r>
    <r>
      <rPr>
        <sz val="12"/>
        <color rgb="FF000000"/>
        <rFont val="Yu Gothic"/>
        <family val="2"/>
        <charset val="128"/>
      </rPr>
      <t>製造事業者名</t>
    </r>
    <r>
      <rPr>
        <sz val="12"/>
        <color rgb="FF000000"/>
        <rFont val="游ゴシック"/>
        <family val="2"/>
        <charset val="128"/>
      </rPr>
      <t>：</t>
    </r>
    <r>
      <rPr>
        <sz val="12"/>
        <color rgb="FF000000"/>
        <rFont val="Calibri"/>
        <family val="2"/>
      </rPr>
      <t xml:space="preserve">
</t>
    </r>
    <r>
      <rPr>
        <sz val="12"/>
        <color rgb="FF000000"/>
        <rFont val="游ゴシック"/>
        <family val="2"/>
        <charset val="128"/>
      </rPr>
      <t>担当者：</t>
    </r>
    <r>
      <rPr>
        <sz val="12"/>
        <color rgb="FF000000"/>
        <rFont val="Calibri"/>
        <family val="2"/>
      </rPr>
      <t xml:space="preserve">
</t>
    </r>
    <r>
      <rPr>
        <sz val="12"/>
        <color rgb="FF000000"/>
        <rFont val="游ゴシック"/>
        <family val="2"/>
        <charset val="128"/>
      </rPr>
      <t>電話番号：</t>
    </r>
    <r>
      <rPr>
        <sz val="12"/>
        <color rgb="FF000000"/>
        <rFont val="Calibri"/>
        <family val="2"/>
      </rPr>
      <t xml:space="preserve">
</t>
    </r>
    <r>
      <rPr>
        <sz val="12"/>
        <color rgb="FF000000"/>
        <rFont val="游ゴシック"/>
        <family val="2"/>
        <charset val="128"/>
      </rPr>
      <t>メールアドレス：</t>
    </r>
    <r>
      <rPr>
        <sz val="12"/>
        <color rgb="FF000000"/>
        <rFont val="Calibri"/>
        <family val="2"/>
      </rPr>
      <t xml:space="preserve">
</t>
    </r>
    <r>
      <rPr>
        <sz val="12"/>
        <color rgb="FF000000"/>
        <rFont val="Calibri"/>
        <family val="2"/>
        <charset val="128"/>
      </rPr>
      <t>----------------------------------------------------------------------------------------------------------------</t>
    </r>
    <rPh sb="149" eb="151">
      <t>セイヒン</t>
    </rPh>
    <rPh sb="156" eb="159">
      <t>シヨウショ</t>
    </rPh>
    <rPh sb="159" eb="160">
      <t>トウ</t>
    </rPh>
    <phoneticPr fontId="18"/>
  </si>
  <si>
    <r>
      <t xml:space="preserve">【製品型番登録申請についてのお願い】
・製品型番登録要領をよくご確認いただいたうえで、製品型番登録申請を行ってください。
・エラー表示欄の各項目でエラー表示がないことをご確認のうえ、本リストを提出してください。
</t>
    </r>
    <r>
      <rPr>
        <b/>
        <sz val="16"/>
        <color rgb="FFFF0000"/>
        <rFont val="Meiryo UI"/>
        <family val="3"/>
        <charset val="128"/>
      </rPr>
      <t xml:space="preserve">・製品名、型番、および能力値については、カタログ(仕様書)の記載と一致していることを確認してください。
</t>
    </r>
    <r>
      <rPr>
        <b/>
        <sz val="14"/>
        <color theme="1"/>
        <rFont val="Meiryo UI"/>
        <family val="3"/>
        <charset val="128"/>
      </rPr>
      <t xml:space="preserve">
・本ファイル内「基準値」シートを参照いただき、基準値を満たす型番の入力をお願いいたします。
※基準値を満たしていない場合は行が赤く表示されます。</t>
    </r>
    <rPh sb="120" eb="123">
      <t>ノウリョクチ</t>
    </rPh>
    <rPh sb="151" eb="153">
      <t>カクニン</t>
    </rPh>
    <phoneticPr fontId="18"/>
  </si>
  <si>
    <t>aaaa-bbbb</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</si>
</sst>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0_);[Red]\(0.0\)"/>
    <numFmt numFmtId="177" formatCode="0;\-0;;@"/>
    <numFmt numFmtId="178" formatCode="0_);[Red]\(0\)"/>
  </numFmts>
  <fonts count="72">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name val="ＭＳ Ｐゴシック"/>
      <family val="3"/>
      <charset val="128"/>
    </font>
    <font>
      <sz val="10"/>
      <color theme="1"/>
      <name val="ＭＳ Ｐゴシック"/>
      <family val="2"/>
      <charset val="128"/>
      <scheme val="minor"/>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u/>
      <sz val="9"/>
      <color indexed="12"/>
      <name val="ＭＳ Ｐゴシック"/>
      <family val="3"/>
      <charset val="128"/>
    </font>
    <font>
      <u/>
      <sz val="12"/>
      <color theme="10"/>
      <name val="ＭＳ Ｐゴシック"/>
      <family val="2"/>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sz val="12"/>
      <color theme="1"/>
      <name val="ＭＳ Ｐゴシック"/>
      <family val="2"/>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theme="1"/>
      <name val="ＭＳ Ｐゴシック"/>
      <family val="2"/>
      <scheme val="minor"/>
    </font>
    <font>
      <sz val="11"/>
      <color rgb="FF006100"/>
      <name val="ＭＳ Ｐゴシック"/>
      <family val="3"/>
      <charset val="128"/>
      <scheme val="minor"/>
    </font>
    <font>
      <sz val="8"/>
      <color theme="1"/>
      <name val="Meiryo UI"/>
      <family val="3"/>
      <charset val="128"/>
    </font>
    <font>
      <b/>
      <sz val="10"/>
      <color theme="1"/>
      <name val="Meiryo UI"/>
      <family val="3"/>
      <charset val="128"/>
    </font>
    <font>
      <sz val="10"/>
      <color theme="1"/>
      <name val="Meiryo UI"/>
      <family val="3"/>
      <charset val="128"/>
    </font>
    <font>
      <b/>
      <sz val="20"/>
      <name val="Meiryo UI"/>
      <family val="3"/>
      <charset val="128"/>
    </font>
    <font>
      <b/>
      <sz val="20"/>
      <color theme="0"/>
      <name val="Meiryo UI"/>
      <family val="3"/>
      <charset val="128"/>
    </font>
    <font>
      <b/>
      <sz val="20"/>
      <color theme="1"/>
      <name val="Meiryo UI"/>
      <family val="3"/>
      <charset val="128"/>
    </font>
    <font>
      <sz val="20"/>
      <color theme="1"/>
      <name val="Meiryo UI"/>
      <family val="3"/>
      <charset val="128"/>
    </font>
    <font>
      <u/>
      <sz val="11"/>
      <color theme="10"/>
      <name val="ＭＳ Ｐゴシック"/>
      <family val="2"/>
      <charset val="128"/>
      <scheme val="minor"/>
    </font>
    <font>
      <sz val="12"/>
      <color rgb="FF000000"/>
      <name val="Calibri"/>
      <family val="2"/>
      <charset val="128"/>
    </font>
    <font>
      <b/>
      <sz val="14"/>
      <color theme="1"/>
      <name val="Meiryo UI"/>
      <family val="3"/>
      <charset val="128"/>
    </font>
    <font>
      <sz val="14"/>
      <color theme="1"/>
      <name val="Meiryo UI"/>
      <family val="3"/>
      <charset val="128"/>
    </font>
    <font>
      <sz val="14"/>
      <name val="Meiryo UI"/>
      <family val="3"/>
      <charset val="128"/>
    </font>
    <font>
      <b/>
      <sz val="14"/>
      <color theme="0"/>
      <name val="Meiryo UI"/>
      <family val="3"/>
      <charset val="128"/>
    </font>
    <font>
      <sz val="14"/>
      <color theme="1"/>
      <name val="ＭＳ Ｐゴシック"/>
      <family val="2"/>
      <charset val="128"/>
      <scheme val="minor"/>
    </font>
    <font>
      <b/>
      <sz val="14"/>
      <color rgb="FFFF0000"/>
      <name val="Meiryo UI"/>
      <family val="3"/>
      <charset val="128"/>
    </font>
    <font>
      <b/>
      <sz val="14"/>
      <name val="Meiryo UI"/>
      <family val="3"/>
      <charset val="128"/>
    </font>
    <font>
      <sz val="12"/>
      <color theme="1"/>
      <name val="Meiryo UI"/>
      <family val="3"/>
      <charset val="128"/>
    </font>
    <font>
      <b/>
      <sz val="11"/>
      <color theme="1"/>
      <name val="Meiryo UI"/>
      <family val="3"/>
      <charset val="128"/>
    </font>
    <font>
      <sz val="12"/>
      <color rgb="FF000000"/>
      <name val="Meiryo UI"/>
      <family val="3"/>
      <charset val="128"/>
    </font>
    <font>
      <sz val="12"/>
      <color rgb="FF000000"/>
      <name val="ＭＳ Ｐ明朝"/>
      <family val="1"/>
      <charset val="128"/>
    </font>
    <font>
      <u/>
      <sz val="12"/>
      <color rgb="FFFF0000"/>
      <name val="ＭＳ Ｐ明朝"/>
      <family val="1"/>
      <charset val="128"/>
    </font>
    <font>
      <sz val="12"/>
      <color theme="1"/>
      <name val="Wingdings"/>
      <charset val="2"/>
    </font>
    <font>
      <sz val="12"/>
      <color rgb="FF000000"/>
      <name val="游ゴシック"/>
      <family val="2"/>
      <charset val="128"/>
    </font>
    <font>
      <sz val="12"/>
      <color rgb="FF000000"/>
      <name val="Calibri"/>
      <family val="2"/>
    </font>
    <font>
      <sz val="12"/>
      <name val="游ゴシック"/>
      <family val="3"/>
      <charset val="128"/>
    </font>
    <font>
      <sz val="12"/>
      <color rgb="FF000000"/>
      <name val="Yu Gothic"/>
      <family val="2"/>
      <charset val="128"/>
    </font>
    <font>
      <sz val="14"/>
      <color rgb="FFFF0000"/>
      <name val="Meiryo UI"/>
      <family val="3"/>
      <charset val="128"/>
    </font>
    <font>
      <sz val="11"/>
      <color rgb="FF000000"/>
      <name val="ＭＳ Ｐ明朝"/>
      <family val="1"/>
      <charset val="128"/>
    </font>
    <font>
      <sz val="11"/>
      <color theme="1"/>
      <name val="ＭＳ Ｐ明朝"/>
      <family val="1"/>
      <charset val="128"/>
    </font>
    <font>
      <b/>
      <sz val="16"/>
      <color rgb="FFFF0000"/>
      <name val="Meiryo UI"/>
      <family val="3"/>
      <charset val="128"/>
    </font>
  </fonts>
  <fills count="4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rgb="FFFFFF00"/>
        <bgColor indexed="64"/>
      </patternFill>
    </fill>
    <fill>
      <patternFill patternType="solid">
        <fgColor theme="0" tint="-0.34998626667073579"/>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s>
  <borders count="6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right style="hair">
        <color indexed="64"/>
      </right>
      <top style="thin">
        <color auto="1"/>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auto="1"/>
      </left>
      <right/>
      <top style="thin">
        <color auto="1"/>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medium">
        <color auto="1"/>
      </left>
      <right/>
      <top style="medium">
        <color auto="1"/>
      </top>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auto="1"/>
      </left>
      <right/>
      <top style="medium">
        <color indexed="64"/>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indexed="64"/>
      </left>
      <right/>
      <top/>
      <bottom/>
      <diagonal/>
    </border>
    <border>
      <left style="medium">
        <color auto="1"/>
      </left>
      <right style="medium">
        <color indexed="64"/>
      </right>
      <top style="medium">
        <color indexed="64"/>
      </top>
      <bottom style="thin">
        <color auto="1"/>
      </bottom>
      <diagonal/>
    </border>
    <border>
      <left style="medium">
        <color auto="1"/>
      </left>
      <right style="medium">
        <color indexed="64"/>
      </right>
      <top style="thin">
        <color indexed="64"/>
      </top>
      <bottom style="thin">
        <color indexed="64"/>
      </bottom>
      <diagonal/>
    </border>
    <border>
      <left style="medium">
        <color auto="1"/>
      </left>
      <right style="medium">
        <color indexed="64"/>
      </right>
      <top style="thin">
        <color auto="1"/>
      </top>
      <bottom style="medium">
        <color indexed="64"/>
      </bottom>
      <diagonal/>
    </border>
    <border>
      <left style="medium">
        <color auto="1"/>
      </left>
      <right style="medium">
        <color indexed="64"/>
      </right>
      <top style="medium">
        <color indexed="64"/>
      </top>
      <bottom/>
      <diagonal/>
    </border>
    <border>
      <left style="medium">
        <color auto="1"/>
      </left>
      <right style="medium">
        <color indexed="64"/>
      </right>
      <top/>
      <bottom/>
      <diagonal/>
    </border>
    <border>
      <left style="medium">
        <color auto="1"/>
      </left>
      <right style="medium">
        <color indexed="64"/>
      </right>
      <top/>
      <bottom style="thin">
        <color indexed="64"/>
      </bottom>
      <diagonal/>
    </border>
    <border>
      <left/>
      <right style="thin">
        <color indexed="64"/>
      </right>
      <top style="thin">
        <color indexed="64"/>
      </top>
      <bottom style="medium">
        <color indexed="64"/>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8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9" fillId="0" borderId="0"/>
    <xf numFmtId="0" fontId="20" fillId="0" borderId="0">
      <alignment vertical="center"/>
    </xf>
    <xf numFmtId="0" fontId="21" fillId="10" borderId="0" applyNumberFormat="0" applyBorder="0" applyAlignment="0" applyProtection="0">
      <alignment vertical="center"/>
    </xf>
    <xf numFmtId="0" fontId="21" fillId="14" borderId="0" applyNumberFormat="0" applyBorder="0" applyAlignment="0" applyProtection="0">
      <alignment vertical="center"/>
    </xf>
    <xf numFmtId="0" fontId="21" fillId="18" borderId="0" applyNumberFormat="0" applyBorder="0" applyAlignment="0" applyProtection="0">
      <alignment vertical="center"/>
    </xf>
    <xf numFmtId="0" fontId="21" fillId="22" borderId="0" applyNumberFormat="0" applyBorder="0" applyAlignment="0" applyProtection="0">
      <alignment vertical="center"/>
    </xf>
    <xf numFmtId="0" fontId="21" fillId="26" borderId="0" applyNumberFormat="0" applyBorder="0" applyAlignment="0" applyProtection="0">
      <alignment vertical="center"/>
    </xf>
    <xf numFmtId="0" fontId="21" fillId="30" borderId="0" applyNumberFormat="0" applyBorder="0" applyAlignment="0" applyProtection="0">
      <alignment vertical="center"/>
    </xf>
    <xf numFmtId="0" fontId="21" fillId="11" borderId="0" applyNumberFormat="0" applyBorder="0" applyAlignment="0" applyProtection="0">
      <alignment vertical="center"/>
    </xf>
    <xf numFmtId="0" fontId="21" fillId="15" borderId="0" applyNumberFormat="0" applyBorder="0" applyAlignment="0" applyProtection="0">
      <alignment vertical="center"/>
    </xf>
    <xf numFmtId="0" fontId="21" fillId="19" borderId="0" applyNumberFormat="0" applyBorder="0" applyAlignment="0" applyProtection="0">
      <alignment vertical="center"/>
    </xf>
    <xf numFmtId="0" fontId="21" fillId="23" borderId="0" applyNumberFormat="0" applyBorder="0" applyAlignment="0" applyProtection="0">
      <alignment vertical="center"/>
    </xf>
    <xf numFmtId="0" fontId="21" fillId="27" borderId="0" applyNumberFormat="0" applyBorder="0" applyAlignment="0" applyProtection="0">
      <alignment vertical="center"/>
    </xf>
    <xf numFmtId="0" fontId="21" fillId="31" borderId="0" applyNumberFormat="0" applyBorder="0" applyAlignment="0" applyProtection="0">
      <alignment vertical="center"/>
    </xf>
    <xf numFmtId="0" fontId="22" fillId="12" borderId="0" applyNumberFormat="0" applyBorder="0" applyAlignment="0" applyProtection="0">
      <alignment vertical="center"/>
    </xf>
    <xf numFmtId="0" fontId="22" fillId="16" borderId="0" applyNumberFormat="0" applyBorder="0" applyAlignment="0" applyProtection="0">
      <alignment vertical="center"/>
    </xf>
    <xf numFmtId="0" fontId="22" fillId="20" borderId="0" applyNumberFormat="0" applyBorder="0" applyAlignment="0" applyProtection="0">
      <alignment vertical="center"/>
    </xf>
    <xf numFmtId="0" fontId="22" fillId="24" borderId="0" applyNumberFormat="0" applyBorder="0" applyAlignment="0" applyProtection="0">
      <alignment vertical="center"/>
    </xf>
    <xf numFmtId="0" fontId="22" fillId="28" borderId="0" applyNumberFormat="0" applyBorder="0" applyAlignment="0" applyProtection="0">
      <alignment vertical="center"/>
    </xf>
    <xf numFmtId="0" fontId="22" fillId="32" borderId="0" applyNumberFormat="0" applyBorder="0" applyAlignment="0" applyProtection="0">
      <alignment vertical="center"/>
    </xf>
    <xf numFmtId="0" fontId="22" fillId="9" borderId="0" applyNumberFormat="0" applyBorder="0" applyAlignment="0" applyProtection="0">
      <alignment vertical="center"/>
    </xf>
    <xf numFmtId="0" fontId="22" fillId="13" borderId="0" applyNumberFormat="0" applyBorder="0" applyAlignment="0" applyProtection="0">
      <alignment vertical="center"/>
    </xf>
    <xf numFmtId="0" fontId="22" fillId="17" borderId="0" applyNumberFormat="0" applyBorder="0" applyAlignment="0" applyProtection="0">
      <alignment vertical="center"/>
    </xf>
    <xf numFmtId="0" fontId="22" fillId="21" borderId="0" applyNumberFormat="0" applyBorder="0" applyAlignment="0" applyProtection="0">
      <alignment vertical="center"/>
    </xf>
    <xf numFmtId="0" fontId="22" fillId="25" borderId="0" applyNumberFormat="0" applyBorder="0" applyAlignment="0" applyProtection="0">
      <alignment vertical="center"/>
    </xf>
    <xf numFmtId="0" fontId="22" fillId="29" borderId="0" applyNumberFormat="0" applyBorder="0" applyAlignment="0" applyProtection="0">
      <alignment vertical="center"/>
    </xf>
    <xf numFmtId="0" fontId="23" fillId="0" borderId="0" applyNumberFormat="0" applyFill="0" applyBorder="0" applyAlignment="0" applyProtection="0">
      <alignment vertical="center"/>
    </xf>
    <xf numFmtId="0" fontId="24" fillId="7" borderId="7" applyNumberFormat="0" applyAlignment="0" applyProtection="0">
      <alignment vertical="center"/>
    </xf>
    <xf numFmtId="0" fontId="25" fillId="4" borderId="0" applyNumberFormat="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0" fontId="26" fillId="0" borderId="0" applyNumberFormat="0" applyFill="0" applyBorder="0" applyAlignment="0" applyProtection="0">
      <alignment vertical="top"/>
      <protection locked="0"/>
    </xf>
    <xf numFmtId="0" fontId="27" fillId="0" borderId="0" applyNumberFormat="0" applyFill="0" applyBorder="0" applyAlignment="0" applyProtection="0">
      <alignment vertical="center"/>
    </xf>
    <xf numFmtId="0" fontId="21" fillId="8" borderId="8" applyNumberFormat="0" applyFont="0" applyAlignment="0" applyProtection="0">
      <alignment vertical="center"/>
    </xf>
    <xf numFmtId="0" fontId="28" fillId="0" borderId="6" applyNumberFormat="0" applyFill="0" applyAlignment="0" applyProtection="0">
      <alignment vertical="center"/>
    </xf>
    <xf numFmtId="0" fontId="29" fillId="3" borderId="0" applyNumberFormat="0" applyBorder="0" applyAlignment="0" applyProtection="0">
      <alignment vertical="center"/>
    </xf>
    <xf numFmtId="0" fontId="30" fillId="6" borderId="4" applyNumberFormat="0" applyAlignment="0" applyProtection="0">
      <alignment vertical="center"/>
    </xf>
    <xf numFmtId="0" fontId="31" fillId="0" borderId="0" applyNumberFormat="0" applyFill="0" applyBorder="0" applyAlignment="0" applyProtection="0">
      <alignment vertical="center"/>
    </xf>
    <xf numFmtId="38" fontId="32" fillId="0" borderId="0" applyFont="0" applyFill="0" applyBorder="0" applyAlignment="0" applyProtection="0">
      <alignment vertical="center"/>
    </xf>
    <xf numFmtId="38" fontId="1" fillId="0" borderId="0" applyFont="0" applyFill="0" applyBorder="0" applyAlignment="0" applyProtection="0">
      <alignment vertical="center"/>
    </xf>
    <xf numFmtId="38" fontId="2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33" fillId="0" borderId="1" applyNumberFormat="0" applyFill="0" applyAlignment="0" applyProtection="0">
      <alignment vertical="center"/>
    </xf>
    <xf numFmtId="0" fontId="34" fillId="0" borderId="2" applyNumberFormat="0" applyFill="0" applyAlignment="0" applyProtection="0">
      <alignment vertical="center"/>
    </xf>
    <xf numFmtId="0" fontId="35" fillId="0" borderId="3" applyNumberFormat="0" applyFill="0" applyAlignment="0" applyProtection="0">
      <alignment vertical="center"/>
    </xf>
    <xf numFmtId="0" fontId="35" fillId="0" borderId="0" applyNumberFormat="0" applyFill="0" applyBorder="0" applyAlignment="0" applyProtection="0">
      <alignment vertical="center"/>
    </xf>
    <xf numFmtId="0" fontId="36" fillId="0" borderId="9" applyNumberFormat="0" applyFill="0" applyAlignment="0" applyProtection="0">
      <alignment vertical="center"/>
    </xf>
    <xf numFmtId="0" fontId="37" fillId="6" borderId="5" applyNumberFormat="0" applyAlignment="0" applyProtection="0">
      <alignment vertical="center"/>
    </xf>
    <xf numFmtId="0" fontId="38" fillId="0" borderId="0" applyNumberFormat="0" applyFill="0" applyBorder="0" applyAlignment="0" applyProtection="0">
      <alignment vertical="center"/>
    </xf>
    <xf numFmtId="6" fontId="19" fillId="0" borderId="0" applyFont="0" applyFill="0" applyBorder="0" applyAlignment="0" applyProtection="0"/>
    <xf numFmtId="0" fontId="39" fillId="5" borderId="4"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40" fillId="0" borderId="0"/>
    <xf numFmtId="0" fontId="2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0"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0" fillId="0" borderId="0"/>
    <xf numFmtId="0" fontId="1" fillId="0" borderId="0">
      <alignment vertical="center"/>
    </xf>
    <xf numFmtId="0" fontId="3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1" fillId="2" borderId="0" applyNumberFormat="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cellStyleXfs>
  <cellXfs count="230">
    <xf numFmtId="0" fontId="0" fillId="0" borderId="0" xfId="0">
      <alignment vertical="center"/>
    </xf>
    <xf numFmtId="0" fontId="42" fillId="0" borderId="0" xfId="169" applyFont="1" applyProtection="1">
      <alignment vertical="center"/>
    </xf>
    <xf numFmtId="0" fontId="42" fillId="0" borderId="0" xfId="169" applyFont="1" applyAlignment="1" applyProtection="1">
      <alignment vertical="center"/>
    </xf>
    <xf numFmtId="0" fontId="43" fillId="0" borderId="0" xfId="169" applyFont="1" applyAlignment="1" applyProtection="1">
      <alignment horizontal="center" vertical="center"/>
    </xf>
    <xf numFmtId="0" fontId="47" fillId="37" borderId="35" xfId="169" applyFont="1" applyFill="1" applyBorder="1" applyAlignment="1" applyProtection="1">
      <alignment vertical="center"/>
    </xf>
    <xf numFmtId="0" fontId="48" fillId="37" borderId="37" xfId="169" applyFont="1" applyFill="1" applyBorder="1" applyAlignment="1" applyProtection="1">
      <alignment horizontal="center" vertical="center"/>
    </xf>
    <xf numFmtId="0" fontId="44" fillId="0" borderId="0" xfId="169" applyFont="1" applyAlignment="1" applyProtection="1">
      <alignment vertical="center"/>
    </xf>
    <xf numFmtId="0" fontId="44" fillId="41" borderId="0" xfId="0" applyFont="1" applyFill="1" applyAlignment="1" applyProtection="1">
      <alignment horizontal="center" vertical="center" wrapText="1"/>
    </xf>
    <xf numFmtId="0" fontId="44" fillId="41" borderId="0" xfId="169" applyFont="1" applyFill="1" applyAlignment="1" applyProtection="1">
      <alignment horizontal="center" vertical="center" wrapText="1"/>
    </xf>
    <xf numFmtId="0" fontId="44" fillId="0" borderId="0" xfId="0" applyFont="1" applyProtection="1">
      <alignment vertical="center"/>
    </xf>
    <xf numFmtId="0" fontId="44" fillId="0" borderId="0" xfId="169" applyFont="1" applyAlignment="1" applyProtection="1">
      <alignment horizontal="center" vertical="center"/>
    </xf>
    <xf numFmtId="0" fontId="0" fillId="0" borderId="10" xfId="0" applyFill="1" applyBorder="1" applyAlignment="1">
      <alignment horizontal="center" vertical="center"/>
    </xf>
    <xf numFmtId="0" fontId="0" fillId="0" borderId="10" xfId="0" applyBorder="1" applyAlignment="1">
      <alignment horizontal="center" vertical="center"/>
    </xf>
    <xf numFmtId="14" fontId="0" fillId="0" borderId="10" xfId="0" applyNumberFormat="1" applyBorder="1" applyAlignment="1">
      <alignment horizontal="center" vertical="center"/>
    </xf>
    <xf numFmtId="0" fontId="52" fillId="44" borderId="25" xfId="169" applyFont="1" applyFill="1" applyBorder="1" applyAlignment="1" applyProtection="1">
      <alignment horizontal="center" vertical="center"/>
    </xf>
    <xf numFmtId="0" fontId="52" fillId="39" borderId="26" xfId="169" applyFont="1" applyFill="1" applyBorder="1" applyAlignment="1" applyProtection="1">
      <alignment horizontal="center" vertical="center"/>
    </xf>
    <xf numFmtId="0" fontId="52" fillId="44" borderId="27" xfId="169" applyFont="1" applyFill="1" applyBorder="1" applyAlignment="1" applyProtection="1">
      <alignment horizontal="center" vertical="center" wrapText="1"/>
    </xf>
    <xf numFmtId="0" fontId="52" fillId="39" borderId="10" xfId="169" applyFont="1" applyFill="1" applyBorder="1" applyAlignment="1" applyProtection="1">
      <alignment horizontal="center" vertical="center"/>
    </xf>
    <xf numFmtId="0" fontId="52" fillId="44" borderId="29" xfId="169" applyFont="1" applyFill="1" applyBorder="1" applyAlignment="1" applyProtection="1">
      <alignment horizontal="center" vertical="center"/>
    </xf>
    <xf numFmtId="0" fontId="53" fillId="34" borderId="30" xfId="169" applyFont="1" applyFill="1" applyBorder="1" applyAlignment="1" applyProtection="1">
      <alignment horizontal="center" vertical="center"/>
    </xf>
    <xf numFmtId="0" fontId="53" fillId="33" borderId="30" xfId="169" applyFont="1" applyFill="1" applyBorder="1" applyAlignment="1" applyProtection="1">
      <alignment horizontal="center" vertical="center"/>
    </xf>
    <xf numFmtId="0" fontId="53" fillId="39" borderId="10" xfId="0" applyFont="1" applyFill="1" applyBorder="1" applyAlignment="1" applyProtection="1">
      <alignment horizontal="center" vertical="center" wrapText="1"/>
    </xf>
    <xf numFmtId="0" fontId="53" fillId="39" borderId="10" xfId="0" applyFont="1" applyFill="1" applyBorder="1" applyAlignment="1" applyProtection="1">
      <alignment horizontal="center" vertical="center"/>
    </xf>
    <xf numFmtId="0" fontId="52" fillId="36" borderId="12" xfId="171" applyFont="1" applyFill="1" applyBorder="1" applyAlignment="1" applyProtection="1">
      <alignment horizontal="center" vertical="center"/>
    </xf>
    <xf numFmtId="0" fontId="52" fillId="36" borderId="28" xfId="171" applyFont="1" applyFill="1" applyBorder="1" applyAlignment="1" applyProtection="1">
      <alignment horizontal="center" vertical="center"/>
    </xf>
    <xf numFmtId="177" fontId="53" fillId="33" borderId="10" xfId="102" applyNumberFormat="1" applyFont="1" applyFill="1" applyBorder="1" applyAlignment="1" applyProtection="1">
      <alignment horizontal="center" vertical="center" shrinkToFit="1"/>
    </xf>
    <xf numFmtId="49" fontId="53" fillId="0" borderId="10" xfId="102" applyNumberFormat="1" applyFont="1" applyFill="1" applyBorder="1" applyAlignment="1" applyProtection="1">
      <alignment horizontal="center" vertical="center" shrinkToFit="1"/>
      <protection locked="0"/>
    </xf>
    <xf numFmtId="0" fontId="53" fillId="0" borderId="10" xfId="102" applyNumberFormat="1" applyFont="1" applyBorder="1" applyAlignment="1" applyProtection="1">
      <alignment horizontal="center" vertical="center" shrinkToFit="1"/>
      <protection locked="0"/>
    </xf>
    <xf numFmtId="49" fontId="53" fillId="0" borderId="10" xfId="102" applyNumberFormat="1" applyFont="1" applyBorder="1" applyAlignment="1" applyProtection="1">
      <alignment horizontal="center" vertical="center" shrinkToFit="1"/>
      <protection locked="0"/>
    </xf>
    <xf numFmtId="0" fontId="53" fillId="33" borderId="10" xfId="102" applyNumberFormat="1" applyFont="1" applyFill="1" applyBorder="1" applyAlignment="1" applyProtection="1">
      <alignment horizontal="center" vertical="center" shrinkToFit="1"/>
    </xf>
    <xf numFmtId="176" fontId="52" fillId="33" borderId="10" xfId="177" applyNumberFormat="1" applyFont="1" applyFill="1" applyBorder="1" applyAlignment="1" applyProtection="1">
      <alignment horizontal="center" vertical="center" shrinkToFit="1"/>
    </xf>
    <xf numFmtId="0" fontId="53" fillId="0" borderId="11" xfId="102" applyNumberFormat="1" applyFont="1" applyBorder="1" applyAlignment="1" applyProtection="1">
      <alignment horizontal="center" vertical="center" shrinkToFit="1"/>
      <protection locked="0"/>
    </xf>
    <xf numFmtId="0" fontId="52" fillId="43" borderId="27" xfId="169" applyFont="1" applyFill="1" applyBorder="1" applyAlignment="1" applyProtection="1">
      <alignment horizontal="center" vertical="center" shrinkToFit="1"/>
    </xf>
    <xf numFmtId="0" fontId="52" fillId="43" borderId="10" xfId="169" applyFont="1" applyFill="1" applyBorder="1" applyAlignment="1" applyProtection="1">
      <alignment horizontal="center" vertical="center" shrinkToFit="1"/>
    </xf>
    <xf numFmtId="0" fontId="52" fillId="43" borderId="10" xfId="102" applyNumberFormat="1" applyFont="1" applyFill="1" applyBorder="1" applyAlignment="1" applyProtection="1">
      <alignment horizontal="center" vertical="center" shrinkToFit="1"/>
    </xf>
    <xf numFmtId="49" fontId="52" fillId="43" borderId="10" xfId="102" applyNumberFormat="1" applyFont="1" applyFill="1" applyBorder="1" applyAlignment="1" applyProtection="1">
      <alignment horizontal="center" vertical="center" shrinkToFit="1"/>
    </xf>
    <xf numFmtId="0" fontId="52" fillId="43" borderId="11" xfId="102" applyNumberFormat="1" applyFont="1" applyFill="1" applyBorder="1" applyAlignment="1" applyProtection="1">
      <alignment horizontal="center" vertical="center" shrinkToFit="1"/>
    </xf>
    <xf numFmtId="0" fontId="52" fillId="43" borderId="12" xfId="171" applyFont="1" applyFill="1" applyBorder="1" applyAlignment="1" applyProtection="1">
      <alignment horizontal="center" vertical="center" shrinkToFit="1"/>
    </xf>
    <xf numFmtId="0" fontId="52" fillId="43" borderId="28" xfId="171" applyFont="1" applyFill="1" applyBorder="1" applyAlignment="1" applyProtection="1">
      <alignment horizontal="left" vertical="center" shrinkToFit="1"/>
    </xf>
    <xf numFmtId="14" fontId="47" fillId="35" borderId="10" xfId="170" applyNumberFormat="1" applyFont="1" applyFill="1" applyBorder="1" applyAlignment="1" applyProtection="1">
      <alignment horizontal="center" vertical="center"/>
      <protection locked="0"/>
    </xf>
    <xf numFmtId="0" fontId="52" fillId="38" borderId="26" xfId="169" applyFont="1" applyFill="1" applyBorder="1" applyAlignment="1" applyProtection="1">
      <alignment horizontal="center" vertical="center"/>
    </xf>
    <xf numFmtId="0" fontId="52" fillId="38" borderId="10" xfId="169" applyFont="1" applyFill="1" applyBorder="1" applyAlignment="1" applyProtection="1">
      <alignment horizontal="center" vertical="center"/>
    </xf>
    <xf numFmtId="0" fontId="52" fillId="34" borderId="30" xfId="169" applyFont="1" applyFill="1" applyBorder="1" applyAlignment="1" applyProtection="1">
      <alignment horizontal="center" vertical="center"/>
    </xf>
    <xf numFmtId="0" fontId="57" fillId="0" borderId="11" xfId="170" applyFont="1" applyBorder="1" applyAlignment="1" applyProtection="1">
      <alignment horizontal="center" vertical="center" wrapText="1" shrinkToFit="1"/>
    </xf>
    <xf numFmtId="0" fontId="51" fillId="40" borderId="27" xfId="170" applyFont="1" applyFill="1" applyBorder="1" applyAlignment="1" applyProtection="1">
      <alignment horizontal="center" vertical="center"/>
    </xf>
    <xf numFmtId="0" fontId="47" fillId="35" borderId="10" xfId="170" applyFont="1" applyFill="1" applyBorder="1" applyAlignment="1" applyProtection="1">
      <alignment horizontal="center" vertical="center"/>
    </xf>
    <xf numFmtId="0" fontId="47" fillId="39" borderId="10" xfId="170" applyFont="1" applyFill="1" applyBorder="1" applyAlignment="1" applyProtection="1">
      <alignment horizontal="center" vertical="center"/>
    </xf>
    <xf numFmtId="0" fontId="51" fillId="40" borderId="32" xfId="169" applyFont="1" applyFill="1" applyBorder="1" applyAlignment="1" applyProtection="1">
      <alignment horizontal="center" vertical="center" wrapText="1"/>
    </xf>
    <xf numFmtId="0" fontId="43" fillId="0" borderId="0" xfId="169" applyFont="1" applyFill="1" applyBorder="1" applyAlignment="1" applyProtection="1">
      <alignment vertical="center"/>
    </xf>
    <xf numFmtId="0" fontId="43" fillId="0" borderId="0" xfId="169" applyFont="1" applyBorder="1" applyAlignment="1" applyProtection="1">
      <alignment horizontal="center" vertical="center"/>
    </xf>
    <xf numFmtId="0" fontId="53" fillId="0" borderId="27" xfId="169" applyFont="1" applyBorder="1" applyAlignment="1" applyProtection="1">
      <alignment horizontal="center" vertical="center" shrinkToFit="1"/>
    </xf>
    <xf numFmtId="0" fontId="42" fillId="0" borderId="0" xfId="169" applyFont="1" applyAlignment="1" applyProtection="1">
      <alignment horizontal="center" vertical="center"/>
    </xf>
    <xf numFmtId="0" fontId="53" fillId="33" borderId="10" xfId="169" applyFont="1" applyFill="1" applyBorder="1" applyAlignment="1" applyProtection="1">
      <alignment horizontal="center" vertical="center" shrinkToFit="1"/>
    </xf>
    <xf numFmtId="177" fontId="53" fillId="0" borderId="10" xfId="102" applyNumberFormat="1" applyFont="1" applyFill="1" applyBorder="1" applyAlignment="1" applyProtection="1">
      <alignment horizontal="center" vertical="center" shrinkToFit="1"/>
      <protection locked="0"/>
    </xf>
    <xf numFmtId="0" fontId="52" fillId="33" borderId="10" xfId="102" applyNumberFormat="1" applyFont="1" applyFill="1" applyBorder="1" applyAlignment="1" applyProtection="1">
      <alignment horizontal="center" vertical="center" shrinkToFit="1"/>
    </xf>
    <xf numFmtId="0" fontId="52" fillId="33" borderId="10" xfId="169" applyFont="1" applyFill="1" applyBorder="1" applyAlignment="1" applyProtection="1">
      <alignment horizontal="center" vertical="center" shrinkToFit="1"/>
    </xf>
    <xf numFmtId="0" fontId="53" fillId="0" borderId="32" xfId="169" applyFont="1" applyBorder="1" applyAlignment="1" applyProtection="1">
      <alignment horizontal="center" vertical="center" shrinkToFit="1"/>
    </xf>
    <xf numFmtId="0" fontId="53" fillId="33" borderId="49" xfId="169" applyFont="1" applyFill="1" applyBorder="1" applyAlignment="1" applyProtection="1">
      <alignment horizontal="center" vertical="center" shrinkToFit="1"/>
    </xf>
    <xf numFmtId="177" fontId="53" fillId="33" borderId="49" xfId="102" applyNumberFormat="1" applyFont="1" applyFill="1" applyBorder="1" applyAlignment="1" applyProtection="1">
      <alignment horizontal="center" vertical="center" shrinkToFit="1"/>
    </xf>
    <xf numFmtId="49" fontId="53" fillId="0" borderId="49" xfId="102" applyNumberFormat="1" applyFont="1" applyFill="1" applyBorder="1" applyAlignment="1" applyProtection="1">
      <alignment horizontal="center" vertical="center" shrinkToFit="1"/>
      <protection locked="0"/>
    </xf>
    <xf numFmtId="0" fontId="53" fillId="33" borderId="49" xfId="102" applyNumberFormat="1" applyFont="1" applyFill="1" applyBorder="1" applyAlignment="1" applyProtection="1">
      <alignment horizontal="center" vertical="center" shrinkToFit="1"/>
    </xf>
    <xf numFmtId="177" fontId="53" fillId="0" borderId="49" xfId="102" applyNumberFormat="1" applyFont="1" applyFill="1" applyBorder="1" applyAlignment="1" applyProtection="1">
      <alignment horizontal="center" vertical="center" shrinkToFit="1"/>
      <protection locked="0"/>
    </xf>
    <xf numFmtId="0" fontId="53" fillId="0" borderId="49" xfId="102" applyNumberFormat="1" applyFont="1" applyBorder="1" applyAlignment="1" applyProtection="1">
      <alignment horizontal="center" vertical="center" shrinkToFit="1"/>
      <protection locked="0"/>
    </xf>
    <xf numFmtId="49" fontId="53" fillId="0" borderId="49" xfId="102" applyNumberFormat="1" applyFont="1" applyBorder="1" applyAlignment="1" applyProtection="1">
      <alignment horizontal="center" vertical="center" shrinkToFit="1"/>
      <protection locked="0"/>
    </xf>
    <xf numFmtId="176" fontId="52" fillId="33" borderId="49" xfId="177" applyNumberFormat="1" applyFont="1" applyFill="1" applyBorder="1" applyAlignment="1" applyProtection="1">
      <alignment horizontal="center" vertical="center" shrinkToFit="1"/>
    </xf>
    <xf numFmtId="0" fontId="53" fillId="0" borderId="40" xfId="102" applyNumberFormat="1" applyFont="1" applyBorder="1" applyAlignment="1" applyProtection="1">
      <alignment horizontal="center" vertical="center" shrinkToFit="1"/>
      <protection locked="0"/>
    </xf>
    <xf numFmtId="0" fontId="52" fillId="33" borderId="49" xfId="102" applyNumberFormat="1" applyFont="1" applyFill="1" applyBorder="1" applyAlignment="1" applyProtection="1">
      <alignment horizontal="center" vertical="center" shrinkToFit="1"/>
    </xf>
    <xf numFmtId="49" fontId="52" fillId="0" borderId="10" xfId="102" applyNumberFormat="1" applyFont="1" applyFill="1" applyBorder="1" applyAlignment="1" applyProtection="1">
      <alignment horizontal="center" vertical="center"/>
      <protection locked="0"/>
    </xf>
    <xf numFmtId="49" fontId="52" fillId="0" borderId="49" xfId="102" applyNumberFormat="1" applyFont="1" applyFill="1" applyBorder="1" applyAlignment="1" applyProtection="1">
      <alignment horizontal="center" vertical="center"/>
      <protection locked="0"/>
    </xf>
    <xf numFmtId="49" fontId="52" fillId="43" borderId="11" xfId="102" applyNumberFormat="1" applyFont="1" applyFill="1" applyBorder="1" applyAlignment="1" applyProtection="1">
      <alignment horizontal="center" vertical="center" shrinkToFit="1"/>
    </xf>
    <xf numFmtId="49" fontId="52" fillId="0" borderId="11" xfId="102" applyNumberFormat="1" applyFont="1" applyFill="1" applyBorder="1" applyAlignment="1" applyProtection="1">
      <alignment horizontal="center" vertical="center"/>
      <protection locked="0"/>
    </xf>
    <xf numFmtId="49" fontId="52" fillId="0" borderId="40" xfId="102" applyNumberFormat="1" applyFont="1" applyFill="1" applyBorder="1" applyAlignment="1" applyProtection="1">
      <alignment horizontal="center" vertical="center"/>
      <protection locked="0"/>
    </xf>
    <xf numFmtId="0" fontId="45" fillId="0" borderId="0" xfId="170" applyFont="1" applyFill="1" applyBorder="1" applyAlignment="1" applyProtection="1">
      <alignment horizontal="center" vertical="center"/>
    </xf>
    <xf numFmtId="0" fontId="47" fillId="0" borderId="0" xfId="170" applyFont="1" applyFill="1" applyBorder="1" applyAlignment="1" applyProtection="1">
      <alignment horizontal="center" vertical="center"/>
    </xf>
    <xf numFmtId="178" fontId="43" fillId="0" borderId="0" xfId="169" applyNumberFormat="1" applyFont="1" applyFill="1" applyBorder="1" applyAlignment="1" applyProtection="1">
      <alignment vertical="center"/>
    </xf>
    <xf numFmtId="178" fontId="52" fillId="39" borderId="26" xfId="169" applyNumberFormat="1" applyFont="1" applyFill="1" applyBorder="1" applyAlignment="1" applyProtection="1">
      <alignment horizontal="center" vertical="center"/>
    </xf>
    <xf numFmtId="178" fontId="52" fillId="39" borderId="11" xfId="169" applyNumberFormat="1" applyFont="1" applyFill="1" applyBorder="1" applyAlignment="1" applyProtection="1">
      <alignment horizontal="center" vertical="center"/>
    </xf>
    <xf numFmtId="178" fontId="53" fillId="34" borderId="30" xfId="169" applyNumberFormat="1" applyFont="1" applyFill="1" applyBorder="1" applyAlignment="1" applyProtection="1">
      <alignment horizontal="center" vertical="center"/>
    </xf>
    <xf numFmtId="178" fontId="42" fillId="0" borderId="0" xfId="169" applyNumberFormat="1" applyFont="1" applyAlignment="1" applyProtection="1">
      <alignment vertical="center"/>
    </xf>
    <xf numFmtId="178" fontId="53" fillId="39" borderId="11" xfId="0" applyNumberFormat="1" applyFont="1" applyFill="1" applyBorder="1" applyAlignment="1" applyProtection="1">
      <alignment horizontal="center" vertical="center" wrapText="1"/>
    </xf>
    <xf numFmtId="49" fontId="52" fillId="0" borderId="10" xfId="102" quotePrefix="1" applyNumberFormat="1" applyFont="1" applyFill="1" applyBorder="1" applyAlignment="1" applyProtection="1">
      <alignment horizontal="center" vertical="center"/>
      <protection locked="0"/>
    </xf>
    <xf numFmtId="0" fontId="60" fillId="0" borderId="0" xfId="0" applyFont="1">
      <alignment vertical="center"/>
    </xf>
    <xf numFmtId="0" fontId="58" fillId="0" borderId="0" xfId="169" applyFont="1">
      <alignment vertical="center"/>
    </xf>
    <xf numFmtId="0" fontId="61" fillId="0" borderId="0" xfId="169" applyFont="1" applyAlignment="1">
      <alignment horizontal="center" vertical="center" wrapText="1" readingOrder="1"/>
    </xf>
    <xf numFmtId="0" fontId="60" fillId="0" borderId="0" xfId="0" applyFont="1" applyAlignment="1">
      <alignment horizontal="left" vertical="center" readingOrder="1"/>
    </xf>
    <xf numFmtId="0" fontId="62" fillId="0" borderId="0" xfId="0" applyFont="1" applyAlignment="1">
      <alignment horizontal="left" vertical="center" readingOrder="1"/>
    </xf>
    <xf numFmtId="0" fontId="63" fillId="0" borderId="0" xfId="0" applyFont="1" applyAlignment="1">
      <alignment horizontal="left" vertical="center" indent="1" readingOrder="1"/>
    </xf>
    <xf numFmtId="0" fontId="55" fillId="0" borderId="0" xfId="179" applyFont="1">
      <alignment vertical="center"/>
    </xf>
    <xf numFmtId="0" fontId="1" fillId="0" borderId="0" xfId="179">
      <alignment vertical="center"/>
    </xf>
    <xf numFmtId="0" fontId="1" fillId="0" borderId="17" xfId="179" applyBorder="1">
      <alignment vertical="center"/>
    </xf>
    <xf numFmtId="0" fontId="32" fillId="0" borderId="10" xfId="179" applyFont="1" applyBorder="1">
      <alignment vertical="center"/>
    </xf>
    <xf numFmtId="0" fontId="0" fillId="0" borderId="0" xfId="0" applyProtection="1">
      <alignment vertical="center"/>
    </xf>
    <xf numFmtId="0" fontId="58" fillId="0" borderId="0" xfId="0" applyFont="1" applyProtection="1">
      <alignment vertical="center"/>
    </xf>
    <xf numFmtId="0" fontId="57" fillId="0" borderId="0" xfId="170" applyFont="1" applyFill="1" applyBorder="1" applyAlignment="1" applyProtection="1">
      <alignment horizontal="left" vertical="center" shrinkToFit="1"/>
    </xf>
    <xf numFmtId="14" fontId="47" fillId="35" borderId="10" xfId="170" applyNumberFormat="1" applyFont="1" applyFill="1" applyBorder="1" applyAlignment="1" applyProtection="1">
      <alignment horizontal="center" vertical="center"/>
    </xf>
    <xf numFmtId="14" fontId="47" fillId="0" borderId="0" xfId="170" applyNumberFormat="1" applyFont="1" applyFill="1" applyBorder="1" applyAlignment="1" applyProtection="1">
      <alignment horizontal="center" vertical="center"/>
    </xf>
    <xf numFmtId="0" fontId="59" fillId="0" borderId="0" xfId="0" applyFont="1" applyAlignment="1" applyProtection="1">
      <alignment horizontal="left" vertical="center" wrapText="1"/>
    </xf>
    <xf numFmtId="0" fontId="58" fillId="0" borderId="0" xfId="0" applyFont="1" applyAlignment="1" applyProtection="1">
      <alignment horizontal="center" vertical="center"/>
    </xf>
    <xf numFmtId="0" fontId="53" fillId="39" borderId="48" xfId="0" applyFont="1" applyFill="1" applyBorder="1" applyAlignment="1" applyProtection="1">
      <alignment horizontal="center" vertical="center"/>
    </xf>
    <xf numFmtId="0" fontId="53" fillId="39" borderId="26" xfId="0" applyFont="1" applyFill="1" applyBorder="1" applyAlignment="1" applyProtection="1">
      <alignment horizontal="center" vertical="center"/>
    </xf>
    <xf numFmtId="0" fontId="53" fillId="39" borderId="52" xfId="0" applyFont="1" applyFill="1" applyBorder="1" applyAlignment="1" applyProtection="1">
      <alignment horizontal="center" vertical="center"/>
    </xf>
    <xf numFmtId="0" fontId="52" fillId="39" borderId="10" xfId="0" applyFont="1" applyFill="1" applyBorder="1" applyAlignment="1" applyProtection="1">
      <alignment horizontal="center" vertical="center"/>
    </xf>
    <xf numFmtId="0" fontId="52" fillId="39" borderId="11" xfId="0" applyFont="1" applyFill="1" applyBorder="1" applyAlignment="1" applyProtection="1">
      <alignment horizontal="center" vertical="center"/>
    </xf>
    <xf numFmtId="0" fontId="52" fillId="39" borderId="53" xfId="0" applyFont="1" applyFill="1" applyBorder="1" applyAlignment="1" applyProtection="1">
      <alignment horizontal="center" vertical="center"/>
    </xf>
    <xf numFmtId="0" fontId="53" fillId="35" borderId="49" xfId="0" applyFont="1" applyFill="1" applyBorder="1" applyAlignment="1" applyProtection="1">
      <alignment horizontal="center" vertical="center"/>
    </xf>
    <xf numFmtId="0" fontId="53" fillId="34" borderId="49" xfId="0" applyFont="1" applyFill="1" applyBorder="1" applyAlignment="1" applyProtection="1">
      <alignment horizontal="center" vertical="center"/>
    </xf>
    <xf numFmtId="0" fontId="53" fillId="35" borderId="40" xfId="0" applyFont="1" applyFill="1" applyBorder="1" applyAlignment="1" applyProtection="1">
      <alignment horizontal="center" vertical="center"/>
    </xf>
    <xf numFmtId="0" fontId="53" fillId="45" borderId="54" xfId="0" applyFont="1" applyFill="1" applyBorder="1" applyAlignment="1" applyProtection="1">
      <alignment horizontal="center" vertical="center"/>
    </xf>
    <xf numFmtId="49" fontId="52" fillId="33" borderId="11" xfId="102" quotePrefix="1" applyNumberFormat="1" applyFont="1" applyFill="1" applyBorder="1" applyAlignment="1" applyProtection="1">
      <alignment horizontal="center" vertical="center"/>
    </xf>
    <xf numFmtId="0" fontId="52" fillId="33" borderId="53" xfId="102" applyNumberFormat="1" applyFont="1" applyFill="1" applyBorder="1" applyAlignment="1" applyProtection="1">
      <alignment horizontal="center" vertical="center"/>
    </xf>
    <xf numFmtId="0" fontId="53" fillId="0" borderId="10" xfId="169" applyFont="1" applyFill="1" applyBorder="1" applyAlignment="1" applyProtection="1">
      <alignment horizontal="center" vertical="center" shrinkToFit="1"/>
    </xf>
    <xf numFmtId="49" fontId="53" fillId="0" borderId="10" xfId="102" applyNumberFormat="1" applyFont="1" applyFill="1" applyBorder="1" applyAlignment="1" applyProtection="1">
      <alignment horizontal="center" vertical="center" shrinkToFit="1"/>
    </xf>
    <xf numFmtId="177" fontId="53" fillId="0" borderId="10" xfId="102" applyNumberFormat="1" applyFont="1" applyFill="1" applyBorder="1" applyAlignment="1" applyProtection="1">
      <alignment horizontal="center" vertical="center" shrinkToFit="1"/>
    </xf>
    <xf numFmtId="0" fontId="53" fillId="0" borderId="10" xfId="102" applyNumberFormat="1" applyFont="1" applyBorder="1" applyAlignment="1" applyProtection="1">
      <alignment horizontal="center" vertical="center" shrinkToFit="1"/>
    </xf>
    <xf numFmtId="49" fontId="53" fillId="0" borderId="10" xfId="102" applyNumberFormat="1" applyFont="1" applyBorder="1" applyAlignment="1" applyProtection="1">
      <alignment horizontal="center" vertical="center" shrinkToFit="1"/>
    </xf>
    <xf numFmtId="0" fontId="53" fillId="0" borderId="11" xfId="102" applyNumberFormat="1" applyFont="1" applyBorder="1" applyAlignment="1" applyProtection="1">
      <alignment horizontal="center" vertical="center" shrinkToFit="1"/>
    </xf>
    <xf numFmtId="49" fontId="52" fillId="0" borderId="10" xfId="102" applyNumberFormat="1" applyFont="1" applyFill="1" applyBorder="1" applyAlignment="1" applyProtection="1">
      <alignment horizontal="center" vertical="center"/>
    </xf>
    <xf numFmtId="49" fontId="52" fillId="0" borderId="11" xfId="102" applyNumberFormat="1" applyFont="1" applyFill="1" applyBorder="1" applyAlignment="1" applyProtection="1">
      <alignment horizontal="center" vertical="center"/>
    </xf>
    <xf numFmtId="0" fontId="52" fillId="0" borderId="12" xfId="171" applyFont="1" applyBorder="1" applyAlignment="1" applyProtection="1">
      <alignment horizontal="center" vertical="center" shrinkToFit="1"/>
    </xf>
    <xf numFmtId="0" fontId="52" fillId="0" borderId="28" xfId="171" applyFont="1" applyBorder="1" applyAlignment="1" applyProtection="1">
      <alignment horizontal="left" vertical="center" shrinkToFit="1"/>
    </xf>
    <xf numFmtId="49" fontId="52" fillId="0" borderId="10" xfId="102" quotePrefix="1" applyNumberFormat="1" applyFont="1" applyFill="1" applyBorder="1" applyAlignment="1" applyProtection="1">
      <alignment horizontal="center" vertical="center"/>
    </xf>
    <xf numFmtId="0" fontId="52" fillId="33" borderId="54" xfId="102" applyNumberFormat="1" applyFont="1" applyFill="1" applyBorder="1" applyAlignment="1" applyProtection="1">
      <alignment horizontal="center" vertical="center"/>
    </xf>
    <xf numFmtId="0" fontId="52" fillId="0" borderId="58" xfId="171" applyFont="1" applyBorder="1" applyAlignment="1" applyProtection="1">
      <alignment horizontal="center" vertical="center" shrinkToFit="1"/>
    </xf>
    <xf numFmtId="0" fontId="52" fillId="0" borderId="50" xfId="171" applyFont="1" applyBorder="1" applyAlignment="1" applyProtection="1">
      <alignment horizontal="left" vertical="center" shrinkToFit="1"/>
    </xf>
    <xf numFmtId="0" fontId="47" fillId="39" borderId="10" xfId="170" applyNumberFormat="1" applyFont="1" applyFill="1" applyBorder="1" applyAlignment="1" applyProtection="1">
      <alignment horizontal="center" vertical="center"/>
    </xf>
    <xf numFmtId="0" fontId="48" fillId="0" borderId="0" xfId="169" applyFont="1" applyAlignment="1">
      <alignment horizontal="center" vertical="center"/>
    </xf>
    <xf numFmtId="14" fontId="48" fillId="0" borderId="0" xfId="169" applyNumberFormat="1" applyFont="1" applyAlignment="1">
      <alignment horizontal="center" vertical="center"/>
    </xf>
    <xf numFmtId="14" fontId="48" fillId="0" borderId="0" xfId="169" applyNumberFormat="1" applyFont="1" applyAlignment="1">
      <alignment horizontal="right" vertical="center"/>
    </xf>
    <xf numFmtId="49" fontId="48" fillId="0" borderId="0" xfId="169" applyNumberFormat="1" applyFont="1" applyAlignment="1">
      <alignment horizontal="left" vertical="center"/>
    </xf>
    <xf numFmtId="0" fontId="44" fillId="0" borderId="0" xfId="0" applyFont="1" applyAlignment="1" applyProtection="1">
      <alignment horizontal="center" vertical="center"/>
    </xf>
    <xf numFmtId="0" fontId="47" fillId="37" borderId="35" xfId="169" applyFont="1" applyFill="1" applyBorder="1" applyAlignment="1" applyProtection="1">
      <alignment horizontal="center" vertical="center"/>
    </xf>
    <xf numFmtId="0" fontId="52" fillId="0" borderId="10" xfId="169" applyFont="1" applyFill="1" applyBorder="1" applyAlignment="1" applyProtection="1">
      <alignment horizontal="center" vertical="center" shrinkToFit="1"/>
      <protection locked="0"/>
    </xf>
    <xf numFmtId="0" fontId="52" fillId="0" borderId="49" xfId="169" applyFont="1" applyFill="1" applyBorder="1" applyAlignment="1" applyProtection="1">
      <alignment horizontal="center" vertical="center" shrinkToFit="1"/>
      <protection locked="0"/>
    </xf>
    <xf numFmtId="49" fontId="52" fillId="0" borderId="10" xfId="102" applyNumberFormat="1" applyFont="1" applyFill="1" applyBorder="1" applyAlignment="1" applyProtection="1">
      <alignment horizontal="center" vertical="center" shrinkToFit="1"/>
      <protection locked="0"/>
    </xf>
    <xf numFmtId="0" fontId="44" fillId="34" borderId="52" xfId="169" applyFont="1" applyFill="1" applyBorder="1" applyAlignment="1" applyProtection="1">
      <alignment vertical="center"/>
    </xf>
    <xf numFmtId="0" fontId="44" fillId="34" borderId="54" xfId="169" applyFont="1" applyFill="1" applyBorder="1" applyAlignment="1" applyProtection="1">
      <alignment vertical="center"/>
    </xf>
    <xf numFmtId="0" fontId="44" fillId="0" borderId="10" xfId="169" applyFont="1" applyBorder="1" applyAlignment="1" applyProtection="1">
      <alignment vertical="center"/>
    </xf>
    <xf numFmtId="0" fontId="44" fillId="41" borderId="10" xfId="0" applyFont="1" applyFill="1" applyBorder="1" applyAlignment="1" applyProtection="1">
      <alignment horizontal="center" vertical="center" wrapText="1"/>
    </xf>
    <xf numFmtId="0" fontId="44" fillId="41" borderId="10" xfId="169" applyFont="1" applyFill="1" applyBorder="1" applyAlignment="1" applyProtection="1">
      <alignment horizontal="center" vertical="center" wrapText="1"/>
    </xf>
    <xf numFmtId="0" fontId="52" fillId="0" borderId="11" xfId="178" applyNumberFormat="1" applyFont="1" applyFill="1" applyBorder="1" applyAlignment="1" applyProtection="1">
      <alignment horizontal="center" vertical="center"/>
      <protection locked="0"/>
    </xf>
    <xf numFmtId="0" fontId="52" fillId="0" borderId="40" xfId="178" applyNumberFormat="1" applyFont="1" applyFill="1" applyBorder="1" applyAlignment="1" applyProtection="1">
      <alignment horizontal="center" vertical="center"/>
      <protection locked="0"/>
    </xf>
    <xf numFmtId="0" fontId="52" fillId="0" borderId="11" xfId="102" applyNumberFormat="1" applyFont="1" applyBorder="1" applyAlignment="1" applyProtection="1">
      <alignment horizontal="center" vertical="center" shrinkToFit="1"/>
      <protection locked="0"/>
    </xf>
    <xf numFmtId="0" fontId="52" fillId="0" borderId="40" xfId="102" applyNumberFormat="1" applyFont="1" applyBorder="1" applyAlignment="1" applyProtection="1">
      <alignment horizontal="center" vertical="center" shrinkToFit="1"/>
      <protection locked="0"/>
    </xf>
    <xf numFmtId="0" fontId="52" fillId="0" borderId="11" xfId="178" applyNumberFormat="1" applyFont="1" applyFill="1" applyBorder="1" applyAlignment="1" applyProtection="1">
      <alignment horizontal="center" vertical="center"/>
    </xf>
    <xf numFmtId="0" fontId="52" fillId="0" borderId="11" xfId="102" applyNumberFormat="1" applyFont="1" applyBorder="1" applyAlignment="1" applyProtection="1">
      <alignment horizontal="center" vertical="center" shrinkToFit="1"/>
    </xf>
    <xf numFmtId="0" fontId="69" fillId="33" borderId="59" xfId="169" applyFont="1" applyFill="1" applyBorder="1" applyAlignment="1">
      <alignment horizontal="center" vertical="center" wrapText="1" readingOrder="1"/>
    </xf>
    <xf numFmtId="0" fontId="69" fillId="0" borderId="59" xfId="169" applyFont="1" applyBorder="1" applyAlignment="1">
      <alignment horizontal="center" vertical="center" wrapText="1" readingOrder="1"/>
    </xf>
    <xf numFmtId="0" fontId="70" fillId="0" borderId="59" xfId="169" applyFont="1" applyBorder="1" applyAlignment="1">
      <alignment horizontal="center" vertical="center"/>
    </xf>
    <xf numFmtId="0" fontId="49" fillId="0" borderId="10" xfId="181" applyFill="1" applyBorder="1" applyAlignment="1" applyProtection="1">
      <alignment vertical="center" wrapText="1"/>
    </xf>
    <xf numFmtId="0" fontId="32" fillId="0" borderId="10" xfId="179" applyFont="1" applyFill="1" applyBorder="1">
      <alignment vertical="center"/>
    </xf>
    <xf numFmtId="0" fontId="53" fillId="39" borderId="42" xfId="0" applyFont="1" applyFill="1" applyBorder="1" applyAlignment="1" applyProtection="1">
      <alignment horizontal="center" vertical="center" wrapText="1"/>
    </xf>
    <xf numFmtId="0" fontId="53" fillId="39" borderId="19" xfId="0" applyFont="1" applyFill="1" applyBorder="1" applyAlignment="1" applyProtection="1">
      <alignment horizontal="center" vertical="center" wrapText="1"/>
    </xf>
    <xf numFmtId="0" fontId="53" fillId="39" borderId="14" xfId="0" applyFont="1" applyFill="1" applyBorder="1" applyAlignment="1" applyProtection="1">
      <alignment horizontal="center" vertical="center" wrapText="1"/>
    </xf>
    <xf numFmtId="0" fontId="53" fillId="39" borderId="34" xfId="0" applyFont="1" applyFill="1" applyBorder="1" applyAlignment="1" applyProtection="1">
      <alignment horizontal="center" vertical="center" wrapText="1"/>
    </xf>
    <xf numFmtId="0" fontId="53" fillId="39" borderId="16" xfId="0" applyFont="1" applyFill="1" applyBorder="1" applyAlignment="1" applyProtection="1">
      <alignment horizontal="center" vertical="center"/>
    </xf>
    <xf numFmtId="0" fontId="53" fillId="39" borderId="14" xfId="0" applyFont="1" applyFill="1" applyBorder="1" applyAlignment="1" applyProtection="1">
      <alignment horizontal="center" vertical="center"/>
    </xf>
    <xf numFmtId="0" fontId="53" fillId="39" borderId="33" xfId="169" applyFont="1" applyFill="1" applyBorder="1" applyAlignment="1" applyProtection="1">
      <alignment horizontal="center" vertical="center"/>
    </xf>
    <xf numFmtId="0" fontId="53" fillId="39" borderId="51" xfId="169" applyFont="1" applyFill="1" applyBorder="1" applyAlignment="1" applyProtection="1">
      <alignment horizontal="center" vertical="center"/>
    </xf>
    <xf numFmtId="0" fontId="53" fillId="39" borderId="15" xfId="169" applyFont="1" applyFill="1" applyBorder="1" applyAlignment="1" applyProtection="1">
      <alignment horizontal="center" vertical="center"/>
    </xf>
    <xf numFmtId="0" fontId="53" fillId="39" borderId="55" xfId="0" applyFont="1" applyFill="1" applyBorder="1" applyAlignment="1" applyProtection="1">
      <alignment horizontal="center" vertical="center" wrapText="1"/>
    </xf>
    <xf numFmtId="0" fontId="53" fillId="39" borderId="56" xfId="0" applyFont="1" applyFill="1" applyBorder="1" applyAlignment="1" applyProtection="1">
      <alignment horizontal="center" vertical="center" wrapText="1"/>
    </xf>
    <xf numFmtId="0" fontId="53" fillId="39" borderId="57" xfId="0" applyFont="1" applyFill="1" applyBorder="1" applyAlignment="1" applyProtection="1">
      <alignment horizontal="center" vertical="center" wrapText="1"/>
    </xf>
    <xf numFmtId="0" fontId="53" fillId="39" borderId="33" xfId="0" applyFont="1" applyFill="1" applyBorder="1" applyAlignment="1" applyProtection="1">
      <alignment horizontal="center" vertical="center"/>
    </xf>
    <xf numFmtId="0" fontId="53" fillId="39" borderId="34" xfId="0" applyFont="1" applyFill="1" applyBorder="1" applyAlignment="1" applyProtection="1">
      <alignment horizontal="center" vertical="center"/>
    </xf>
    <xf numFmtId="0" fontId="53" fillId="39" borderId="15" xfId="0" applyFont="1" applyFill="1" applyBorder="1" applyAlignment="1" applyProtection="1">
      <alignment horizontal="center" vertical="center"/>
    </xf>
    <xf numFmtId="0" fontId="53" fillId="39" borderId="18" xfId="0" applyFont="1" applyFill="1" applyBorder="1" applyAlignment="1" applyProtection="1">
      <alignment horizontal="center" vertical="center"/>
    </xf>
    <xf numFmtId="176" fontId="53" fillId="39" borderId="42" xfId="0" applyNumberFormat="1" applyFont="1" applyFill="1" applyBorder="1" applyAlignment="1" applyProtection="1">
      <alignment horizontal="center" vertical="center" wrapText="1"/>
    </xf>
    <xf numFmtId="176" fontId="53" fillId="39" borderId="19" xfId="0" applyNumberFormat="1" applyFont="1" applyFill="1" applyBorder="1" applyAlignment="1" applyProtection="1">
      <alignment horizontal="center" vertical="center"/>
    </xf>
    <xf numFmtId="176" fontId="53" fillId="39" borderId="14" xfId="0" applyNumberFormat="1" applyFont="1" applyFill="1" applyBorder="1" applyAlignment="1" applyProtection="1">
      <alignment horizontal="center" vertical="center"/>
    </xf>
    <xf numFmtId="38" fontId="53" fillId="39" borderId="42" xfId="102" applyFont="1" applyFill="1" applyBorder="1" applyAlignment="1" applyProtection="1">
      <alignment horizontal="center" vertical="center" wrapText="1"/>
    </xf>
    <xf numFmtId="38" fontId="53" fillId="39" borderId="19" xfId="102" applyFont="1" applyFill="1" applyBorder="1" applyAlignment="1" applyProtection="1">
      <alignment horizontal="center" vertical="center"/>
    </xf>
    <xf numFmtId="38" fontId="53" fillId="39" borderId="14" xfId="102" applyFont="1" applyFill="1" applyBorder="1" applyAlignment="1" applyProtection="1">
      <alignment horizontal="center" vertical="center"/>
    </xf>
    <xf numFmtId="0" fontId="53" fillId="38" borderId="42" xfId="169" applyFont="1" applyFill="1" applyBorder="1" applyAlignment="1" applyProtection="1">
      <alignment horizontal="center" vertical="center" wrapText="1"/>
    </xf>
    <xf numFmtId="0" fontId="53" fillId="38" borderId="19" xfId="169" applyFont="1" applyFill="1" applyBorder="1" applyAlignment="1" applyProtection="1">
      <alignment horizontal="center" vertical="center" wrapText="1"/>
    </xf>
    <xf numFmtId="0" fontId="53" fillId="38" borderId="14" xfId="169" applyFont="1" applyFill="1" applyBorder="1" applyAlignment="1" applyProtection="1">
      <alignment horizontal="center" vertical="center" wrapText="1"/>
    </xf>
    <xf numFmtId="0" fontId="54" fillId="0" borderId="11" xfId="169" applyFont="1" applyBorder="1" applyAlignment="1" applyProtection="1">
      <alignment horizontal="center" vertical="center" wrapText="1"/>
    </xf>
    <xf numFmtId="0" fontId="54" fillId="0" borderId="13" xfId="169" applyFont="1" applyBorder="1" applyAlignment="1" applyProtection="1">
      <alignment horizontal="center" vertical="center" wrapText="1"/>
    </xf>
    <xf numFmtId="0" fontId="54" fillId="0" borderId="45" xfId="169" applyFont="1" applyBorder="1" applyAlignment="1" applyProtection="1">
      <alignment horizontal="center" vertical="center" wrapText="1"/>
    </xf>
    <xf numFmtId="0" fontId="54" fillId="0" borderId="40" xfId="169" applyFont="1" applyBorder="1" applyAlignment="1" applyProtection="1">
      <alignment horizontal="center" vertical="center" wrapText="1"/>
    </xf>
    <xf numFmtId="0" fontId="54" fillId="0" borderId="46" xfId="169" applyFont="1" applyBorder="1" applyAlignment="1" applyProtection="1">
      <alignment horizontal="center" vertical="center" wrapText="1"/>
    </xf>
    <xf numFmtId="0" fontId="54" fillId="0" borderId="47" xfId="169" applyFont="1" applyBorder="1" applyAlignment="1" applyProtection="1">
      <alignment horizontal="center" vertical="center" wrapText="1"/>
    </xf>
    <xf numFmtId="0" fontId="51" fillId="37" borderId="22" xfId="169" applyFont="1" applyFill="1" applyBorder="1" applyAlignment="1" applyProtection="1">
      <alignment horizontal="center" vertical="center"/>
    </xf>
    <xf numFmtId="0" fontId="51" fillId="37" borderId="23" xfId="169" applyFont="1" applyFill="1" applyBorder="1" applyAlignment="1" applyProtection="1">
      <alignment horizontal="center" vertical="center"/>
    </xf>
    <xf numFmtId="0" fontId="51" fillId="37" borderId="0" xfId="169" applyFont="1" applyFill="1" applyBorder="1" applyAlignment="1" applyProtection="1">
      <alignment horizontal="center" vertical="center"/>
    </xf>
    <xf numFmtId="0" fontId="51" fillId="37" borderId="24" xfId="169" applyFont="1" applyFill="1" applyBorder="1" applyAlignment="1" applyProtection="1">
      <alignment horizontal="center" vertical="center"/>
    </xf>
    <xf numFmtId="0" fontId="51" fillId="37" borderId="17" xfId="169" applyFont="1" applyFill="1" applyBorder="1" applyAlignment="1" applyProtection="1">
      <alignment horizontal="center" vertical="center"/>
    </xf>
    <xf numFmtId="0" fontId="51" fillId="37" borderId="31" xfId="169" applyFont="1" applyFill="1" applyBorder="1" applyAlignment="1" applyProtection="1">
      <alignment horizontal="center" vertical="center"/>
    </xf>
    <xf numFmtId="0" fontId="53" fillId="0" borderId="41" xfId="169" applyFont="1" applyBorder="1" applyAlignment="1" applyProtection="1">
      <alignment horizontal="center" vertical="center"/>
    </xf>
    <xf numFmtId="0" fontId="53" fillId="0" borderId="38" xfId="169" applyFont="1" applyBorder="1" applyAlignment="1" applyProtection="1">
      <alignment horizontal="center" vertical="center"/>
    </xf>
    <xf numFmtId="0" fontId="53" fillId="0" borderId="39" xfId="169" applyFont="1" applyBorder="1" applyAlignment="1" applyProtection="1">
      <alignment horizontal="center" vertical="center"/>
    </xf>
    <xf numFmtId="0" fontId="53" fillId="38" borderId="19" xfId="169" applyFont="1" applyFill="1" applyBorder="1" applyAlignment="1" applyProtection="1">
      <alignment horizontal="center" vertical="center"/>
    </xf>
    <xf numFmtId="0" fontId="53" fillId="38" borderId="14" xfId="169" applyFont="1" applyFill="1" applyBorder="1" applyAlignment="1" applyProtection="1">
      <alignment horizontal="center" vertical="center"/>
    </xf>
    <xf numFmtId="0" fontId="53" fillId="38" borderId="42" xfId="169" applyFont="1" applyFill="1" applyBorder="1" applyAlignment="1" applyProtection="1">
      <alignment horizontal="center" vertical="center"/>
    </xf>
    <xf numFmtId="0" fontId="53" fillId="39" borderId="42" xfId="169" applyFont="1" applyFill="1" applyBorder="1" applyAlignment="1" applyProtection="1">
      <alignment horizontal="center" vertical="center" wrapText="1"/>
    </xf>
    <xf numFmtId="0" fontId="53" fillId="39" borderId="19" xfId="169" applyFont="1" applyFill="1" applyBorder="1" applyAlignment="1" applyProtection="1">
      <alignment horizontal="center" vertical="center"/>
    </xf>
    <xf numFmtId="0" fontId="53" fillId="39" borderId="14" xfId="169" applyFont="1" applyFill="1" applyBorder="1" applyAlignment="1" applyProtection="1">
      <alignment horizontal="center" vertical="center"/>
    </xf>
    <xf numFmtId="0" fontId="53" fillId="39" borderId="42" xfId="169" applyFont="1" applyFill="1" applyBorder="1" applyAlignment="1" applyProtection="1">
      <alignment horizontal="center" vertical="center"/>
    </xf>
    <xf numFmtId="0" fontId="53" fillId="39" borderId="22" xfId="0" applyFont="1" applyFill="1" applyBorder="1" applyAlignment="1" applyProtection="1">
      <alignment horizontal="center" vertical="center"/>
    </xf>
    <xf numFmtId="0" fontId="53" fillId="39" borderId="17" xfId="0" applyFont="1" applyFill="1" applyBorder="1" applyAlignment="1" applyProtection="1">
      <alignment horizontal="center" vertical="center"/>
    </xf>
    <xf numFmtId="0" fontId="45" fillId="36" borderId="11" xfId="170" applyFont="1" applyFill="1" applyBorder="1" applyAlignment="1" applyProtection="1">
      <alignment horizontal="center" vertical="center"/>
    </xf>
    <xf numFmtId="0" fontId="45" fillId="36" borderId="13" xfId="170" applyFont="1" applyFill="1" applyBorder="1" applyAlignment="1" applyProtection="1">
      <alignment horizontal="center" vertical="center"/>
    </xf>
    <xf numFmtId="0" fontId="45" fillId="36" borderId="12" xfId="170" applyFont="1" applyFill="1" applyBorder="1" applyAlignment="1" applyProtection="1">
      <alignment horizontal="center" vertical="center"/>
    </xf>
    <xf numFmtId="0" fontId="46" fillId="42" borderId="44" xfId="170" applyFont="1" applyFill="1" applyBorder="1" applyAlignment="1" applyProtection="1">
      <alignment horizontal="center" vertical="center"/>
    </xf>
    <xf numFmtId="0" fontId="46" fillId="42" borderId="22" xfId="170" applyFont="1" applyFill="1" applyBorder="1" applyAlignment="1" applyProtection="1">
      <alignment horizontal="center" vertical="center"/>
    </xf>
    <xf numFmtId="0" fontId="46" fillId="42" borderId="23" xfId="170" applyFont="1" applyFill="1" applyBorder="1" applyAlignment="1" applyProtection="1">
      <alignment horizontal="center" vertical="center"/>
    </xf>
    <xf numFmtId="0" fontId="57" fillId="0" borderId="11" xfId="170" applyFont="1" applyBorder="1" applyAlignment="1" applyProtection="1">
      <alignment horizontal="center" vertical="center"/>
    </xf>
    <xf numFmtId="0" fontId="57" fillId="0" borderId="36" xfId="170" applyFont="1" applyBorder="1" applyAlignment="1" applyProtection="1">
      <alignment horizontal="center" vertical="center"/>
    </xf>
    <xf numFmtId="0" fontId="57" fillId="0" borderId="21" xfId="169" applyFont="1" applyBorder="1" applyAlignment="1" applyProtection="1">
      <alignment horizontal="left" vertical="center" shrinkToFit="1"/>
    </xf>
    <xf numFmtId="0" fontId="57" fillId="0" borderId="18" xfId="169" applyFont="1" applyBorder="1" applyAlignment="1" applyProtection="1">
      <alignment horizontal="left" vertical="center" shrinkToFit="1"/>
    </xf>
    <xf numFmtId="0" fontId="57" fillId="0" borderId="20" xfId="169" applyFont="1" applyBorder="1" applyAlignment="1" applyProtection="1">
      <alignment horizontal="left" vertical="center" shrinkToFit="1"/>
    </xf>
    <xf numFmtId="0" fontId="57" fillId="0" borderId="12" xfId="169" applyFont="1" applyBorder="1" applyAlignment="1" applyProtection="1">
      <alignment horizontal="left" vertical="center" shrinkToFit="1"/>
    </xf>
    <xf numFmtId="0" fontId="57" fillId="0" borderId="21" xfId="170" applyFont="1" applyBorder="1" applyAlignment="1" applyProtection="1">
      <alignment horizontal="left" vertical="center" shrinkToFit="1"/>
      <protection locked="0"/>
    </xf>
    <xf numFmtId="0" fontId="57" fillId="0" borderId="18" xfId="170" applyFont="1" applyBorder="1" applyAlignment="1" applyProtection="1">
      <alignment horizontal="left" vertical="center" shrinkToFit="1"/>
      <protection locked="0"/>
    </xf>
    <xf numFmtId="0" fontId="57" fillId="0" borderId="20" xfId="170" applyFont="1" applyBorder="1" applyAlignment="1" applyProtection="1">
      <alignment horizontal="left" vertical="center" shrinkToFit="1"/>
      <protection locked="0"/>
    </xf>
    <xf numFmtId="0" fontId="57" fillId="0" borderId="12" xfId="170" applyFont="1" applyBorder="1" applyAlignment="1" applyProtection="1">
      <alignment horizontal="left" vertical="center" shrinkToFit="1"/>
      <protection locked="0"/>
    </xf>
    <xf numFmtId="0" fontId="69" fillId="33" borderId="59" xfId="169" applyFont="1" applyFill="1" applyBorder="1" applyAlignment="1">
      <alignment horizontal="center" vertical="center" wrapText="1" readingOrder="1"/>
    </xf>
    <xf numFmtId="0" fontId="69" fillId="0" borderId="59" xfId="169" applyFont="1" applyBorder="1" applyAlignment="1">
      <alignment horizontal="left" vertical="center" wrapText="1" readingOrder="1"/>
    </xf>
    <xf numFmtId="0" fontId="70" fillId="0" borderId="59" xfId="169" applyFont="1" applyBorder="1" applyAlignment="1">
      <alignment vertical="center" wrapText="1"/>
    </xf>
    <xf numFmtId="0" fontId="32" fillId="0" borderId="43" xfId="179" applyFont="1" applyBorder="1" applyAlignment="1">
      <alignment horizontal="left" vertical="top" wrapText="1"/>
    </xf>
    <xf numFmtId="0" fontId="32" fillId="0" borderId="19" xfId="179" applyFont="1" applyBorder="1" applyAlignment="1">
      <alignment horizontal="left" vertical="top" wrapText="1"/>
    </xf>
    <xf numFmtId="0" fontId="32" fillId="0" borderId="14" xfId="179" applyFont="1" applyBorder="1" applyAlignment="1">
      <alignment horizontal="left" vertical="top" wrapText="1"/>
    </xf>
    <xf numFmtId="0" fontId="50" fillId="0" borderId="43" xfId="179" applyFont="1" applyFill="1" applyBorder="1" applyAlignment="1">
      <alignment vertical="top" wrapText="1"/>
    </xf>
    <xf numFmtId="0" fontId="50" fillId="0" borderId="19" xfId="179" applyFont="1" applyFill="1" applyBorder="1" applyAlignment="1">
      <alignment vertical="top" wrapText="1"/>
    </xf>
    <xf numFmtId="0" fontId="50" fillId="0" borderId="14" xfId="179" applyFont="1" applyFill="1" applyBorder="1" applyAlignment="1">
      <alignment vertical="top" wrapText="1"/>
    </xf>
    <xf numFmtId="0" fontId="51" fillId="0" borderId="60" xfId="170" applyFont="1" applyBorder="1" applyAlignment="1">
      <alignment horizontal="left" vertical="top" wrapText="1"/>
    </xf>
    <xf numFmtId="0" fontId="51" fillId="0" borderId="61" xfId="170" applyFont="1" applyBorder="1" applyAlignment="1">
      <alignment horizontal="left" vertical="top" wrapText="1"/>
    </xf>
    <xf numFmtId="0" fontId="51" fillId="0" borderId="62" xfId="170" applyFont="1" applyBorder="1" applyAlignment="1">
      <alignment horizontal="left" vertical="top" wrapText="1"/>
    </xf>
    <xf numFmtId="0" fontId="51" fillId="0" borderId="15" xfId="170" applyFont="1" applyBorder="1" applyAlignment="1">
      <alignment horizontal="left" vertical="top" wrapText="1"/>
    </xf>
    <xf numFmtId="0" fontId="51" fillId="0" borderId="17" xfId="170" applyFont="1" applyBorder="1" applyAlignment="1">
      <alignment horizontal="left" vertical="top" wrapText="1"/>
    </xf>
    <xf numFmtId="0" fontId="51" fillId="0" borderId="18" xfId="170" applyFont="1" applyBorder="1" applyAlignment="1">
      <alignment horizontal="left" vertical="top" wrapText="1"/>
    </xf>
  </cellXfs>
  <cellStyles count="182">
    <cellStyle name="20% - アクセント 1" xfId="19" builtinId="30" customBuiltin="1"/>
    <cellStyle name="20% - アクセント 1 2" xfId="44" xr:uid="{00000000-0005-0000-0000-000001000000}"/>
    <cellStyle name="20% - アクセント 2" xfId="23" builtinId="34" customBuiltin="1"/>
    <cellStyle name="20% - アクセント 2 2" xfId="45" xr:uid="{00000000-0005-0000-0000-000003000000}"/>
    <cellStyle name="20% - アクセント 3" xfId="27" builtinId="38" customBuiltin="1"/>
    <cellStyle name="20% - アクセント 3 2" xfId="46" xr:uid="{00000000-0005-0000-0000-000005000000}"/>
    <cellStyle name="20% - アクセント 4" xfId="31" builtinId="42" customBuiltin="1"/>
    <cellStyle name="20% - アクセント 4 2" xfId="47" xr:uid="{00000000-0005-0000-0000-000007000000}"/>
    <cellStyle name="20% - アクセント 5" xfId="35" builtinId="46" customBuiltin="1"/>
    <cellStyle name="20% - アクセント 5 2" xfId="48" xr:uid="{00000000-0005-0000-0000-000009000000}"/>
    <cellStyle name="20% - アクセント 6" xfId="39" builtinId="50" customBuiltin="1"/>
    <cellStyle name="20% - アクセント 6 2" xfId="49" xr:uid="{00000000-0005-0000-0000-00000B000000}"/>
    <cellStyle name="40% - アクセント 1" xfId="20" builtinId="31" customBuiltin="1"/>
    <cellStyle name="40% - アクセント 1 2" xfId="50" xr:uid="{00000000-0005-0000-0000-00000D000000}"/>
    <cellStyle name="40% - アクセント 2" xfId="24" builtinId="35" customBuiltin="1"/>
    <cellStyle name="40% - アクセント 2 2" xfId="51" xr:uid="{00000000-0005-0000-0000-00000F000000}"/>
    <cellStyle name="40% - アクセント 3" xfId="28" builtinId="39" customBuiltin="1"/>
    <cellStyle name="40% - アクセント 3 2" xfId="52" xr:uid="{00000000-0005-0000-0000-000011000000}"/>
    <cellStyle name="40% - アクセント 4" xfId="32" builtinId="43" customBuiltin="1"/>
    <cellStyle name="40% - アクセント 4 2" xfId="53" xr:uid="{00000000-0005-0000-0000-000013000000}"/>
    <cellStyle name="40% - アクセント 5" xfId="36" builtinId="47" customBuiltin="1"/>
    <cellStyle name="40% - アクセント 5 2" xfId="54" xr:uid="{00000000-0005-0000-0000-000015000000}"/>
    <cellStyle name="40% - アクセント 6" xfId="40" builtinId="51" customBuiltin="1"/>
    <cellStyle name="40% - アクセント 6 2" xfId="55" xr:uid="{00000000-0005-0000-0000-000017000000}"/>
    <cellStyle name="60% - アクセント 1" xfId="21" builtinId="32" customBuiltin="1"/>
    <cellStyle name="60% - アクセント 1 2" xfId="56" xr:uid="{00000000-0005-0000-0000-000019000000}"/>
    <cellStyle name="60% - アクセント 2" xfId="25" builtinId="36" customBuiltin="1"/>
    <cellStyle name="60% - アクセント 2 2" xfId="57" xr:uid="{00000000-0005-0000-0000-00001B000000}"/>
    <cellStyle name="60% - アクセント 3" xfId="29" builtinId="40" customBuiltin="1"/>
    <cellStyle name="60% - アクセント 3 2" xfId="58" xr:uid="{00000000-0005-0000-0000-00001D000000}"/>
    <cellStyle name="60% - アクセント 4" xfId="33" builtinId="44" customBuiltin="1"/>
    <cellStyle name="60% - アクセント 4 2" xfId="59" xr:uid="{00000000-0005-0000-0000-00001F000000}"/>
    <cellStyle name="60% - アクセント 5" xfId="37" builtinId="48" customBuiltin="1"/>
    <cellStyle name="60% - アクセント 5 2" xfId="60" xr:uid="{00000000-0005-0000-0000-000021000000}"/>
    <cellStyle name="60% - アクセント 6" xfId="41" builtinId="52" customBuiltin="1"/>
    <cellStyle name="60% - アクセント 6 2" xfId="61" xr:uid="{00000000-0005-0000-0000-000023000000}"/>
    <cellStyle name="アクセント 1" xfId="18" builtinId="29" customBuiltin="1"/>
    <cellStyle name="アクセント 1 2" xfId="62" xr:uid="{00000000-0005-0000-0000-000025000000}"/>
    <cellStyle name="アクセント 2" xfId="22" builtinId="33" customBuiltin="1"/>
    <cellStyle name="アクセント 2 2" xfId="63" xr:uid="{00000000-0005-0000-0000-000027000000}"/>
    <cellStyle name="アクセント 3" xfId="26" builtinId="37" customBuiltin="1"/>
    <cellStyle name="アクセント 3 2" xfId="64" xr:uid="{00000000-0005-0000-0000-000029000000}"/>
    <cellStyle name="アクセント 4" xfId="30" builtinId="41" customBuiltin="1"/>
    <cellStyle name="アクセント 4 2" xfId="65" xr:uid="{00000000-0005-0000-0000-00002B000000}"/>
    <cellStyle name="アクセント 5" xfId="34" builtinId="45" customBuiltin="1"/>
    <cellStyle name="アクセント 5 2" xfId="66" xr:uid="{00000000-0005-0000-0000-00002D000000}"/>
    <cellStyle name="アクセント 6" xfId="38" builtinId="49" customBuiltin="1"/>
    <cellStyle name="アクセント 6 2" xfId="67" xr:uid="{00000000-0005-0000-0000-00002F000000}"/>
    <cellStyle name="タイトル" xfId="1" builtinId="15" customBuiltin="1"/>
    <cellStyle name="タイトル 2" xfId="68" xr:uid="{00000000-0005-0000-0000-000031000000}"/>
    <cellStyle name="チェック セル" xfId="13" builtinId="23" customBuiltin="1"/>
    <cellStyle name="チェック セル 2" xfId="69" xr:uid="{00000000-0005-0000-0000-000033000000}"/>
    <cellStyle name="どちらでもない" xfId="8" builtinId="28" customBuiltin="1"/>
    <cellStyle name="どちらでもない 2" xfId="70" xr:uid="{00000000-0005-0000-0000-000035000000}"/>
    <cellStyle name="パーセント" xfId="177" builtinId="5"/>
    <cellStyle name="パーセント 2" xfId="71" xr:uid="{00000000-0005-0000-0000-000036000000}"/>
    <cellStyle name="パーセント 2 2" xfId="72" xr:uid="{00000000-0005-0000-0000-000037000000}"/>
    <cellStyle name="パーセント 2 2 2" xfId="73" xr:uid="{00000000-0005-0000-0000-000038000000}"/>
    <cellStyle name="パーセント 2 2 2 2" xfId="74" xr:uid="{00000000-0005-0000-0000-000039000000}"/>
    <cellStyle name="パーセント 2 2 2 3" xfId="75" xr:uid="{00000000-0005-0000-0000-00003A000000}"/>
    <cellStyle name="パーセント 2 2 3" xfId="76" xr:uid="{00000000-0005-0000-0000-00003B000000}"/>
    <cellStyle name="パーセント 2 2 3 2" xfId="77" xr:uid="{00000000-0005-0000-0000-00003C000000}"/>
    <cellStyle name="パーセント 2 2 3 3" xfId="78" xr:uid="{00000000-0005-0000-0000-00003D000000}"/>
    <cellStyle name="パーセント 2 2 4" xfId="79" xr:uid="{00000000-0005-0000-0000-00003E000000}"/>
    <cellStyle name="パーセント 2 2 4 2" xfId="80" xr:uid="{00000000-0005-0000-0000-00003F000000}"/>
    <cellStyle name="パーセント 2 2 4 3" xfId="81" xr:uid="{00000000-0005-0000-0000-000040000000}"/>
    <cellStyle name="パーセント 2 2 5" xfId="82" xr:uid="{00000000-0005-0000-0000-000041000000}"/>
    <cellStyle name="パーセント 2 2 6" xfId="83" xr:uid="{00000000-0005-0000-0000-000042000000}"/>
    <cellStyle name="パーセント 2 3" xfId="84" xr:uid="{00000000-0005-0000-0000-000043000000}"/>
    <cellStyle name="パーセント 2 3 2" xfId="85" xr:uid="{00000000-0005-0000-0000-000044000000}"/>
    <cellStyle name="パーセント 2 3 3" xfId="86" xr:uid="{00000000-0005-0000-0000-000045000000}"/>
    <cellStyle name="パーセント 2 4" xfId="87" xr:uid="{00000000-0005-0000-0000-000046000000}"/>
    <cellStyle name="パーセント 2 4 2" xfId="88" xr:uid="{00000000-0005-0000-0000-000047000000}"/>
    <cellStyle name="パーセント 2 4 3" xfId="89" xr:uid="{00000000-0005-0000-0000-000048000000}"/>
    <cellStyle name="パーセント 2 5" xfId="90" xr:uid="{00000000-0005-0000-0000-000049000000}"/>
    <cellStyle name="パーセント 2 5 2" xfId="91" xr:uid="{00000000-0005-0000-0000-00004A000000}"/>
    <cellStyle name="パーセント 2 5 3" xfId="92" xr:uid="{00000000-0005-0000-0000-00004B000000}"/>
    <cellStyle name="パーセント 2 6" xfId="93" xr:uid="{00000000-0005-0000-0000-00004C000000}"/>
    <cellStyle name="パーセント 2 7" xfId="94" xr:uid="{00000000-0005-0000-0000-00004D000000}"/>
    <cellStyle name="ハイパーリンク" xfId="181" builtinId="8"/>
    <cellStyle name="ハイパーリンク 2" xfId="95" xr:uid="{00000000-0005-0000-0000-00004F000000}"/>
    <cellStyle name="ハイパーリンク 3" xfId="96" xr:uid="{00000000-0005-0000-0000-000050000000}"/>
    <cellStyle name="ハイパーリンク 3 2" xfId="180" xr:uid="{15DF68F4-BB1D-4B99-80B0-FB77D8260742}"/>
    <cellStyle name="メモ" xfId="15" builtinId="10" customBuiltin="1"/>
    <cellStyle name="メモ 2" xfId="97" xr:uid="{00000000-0005-0000-0000-000052000000}"/>
    <cellStyle name="リンク セル" xfId="12" builtinId="24" customBuiltin="1"/>
    <cellStyle name="リンク セル 2" xfId="98" xr:uid="{00000000-0005-0000-0000-000054000000}"/>
    <cellStyle name="悪い" xfId="7" builtinId="27" customBuiltin="1"/>
    <cellStyle name="悪い 2" xfId="99" xr:uid="{00000000-0005-0000-0000-000056000000}"/>
    <cellStyle name="計算" xfId="11" builtinId="22" customBuiltin="1"/>
    <cellStyle name="計算 2" xfId="100" xr:uid="{00000000-0005-0000-0000-000058000000}"/>
    <cellStyle name="警告文" xfId="14" builtinId="11" customBuiltin="1"/>
    <cellStyle name="警告文 2" xfId="101" xr:uid="{00000000-0005-0000-0000-00005A000000}"/>
    <cellStyle name="桁区切り" xfId="178" builtinId="6"/>
    <cellStyle name="桁区切り 2" xfId="102" xr:uid="{00000000-0005-0000-0000-00005C000000}"/>
    <cellStyle name="桁区切り 2 2" xfId="103" xr:uid="{00000000-0005-0000-0000-00005D000000}"/>
    <cellStyle name="桁区切り 3" xfId="104" xr:uid="{00000000-0005-0000-0000-00005E000000}"/>
    <cellStyle name="桁区切り 4" xfId="105" xr:uid="{00000000-0005-0000-0000-00005F000000}"/>
    <cellStyle name="桁区切り 5" xfId="106" xr:uid="{00000000-0005-0000-0000-000060000000}"/>
    <cellStyle name="桁区切り 5 2" xfId="107" xr:uid="{00000000-0005-0000-0000-000061000000}"/>
    <cellStyle name="桁区切り 6" xfId="108" xr:uid="{00000000-0005-0000-0000-000062000000}"/>
    <cellStyle name="桁区切り 6 2" xfId="109" xr:uid="{00000000-0005-0000-0000-000063000000}"/>
    <cellStyle name="見出し 1" xfId="2" builtinId="16" customBuiltin="1"/>
    <cellStyle name="見出し 1 2" xfId="110" xr:uid="{00000000-0005-0000-0000-000065000000}"/>
    <cellStyle name="見出し 2" xfId="3" builtinId="17" customBuiltin="1"/>
    <cellStyle name="見出し 2 2" xfId="111" xr:uid="{00000000-0005-0000-0000-000067000000}"/>
    <cellStyle name="見出し 3" xfId="4" builtinId="18" customBuiltin="1"/>
    <cellStyle name="見出し 3 2" xfId="112" xr:uid="{00000000-0005-0000-0000-000069000000}"/>
    <cellStyle name="見出し 4" xfId="5" builtinId="19" customBuiltin="1"/>
    <cellStyle name="見出し 4 2" xfId="113" xr:uid="{00000000-0005-0000-0000-00006B000000}"/>
    <cellStyle name="集計" xfId="17" builtinId="25" customBuiltin="1"/>
    <cellStyle name="集計 2" xfId="114" xr:uid="{00000000-0005-0000-0000-00006D000000}"/>
    <cellStyle name="出力" xfId="10" builtinId="21" customBuiltin="1"/>
    <cellStyle name="出力 2" xfId="115" xr:uid="{00000000-0005-0000-0000-00006F000000}"/>
    <cellStyle name="説明文" xfId="16" builtinId="53" customBuiltin="1"/>
    <cellStyle name="説明文 2" xfId="116" xr:uid="{00000000-0005-0000-0000-000071000000}"/>
    <cellStyle name="通貨 2" xfId="117" xr:uid="{00000000-0005-0000-0000-000072000000}"/>
    <cellStyle name="入力" xfId="9" builtinId="20" customBuiltin="1"/>
    <cellStyle name="入力 2" xfId="118" xr:uid="{00000000-0005-0000-0000-000074000000}"/>
    <cellStyle name="標準" xfId="0" builtinId="0"/>
    <cellStyle name="標準 2" xfId="43" xr:uid="{00000000-0005-0000-0000-000076000000}"/>
    <cellStyle name="標準 2 2" xfId="42" xr:uid="{00000000-0005-0000-0000-000077000000}"/>
    <cellStyle name="標準 2 2 2" xfId="119" xr:uid="{00000000-0005-0000-0000-000078000000}"/>
    <cellStyle name="標準 2 2 2 2" xfId="120" xr:uid="{00000000-0005-0000-0000-000079000000}"/>
    <cellStyle name="標準 2 2 2 2 2" xfId="121" xr:uid="{00000000-0005-0000-0000-00007A000000}"/>
    <cellStyle name="標準 2 2 2 2 3" xfId="122" xr:uid="{00000000-0005-0000-0000-00007B000000}"/>
    <cellStyle name="標準 2 2 2 3" xfId="123" xr:uid="{00000000-0005-0000-0000-00007C000000}"/>
    <cellStyle name="標準 2 2 2 3 2" xfId="124" xr:uid="{00000000-0005-0000-0000-00007D000000}"/>
    <cellStyle name="標準 2 2 2 3 3" xfId="125" xr:uid="{00000000-0005-0000-0000-00007E000000}"/>
    <cellStyle name="標準 2 2 2 4" xfId="126" xr:uid="{00000000-0005-0000-0000-00007F000000}"/>
    <cellStyle name="標準 2 2 2 4 2" xfId="127" xr:uid="{00000000-0005-0000-0000-000080000000}"/>
    <cellStyle name="標準 2 2 2 4 3" xfId="128" xr:uid="{00000000-0005-0000-0000-000081000000}"/>
    <cellStyle name="標準 2 2 2 5" xfId="129" xr:uid="{00000000-0005-0000-0000-000082000000}"/>
    <cellStyle name="標準 2 2 2 6" xfId="130" xr:uid="{00000000-0005-0000-0000-000083000000}"/>
    <cellStyle name="標準 2 2 3" xfId="131" xr:uid="{00000000-0005-0000-0000-000084000000}"/>
    <cellStyle name="標準 2 2 3 2" xfId="132" xr:uid="{00000000-0005-0000-0000-000085000000}"/>
    <cellStyle name="標準 2 2 3 3" xfId="133" xr:uid="{00000000-0005-0000-0000-000086000000}"/>
    <cellStyle name="標準 2 2 4" xfId="134" xr:uid="{00000000-0005-0000-0000-000087000000}"/>
    <cellStyle name="標準 2 2 4 2" xfId="135" xr:uid="{00000000-0005-0000-0000-000088000000}"/>
    <cellStyle name="標準 2 2 4 3" xfId="136" xr:uid="{00000000-0005-0000-0000-000089000000}"/>
    <cellStyle name="標準 2 2 5" xfId="137" xr:uid="{00000000-0005-0000-0000-00008A000000}"/>
    <cellStyle name="標準 2 2 5 2" xfId="138" xr:uid="{00000000-0005-0000-0000-00008B000000}"/>
    <cellStyle name="標準 2 2 5 3" xfId="139" xr:uid="{00000000-0005-0000-0000-00008C000000}"/>
    <cellStyle name="標準 2 2 5 4" xfId="140" xr:uid="{00000000-0005-0000-0000-00008D000000}"/>
    <cellStyle name="標準 2 2 6" xfId="141" xr:uid="{00000000-0005-0000-0000-00008E000000}"/>
    <cellStyle name="標準 2 2 7" xfId="142" xr:uid="{00000000-0005-0000-0000-00008F000000}"/>
    <cellStyle name="標準 2 3" xfId="143" xr:uid="{00000000-0005-0000-0000-000090000000}"/>
    <cellStyle name="標準 2 4" xfId="144" xr:uid="{00000000-0005-0000-0000-000091000000}"/>
    <cellStyle name="標準 3" xfId="145" xr:uid="{00000000-0005-0000-0000-000092000000}"/>
    <cellStyle name="標準 3 2" xfId="146" xr:uid="{00000000-0005-0000-0000-000093000000}"/>
    <cellStyle name="標準 3 2 2" xfId="147" xr:uid="{00000000-0005-0000-0000-000094000000}"/>
    <cellStyle name="標準 3 2 2 2" xfId="148" xr:uid="{00000000-0005-0000-0000-000095000000}"/>
    <cellStyle name="標準 3 2 2 3" xfId="149" xr:uid="{00000000-0005-0000-0000-000096000000}"/>
    <cellStyle name="標準 3 2 3" xfId="150" xr:uid="{00000000-0005-0000-0000-000097000000}"/>
    <cellStyle name="標準 3 2 3 2" xfId="151" xr:uid="{00000000-0005-0000-0000-000098000000}"/>
    <cellStyle name="標準 3 2 3 3" xfId="152" xr:uid="{00000000-0005-0000-0000-000099000000}"/>
    <cellStyle name="標準 3 2 4" xfId="153" xr:uid="{00000000-0005-0000-0000-00009A000000}"/>
    <cellStyle name="標準 3 2 4 2" xfId="154" xr:uid="{00000000-0005-0000-0000-00009B000000}"/>
    <cellStyle name="標準 3 2 4 3" xfId="155" xr:uid="{00000000-0005-0000-0000-00009C000000}"/>
    <cellStyle name="標準 3 2 5" xfId="156" xr:uid="{00000000-0005-0000-0000-00009D000000}"/>
    <cellStyle name="標準 3 2 6" xfId="157" xr:uid="{00000000-0005-0000-0000-00009E000000}"/>
    <cellStyle name="標準 3 3" xfId="158" xr:uid="{00000000-0005-0000-0000-00009F000000}"/>
    <cellStyle name="標準 3 3 2" xfId="159" xr:uid="{00000000-0005-0000-0000-0000A0000000}"/>
    <cellStyle name="標準 3 3 3" xfId="160" xr:uid="{00000000-0005-0000-0000-0000A1000000}"/>
    <cellStyle name="標準 3 4" xfId="161" xr:uid="{00000000-0005-0000-0000-0000A2000000}"/>
    <cellStyle name="標準 3 4 2" xfId="162" xr:uid="{00000000-0005-0000-0000-0000A3000000}"/>
    <cellStyle name="標準 3 4 3" xfId="163" xr:uid="{00000000-0005-0000-0000-0000A4000000}"/>
    <cellStyle name="標準 3 5" xfId="164" xr:uid="{00000000-0005-0000-0000-0000A5000000}"/>
    <cellStyle name="標準 3 5 2" xfId="165" xr:uid="{00000000-0005-0000-0000-0000A6000000}"/>
    <cellStyle name="標準 3 5 3" xfId="166" xr:uid="{00000000-0005-0000-0000-0000A7000000}"/>
    <cellStyle name="標準 3 6" xfId="167" xr:uid="{00000000-0005-0000-0000-0000A8000000}"/>
    <cellStyle name="標準 3 7" xfId="168" xr:uid="{00000000-0005-0000-0000-0000A9000000}"/>
    <cellStyle name="標準 4" xfId="169" xr:uid="{00000000-0005-0000-0000-0000AA000000}"/>
    <cellStyle name="標準 4 2" xfId="170" xr:uid="{00000000-0005-0000-0000-0000AB000000}"/>
    <cellStyle name="標準 5" xfId="171" xr:uid="{00000000-0005-0000-0000-0000AC000000}"/>
    <cellStyle name="標準 6" xfId="172" xr:uid="{00000000-0005-0000-0000-0000AD000000}"/>
    <cellStyle name="標準 6 2" xfId="173" xr:uid="{00000000-0005-0000-0000-0000AE000000}"/>
    <cellStyle name="標準 7" xfId="174" xr:uid="{00000000-0005-0000-0000-0000AF000000}"/>
    <cellStyle name="標準 7 2" xfId="175" xr:uid="{00000000-0005-0000-0000-0000B0000000}"/>
    <cellStyle name="標準 8" xfId="179" xr:uid="{1A4F5F8B-6278-4698-8F72-DE7219C7630D}"/>
    <cellStyle name="良い" xfId="6" builtinId="26" customBuiltin="1"/>
    <cellStyle name="良い 2" xfId="176" xr:uid="{00000000-0005-0000-0000-0000B2000000}"/>
  </cellStyles>
  <dxfs count="40">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bgColor theme="0"/>
        </patternFill>
      </fill>
    </dxf>
    <dxf>
      <fill>
        <patternFill>
          <bgColor theme="0" tint="-0.14996795556505021"/>
        </patternFill>
      </fill>
    </dxf>
    <dxf>
      <fill>
        <patternFill>
          <bgColor rgb="FFFFFF00"/>
        </patternFill>
      </fill>
    </dxf>
    <dxf>
      <fill>
        <patternFill>
          <bgColor rgb="FFFFC0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color theme="0"/>
      </font>
      <fill>
        <patternFill>
          <bgColor theme="0"/>
        </patternFill>
      </fill>
    </dxf>
    <dxf>
      <fill>
        <patternFill>
          <bgColor rgb="FFFFFF00"/>
        </patternFill>
      </fill>
    </dxf>
    <dxf>
      <fill>
        <patternFill>
          <bgColor theme="0"/>
        </patternFill>
      </fill>
    </dxf>
    <dxf>
      <fill>
        <patternFill>
          <bgColor rgb="FFFF0000"/>
        </patternFill>
      </fill>
    </dxf>
    <dxf>
      <fill>
        <patternFill>
          <bgColor rgb="FFFF00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theme="0"/>
        </patternFill>
      </fill>
    </dxf>
    <dxf>
      <fill>
        <patternFill>
          <bgColor theme="0" tint="-0.14996795556505021"/>
        </patternFill>
      </fill>
    </dxf>
    <dxf>
      <fill>
        <patternFill>
          <bgColor rgb="FFFFFF00"/>
        </patternFill>
      </fill>
    </dxf>
    <dxf>
      <fill>
        <patternFill>
          <bgColor rgb="FFFFC0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color theme="0"/>
      </font>
      <fill>
        <patternFill>
          <bgColor theme="0"/>
        </patternFill>
      </fill>
    </dxf>
    <dxf>
      <fill>
        <patternFill>
          <bgColor rgb="FFFF0000"/>
        </patternFill>
      </fill>
    </dxf>
    <dxf>
      <fill>
        <patternFill>
          <bgColor rgb="FFFF0000"/>
        </patternFill>
      </fill>
    </dxf>
  </dxfs>
  <tableStyles count="0" defaultTableStyle="TableStyleMedium2" defaultPivotStyle="PivotStyleLight16"/>
  <colors>
    <mruColors>
      <color rgb="FFFFFFCC"/>
      <color rgb="FFFF6699"/>
      <color rgb="FFCCFFCC"/>
      <color rgb="FF99FFCC"/>
      <color rgb="FF99FF99"/>
      <color rgb="FFFFFF99"/>
      <color rgb="FFCCFF99"/>
      <color rgb="FF66FF66"/>
      <color rgb="FFFFC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117</xdr:colOff>
      <xdr:row>1</xdr:row>
      <xdr:rowOff>779319</xdr:rowOff>
    </xdr:from>
    <xdr:to>
      <xdr:col>22</xdr:col>
      <xdr:colOff>2382982</xdr:colOff>
      <xdr:row>3</xdr:row>
      <xdr:rowOff>667060</xdr:rowOff>
    </xdr:to>
    <xdr:grpSp>
      <xdr:nvGrpSpPr>
        <xdr:cNvPr id="2" name="グループ化 1">
          <a:extLst>
            <a:ext uri="{FF2B5EF4-FFF2-40B4-BE49-F238E27FC236}">
              <a16:creationId xmlns:a16="http://schemas.microsoft.com/office/drawing/2014/main" id="{45811439-551B-442D-BA73-0DB285BE66EB}"/>
            </a:ext>
          </a:extLst>
        </xdr:cNvPr>
        <xdr:cNvGrpSpPr/>
      </xdr:nvGrpSpPr>
      <xdr:grpSpPr>
        <a:xfrm>
          <a:off x="35052117" y="1287319"/>
          <a:ext cx="6712410" cy="2912650"/>
          <a:chOff x="24658307" y="547688"/>
          <a:chExt cx="6520933" cy="2663598"/>
        </a:xfrm>
      </xdr:grpSpPr>
      <xdr:sp macro="" textlink="">
        <xdr:nvSpPr>
          <xdr:cNvPr id="3" name="正方形/長方形 2">
            <a:extLst>
              <a:ext uri="{FF2B5EF4-FFF2-40B4-BE49-F238E27FC236}">
                <a16:creationId xmlns:a16="http://schemas.microsoft.com/office/drawing/2014/main" id="{726C992F-E4A0-43DB-9EC4-33E80595F0A9}"/>
              </a:ext>
            </a:extLst>
          </xdr:cNvPr>
          <xdr:cNvSpPr/>
        </xdr:nvSpPr>
        <xdr:spPr>
          <a:xfrm>
            <a:off x="24658307" y="547688"/>
            <a:ext cx="6520933" cy="266359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chemeClr val="tx1"/>
                </a:solidFill>
                <a:latin typeface="Meiryo UI" panose="020B0604030504040204" pitchFamily="50" charset="-128"/>
                <a:ea typeface="Meiryo UI" panose="020B0604030504040204" pitchFamily="50" charset="-128"/>
              </a:rPr>
              <a:t>凡例：</a:t>
            </a:r>
          </a:p>
        </xdr:txBody>
      </xdr:sp>
      <xdr:grpSp>
        <xdr:nvGrpSpPr>
          <xdr:cNvPr id="4" name="グループ化 3">
            <a:extLst>
              <a:ext uri="{FF2B5EF4-FFF2-40B4-BE49-F238E27FC236}">
                <a16:creationId xmlns:a16="http://schemas.microsoft.com/office/drawing/2014/main" id="{76DF126B-2945-4C9A-B93D-5CFA7B26340F}"/>
              </a:ext>
            </a:extLst>
          </xdr:cNvPr>
          <xdr:cNvGrpSpPr/>
        </xdr:nvGrpSpPr>
        <xdr:grpSpPr>
          <a:xfrm>
            <a:off x="25405543" y="849725"/>
            <a:ext cx="5537535" cy="514041"/>
            <a:chOff x="20797189" y="530440"/>
            <a:chExt cx="2593462" cy="313765"/>
          </a:xfrm>
        </xdr:grpSpPr>
        <xdr:sp macro="" textlink="">
          <xdr:nvSpPr>
            <xdr:cNvPr id="13" name="正方形/長方形 12">
              <a:extLst>
                <a:ext uri="{FF2B5EF4-FFF2-40B4-BE49-F238E27FC236}">
                  <a16:creationId xmlns:a16="http://schemas.microsoft.com/office/drawing/2014/main" id="{41757FF1-1B6B-4060-A2C4-E856F3014198}"/>
                </a:ext>
              </a:extLst>
            </xdr:cNvPr>
            <xdr:cNvSpPr/>
          </xdr:nvSpPr>
          <xdr:spPr>
            <a:xfrm>
              <a:off x="20797189" y="530440"/>
              <a:ext cx="773889" cy="313765"/>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14" name="正方形/長方形 13">
              <a:extLst>
                <a:ext uri="{FF2B5EF4-FFF2-40B4-BE49-F238E27FC236}">
                  <a16:creationId xmlns:a16="http://schemas.microsoft.com/office/drawing/2014/main" id="{96792D02-52E6-4C9C-8E94-03A63210DFD8}"/>
                </a:ext>
              </a:extLst>
            </xdr:cNvPr>
            <xdr:cNvSpPr/>
          </xdr:nvSpPr>
          <xdr:spPr>
            <a:xfrm>
              <a:off x="21747647" y="530440"/>
              <a:ext cx="1643004" cy="313765"/>
            </a:xfrm>
            <a:prstGeom prst="rect">
              <a:avLst/>
            </a:prstGeom>
            <a:solidFill>
              <a:schemeClr val="bg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latin typeface="Meiryo UI" panose="020B0604030504040204" pitchFamily="50" charset="-128"/>
                  <a:ea typeface="Meiryo UI" panose="020B0604030504040204" pitchFamily="50" charset="-128"/>
                </a:rPr>
                <a:t>未入力箇所</a:t>
              </a:r>
            </a:p>
          </xdr:txBody>
        </xdr:sp>
        <xdr:cxnSp macro="">
          <xdr:nvCxnSpPr>
            <xdr:cNvPr id="15" name="直線コネクタ 14">
              <a:extLst>
                <a:ext uri="{FF2B5EF4-FFF2-40B4-BE49-F238E27FC236}">
                  <a16:creationId xmlns:a16="http://schemas.microsoft.com/office/drawing/2014/main" id="{C8994E21-5C41-4D10-AF14-3C3590EC9F13}"/>
                </a:ext>
              </a:extLst>
            </xdr:cNvPr>
            <xdr:cNvCxnSpPr>
              <a:stCxn id="13" idx="3"/>
              <a:endCxn id="14" idx="1"/>
            </xdr:cNvCxnSpPr>
          </xdr:nvCxnSpPr>
          <xdr:spPr>
            <a:xfrm>
              <a:off x="21571078" y="687323"/>
              <a:ext cx="176569" cy="0"/>
            </a:xfrm>
            <a:prstGeom prst="line">
              <a:avLst/>
            </a:prstGeom>
            <a:ln>
              <a:solidFill>
                <a:srgbClr val="FFFF00"/>
              </a:solidFill>
            </a:ln>
          </xdr:spPr>
          <xdr:style>
            <a:lnRef idx="1">
              <a:schemeClr val="accent1"/>
            </a:lnRef>
            <a:fillRef idx="0">
              <a:schemeClr val="accent1"/>
            </a:fillRef>
            <a:effectRef idx="0">
              <a:schemeClr val="accent1"/>
            </a:effectRef>
            <a:fontRef idx="minor">
              <a:schemeClr val="tx1"/>
            </a:fontRef>
          </xdr:style>
        </xdr:cxnSp>
      </xdr:grpSp>
      <xdr:grpSp>
        <xdr:nvGrpSpPr>
          <xdr:cNvPr id="5" name="グループ化 4">
            <a:extLst>
              <a:ext uri="{FF2B5EF4-FFF2-40B4-BE49-F238E27FC236}">
                <a16:creationId xmlns:a16="http://schemas.microsoft.com/office/drawing/2014/main" id="{C7F003A3-F958-4937-932B-9A115907AEB2}"/>
              </a:ext>
            </a:extLst>
          </xdr:cNvPr>
          <xdr:cNvGrpSpPr/>
        </xdr:nvGrpSpPr>
        <xdr:grpSpPr>
          <a:xfrm>
            <a:off x="25406225" y="1584070"/>
            <a:ext cx="5529220" cy="514041"/>
            <a:chOff x="20808759" y="530440"/>
            <a:chExt cx="2589409" cy="313765"/>
          </a:xfrm>
        </xdr:grpSpPr>
        <xdr:sp macro="" textlink="">
          <xdr:nvSpPr>
            <xdr:cNvPr id="10" name="正方形/長方形 9">
              <a:extLst>
                <a:ext uri="{FF2B5EF4-FFF2-40B4-BE49-F238E27FC236}">
                  <a16:creationId xmlns:a16="http://schemas.microsoft.com/office/drawing/2014/main" id="{0C73C1AD-8A41-4F6C-BCB8-5A8A3EE607F2}"/>
                </a:ext>
              </a:extLst>
            </xdr:cNvPr>
            <xdr:cNvSpPr/>
          </xdr:nvSpPr>
          <xdr:spPr>
            <a:xfrm>
              <a:off x="20808759" y="530440"/>
              <a:ext cx="773205" cy="313765"/>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11" name="正方形/長方形 10">
              <a:extLst>
                <a:ext uri="{FF2B5EF4-FFF2-40B4-BE49-F238E27FC236}">
                  <a16:creationId xmlns:a16="http://schemas.microsoft.com/office/drawing/2014/main" id="{AE6431BD-F902-4F16-9D43-F7D5AFE94598}"/>
                </a:ext>
              </a:extLst>
            </xdr:cNvPr>
            <xdr:cNvSpPr/>
          </xdr:nvSpPr>
          <xdr:spPr>
            <a:xfrm>
              <a:off x="21762409" y="530440"/>
              <a:ext cx="1635759" cy="313765"/>
            </a:xfrm>
            <a:prstGeom prst="rect">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latin typeface="Meiryo UI" panose="020B0604030504040204" pitchFamily="50" charset="-128"/>
                  <a:ea typeface="Meiryo UI" panose="020B0604030504040204" pitchFamily="50" charset="-128"/>
                </a:rPr>
                <a:t>型番が重複</a:t>
              </a:r>
            </a:p>
          </xdr:txBody>
        </xdr:sp>
        <xdr:cxnSp macro="">
          <xdr:nvCxnSpPr>
            <xdr:cNvPr id="12" name="直線コネクタ 11">
              <a:extLst>
                <a:ext uri="{FF2B5EF4-FFF2-40B4-BE49-F238E27FC236}">
                  <a16:creationId xmlns:a16="http://schemas.microsoft.com/office/drawing/2014/main" id="{9AE3BE35-519D-43DE-8C92-8DE58A203221}"/>
                </a:ext>
              </a:extLst>
            </xdr:cNvPr>
            <xdr:cNvCxnSpPr>
              <a:stCxn id="10" idx="3"/>
              <a:endCxn id="11" idx="1"/>
            </xdr:cNvCxnSpPr>
          </xdr:nvCxnSpPr>
          <xdr:spPr>
            <a:xfrm>
              <a:off x="21581964" y="687323"/>
              <a:ext cx="180445" cy="0"/>
            </a:xfrm>
            <a:prstGeom prst="line">
              <a:avLst/>
            </a:prstGeom>
            <a:ln>
              <a:solidFill>
                <a:srgbClr val="FFC000"/>
              </a:solidFill>
            </a:ln>
          </xdr:spPr>
          <xdr:style>
            <a:lnRef idx="1">
              <a:schemeClr val="accent1"/>
            </a:lnRef>
            <a:fillRef idx="0">
              <a:schemeClr val="accent1"/>
            </a:fillRef>
            <a:effectRef idx="0">
              <a:schemeClr val="accent1"/>
            </a:effectRef>
            <a:fontRef idx="minor">
              <a:schemeClr val="tx1"/>
            </a:fontRef>
          </xdr:style>
        </xdr:cxnSp>
      </xdr:grpSp>
      <xdr:grpSp>
        <xdr:nvGrpSpPr>
          <xdr:cNvPr id="6" name="グループ化 5">
            <a:extLst>
              <a:ext uri="{FF2B5EF4-FFF2-40B4-BE49-F238E27FC236}">
                <a16:creationId xmlns:a16="http://schemas.microsoft.com/office/drawing/2014/main" id="{51A4E887-3241-4F94-AB36-4655FDCAEC57}"/>
              </a:ext>
            </a:extLst>
          </xdr:cNvPr>
          <xdr:cNvGrpSpPr/>
        </xdr:nvGrpSpPr>
        <xdr:grpSpPr>
          <a:xfrm>
            <a:off x="25406241" y="2326559"/>
            <a:ext cx="5538191" cy="513770"/>
            <a:chOff x="20808765" y="534306"/>
            <a:chExt cx="2593663" cy="315946"/>
          </a:xfrm>
        </xdr:grpSpPr>
        <xdr:sp macro="" textlink="">
          <xdr:nvSpPr>
            <xdr:cNvPr id="7" name="正方形/長方形 6">
              <a:extLst>
                <a:ext uri="{FF2B5EF4-FFF2-40B4-BE49-F238E27FC236}">
                  <a16:creationId xmlns:a16="http://schemas.microsoft.com/office/drawing/2014/main" id="{2201878A-8033-485B-93FC-49ECCCD3C5F6}"/>
                </a:ext>
              </a:extLst>
            </xdr:cNvPr>
            <xdr:cNvSpPr/>
          </xdr:nvSpPr>
          <xdr:spPr>
            <a:xfrm>
              <a:off x="20808765" y="536487"/>
              <a:ext cx="773205" cy="313765"/>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8" name="正方形/長方形 7">
              <a:extLst>
                <a:ext uri="{FF2B5EF4-FFF2-40B4-BE49-F238E27FC236}">
                  <a16:creationId xmlns:a16="http://schemas.microsoft.com/office/drawing/2014/main" id="{AD17897A-A4A1-4F07-A383-316D1922D703}"/>
                </a:ext>
              </a:extLst>
            </xdr:cNvPr>
            <xdr:cNvSpPr/>
          </xdr:nvSpPr>
          <xdr:spPr>
            <a:xfrm>
              <a:off x="21758221" y="534306"/>
              <a:ext cx="1644207" cy="314581"/>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latin typeface="Meiryo UI" panose="020B0604030504040204" pitchFamily="50" charset="-128"/>
                  <a:ea typeface="Meiryo UI" panose="020B0604030504040204" pitchFamily="50" charset="-128"/>
                </a:rPr>
                <a:t>生産性指標の年平均向上率が</a:t>
              </a:r>
              <a:r>
                <a:rPr kumimoji="1" lang="en-US" altLang="ja-JP" sz="1600">
                  <a:solidFill>
                    <a:schemeClr val="tx1"/>
                  </a:solidFill>
                  <a:latin typeface="Meiryo UI" panose="020B0604030504040204" pitchFamily="50" charset="-128"/>
                  <a:ea typeface="Meiryo UI" panose="020B0604030504040204" pitchFamily="50" charset="-128"/>
                </a:rPr>
                <a:t>1%</a:t>
              </a:r>
              <a:r>
                <a:rPr kumimoji="1" lang="ja-JP" altLang="en-US" sz="1600">
                  <a:solidFill>
                    <a:schemeClr val="tx1"/>
                  </a:solidFill>
                  <a:latin typeface="Meiryo UI" panose="020B0604030504040204" pitchFamily="50" charset="-128"/>
                  <a:ea typeface="Meiryo UI" panose="020B0604030504040204" pitchFamily="50" charset="-128"/>
                </a:rPr>
                <a:t>未満</a:t>
              </a:r>
            </a:p>
          </xdr:txBody>
        </xdr:sp>
        <xdr:cxnSp macro="">
          <xdr:nvCxnSpPr>
            <xdr:cNvPr id="9" name="直線コネクタ 8">
              <a:extLst>
                <a:ext uri="{FF2B5EF4-FFF2-40B4-BE49-F238E27FC236}">
                  <a16:creationId xmlns:a16="http://schemas.microsoft.com/office/drawing/2014/main" id="{4C29FF19-39BC-42BF-974F-89168CAFBFD4}"/>
                </a:ext>
              </a:extLst>
            </xdr:cNvPr>
            <xdr:cNvCxnSpPr>
              <a:stCxn id="7" idx="3"/>
              <a:endCxn id="8" idx="1"/>
            </xdr:cNvCxnSpPr>
          </xdr:nvCxnSpPr>
          <xdr:spPr>
            <a:xfrm flipV="1">
              <a:off x="21581970" y="691597"/>
              <a:ext cx="176251" cy="1773"/>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28</xdr:col>
      <xdr:colOff>86592</xdr:colOff>
      <xdr:row>1</xdr:row>
      <xdr:rowOff>414400</xdr:rowOff>
    </xdr:from>
    <xdr:to>
      <xdr:col>36</xdr:col>
      <xdr:colOff>340179</xdr:colOff>
      <xdr:row>2</xdr:row>
      <xdr:rowOff>780410</xdr:rowOff>
    </xdr:to>
    <xdr:sp macro="" textlink="">
      <xdr:nvSpPr>
        <xdr:cNvPr id="16" name="正方形/長方形 15">
          <a:extLst>
            <a:ext uri="{FF2B5EF4-FFF2-40B4-BE49-F238E27FC236}">
              <a16:creationId xmlns:a16="http://schemas.microsoft.com/office/drawing/2014/main" id="{24C781EC-7A48-43A4-99AE-4B66B6493F4B}"/>
            </a:ext>
          </a:extLst>
        </xdr:cNvPr>
        <xdr:cNvSpPr/>
      </xdr:nvSpPr>
      <xdr:spPr>
        <a:xfrm>
          <a:off x="48963449" y="917864"/>
          <a:ext cx="6648944" cy="175393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latin typeface="+mn-ea"/>
              <a:ea typeface="+mn-ea"/>
            </a:rPr>
            <a:t>非表示部分</a:t>
          </a:r>
        </a:p>
      </xdr:txBody>
    </xdr:sp>
    <xdr:clientData/>
  </xdr:twoCellAnchor>
  <xdr:twoCellAnchor>
    <xdr:from>
      <xdr:col>14</xdr:col>
      <xdr:colOff>53192</xdr:colOff>
      <xdr:row>1</xdr:row>
      <xdr:rowOff>0</xdr:rowOff>
    </xdr:from>
    <xdr:to>
      <xdr:col>14</xdr:col>
      <xdr:colOff>643308</xdr:colOff>
      <xdr:row>3</xdr:row>
      <xdr:rowOff>1500909</xdr:rowOff>
    </xdr:to>
    <xdr:sp macro="" textlink="">
      <xdr:nvSpPr>
        <xdr:cNvPr id="33" name="右中かっこ 32">
          <a:extLst>
            <a:ext uri="{FF2B5EF4-FFF2-40B4-BE49-F238E27FC236}">
              <a16:creationId xmlns:a16="http://schemas.microsoft.com/office/drawing/2014/main" id="{F8303648-E97C-4181-874D-BAC2C59946F0}"/>
            </a:ext>
          </a:extLst>
        </xdr:cNvPr>
        <xdr:cNvSpPr/>
      </xdr:nvSpPr>
      <xdr:spPr>
        <a:xfrm>
          <a:off x="28593556" y="508000"/>
          <a:ext cx="590116" cy="4525818"/>
        </a:xfrm>
        <a:prstGeom prst="rightBrace">
          <a:avLst>
            <a:gd name="adj1" fmla="val 45299"/>
            <a:gd name="adj2" fmla="val 47793"/>
          </a:avLst>
        </a:prstGeom>
        <a:ln w="444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xdr:from>
      <xdr:col>14</xdr:col>
      <xdr:colOff>1086098</xdr:colOff>
      <xdr:row>0</xdr:row>
      <xdr:rowOff>152152</xdr:rowOff>
    </xdr:from>
    <xdr:to>
      <xdr:col>18</xdr:col>
      <xdr:colOff>1131306</xdr:colOff>
      <xdr:row>2</xdr:row>
      <xdr:rowOff>563609</xdr:rowOff>
    </xdr:to>
    <xdr:sp macro="" textlink="">
      <xdr:nvSpPr>
        <xdr:cNvPr id="34" name="吹き出し: 角を丸めた四角形 33">
          <a:extLst>
            <a:ext uri="{FF2B5EF4-FFF2-40B4-BE49-F238E27FC236}">
              <a16:creationId xmlns:a16="http://schemas.microsoft.com/office/drawing/2014/main" id="{55886B14-3008-4426-BF37-FA591C9CAE7E}"/>
            </a:ext>
          </a:extLst>
        </xdr:cNvPr>
        <xdr:cNvSpPr/>
      </xdr:nvSpPr>
      <xdr:spPr>
        <a:xfrm>
          <a:off x="23578705" y="152152"/>
          <a:ext cx="5093458" cy="2302850"/>
        </a:xfrm>
        <a:prstGeom prst="wedgeRoundRectCallout">
          <a:avLst>
            <a:gd name="adj1" fmla="val -57143"/>
            <a:gd name="adj2" fmla="val 50779"/>
            <a:gd name="adj3" fmla="val 16667"/>
          </a:avLst>
        </a:prstGeom>
        <a:solidFill>
          <a:schemeClr val="bg1"/>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rgbClr val="FF0000"/>
              </a:solidFill>
              <a:latin typeface="+mn-ea"/>
              <a:ea typeface="+mn-ea"/>
            </a:rPr>
            <a:t>【</a:t>
          </a:r>
          <a:r>
            <a:rPr kumimoji="1" lang="ja-JP" altLang="en-US" sz="1600" b="1">
              <a:solidFill>
                <a:srgbClr val="FF0000"/>
              </a:solidFill>
              <a:latin typeface="+mn-ea"/>
              <a:ea typeface="+mn-ea"/>
            </a:rPr>
            <a:t>　エラー表示欄　</a:t>
          </a:r>
          <a:r>
            <a:rPr kumimoji="1" lang="en-US" altLang="ja-JP" sz="1600" b="1">
              <a:solidFill>
                <a:srgbClr val="FF0000"/>
              </a:solidFill>
              <a:latin typeface="+mn-ea"/>
              <a:ea typeface="+mn-ea"/>
            </a:rPr>
            <a:t>】</a:t>
          </a:r>
        </a:p>
        <a:p>
          <a:pPr algn="ctr"/>
          <a:endParaRPr kumimoji="1" lang="en-US" altLang="ja-JP" sz="1600" b="1">
            <a:solidFill>
              <a:srgbClr val="FF0000"/>
            </a:solidFill>
            <a:latin typeface="+mn-ea"/>
            <a:ea typeface="+mn-ea"/>
          </a:endParaRPr>
        </a:p>
        <a:p>
          <a:pPr algn="ctr"/>
          <a:r>
            <a:rPr kumimoji="1" lang="ja-JP" altLang="en-US" sz="1600" b="1" u="sng">
              <a:solidFill>
                <a:srgbClr val="FF0000"/>
              </a:solidFill>
              <a:latin typeface="+mn-ea"/>
              <a:ea typeface="+mn-ea"/>
            </a:rPr>
            <a:t>入力内容に不備があった場合表示されます</a:t>
          </a:r>
          <a:endParaRPr kumimoji="1" lang="en-US" altLang="ja-JP" sz="1600" b="1" u="sng">
            <a:solidFill>
              <a:srgbClr val="FF0000"/>
            </a:solidFill>
            <a:latin typeface="+mn-ea"/>
            <a:ea typeface="+mn-ea"/>
          </a:endParaRPr>
        </a:p>
        <a:p>
          <a:pPr algn="ctr"/>
          <a:endParaRPr kumimoji="1" lang="en-US" altLang="ja-JP" sz="1600" b="0" u="none">
            <a:solidFill>
              <a:srgbClr val="FF0000"/>
            </a:solidFill>
            <a:latin typeface="+mn-ea"/>
            <a:ea typeface="+mn-ea"/>
          </a:endParaRPr>
        </a:p>
        <a:p>
          <a:pPr algn="ctr"/>
          <a:r>
            <a:rPr kumimoji="1" lang="ja-JP" altLang="en-US" sz="1600" b="0" u="none">
              <a:solidFill>
                <a:srgbClr val="FF0000"/>
              </a:solidFill>
              <a:latin typeface="+mn-ea"/>
              <a:ea typeface="+mn-ea"/>
            </a:rPr>
            <a:t>表示された場合は内容に従い修正してください</a:t>
          </a:r>
          <a:endParaRPr kumimoji="1" lang="en-US" altLang="ja-JP" sz="1600" b="0" u="none">
            <a:solidFill>
              <a:srgbClr val="FF0000"/>
            </a:solidFill>
            <a:latin typeface="+mn-ea"/>
            <a:ea typeface="+mn-ea"/>
          </a:endParaRPr>
        </a:p>
      </xdr:txBody>
    </xdr:sp>
    <xdr:clientData/>
  </xdr:twoCellAnchor>
  <xdr:twoCellAnchor>
    <xdr:from>
      <xdr:col>1</xdr:col>
      <xdr:colOff>695902</xdr:colOff>
      <xdr:row>21</xdr:row>
      <xdr:rowOff>83414</xdr:rowOff>
    </xdr:from>
    <xdr:to>
      <xdr:col>3</xdr:col>
      <xdr:colOff>593148</xdr:colOff>
      <xdr:row>24</xdr:row>
      <xdr:rowOff>34636</xdr:rowOff>
    </xdr:to>
    <xdr:sp macro="" textlink="">
      <xdr:nvSpPr>
        <xdr:cNvPr id="36" name="吹き出し: 角を丸めた四角形 35">
          <a:extLst>
            <a:ext uri="{FF2B5EF4-FFF2-40B4-BE49-F238E27FC236}">
              <a16:creationId xmlns:a16="http://schemas.microsoft.com/office/drawing/2014/main" id="{983734F2-B4B3-4056-BD5E-F12E3AC6B9A7}"/>
            </a:ext>
          </a:extLst>
        </xdr:cNvPr>
        <xdr:cNvSpPr/>
      </xdr:nvSpPr>
      <xdr:spPr>
        <a:xfrm>
          <a:off x="1665720" y="13210596"/>
          <a:ext cx="3205019" cy="1250085"/>
        </a:xfrm>
        <a:prstGeom prst="wedgeRoundRectCallout">
          <a:avLst>
            <a:gd name="adj1" fmla="val -9380"/>
            <a:gd name="adj2" fmla="val -84390"/>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①種別　</a:t>
          </a:r>
          <a:r>
            <a:rPr kumimoji="1" lang="en-US" altLang="ja-JP" sz="1600" b="1">
              <a:solidFill>
                <a:srgbClr val="000000"/>
              </a:solidFill>
              <a:latin typeface="+mn-ea"/>
              <a:ea typeface="+mn-ea"/>
            </a:rPr>
            <a:t>】</a:t>
          </a:r>
          <a:endParaRPr kumimoji="1" lang="en-US" altLang="ja-JP" sz="1600">
            <a:solidFill>
              <a:srgbClr val="000000"/>
            </a:solidFill>
            <a:latin typeface="+mn-ea"/>
            <a:ea typeface="+mn-ea"/>
          </a:endParaRPr>
        </a:p>
        <a:p>
          <a:pPr algn="l"/>
          <a:r>
            <a:rPr kumimoji="1" lang="ja-JP" altLang="en-US" sz="1600" b="1" u="sng">
              <a:solidFill>
                <a:srgbClr val="000000"/>
              </a:solidFill>
              <a:latin typeface="+mn-ea"/>
              <a:ea typeface="+mn-ea"/>
            </a:rPr>
            <a:t>①種別を選択してください</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プルダウンで選択</a:t>
          </a:r>
          <a:endParaRPr kumimoji="1" lang="en-US" altLang="ja-JP" sz="1600" b="0" u="none">
            <a:solidFill>
              <a:srgbClr val="000000"/>
            </a:solidFill>
            <a:latin typeface="+mn-ea"/>
            <a:ea typeface="+mn-ea"/>
          </a:endParaRPr>
        </a:p>
        <a:p>
          <a:pPr algn="l"/>
          <a:endParaRPr kumimoji="1" lang="en-US" altLang="ja-JP" sz="1600" b="1">
            <a:solidFill>
              <a:srgbClr val="000000"/>
            </a:solidFill>
            <a:latin typeface="+mn-ea"/>
            <a:ea typeface="+mn-ea"/>
          </a:endParaRPr>
        </a:p>
      </xdr:txBody>
    </xdr:sp>
    <xdr:clientData/>
  </xdr:twoCellAnchor>
  <xdr:twoCellAnchor>
    <xdr:from>
      <xdr:col>0</xdr:col>
      <xdr:colOff>828098</xdr:colOff>
      <xdr:row>24</xdr:row>
      <xdr:rowOff>190499</xdr:rowOff>
    </xdr:from>
    <xdr:to>
      <xdr:col>4</xdr:col>
      <xdr:colOff>1001280</xdr:colOff>
      <xdr:row>33</xdr:row>
      <xdr:rowOff>0</xdr:rowOff>
    </xdr:to>
    <xdr:sp macro="" textlink="">
      <xdr:nvSpPr>
        <xdr:cNvPr id="37" name="正方形/長方形 36">
          <a:extLst>
            <a:ext uri="{FF2B5EF4-FFF2-40B4-BE49-F238E27FC236}">
              <a16:creationId xmlns:a16="http://schemas.microsoft.com/office/drawing/2014/main" id="{85FCE6AA-E513-465F-9951-2B9B0F7BD22B}"/>
            </a:ext>
          </a:extLst>
        </xdr:cNvPr>
        <xdr:cNvSpPr/>
      </xdr:nvSpPr>
      <xdr:spPr>
        <a:xfrm>
          <a:off x="828098" y="15003317"/>
          <a:ext cx="8255000" cy="3758047"/>
        </a:xfrm>
        <a:prstGeom prst="rect">
          <a:avLst/>
        </a:prstGeom>
        <a:solidFill>
          <a:schemeClr val="bg1"/>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u="sng">
              <a:solidFill>
                <a:srgbClr val="FF0000"/>
              </a:solidFill>
              <a:latin typeface="+mn-ea"/>
              <a:ea typeface="+mn-ea"/>
              <a:cs typeface="Meiryo UI" panose="020B0604030504040204" pitchFamily="50" charset="-128"/>
            </a:rPr>
            <a:t>◆製品型番リスト　入力ルール◆</a:t>
          </a:r>
          <a:endParaRPr kumimoji="1" lang="en-US" altLang="ja-JP" sz="1600" b="1" u="sng">
            <a:solidFill>
              <a:srgbClr val="FF0000"/>
            </a:solidFill>
            <a:latin typeface="+mn-ea"/>
            <a:ea typeface="+mn-ea"/>
            <a:cs typeface="Meiryo UI" panose="020B0604030504040204" pitchFamily="50" charset="-128"/>
          </a:endParaRPr>
        </a:p>
        <a:p>
          <a:pPr algn="l"/>
          <a:endParaRPr kumimoji="1" lang="en-US" altLang="ja-JP" sz="1600" b="1">
            <a:solidFill>
              <a:srgbClr val="FF0000"/>
            </a:solidFill>
            <a:latin typeface="+mn-ea"/>
            <a:ea typeface="+mn-ea"/>
            <a:cs typeface="Meiryo UI" panose="020B0604030504040204" pitchFamily="50" charset="-128"/>
          </a:endParaRPr>
        </a:p>
        <a:p>
          <a:pPr algn="l"/>
          <a:r>
            <a:rPr kumimoji="1" lang="ja-JP" altLang="en-US" sz="1600" b="0" u="sng">
              <a:solidFill>
                <a:srgbClr val="FF0000"/>
              </a:solidFill>
              <a:latin typeface="+mn-ea"/>
              <a:ea typeface="+mn-ea"/>
              <a:cs typeface="Meiryo UI" panose="020B0604030504040204" pitchFamily="50" charset="-128"/>
            </a:rPr>
            <a:t>　・製品名、型番、数値はカタログ</a:t>
          </a:r>
          <a:r>
            <a:rPr kumimoji="1" lang="en-US" altLang="ja-JP" sz="1600" b="0" u="sng">
              <a:solidFill>
                <a:srgbClr val="FF0000"/>
              </a:solidFill>
              <a:latin typeface="+mn-ea"/>
              <a:ea typeface="+mn-ea"/>
              <a:cs typeface="Meiryo UI" panose="020B0604030504040204" pitchFamily="50" charset="-128"/>
            </a:rPr>
            <a:t>(</a:t>
          </a:r>
          <a:r>
            <a:rPr kumimoji="1" lang="ja-JP" altLang="en-US" sz="1600" b="0" u="sng">
              <a:solidFill>
                <a:srgbClr val="FF0000"/>
              </a:solidFill>
              <a:latin typeface="+mn-ea"/>
              <a:ea typeface="+mn-ea"/>
              <a:cs typeface="Meiryo UI" panose="020B0604030504040204" pitchFamily="50" charset="-128"/>
            </a:rPr>
            <a:t>仕様書等</a:t>
          </a:r>
          <a:r>
            <a:rPr kumimoji="1" lang="en-US" altLang="ja-JP" sz="1600" b="0" u="sng">
              <a:solidFill>
                <a:srgbClr val="FF0000"/>
              </a:solidFill>
              <a:latin typeface="+mn-ea"/>
              <a:ea typeface="+mn-ea"/>
              <a:cs typeface="Meiryo UI" panose="020B0604030504040204" pitchFamily="50" charset="-128"/>
            </a:rPr>
            <a:t>)</a:t>
          </a:r>
          <a:r>
            <a:rPr kumimoji="1" lang="ja-JP" altLang="en-US" sz="1600" b="0" u="sng">
              <a:solidFill>
                <a:srgbClr val="FF0000"/>
              </a:solidFill>
              <a:latin typeface="+mn-ea"/>
              <a:ea typeface="+mn-ea"/>
              <a:cs typeface="Meiryo UI" panose="020B0604030504040204" pitchFamily="50" charset="-128"/>
            </a:rPr>
            <a:t>の記載と一致させること</a:t>
          </a:r>
          <a:endParaRPr kumimoji="1" lang="en-US" altLang="ja-JP" sz="1600" b="0" u="sng">
            <a:solidFill>
              <a:srgbClr val="FF0000"/>
            </a:solidFill>
            <a:latin typeface="+mn-ea"/>
            <a:ea typeface="+mn-ea"/>
            <a:cs typeface="Meiryo UI" panose="020B0604030504040204" pitchFamily="50" charset="-128"/>
          </a:endParaRPr>
        </a:p>
        <a:p>
          <a:pPr algn="l"/>
          <a:endParaRPr kumimoji="1" lang="ja-JP" altLang="en-US" sz="1600" b="0" u="sng">
            <a:solidFill>
              <a:srgbClr val="FF0000"/>
            </a:solidFill>
            <a:latin typeface="+mn-ea"/>
            <a:ea typeface="+mn-ea"/>
            <a:cs typeface="Meiryo UI" panose="020B0604030504040204" pitchFamily="50" charset="-128"/>
          </a:endParaRPr>
        </a:p>
        <a:p>
          <a:pPr algn="l"/>
          <a:r>
            <a:rPr kumimoji="1" lang="ja-JP" altLang="en-US" sz="1600" b="0" u="sng">
              <a:solidFill>
                <a:srgbClr val="FF0000"/>
              </a:solidFill>
              <a:latin typeface="+mn-ea"/>
              <a:ea typeface="+mn-ea"/>
              <a:cs typeface="Meiryo UI" panose="020B0604030504040204" pitchFamily="50" charset="-128"/>
            </a:rPr>
            <a:t>　・数値の入力欄においては、単位記号は入れないこと</a:t>
          </a:r>
          <a:endParaRPr kumimoji="1" lang="en-US" altLang="ja-JP" sz="1600" b="0" u="sng">
            <a:solidFill>
              <a:srgbClr val="FF0000"/>
            </a:solidFill>
            <a:latin typeface="+mn-ea"/>
            <a:ea typeface="+mn-ea"/>
            <a:cs typeface="Meiryo UI" panose="020B0604030504040204" pitchFamily="50" charset="-128"/>
          </a:endParaRPr>
        </a:p>
        <a:p>
          <a:pPr algn="l"/>
          <a:endParaRPr kumimoji="1" lang="ja-JP" altLang="en-US" sz="1600" b="0" u="sng">
            <a:solidFill>
              <a:srgbClr val="FF0000"/>
            </a:solidFill>
            <a:latin typeface="+mn-ea"/>
            <a:ea typeface="+mn-ea"/>
            <a:cs typeface="Meiryo UI" panose="020B0604030504040204" pitchFamily="50" charset="-128"/>
          </a:endParaRPr>
        </a:p>
        <a:p>
          <a:pPr algn="l"/>
          <a:r>
            <a:rPr kumimoji="1" lang="ja-JP" altLang="en-US" sz="1600" b="0" u="sng">
              <a:solidFill>
                <a:srgbClr val="FF0000"/>
              </a:solidFill>
              <a:latin typeface="+mn-ea"/>
              <a:ea typeface="+mn-ea"/>
              <a:cs typeface="Meiryo UI" panose="020B0604030504040204" pitchFamily="50" charset="-128"/>
            </a:rPr>
            <a:t>　・半角</a:t>
          </a:r>
          <a:r>
            <a:rPr kumimoji="1" lang="en-US" altLang="ja-JP" sz="1600" b="0" u="sng">
              <a:solidFill>
                <a:srgbClr val="FF0000"/>
              </a:solidFill>
              <a:latin typeface="+mn-ea"/>
              <a:ea typeface="+mn-ea"/>
              <a:cs typeface="Meiryo UI" panose="020B0604030504040204" pitchFamily="50" charset="-128"/>
            </a:rPr>
            <a:t>/</a:t>
          </a:r>
          <a:r>
            <a:rPr kumimoji="1" lang="ja-JP" altLang="en-US" sz="1600" b="0" u="sng">
              <a:solidFill>
                <a:srgbClr val="FF0000"/>
              </a:solidFill>
              <a:latin typeface="+mn-ea"/>
              <a:ea typeface="+mn-ea"/>
              <a:cs typeface="Meiryo UI" panose="020B0604030504040204" pitchFamily="50" charset="-128"/>
            </a:rPr>
            <a:t>全角入力について</a:t>
          </a:r>
          <a:endParaRPr kumimoji="1" lang="en-US" altLang="ja-JP" sz="1600" b="0" u="sng">
            <a:solidFill>
              <a:srgbClr val="FF0000"/>
            </a:solidFill>
            <a:latin typeface="+mn-ea"/>
            <a:ea typeface="+mn-ea"/>
            <a:cs typeface="Meiryo UI" panose="020B0604030504040204" pitchFamily="50" charset="-128"/>
          </a:endParaRPr>
        </a:p>
        <a:p>
          <a:pPr algn="l"/>
          <a:r>
            <a:rPr kumimoji="1" lang="ja-JP" altLang="en-US" sz="1600" b="0">
              <a:solidFill>
                <a:srgbClr val="FF0000"/>
              </a:solidFill>
              <a:latin typeface="+mn-ea"/>
              <a:ea typeface="+mn-ea"/>
              <a:cs typeface="Meiryo UI" panose="020B0604030504040204" pitchFamily="50" charset="-128"/>
            </a:rPr>
            <a:t>　　英数字、記号</a:t>
          </a:r>
          <a:r>
            <a:rPr kumimoji="1" lang="en-US" altLang="ja-JP" sz="1600" b="0">
              <a:solidFill>
                <a:srgbClr val="FF0000"/>
              </a:solidFill>
              <a:latin typeface="+mn-ea"/>
              <a:ea typeface="+mn-ea"/>
              <a:cs typeface="Meiryo UI" panose="020B0604030504040204" pitchFamily="50" charset="-128"/>
            </a:rPr>
            <a:t>(/</a:t>
          </a:r>
          <a:r>
            <a:rPr kumimoji="1" lang="ja-JP" altLang="en-US" sz="1600" b="0">
              <a:solidFill>
                <a:srgbClr val="FF0000"/>
              </a:solidFill>
              <a:latin typeface="+mn-ea"/>
              <a:ea typeface="+mn-ea"/>
              <a:cs typeface="Meiryo UI" panose="020B0604030504040204" pitchFamily="50" charset="-128"/>
            </a:rPr>
            <a:t>スラッシュ、</a:t>
          </a:r>
          <a:r>
            <a:rPr kumimoji="1" lang="en-US" altLang="ja-JP" sz="1600" b="0">
              <a:solidFill>
                <a:srgbClr val="FF0000"/>
              </a:solidFill>
              <a:latin typeface="+mn-ea"/>
              <a:ea typeface="+mn-ea"/>
              <a:cs typeface="Meiryo UI" panose="020B0604030504040204" pitchFamily="50" charset="-128"/>
            </a:rPr>
            <a:t>-</a:t>
          </a:r>
          <a:r>
            <a:rPr kumimoji="1" lang="ja-JP" altLang="en-US" sz="1600" b="0">
              <a:solidFill>
                <a:srgbClr val="FF0000"/>
              </a:solidFill>
              <a:latin typeface="+mn-ea"/>
              <a:ea typeface="+mn-ea"/>
              <a:cs typeface="Meiryo UI" panose="020B0604030504040204" pitchFamily="50" charset="-128"/>
            </a:rPr>
            <a:t>ハイフン等</a:t>
          </a:r>
          <a:r>
            <a:rPr kumimoji="1" lang="en-US" altLang="ja-JP" sz="1600" b="0">
              <a:solidFill>
                <a:srgbClr val="FF0000"/>
              </a:solidFill>
              <a:latin typeface="+mn-ea"/>
              <a:ea typeface="+mn-ea"/>
              <a:cs typeface="Meiryo UI" panose="020B0604030504040204" pitchFamily="50" charset="-128"/>
            </a:rPr>
            <a:t>)</a:t>
          </a:r>
          <a:r>
            <a:rPr kumimoji="1" lang="ja-JP" altLang="en-US" sz="1600" b="0">
              <a:solidFill>
                <a:srgbClr val="FF0000"/>
              </a:solidFill>
              <a:latin typeface="+mn-ea"/>
              <a:ea typeface="+mn-ea"/>
              <a:cs typeface="Meiryo UI" panose="020B0604030504040204" pitchFamily="50" charset="-128"/>
            </a:rPr>
            <a:t>　→　半角</a:t>
          </a:r>
          <a:endParaRPr kumimoji="1" lang="en-US" altLang="ja-JP" sz="1600" b="0">
            <a:solidFill>
              <a:srgbClr val="FF0000"/>
            </a:solidFill>
            <a:latin typeface="+mn-ea"/>
            <a:ea typeface="+mn-ea"/>
            <a:cs typeface="Meiryo UI" panose="020B0604030504040204" pitchFamily="50" charset="-128"/>
          </a:endParaRPr>
        </a:p>
        <a:p>
          <a:pPr algn="l"/>
          <a:r>
            <a:rPr kumimoji="1" lang="ja-JP" altLang="en-US" sz="1600" b="0">
              <a:solidFill>
                <a:srgbClr val="FF0000"/>
              </a:solidFill>
              <a:latin typeface="+mn-ea"/>
              <a:ea typeface="+mn-ea"/>
              <a:cs typeface="Meiryo UI" panose="020B0604030504040204" pitchFamily="50" charset="-128"/>
            </a:rPr>
            <a:t>　　漢字、片仮名、平仮名　→　全角</a:t>
          </a:r>
          <a:endParaRPr kumimoji="1" lang="en-US" altLang="ja-JP" sz="1600" b="0">
            <a:solidFill>
              <a:srgbClr val="FF0000"/>
            </a:solidFill>
            <a:latin typeface="+mn-ea"/>
            <a:ea typeface="+mn-ea"/>
            <a:cs typeface="Meiryo UI" panose="020B0604030504040204" pitchFamily="50" charset="-128"/>
          </a:endParaRPr>
        </a:p>
        <a:p>
          <a:pPr algn="l"/>
          <a:endParaRPr kumimoji="1" lang="en-US" altLang="ja-JP" sz="1600" b="0">
            <a:solidFill>
              <a:srgbClr val="FF0000"/>
            </a:solidFill>
            <a:latin typeface="+mn-ea"/>
            <a:ea typeface="+mn-ea"/>
            <a:cs typeface="Meiryo UI" panose="020B0604030504040204" pitchFamily="50" charset="-128"/>
          </a:endParaRPr>
        </a:p>
        <a:p>
          <a:pPr algn="l"/>
          <a:r>
            <a:rPr kumimoji="1" lang="ja-JP" altLang="en-US" sz="1600" b="0" u="sng">
              <a:solidFill>
                <a:srgbClr val="FF0000"/>
              </a:solidFill>
              <a:latin typeface="+mn-ea"/>
              <a:ea typeface="+mn-ea"/>
              <a:cs typeface="Meiryo UI" panose="020B0604030504040204" pitchFamily="50" charset="-128"/>
            </a:rPr>
            <a:t>　・生産性指標の年平均向上率が</a:t>
          </a:r>
          <a:r>
            <a:rPr kumimoji="1" lang="en-US" altLang="ja-JP" sz="1600" b="0" u="sng">
              <a:solidFill>
                <a:srgbClr val="FF0000"/>
              </a:solidFill>
              <a:latin typeface="+mn-ea"/>
              <a:ea typeface="+mn-ea"/>
              <a:cs typeface="Meiryo UI" panose="020B0604030504040204" pitchFamily="50" charset="-128"/>
            </a:rPr>
            <a:t>1</a:t>
          </a:r>
          <a:r>
            <a:rPr kumimoji="1" lang="ja-JP" altLang="en-US" sz="1600" b="0" u="sng">
              <a:solidFill>
                <a:srgbClr val="FF0000"/>
              </a:solidFill>
              <a:latin typeface="+mn-ea"/>
              <a:ea typeface="+mn-ea"/>
              <a:cs typeface="Meiryo UI" panose="020B0604030504040204" pitchFamily="50" charset="-128"/>
            </a:rPr>
            <a:t>％以上であること</a:t>
          </a:r>
          <a:endParaRPr kumimoji="1" lang="en-US" altLang="ja-JP" sz="1600" b="0" u="sng">
            <a:solidFill>
              <a:srgbClr val="FF0000"/>
            </a:solidFill>
            <a:latin typeface="+mn-ea"/>
            <a:ea typeface="+mn-ea"/>
            <a:cs typeface="Meiryo UI" panose="020B0604030504040204" pitchFamily="50" charset="-128"/>
          </a:endParaRPr>
        </a:p>
        <a:p>
          <a:pPr algn="l"/>
          <a:r>
            <a:rPr kumimoji="1" lang="ja-JP" altLang="en-US" sz="1600" b="0">
              <a:solidFill>
                <a:srgbClr val="FF0000"/>
              </a:solidFill>
              <a:latin typeface="+mn-ea"/>
              <a:ea typeface="+mn-ea"/>
              <a:cs typeface="Meiryo UI" panose="020B0604030504040204" pitchFamily="50" charset="-128"/>
            </a:rPr>
            <a:t>　</a:t>
          </a:r>
          <a:endParaRPr kumimoji="1" lang="en-US" altLang="ja-JP" sz="1600" b="0">
            <a:solidFill>
              <a:srgbClr val="FF0000"/>
            </a:solidFill>
            <a:latin typeface="+mn-ea"/>
            <a:ea typeface="+mn-ea"/>
            <a:cs typeface="Meiryo UI" panose="020B0604030504040204" pitchFamily="50" charset="-128"/>
          </a:endParaRPr>
        </a:p>
      </xdr:txBody>
    </xdr:sp>
    <xdr:clientData/>
  </xdr:twoCellAnchor>
  <xdr:twoCellAnchor>
    <xdr:from>
      <xdr:col>5</xdr:col>
      <xdr:colOff>17317</xdr:colOff>
      <xdr:row>19</xdr:row>
      <xdr:rowOff>415636</xdr:rowOff>
    </xdr:from>
    <xdr:to>
      <xdr:col>7</xdr:col>
      <xdr:colOff>1153</xdr:colOff>
      <xdr:row>21</xdr:row>
      <xdr:rowOff>175093</xdr:rowOff>
    </xdr:to>
    <xdr:sp macro="" textlink="">
      <xdr:nvSpPr>
        <xdr:cNvPr id="38" name="右中かっこ 37">
          <a:extLst>
            <a:ext uri="{FF2B5EF4-FFF2-40B4-BE49-F238E27FC236}">
              <a16:creationId xmlns:a16="http://schemas.microsoft.com/office/drawing/2014/main" id="{D768B814-2F56-446C-8FCF-F69B3490F690}"/>
            </a:ext>
          </a:extLst>
        </xdr:cNvPr>
        <xdr:cNvSpPr/>
      </xdr:nvSpPr>
      <xdr:spPr>
        <a:xfrm rot="5400000">
          <a:off x="12298416" y="10752083"/>
          <a:ext cx="636911" cy="5202381"/>
        </a:xfrm>
        <a:prstGeom prst="rightBrace">
          <a:avLst>
            <a:gd name="adj1" fmla="val 53633"/>
            <a:gd name="adj2" fmla="val 50466"/>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xdr:from>
      <xdr:col>5</xdr:col>
      <xdr:colOff>471590</xdr:colOff>
      <xdr:row>22</xdr:row>
      <xdr:rowOff>424004</xdr:rowOff>
    </xdr:from>
    <xdr:to>
      <xdr:col>7</xdr:col>
      <xdr:colOff>248226</xdr:colOff>
      <xdr:row>30</xdr:row>
      <xdr:rowOff>80281</xdr:rowOff>
    </xdr:to>
    <xdr:sp macro="" textlink="">
      <xdr:nvSpPr>
        <xdr:cNvPr id="39" name="吹き出し: 角を丸めた四角形 38">
          <a:extLst>
            <a:ext uri="{FF2B5EF4-FFF2-40B4-BE49-F238E27FC236}">
              <a16:creationId xmlns:a16="http://schemas.microsoft.com/office/drawing/2014/main" id="{DB44E0FA-CE55-42E5-8997-2A82E5AE79C9}"/>
            </a:ext>
          </a:extLst>
        </xdr:cNvPr>
        <xdr:cNvSpPr/>
      </xdr:nvSpPr>
      <xdr:spPr>
        <a:xfrm>
          <a:off x="10469954" y="14359368"/>
          <a:ext cx="4995181" cy="3166095"/>
        </a:xfrm>
        <a:prstGeom prst="wedgeRoundRectCallout">
          <a:avLst>
            <a:gd name="adj1" fmla="val -8405"/>
            <a:gd name="adj2" fmla="val -68972"/>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②製品名　③型番　</a:t>
          </a:r>
          <a:r>
            <a:rPr kumimoji="1" lang="en-US" altLang="ja-JP" sz="1600" b="1">
              <a:solidFill>
                <a:srgbClr val="000000"/>
              </a:solidFill>
              <a:latin typeface="+mn-ea"/>
              <a:ea typeface="+mn-ea"/>
            </a:rPr>
            <a:t>】</a:t>
          </a:r>
          <a:endParaRPr kumimoji="1" lang="en-US" altLang="ja-JP" sz="1600">
            <a:solidFill>
              <a:srgbClr val="000000"/>
            </a:solidFill>
            <a:latin typeface="+mn-ea"/>
            <a:ea typeface="+mn-ea"/>
          </a:endParaRPr>
        </a:p>
        <a:p>
          <a:pPr algn="l"/>
          <a:r>
            <a:rPr kumimoji="1" lang="ja-JP" altLang="en-US" sz="1600" b="1" u="sng">
              <a:solidFill>
                <a:srgbClr val="000000"/>
              </a:solidFill>
              <a:latin typeface="+mn-ea"/>
              <a:ea typeface="+mn-ea"/>
            </a:rPr>
            <a:t>②製品名を入力してください</a:t>
          </a:r>
          <a:endParaRPr kumimoji="1" lang="en-US" altLang="ja-JP" sz="1600" b="1" u="sng">
            <a:solidFill>
              <a:srgbClr val="000000"/>
            </a:solidFill>
            <a:latin typeface="+mn-ea"/>
            <a:ea typeface="+mn-ea"/>
          </a:endParaRPr>
        </a:p>
        <a:p>
          <a:pPr algn="l"/>
          <a:r>
            <a:rPr kumimoji="1" lang="ja-JP" altLang="en-US" sz="1600" b="1">
              <a:solidFill>
                <a:srgbClr val="000000"/>
              </a:solidFill>
              <a:latin typeface="+mn-ea"/>
              <a:ea typeface="+mn-ea"/>
            </a:rPr>
            <a:t>　</a:t>
          </a:r>
          <a:r>
            <a:rPr kumimoji="1" lang="ja-JP" altLang="en-US" sz="1600" b="0">
              <a:solidFill>
                <a:srgbClr val="000000"/>
              </a:solidFill>
              <a:latin typeface="+mn-ea"/>
              <a:ea typeface="+mn-ea"/>
            </a:rPr>
            <a:t>カタログ</a:t>
          </a:r>
          <a:r>
            <a:rPr kumimoji="1" lang="en-US" altLang="ja-JP" sz="1600" b="0">
              <a:solidFill>
                <a:srgbClr val="000000"/>
              </a:solidFill>
              <a:latin typeface="+mn-ea"/>
              <a:ea typeface="+mn-ea"/>
            </a:rPr>
            <a:t>(</a:t>
          </a:r>
          <a:r>
            <a:rPr kumimoji="1" lang="ja-JP" altLang="en-US" sz="1600" b="0">
              <a:solidFill>
                <a:srgbClr val="000000"/>
              </a:solidFill>
              <a:latin typeface="+mn-ea"/>
              <a:ea typeface="+mn-ea"/>
            </a:rPr>
            <a:t>仕様書等</a:t>
          </a:r>
          <a:r>
            <a:rPr kumimoji="1" lang="en-US" altLang="ja-JP" sz="1600" b="0">
              <a:solidFill>
                <a:srgbClr val="000000"/>
              </a:solidFill>
              <a:latin typeface="+mn-ea"/>
              <a:ea typeface="+mn-ea"/>
            </a:rPr>
            <a:t>)</a:t>
          </a:r>
          <a:r>
            <a:rPr kumimoji="1" lang="ja-JP" altLang="en-US" sz="1600" b="0">
              <a:solidFill>
                <a:srgbClr val="000000"/>
              </a:solidFill>
              <a:latin typeface="+mn-ea"/>
              <a:ea typeface="+mn-ea"/>
            </a:rPr>
            <a:t>に記載の製品名を入力</a:t>
          </a:r>
          <a:endParaRPr kumimoji="1" lang="en-US" altLang="ja-JP" sz="1600" b="0">
            <a:solidFill>
              <a:srgbClr val="000000"/>
            </a:solidFill>
            <a:latin typeface="+mn-ea"/>
            <a:ea typeface="+mn-ea"/>
          </a:endParaRPr>
        </a:p>
        <a:p>
          <a:pPr algn="l"/>
          <a:endParaRPr kumimoji="1" lang="en-US" altLang="ja-JP" sz="1600" b="0">
            <a:solidFill>
              <a:srgbClr val="000000"/>
            </a:solidFill>
            <a:latin typeface="+mn-ea"/>
            <a:ea typeface="+mn-ea"/>
          </a:endParaRPr>
        </a:p>
        <a:p>
          <a:pPr algn="l"/>
          <a:r>
            <a:rPr kumimoji="1" lang="ja-JP" altLang="en-US" sz="1600" b="1" u="sng">
              <a:solidFill>
                <a:srgbClr val="000000"/>
              </a:solidFill>
              <a:latin typeface="+mn-ea"/>
              <a:ea typeface="+mn-ea"/>
            </a:rPr>
            <a:t>③型番を入力してください</a:t>
          </a:r>
          <a:endParaRPr kumimoji="1" lang="en-US" altLang="ja-JP" sz="1600" b="1" u="sng">
            <a:solidFill>
              <a:srgbClr val="000000"/>
            </a:solidFill>
            <a:latin typeface="+mn-ea"/>
            <a:ea typeface="+mn-ea"/>
          </a:endParaRPr>
        </a:p>
        <a:p>
          <a:pPr algn="l"/>
          <a:r>
            <a:rPr kumimoji="1" lang="ja-JP" altLang="en-US" sz="1600" b="0" u="none">
              <a:solidFill>
                <a:srgbClr val="000000"/>
              </a:solidFill>
              <a:latin typeface="+mn-ea"/>
              <a:ea typeface="+mn-ea"/>
            </a:rPr>
            <a:t>　原則カタログ</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仕様書等</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に記載の型番を入力</a:t>
          </a:r>
          <a:endParaRPr kumimoji="1" lang="en-US" altLang="ja-JP" sz="1600" b="0" u="none">
            <a:solidFill>
              <a:srgbClr val="000000"/>
            </a:solidFill>
            <a:latin typeface="+mn-ea"/>
            <a:ea typeface="+mn-ea"/>
          </a:endParaRPr>
        </a:p>
        <a:p>
          <a:pPr algn="l"/>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ワイルドカード「■」を用いる場合、</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ワイルドカードの内訳一覧に、枝番の情報を入力</a:t>
          </a:r>
        </a:p>
        <a:p>
          <a:pPr algn="l"/>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a:t>
          </a:r>
          <a:endParaRPr kumimoji="1" lang="en-US" altLang="ja-JP" sz="1600" b="0" u="none">
            <a:solidFill>
              <a:srgbClr val="000000"/>
            </a:solidFill>
            <a:latin typeface="+mn-ea"/>
            <a:ea typeface="+mn-ea"/>
          </a:endParaRPr>
        </a:p>
        <a:p>
          <a:pPr algn="l"/>
          <a:r>
            <a:rPr kumimoji="1" lang="en-US" altLang="ja-JP" sz="1600" b="1" u="none" baseline="0">
              <a:solidFill>
                <a:srgbClr val="0000CC"/>
              </a:solidFill>
              <a:latin typeface="+mn-ea"/>
              <a:ea typeface="+mn-ea"/>
            </a:rPr>
            <a:t> </a:t>
          </a:r>
          <a:endParaRPr kumimoji="1" lang="en-US" altLang="ja-JP" sz="1600" b="1" u="sng">
            <a:solidFill>
              <a:srgbClr val="000000"/>
            </a:solidFill>
            <a:latin typeface="+mn-ea"/>
            <a:ea typeface="+mn-ea"/>
          </a:endParaRPr>
        </a:p>
      </xdr:txBody>
    </xdr:sp>
    <xdr:clientData/>
  </xdr:twoCellAnchor>
  <xdr:twoCellAnchor>
    <xdr:from>
      <xdr:col>8</xdr:col>
      <xdr:colOff>34636</xdr:colOff>
      <xdr:row>20</xdr:row>
      <xdr:rowOff>34640</xdr:rowOff>
    </xdr:from>
    <xdr:to>
      <xdr:col>9</xdr:col>
      <xdr:colOff>1939637</xdr:colOff>
      <xdr:row>21</xdr:row>
      <xdr:rowOff>227052</xdr:rowOff>
    </xdr:to>
    <xdr:sp macro="" textlink="">
      <xdr:nvSpPr>
        <xdr:cNvPr id="42" name="右中かっこ 41">
          <a:extLst>
            <a:ext uri="{FF2B5EF4-FFF2-40B4-BE49-F238E27FC236}">
              <a16:creationId xmlns:a16="http://schemas.microsoft.com/office/drawing/2014/main" id="{C5F1B1BA-5E48-4F40-B5D2-DB7D3D95CC10}"/>
            </a:ext>
          </a:extLst>
        </xdr:cNvPr>
        <xdr:cNvSpPr/>
      </xdr:nvSpPr>
      <xdr:spPr>
        <a:xfrm rot="5400000">
          <a:off x="19888975" y="11075937"/>
          <a:ext cx="625367" cy="3931228"/>
        </a:xfrm>
        <a:prstGeom prst="rightBrace">
          <a:avLst>
            <a:gd name="adj1" fmla="val 53633"/>
            <a:gd name="adj2" fmla="val 49117"/>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xdr:from>
      <xdr:col>7</xdr:col>
      <xdr:colOff>2118592</xdr:colOff>
      <xdr:row>23</xdr:row>
      <xdr:rowOff>124937</xdr:rowOff>
    </xdr:from>
    <xdr:to>
      <xdr:col>9</xdr:col>
      <xdr:colOff>1567584</xdr:colOff>
      <xdr:row>33</xdr:row>
      <xdr:rowOff>227734</xdr:rowOff>
    </xdr:to>
    <xdr:sp macro="" textlink="">
      <xdr:nvSpPr>
        <xdr:cNvPr id="43" name="吹き出し: 角を丸めた四角形 42">
          <a:extLst>
            <a:ext uri="{FF2B5EF4-FFF2-40B4-BE49-F238E27FC236}">
              <a16:creationId xmlns:a16="http://schemas.microsoft.com/office/drawing/2014/main" id="{2674B826-28E5-49C8-A2E6-B179A6C8F25F}"/>
            </a:ext>
          </a:extLst>
        </xdr:cNvPr>
        <xdr:cNvSpPr/>
      </xdr:nvSpPr>
      <xdr:spPr>
        <a:xfrm>
          <a:off x="17335501" y="14499028"/>
          <a:ext cx="4667538" cy="4490070"/>
        </a:xfrm>
        <a:prstGeom prst="wedgeRoundRectCallout">
          <a:avLst>
            <a:gd name="adj1" fmla="val 17261"/>
            <a:gd name="adj2" fmla="val -65418"/>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④性能区分１　</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標準装備</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a:t>
          </a:r>
          <a:endParaRPr kumimoji="1" lang="en-US" altLang="ja-JP" sz="1600" b="1">
            <a:solidFill>
              <a:srgbClr val="000000"/>
            </a:solidFill>
            <a:latin typeface="+mn-ea"/>
            <a:ea typeface="+mn-ea"/>
          </a:endParaRPr>
        </a:p>
        <a:p>
          <a:pPr algn="l"/>
          <a:r>
            <a:rPr kumimoji="1" lang="ja-JP" altLang="en-US" sz="1600" b="1" baseline="0">
              <a:solidFill>
                <a:srgbClr val="000000"/>
              </a:solidFill>
              <a:latin typeface="+mn-ea"/>
              <a:ea typeface="+mn-ea"/>
            </a:rPr>
            <a:t>      </a:t>
          </a:r>
          <a:r>
            <a:rPr kumimoji="1" lang="ja-JP" altLang="en-US" sz="1600" b="1">
              <a:solidFill>
                <a:srgbClr val="000000"/>
              </a:solidFill>
              <a:latin typeface="+mn-ea"/>
              <a:ea typeface="+mn-ea"/>
            </a:rPr>
            <a:t>⑤性能区分２　</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オプション</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p>
        <a:p>
          <a:pPr algn="l"/>
          <a:endParaRPr kumimoji="1" lang="en-US" altLang="ja-JP" sz="1600">
            <a:solidFill>
              <a:srgbClr val="000000"/>
            </a:solidFill>
            <a:latin typeface="+mn-ea"/>
            <a:ea typeface="+mn-ea"/>
          </a:endParaRPr>
        </a:p>
        <a:p>
          <a:pPr algn="l"/>
          <a:r>
            <a:rPr kumimoji="1" lang="ja-JP" altLang="en-US" sz="1600" b="1" u="sng">
              <a:solidFill>
                <a:srgbClr val="000000"/>
              </a:solidFill>
              <a:latin typeface="+mn-ea"/>
              <a:ea typeface="+mn-ea"/>
            </a:rPr>
            <a:t>④性能区分１　標準装備を選択してください</a:t>
          </a:r>
          <a:endParaRPr kumimoji="1" lang="en-US" altLang="ja-JP" sz="1600" b="1" u="sng">
            <a:solidFill>
              <a:srgbClr val="000000"/>
            </a:solidFill>
            <a:latin typeface="+mn-ea"/>
            <a:ea typeface="+mn-ea"/>
          </a:endParaRPr>
        </a:p>
        <a:p>
          <a:pPr algn="l"/>
          <a:r>
            <a:rPr kumimoji="1" lang="ja-JP" altLang="en-US" sz="1600" b="1">
              <a:solidFill>
                <a:srgbClr val="000000"/>
              </a:solidFill>
              <a:latin typeface="+mn-ea"/>
              <a:ea typeface="+mn-ea"/>
            </a:rPr>
            <a:t>　</a:t>
          </a:r>
          <a:r>
            <a:rPr kumimoji="1" lang="ja-JP" altLang="en-US" sz="1600" b="0">
              <a:solidFill>
                <a:srgbClr val="000000"/>
              </a:solidFill>
              <a:latin typeface="+mn-ea"/>
              <a:ea typeface="+mn-ea"/>
            </a:rPr>
            <a:t>本体に標準装備されている制御を</a:t>
          </a:r>
          <a:endParaRPr kumimoji="1" lang="en-US" altLang="ja-JP" sz="1600" b="0">
            <a:solidFill>
              <a:srgbClr val="000000"/>
            </a:solidFill>
            <a:latin typeface="+mn-ea"/>
            <a:ea typeface="+mn-ea"/>
          </a:endParaRPr>
        </a:p>
        <a:p>
          <a:pPr algn="l"/>
          <a:r>
            <a:rPr kumimoji="1" lang="ja-JP" altLang="en-US" sz="1600" b="0">
              <a:solidFill>
                <a:srgbClr val="000000"/>
              </a:solidFill>
              <a:latin typeface="+mn-ea"/>
              <a:ea typeface="+mn-ea"/>
            </a:rPr>
            <a:t>　プルダウンで選択</a:t>
          </a:r>
          <a:endParaRPr kumimoji="1" lang="en-US" altLang="ja-JP" sz="1600" b="0">
            <a:solidFill>
              <a:srgbClr val="000000"/>
            </a:solidFill>
            <a:latin typeface="+mn-ea"/>
            <a:ea typeface="+mn-ea"/>
          </a:endParaRPr>
        </a:p>
        <a:p>
          <a:pPr algn="l"/>
          <a:endParaRPr kumimoji="1" lang="en-US" altLang="ja-JP" sz="1600" b="0">
            <a:solidFill>
              <a:srgbClr val="000000"/>
            </a:solidFill>
            <a:latin typeface="+mn-ea"/>
            <a:ea typeface="+mn-ea"/>
          </a:endParaRPr>
        </a:p>
        <a:p>
          <a:pPr algn="l"/>
          <a:r>
            <a:rPr kumimoji="1" lang="ja-JP" altLang="en-US" sz="1600" b="1" u="sng">
              <a:solidFill>
                <a:srgbClr val="000000"/>
              </a:solidFill>
              <a:latin typeface="+mn-ea"/>
              <a:ea typeface="+mn-ea"/>
            </a:rPr>
            <a:t>⑤性能区分２　オプションを選択してください</a:t>
          </a:r>
          <a:r>
            <a:rPr kumimoji="1" lang="ja-JP" altLang="en-US" sz="1600" b="0" u="none">
              <a:solidFill>
                <a:srgbClr val="000000"/>
              </a:solidFill>
              <a:latin typeface="+mn-ea"/>
              <a:ea typeface="+mn-ea"/>
            </a:rPr>
            <a:t>　</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オプション品となる制御をプルダウンで選択</a:t>
          </a:r>
          <a:endParaRPr kumimoji="1" lang="en-US" altLang="ja-JP" sz="1600" b="1" u="none" baseline="0">
            <a:solidFill>
              <a:srgbClr val="0000CC"/>
            </a:solidFill>
            <a:latin typeface="+mn-ea"/>
            <a:ea typeface="+mn-ea"/>
          </a:endParaRPr>
        </a:p>
        <a:p>
          <a:pPr algn="l"/>
          <a:endParaRPr kumimoji="1" lang="en-US" altLang="ja-JP" sz="1600" b="1" u="none" baseline="0">
            <a:solidFill>
              <a:srgbClr val="0000CC"/>
            </a:solidFill>
            <a:latin typeface="+mn-ea"/>
            <a:ea typeface="+mn-ea"/>
          </a:endParaRPr>
        </a:p>
        <a:p>
          <a:pPr algn="l"/>
          <a:r>
            <a:rPr kumimoji="1" lang="ja-JP" altLang="en-US" sz="1600" b="1" u="none" baseline="0">
              <a:solidFill>
                <a:srgbClr val="FF0000"/>
              </a:solidFill>
              <a:latin typeface="+mn-ea"/>
              <a:ea typeface="+mn-ea"/>
            </a:rPr>
            <a:t>　</a:t>
          </a:r>
          <a:r>
            <a:rPr kumimoji="1" lang="en-US" altLang="ja-JP" sz="1600" b="1" u="none" baseline="0">
              <a:solidFill>
                <a:srgbClr val="FF0000"/>
              </a:solidFill>
              <a:latin typeface="+mn-ea"/>
              <a:ea typeface="+mn-ea"/>
            </a:rPr>
            <a:t>※</a:t>
          </a:r>
          <a:r>
            <a:rPr kumimoji="1" lang="ja-JP" altLang="en-US" sz="1600" b="1" u="none" baseline="0">
              <a:solidFill>
                <a:srgbClr val="FF0000"/>
              </a:solidFill>
              <a:latin typeface="+mn-ea"/>
              <a:ea typeface="+mn-ea"/>
            </a:rPr>
            <a:t>いずれかの選択が必要です</a:t>
          </a:r>
          <a:r>
            <a:rPr kumimoji="1" lang="ja-JP" altLang="en-US" sz="1600" b="0" u="none" baseline="0">
              <a:solidFill>
                <a:srgbClr val="FF0000"/>
              </a:solidFill>
              <a:latin typeface="+mn-ea"/>
              <a:ea typeface="+mn-ea"/>
            </a:rPr>
            <a:t>。</a:t>
          </a:r>
          <a:endParaRPr kumimoji="1" lang="en-US" altLang="ja-JP" sz="1600" b="1" u="none" baseline="0">
            <a:solidFill>
              <a:srgbClr val="FF0000"/>
            </a:solidFill>
            <a:latin typeface="+mn-ea"/>
            <a:ea typeface="+mn-ea"/>
          </a:endParaRPr>
        </a:p>
      </xdr:txBody>
    </xdr:sp>
    <xdr:clientData/>
  </xdr:twoCellAnchor>
  <xdr:twoCellAnchor>
    <xdr:from>
      <xdr:col>10</xdr:col>
      <xdr:colOff>69273</xdr:colOff>
      <xdr:row>20</xdr:row>
      <xdr:rowOff>17321</xdr:rowOff>
    </xdr:from>
    <xdr:to>
      <xdr:col>12</xdr:col>
      <xdr:colOff>17318</xdr:colOff>
      <xdr:row>21</xdr:row>
      <xdr:rowOff>209733</xdr:rowOff>
    </xdr:to>
    <xdr:sp macro="" textlink="">
      <xdr:nvSpPr>
        <xdr:cNvPr id="44" name="右中かっこ 43">
          <a:extLst>
            <a:ext uri="{FF2B5EF4-FFF2-40B4-BE49-F238E27FC236}">
              <a16:creationId xmlns:a16="http://schemas.microsoft.com/office/drawing/2014/main" id="{F46999FF-B191-4868-8EEC-3C9785A6D387}"/>
            </a:ext>
          </a:extLst>
        </xdr:cNvPr>
        <xdr:cNvSpPr/>
      </xdr:nvSpPr>
      <xdr:spPr>
        <a:xfrm rot="5400000">
          <a:off x="23984726" y="11049959"/>
          <a:ext cx="625367" cy="3948545"/>
        </a:xfrm>
        <a:prstGeom prst="rightBrace">
          <a:avLst>
            <a:gd name="adj1" fmla="val 53633"/>
            <a:gd name="adj2" fmla="val 50130"/>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xdr:from>
      <xdr:col>9</xdr:col>
      <xdr:colOff>1648360</xdr:colOff>
      <xdr:row>22</xdr:row>
      <xdr:rowOff>350073</xdr:rowOff>
    </xdr:from>
    <xdr:to>
      <xdr:col>11</xdr:col>
      <xdr:colOff>1607993</xdr:colOff>
      <xdr:row>27</xdr:row>
      <xdr:rowOff>381000</xdr:rowOff>
    </xdr:to>
    <xdr:sp macro="" textlink="">
      <xdr:nvSpPr>
        <xdr:cNvPr id="45" name="吹き出し: 角を丸めた四角形 44">
          <a:extLst>
            <a:ext uri="{FF2B5EF4-FFF2-40B4-BE49-F238E27FC236}">
              <a16:creationId xmlns:a16="http://schemas.microsoft.com/office/drawing/2014/main" id="{C76237FA-808E-4102-9E46-D041E0607A92}"/>
            </a:ext>
          </a:extLst>
        </xdr:cNvPr>
        <xdr:cNvSpPr/>
      </xdr:nvSpPr>
      <xdr:spPr>
        <a:xfrm>
          <a:off x="22118451" y="14204618"/>
          <a:ext cx="3284724" cy="2195700"/>
        </a:xfrm>
        <a:prstGeom prst="wedgeRoundRectCallout">
          <a:avLst>
            <a:gd name="adj1" fmla="val 13201"/>
            <a:gd name="adj2" fmla="val -73309"/>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⑥生産性指標／指標　</a:t>
          </a:r>
          <a:endParaRPr kumimoji="1" lang="en-US" altLang="ja-JP" sz="1600" b="1">
            <a:solidFill>
              <a:srgbClr val="000000"/>
            </a:solidFill>
            <a:latin typeface="+mn-ea"/>
            <a:ea typeface="+mn-ea"/>
          </a:endParaRPr>
        </a:p>
        <a:p>
          <a:pPr algn="l"/>
          <a:r>
            <a:rPr kumimoji="1" lang="ja-JP" altLang="en-US" sz="1600" b="1">
              <a:solidFill>
                <a:srgbClr val="000000"/>
              </a:solidFill>
              <a:latin typeface="+mn-ea"/>
              <a:ea typeface="+mn-ea"/>
            </a:rPr>
            <a:t>　</a:t>
          </a:r>
          <a:r>
            <a:rPr kumimoji="1" lang="ja-JP" altLang="en-US" sz="1600" b="1" baseline="0">
              <a:solidFill>
                <a:srgbClr val="000000"/>
              </a:solidFill>
              <a:latin typeface="+mn-ea"/>
              <a:ea typeface="+mn-ea"/>
            </a:rPr>
            <a:t>    ⑦</a:t>
          </a:r>
          <a:r>
            <a:rPr kumimoji="1" lang="ja-JP" altLang="en-US" sz="1600" b="1">
              <a:solidFill>
                <a:srgbClr val="000000"/>
              </a:solidFill>
              <a:latin typeface="+mn-ea"/>
              <a:ea typeface="+mn-ea"/>
            </a:rPr>
            <a:t>詳細　</a:t>
          </a:r>
          <a:r>
            <a:rPr kumimoji="1" lang="en-US" altLang="ja-JP" sz="1600" b="1">
              <a:solidFill>
                <a:srgbClr val="000000"/>
              </a:solidFill>
              <a:latin typeface="+mn-ea"/>
              <a:ea typeface="+mn-ea"/>
            </a:rPr>
            <a:t>】</a:t>
          </a:r>
        </a:p>
        <a:p>
          <a:pPr algn="l"/>
          <a:endParaRPr kumimoji="1" lang="en-US" altLang="ja-JP" sz="1600">
            <a:solidFill>
              <a:srgbClr val="000000"/>
            </a:solidFill>
            <a:latin typeface="+mn-ea"/>
            <a:ea typeface="+mn-ea"/>
          </a:endParaRPr>
        </a:p>
        <a:p>
          <a:pPr algn="l"/>
          <a:r>
            <a:rPr kumimoji="1" lang="ja-JP" altLang="en-US" sz="1600" b="1" u="sng">
              <a:solidFill>
                <a:srgbClr val="000000"/>
              </a:solidFill>
              <a:latin typeface="+mn-ea"/>
              <a:ea typeface="+mn-ea"/>
            </a:rPr>
            <a:t>⑥指標を選択してください</a:t>
          </a:r>
          <a:endParaRPr kumimoji="1" lang="en-US" altLang="ja-JP" sz="1600" b="1" u="sng">
            <a:solidFill>
              <a:srgbClr val="000000"/>
            </a:solidFill>
            <a:latin typeface="+mn-ea"/>
            <a:ea typeface="+mn-ea"/>
          </a:endParaRPr>
        </a:p>
        <a:p>
          <a:pPr algn="l"/>
          <a:r>
            <a:rPr kumimoji="1" lang="ja-JP" altLang="en-US" sz="1600" b="1">
              <a:solidFill>
                <a:srgbClr val="000000"/>
              </a:solidFill>
              <a:latin typeface="+mn-ea"/>
              <a:ea typeface="+mn-ea"/>
            </a:rPr>
            <a:t>　</a:t>
          </a:r>
          <a:r>
            <a:rPr kumimoji="1" lang="ja-JP" altLang="en-US" sz="1600" b="0">
              <a:solidFill>
                <a:srgbClr val="000000"/>
              </a:solidFill>
              <a:latin typeface="+mn-ea"/>
              <a:ea typeface="+mn-ea"/>
            </a:rPr>
            <a:t>プルダウンで選択</a:t>
          </a:r>
          <a:endParaRPr kumimoji="1" lang="en-US" altLang="ja-JP" sz="1600" b="0">
            <a:solidFill>
              <a:srgbClr val="000000"/>
            </a:solidFill>
            <a:latin typeface="+mn-ea"/>
            <a:ea typeface="+mn-ea"/>
          </a:endParaRPr>
        </a:p>
        <a:p>
          <a:pPr algn="l"/>
          <a:endParaRPr kumimoji="1" lang="en-US" altLang="ja-JP" sz="1600" b="0">
            <a:solidFill>
              <a:srgbClr val="000000"/>
            </a:solidFill>
            <a:latin typeface="+mn-ea"/>
            <a:ea typeface="+mn-ea"/>
          </a:endParaRPr>
        </a:p>
        <a:p>
          <a:pPr algn="l"/>
          <a:r>
            <a:rPr kumimoji="1" lang="ja-JP" altLang="en-US" sz="1600" b="1" u="sng">
              <a:solidFill>
                <a:srgbClr val="000000"/>
              </a:solidFill>
              <a:latin typeface="+mn-ea"/>
              <a:ea typeface="+mn-ea"/>
            </a:rPr>
            <a:t>⑦詳細を入力してください</a:t>
          </a:r>
          <a:endParaRPr kumimoji="1" lang="en-US" altLang="ja-JP" sz="1600" b="1" u="sng">
            <a:solidFill>
              <a:srgbClr val="000000"/>
            </a:solidFill>
            <a:latin typeface="+mn-ea"/>
            <a:ea typeface="+mn-ea"/>
          </a:endParaRPr>
        </a:p>
        <a:p>
          <a:pPr algn="l"/>
          <a:r>
            <a:rPr kumimoji="1" lang="ja-JP" altLang="en-US" sz="1600" b="0" u="none">
              <a:solidFill>
                <a:srgbClr val="000000"/>
              </a:solidFill>
              <a:latin typeface="+mn-ea"/>
              <a:ea typeface="+mn-ea"/>
            </a:rPr>
            <a:t>　</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a:t>
          </a:r>
          <a:endParaRPr kumimoji="1" lang="en-US" altLang="ja-JP" sz="1600" b="0" u="none">
            <a:solidFill>
              <a:srgbClr val="000000"/>
            </a:solidFill>
            <a:latin typeface="+mn-ea"/>
            <a:ea typeface="+mn-ea"/>
          </a:endParaRPr>
        </a:p>
        <a:p>
          <a:pPr algn="l"/>
          <a:r>
            <a:rPr kumimoji="1" lang="en-US" altLang="ja-JP" sz="1600" b="1" u="none" baseline="0">
              <a:solidFill>
                <a:srgbClr val="0000CC"/>
              </a:solidFill>
              <a:latin typeface="+mn-ea"/>
              <a:ea typeface="+mn-ea"/>
            </a:rPr>
            <a:t> </a:t>
          </a:r>
          <a:endParaRPr kumimoji="1" lang="en-US" altLang="ja-JP" sz="1600" b="1" u="sng">
            <a:solidFill>
              <a:srgbClr val="000000"/>
            </a:solidFill>
            <a:latin typeface="+mn-ea"/>
            <a:ea typeface="+mn-ea"/>
          </a:endParaRPr>
        </a:p>
      </xdr:txBody>
    </xdr:sp>
    <xdr:clientData/>
  </xdr:twoCellAnchor>
  <xdr:twoCellAnchor>
    <xdr:from>
      <xdr:col>17</xdr:col>
      <xdr:colOff>167411</xdr:colOff>
      <xdr:row>21</xdr:row>
      <xdr:rowOff>372627</xdr:rowOff>
    </xdr:from>
    <xdr:to>
      <xdr:col>20</xdr:col>
      <xdr:colOff>635</xdr:colOff>
      <xdr:row>25</xdr:row>
      <xdr:rowOff>327603</xdr:rowOff>
    </xdr:to>
    <xdr:sp macro="" textlink="">
      <xdr:nvSpPr>
        <xdr:cNvPr id="50" name="吹き出し: 角を丸めた四角形 49">
          <a:extLst>
            <a:ext uri="{FF2B5EF4-FFF2-40B4-BE49-F238E27FC236}">
              <a16:creationId xmlns:a16="http://schemas.microsoft.com/office/drawing/2014/main" id="{8F3866F3-1851-4417-9F2D-3FF25177AEAA}"/>
            </a:ext>
          </a:extLst>
        </xdr:cNvPr>
        <xdr:cNvSpPr/>
      </xdr:nvSpPr>
      <xdr:spPr>
        <a:xfrm>
          <a:off x="32483138" y="13869263"/>
          <a:ext cx="4001133" cy="1709885"/>
        </a:xfrm>
        <a:prstGeom prst="wedgeRoundRectCallout">
          <a:avLst>
            <a:gd name="adj1" fmla="val 30173"/>
            <a:gd name="adj2" fmla="val -103635"/>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baseline="0">
              <a:solidFill>
                <a:srgbClr val="000000"/>
              </a:solidFill>
              <a:latin typeface="+mn-ea"/>
              <a:ea typeface="+mn-ea"/>
            </a:rPr>
            <a:t> ⑬</a:t>
          </a:r>
          <a:r>
            <a:rPr kumimoji="1" lang="ja-JP" altLang="en-US" sz="1600" b="1">
              <a:solidFill>
                <a:srgbClr val="000000"/>
              </a:solidFill>
              <a:latin typeface="+mn-ea"/>
              <a:ea typeface="+mn-ea"/>
            </a:rPr>
            <a:t>生産性向上要件証明書発行実績</a:t>
          </a:r>
          <a:r>
            <a:rPr kumimoji="1" lang="ja-JP" altLang="en-US" sz="1600" b="1" baseline="0">
              <a:solidFill>
                <a:srgbClr val="000000"/>
              </a:solidFill>
              <a:latin typeface="+mn-ea"/>
              <a:ea typeface="+mn-ea"/>
            </a:rPr>
            <a:t>　</a:t>
          </a:r>
          <a:r>
            <a:rPr kumimoji="1" lang="en-US" altLang="ja-JP" sz="1600" b="1">
              <a:solidFill>
                <a:srgbClr val="000000"/>
              </a:solidFill>
              <a:latin typeface="+mn-ea"/>
              <a:ea typeface="+mn-ea"/>
            </a:rPr>
            <a:t>】</a:t>
          </a:r>
        </a:p>
        <a:p>
          <a:pPr algn="l"/>
          <a:endParaRPr kumimoji="1" lang="en-US" altLang="ja-JP" sz="1600">
            <a:solidFill>
              <a:srgbClr val="000000"/>
            </a:solidFill>
            <a:latin typeface="+mn-ea"/>
            <a:ea typeface="+mn-ea"/>
          </a:endParaRPr>
        </a:p>
        <a:p>
          <a:pPr algn="l"/>
          <a:r>
            <a:rPr kumimoji="1" lang="ja-JP" altLang="en-US" sz="1600" b="1" u="sng">
              <a:solidFill>
                <a:srgbClr val="000000"/>
              </a:solidFill>
              <a:latin typeface="+mn-ea"/>
              <a:ea typeface="+mn-ea"/>
            </a:rPr>
            <a:t>⑬生産性向上要件証明書発行実績を選択してください</a:t>
          </a:r>
          <a:endParaRPr kumimoji="1" lang="en-US" altLang="ja-JP" sz="1600" b="1" u="sng">
            <a:solidFill>
              <a:srgbClr val="000000"/>
            </a:solidFill>
            <a:latin typeface="+mn-ea"/>
            <a:ea typeface="+mn-ea"/>
          </a:endParaRPr>
        </a:p>
        <a:p>
          <a:pPr algn="l"/>
          <a:r>
            <a:rPr kumimoji="1" lang="ja-JP" altLang="en-US" sz="1600" b="0" u="none">
              <a:solidFill>
                <a:srgbClr val="000000"/>
              </a:solidFill>
              <a:latin typeface="+mn-ea"/>
              <a:ea typeface="+mn-ea"/>
            </a:rPr>
            <a:t>　プルダウンで選択</a:t>
          </a:r>
          <a:endParaRPr kumimoji="1" lang="en-US" altLang="ja-JP" sz="1600" b="1" u="sng">
            <a:solidFill>
              <a:srgbClr val="000000"/>
            </a:solidFill>
            <a:latin typeface="+mn-ea"/>
            <a:ea typeface="+mn-ea"/>
          </a:endParaRPr>
        </a:p>
      </xdr:txBody>
    </xdr:sp>
    <xdr:clientData/>
  </xdr:twoCellAnchor>
  <xdr:twoCellAnchor>
    <xdr:from>
      <xdr:col>14</xdr:col>
      <xdr:colOff>1506681</xdr:colOff>
      <xdr:row>2</xdr:row>
      <xdr:rowOff>803233</xdr:rowOff>
    </xdr:from>
    <xdr:to>
      <xdr:col>18</xdr:col>
      <xdr:colOff>1157594</xdr:colOff>
      <xdr:row>4</xdr:row>
      <xdr:rowOff>322804</xdr:rowOff>
    </xdr:to>
    <xdr:sp macro="" textlink="">
      <xdr:nvSpPr>
        <xdr:cNvPr id="54" name="吹き出し: 角を丸めた四角形 53">
          <a:extLst>
            <a:ext uri="{FF2B5EF4-FFF2-40B4-BE49-F238E27FC236}">
              <a16:creationId xmlns:a16="http://schemas.microsoft.com/office/drawing/2014/main" id="{17BD8444-8953-465B-985F-D0A0C422C21F}"/>
            </a:ext>
          </a:extLst>
        </xdr:cNvPr>
        <xdr:cNvSpPr/>
      </xdr:nvSpPr>
      <xdr:spPr>
        <a:xfrm>
          <a:off x="30047045" y="2823688"/>
          <a:ext cx="4615458" cy="2544480"/>
        </a:xfrm>
        <a:prstGeom prst="wedgeRoundRectCallout">
          <a:avLst>
            <a:gd name="adj1" fmla="val 60750"/>
            <a:gd name="adj2" fmla="val -34337"/>
            <a:gd name="adj3" fmla="val 16667"/>
          </a:avLst>
        </a:prstGeom>
        <a:solidFill>
          <a:schemeClr val="bg1"/>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rgbClr val="FF0000"/>
              </a:solidFill>
              <a:latin typeface="+mn-ea"/>
              <a:ea typeface="+mn-ea"/>
            </a:rPr>
            <a:t>セルが着色された場合、情報が誤って入力されている可能性があります</a:t>
          </a:r>
        </a:p>
        <a:p>
          <a:pPr algn="l"/>
          <a:endParaRPr kumimoji="1" lang="ja-JP" altLang="en-US" sz="1600" b="0">
            <a:solidFill>
              <a:srgbClr val="FF0000"/>
            </a:solidFill>
            <a:latin typeface="+mn-ea"/>
            <a:ea typeface="+mn-ea"/>
          </a:endParaRPr>
        </a:p>
        <a:p>
          <a:pPr algn="l"/>
          <a:r>
            <a:rPr kumimoji="1" lang="ja-JP" altLang="en-US" sz="1600" b="0">
              <a:solidFill>
                <a:srgbClr val="FF0000"/>
              </a:solidFill>
              <a:latin typeface="+mn-ea"/>
              <a:ea typeface="+mn-ea"/>
            </a:rPr>
            <a:t>凡例の内容に従い、入力内容を確認し、修正してください</a:t>
          </a:r>
          <a:endParaRPr kumimoji="1" lang="en-US" altLang="ja-JP" sz="1600" b="0" u="none">
            <a:solidFill>
              <a:srgbClr val="FF0000"/>
            </a:solidFill>
            <a:latin typeface="+mn-ea"/>
            <a:ea typeface="+mn-ea"/>
          </a:endParaRPr>
        </a:p>
      </xdr:txBody>
    </xdr:sp>
    <xdr:clientData/>
  </xdr:twoCellAnchor>
  <xdr:twoCellAnchor>
    <xdr:from>
      <xdr:col>5</xdr:col>
      <xdr:colOff>258414</xdr:colOff>
      <xdr:row>30</xdr:row>
      <xdr:rowOff>311438</xdr:rowOff>
    </xdr:from>
    <xdr:to>
      <xdr:col>7</xdr:col>
      <xdr:colOff>202045</xdr:colOff>
      <xdr:row>35</xdr:row>
      <xdr:rowOff>390361</xdr:rowOff>
    </xdr:to>
    <xdr:sp macro="" textlink="">
      <xdr:nvSpPr>
        <xdr:cNvPr id="56" name="四角形: 角を丸くする 55">
          <a:extLst>
            <a:ext uri="{FF2B5EF4-FFF2-40B4-BE49-F238E27FC236}">
              <a16:creationId xmlns:a16="http://schemas.microsoft.com/office/drawing/2014/main" id="{3256933B-9EEF-4682-9566-0841E50E33E8}"/>
            </a:ext>
          </a:extLst>
        </xdr:cNvPr>
        <xdr:cNvSpPr/>
      </xdr:nvSpPr>
      <xdr:spPr>
        <a:xfrm>
          <a:off x="10256778" y="17756620"/>
          <a:ext cx="5162176" cy="2272559"/>
        </a:xfrm>
        <a:prstGeom prst="roundRect">
          <a:avLst>
            <a:gd name="adj" fmla="val 0"/>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600" b="1" u="sng">
              <a:solidFill>
                <a:srgbClr val="FF0000"/>
              </a:solidFill>
              <a:effectLst/>
              <a:latin typeface="+mj-ea"/>
              <a:ea typeface="+mj-ea"/>
              <a:cs typeface="+mn-cs"/>
            </a:rPr>
            <a:t>◆型番の重複について◆</a:t>
          </a:r>
          <a:endParaRPr kumimoji="1" lang="en-US" altLang="ja-JP" sz="1600" b="1" u="sng">
            <a:solidFill>
              <a:srgbClr val="FF0000"/>
            </a:solidFill>
            <a:effectLst/>
            <a:latin typeface="+mj-ea"/>
            <a:ea typeface="+mj-ea"/>
            <a:cs typeface="+mn-cs"/>
          </a:endParaRPr>
        </a:p>
        <a:p>
          <a:endParaRPr kumimoji="1" lang="en-US" altLang="ja-JP" sz="1600" b="1">
            <a:solidFill>
              <a:srgbClr val="FF0000"/>
            </a:solidFill>
            <a:effectLst/>
            <a:latin typeface="+mj-ea"/>
            <a:ea typeface="+mj-ea"/>
            <a:cs typeface="+mn-cs"/>
          </a:endParaRPr>
        </a:p>
        <a:p>
          <a:r>
            <a:rPr kumimoji="1" lang="ja-JP" altLang="en-US" sz="1600" b="1">
              <a:solidFill>
                <a:srgbClr val="FF0000"/>
              </a:solidFill>
              <a:effectLst/>
              <a:latin typeface="+mj-ea"/>
              <a:ea typeface="+mj-ea"/>
              <a:cs typeface="+mn-cs"/>
            </a:rPr>
            <a:t>　</a:t>
          </a:r>
          <a:r>
            <a:rPr kumimoji="1" lang="ja-JP" altLang="en-US" sz="1600" b="0">
              <a:solidFill>
                <a:srgbClr val="FF0000"/>
              </a:solidFill>
              <a:effectLst/>
              <a:latin typeface="+mj-ea"/>
              <a:ea typeface="+mj-ea"/>
              <a:cs typeface="+mn-cs"/>
            </a:rPr>
            <a:t>型番</a:t>
          </a:r>
          <a:r>
            <a:rPr kumimoji="1" lang="ja-JP" altLang="ja-JP" sz="1600" b="0">
              <a:solidFill>
                <a:srgbClr val="FF0000"/>
              </a:solidFill>
              <a:effectLst/>
              <a:latin typeface="+mj-ea"/>
              <a:ea typeface="+mj-ea"/>
              <a:cs typeface="+mn-cs"/>
            </a:rPr>
            <a:t>が</a:t>
          </a:r>
          <a:r>
            <a:rPr kumimoji="1" lang="ja-JP" altLang="en-US" sz="1600" b="0">
              <a:solidFill>
                <a:srgbClr val="FF0000"/>
              </a:solidFill>
              <a:effectLst/>
              <a:latin typeface="+mj-ea"/>
              <a:ea typeface="+mj-ea"/>
              <a:cs typeface="+mn-cs"/>
            </a:rPr>
            <a:t>重複している場合は、</a:t>
          </a:r>
          <a:endParaRPr kumimoji="1" lang="en-US" altLang="ja-JP" sz="1600" b="0">
            <a:solidFill>
              <a:srgbClr val="FF0000"/>
            </a:solidFill>
            <a:effectLst/>
            <a:latin typeface="+mj-ea"/>
            <a:ea typeface="+mj-ea"/>
            <a:cs typeface="+mn-cs"/>
          </a:endParaRPr>
        </a:p>
        <a:p>
          <a:r>
            <a:rPr kumimoji="1" lang="ja-JP" altLang="en-US" sz="1600" b="0">
              <a:solidFill>
                <a:srgbClr val="FF0000"/>
              </a:solidFill>
              <a:effectLst/>
              <a:latin typeface="+mj-ea"/>
              <a:ea typeface="+mj-ea"/>
              <a:cs typeface="+mn-cs"/>
            </a:rPr>
            <a:t>　セルが</a:t>
          </a:r>
          <a:r>
            <a:rPr kumimoji="1" lang="ja-JP" altLang="ja-JP" sz="1600" b="0">
              <a:solidFill>
                <a:srgbClr val="FF0000"/>
              </a:solidFill>
              <a:effectLst/>
              <a:latin typeface="+mj-ea"/>
              <a:ea typeface="+mj-ea"/>
              <a:cs typeface="+mn-cs"/>
            </a:rPr>
            <a:t>オレンジ色</a:t>
          </a:r>
          <a:r>
            <a:rPr kumimoji="1" lang="ja-JP" altLang="en-US" sz="1600" b="0">
              <a:solidFill>
                <a:srgbClr val="FF0000"/>
              </a:solidFill>
              <a:effectLst/>
              <a:latin typeface="+mj-ea"/>
              <a:ea typeface="+mj-ea"/>
              <a:cs typeface="+mn-cs"/>
            </a:rPr>
            <a:t>に着色される</a:t>
          </a:r>
          <a:r>
            <a:rPr kumimoji="1" lang="ja-JP" altLang="ja-JP" sz="1600" b="0">
              <a:solidFill>
                <a:srgbClr val="FF0000"/>
              </a:solidFill>
              <a:effectLst/>
              <a:latin typeface="+mj-ea"/>
              <a:ea typeface="+mj-ea"/>
              <a:cs typeface="+mn-cs"/>
            </a:rPr>
            <a:t>。</a:t>
          </a:r>
          <a:endParaRPr kumimoji="1" lang="en-US" altLang="ja-JP" sz="1600" b="0">
            <a:solidFill>
              <a:srgbClr val="FF0000"/>
            </a:solidFill>
            <a:effectLst/>
            <a:latin typeface="+mj-ea"/>
            <a:ea typeface="+mj-ea"/>
            <a:cs typeface="+mn-cs"/>
          </a:endParaRPr>
        </a:p>
        <a:p>
          <a:r>
            <a:rPr kumimoji="1" lang="ja-JP" altLang="en-US" sz="1600" b="1">
              <a:solidFill>
                <a:srgbClr val="FF0000"/>
              </a:solidFill>
              <a:effectLst/>
              <a:latin typeface="+mj-ea"/>
              <a:ea typeface="+mj-ea"/>
              <a:cs typeface="+mn-cs"/>
            </a:rPr>
            <a:t>　</a:t>
          </a:r>
          <a:endParaRPr kumimoji="1" lang="en-US" altLang="ja-JP" sz="1600" b="1">
            <a:solidFill>
              <a:srgbClr val="FF0000"/>
            </a:solidFill>
            <a:effectLst/>
            <a:latin typeface="+mj-ea"/>
            <a:ea typeface="+mj-ea"/>
            <a:cs typeface="+mn-cs"/>
          </a:endParaRPr>
        </a:p>
        <a:p>
          <a:r>
            <a:rPr kumimoji="1" lang="ja-JP" altLang="en-US" sz="1600" b="0">
              <a:solidFill>
                <a:srgbClr val="FF0000"/>
              </a:solidFill>
              <a:effectLst/>
              <a:latin typeface="+mj-ea"/>
              <a:ea typeface="+mj-ea"/>
              <a:cs typeface="+mn-cs"/>
            </a:rPr>
            <a:t>　</a:t>
          </a:r>
          <a:r>
            <a:rPr kumimoji="1" lang="ja-JP" altLang="en-US" sz="1600" b="0" u="sng">
              <a:solidFill>
                <a:srgbClr val="FF0000"/>
              </a:solidFill>
              <a:effectLst/>
              <a:latin typeface="+mj-ea"/>
              <a:ea typeface="+mj-ea"/>
              <a:cs typeface="+mn-cs"/>
            </a:rPr>
            <a:t>→　一意の</a:t>
          </a:r>
          <a:r>
            <a:rPr kumimoji="1" lang="ja-JP" altLang="ja-JP" sz="1600" b="0" u="sng">
              <a:solidFill>
                <a:srgbClr val="FF0000"/>
              </a:solidFill>
              <a:effectLst/>
              <a:latin typeface="+mj-ea"/>
              <a:ea typeface="+mj-ea"/>
              <a:cs typeface="+mn-cs"/>
            </a:rPr>
            <a:t>型番</a:t>
          </a:r>
          <a:r>
            <a:rPr kumimoji="1" lang="ja-JP" altLang="en-US" sz="1600" b="0" u="sng">
              <a:solidFill>
                <a:srgbClr val="FF0000"/>
              </a:solidFill>
              <a:effectLst/>
              <a:latin typeface="+mj-ea"/>
              <a:ea typeface="+mj-ea"/>
              <a:cs typeface="+mn-cs"/>
            </a:rPr>
            <a:t>であることを確認のうえ、入力すること</a:t>
          </a:r>
          <a:endParaRPr lang="ja-JP" altLang="ja-JP" sz="1600" b="0" u="sng">
            <a:solidFill>
              <a:srgbClr val="FF0000"/>
            </a:solidFill>
            <a:effectLst/>
            <a:latin typeface="+mj-ea"/>
            <a:ea typeface="+mj-ea"/>
          </a:endParaRPr>
        </a:p>
        <a:p>
          <a:r>
            <a:rPr kumimoji="1" lang="ja-JP" altLang="en-US" sz="1600" b="1">
              <a:solidFill>
                <a:srgbClr val="FF0000"/>
              </a:solidFill>
              <a:effectLst/>
              <a:latin typeface="+mj-ea"/>
              <a:ea typeface="+mj-ea"/>
              <a:cs typeface="+mn-cs"/>
            </a:rPr>
            <a:t>　</a:t>
          </a:r>
          <a:endParaRPr kumimoji="1" lang="en-US" altLang="ja-JP" sz="1600" b="1" u="sng" baseline="0">
            <a:solidFill>
              <a:srgbClr val="FF0000"/>
            </a:solidFill>
            <a:effectLst/>
            <a:latin typeface="+mj-ea"/>
            <a:ea typeface="+mj-ea"/>
            <a:cs typeface="+mn-cs"/>
          </a:endParaRPr>
        </a:p>
        <a:p>
          <a:pPr algn="l"/>
          <a:endParaRPr kumimoji="1" lang="ja-JP" altLang="en-US" sz="1100">
            <a:solidFill>
              <a:srgbClr val="FF0000"/>
            </a:solidFill>
            <a:latin typeface="+mj-ea"/>
            <a:ea typeface="+mj-ea"/>
          </a:endParaRPr>
        </a:p>
      </xdr:txBody>
    </xdr:sp>
    <xdr:clientData/>
  </xdr:twoCellAnchor>
  <xdr:twoCellAnchor>
    <xdr:from>
      <xdr:col>20</xdr:col>
      <xdr:colOff>935186</xdr:colOff>
      <xdr:row>22</xdr:row>
      <xdr:rowOff>262244</xdr:rowOff>
    </xdr:from>
    <xdr:to>
      <xdr:col>22</xdr:col>
      <xdr:colOff>1357745</xdr:colOff>
      <xdr:row>27</xdr:row>
      <xdr:rowOff>27708</xdr:rowOff>
    </xdr:to>
    <xdr:sp macro="" textlink="">
      <xdr:nvSpPr>
        <xdr:cNvPr id="61" name="吹き出し: 角を丸めた四角形 60">
          <a:extLst>
            <a:ext uri="{FF2B5EF4-FFF2-40B4-BE49-F238E27FC236}">
              <a16:creationId xmlns:a16="http://schemas.microsoft.com/office/drawing/2014/main" id="{C0921E9F-85FD-4D28-8DEA-5D44487A3F7C}"/>
            </a:ext>
          </a:extLst>
        </xdr:cNvPr>
        <xdr:cNvSpPr/>
      </xdr:nvSpPr>
      <xdr:spPr>
        <a:xfrm>
          <a:off x="35266750" y="14005953"/>
          <a:ext cx="3276595" cy="1912919"/>
        </a:xfrm>
        <a:prstGeom prst="wedgeRoundRectCallout">
          <a:avLst>
            <a:gd name="adj1" fmla="val -17422"/>
            <a:gd name="adj2" fmla="val -103618"/>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1">
              <a:solidFill>
                <a:srgbClr val="000000"/>
              </a:solidFill>
              <a:latin typeface="+mj-ea"/>
              <a:ea typeface="+mj-ea"/>
            </a:rPr>
            <a:t>【</a:t>
          </a:r>
          <a:r>
            <a:rPr kumimoji="1" lang="ja-JP" altLang="en-US" sz="1600" b="1">
              <a:solidFill>
                <a:srgbClr val="000000"/>
              </a:solidFill>
              <a:latin typeface="+mj-ea"/>
              <a:ea typeface="+mj-ea"/>
            </a:rPr>
            <a:t>　⑮希望小売価格</a:t>
          </a:r>
          <a:r>
            <a:rPr kumimoji="1" lang="en-US" altLang="ja-JP" sz="1600" b="1">
              <a:solidFill>
                <a:srgbClr val="000000"/>
              </a:solidFill>
              <a:latin typeface="+mj-ea"/>
              <a:ea typeface="+mj-ea"/>
            </a:rPr>
            <a:t>(</a:t>
          </a:r>
          <a:r>
            <a:rPr kumimoji="1" lang="ja-JP" altLang="en-US" sz="1600" b="1">
              <a:solidFill>
                <a:srgbClr val="000000"/>
              </a:solidFill>
              <a:latin typeface="+mj-ea"/>
              <a:ea typeface="+mj-ea"/>
            </a:rPr>
            <a:t>千円</a:t>
          </a:r>
          <a:r>
            <a:rPr kumimoji="1" lang="en-US" altLang="ja-JP" sz="1600" b="1">
              <a:solidFill>
                <a:srgbClr val="000000"/>
              </a:solidFill>
              <a:latin typeface="+mj-ea"/>
              <a:ea typeface="+mj-ea"/>
            </a:rPr>
            <a:t>)</a:t>
          </a:r>
          <a:r>
            <a:rPr kumimoji="1" lang="ja-JP" altLang="en-US" sz="1600" b="1">
              <a:solidFill>
                <a:srgbClr val="000000"/>
              </a:solidFill>
              <a:latin typeface="+mj-ea"/>
              <a:ea typeface="+mj-ea"/>
            </a:rPr>
            <a:t>　</a:t>
          </a:r>
          <a:r>
            <a:rPr kumimoji="1" lang="en-US" altLang="ja-JP" sz="1600" b="1">
              <a:solidFill>
                <a:srgbClr val="000000"/>
              </a:solidFill>
              <a:latin typeface="+mj-ea"/>
              <a:ea typeface="+mj-ea"/>
            </a:rPr>
            <a:t>】</a:t>
          </a:r>
        </a:p>
        <a:p>
          <a:pPr algn="l"/>
          <a:endParaRPr kumimoji="1" lang="en-US" altLang="ja-JP" sz="1600" b="1">
            <a:solidFill>
              <a:srgbClr val="000000"/>
            </a:solidFill>
            <a:latin typeface="+mj-ea"/>
            <a:ea typeface="+mj-ea"/>
          </a:endParaRPr>
        </a:p>
        <a:p>
          <a:pPr algn="l"/>
          <a:r>
            <a:rPr kumimoji="1" lang="ja-JP" altLang="en-US" sz="1600" b="1" u="sng">
              <a:solidFill>
                <a:srgbClr val="000000"/>
              </a:solidFill>
              <a:latin typeface="+mj-ea"/>
              <a:ea typeface="+mj-ea"/>
            </a:rPr>
            <a:t>⑮希望小売価格</a:t>
          </a:r>
          <a:r>
            <a:rPr kumimoji="1" lang="en-US" altLang="ja-JP" sz="1600" b="1" u="sng">
              <a:solidFill>
                <a:srgbClr val="000000"/>
              </a:solidFill>
              <a:latin typeface="+mj-ea"/>
              <a:ea typeface="+mj-ea"/>
            </a:rPr>
            <a:t>(</a:t>
          </a:r>
          <a:r>
            <a:rPr kumimoji="1" lang="ja-JP" altLang="en-US" sz="1600" b="1" u="sng">
              <a:solidFill>
                <a:srgbClr val="000000"/>
              </a:solidFill>
              <a:latin typeface="+mj-ea"/>
              <a:ea typeface="+mj-ea"/>
            </a:rPr>
            <a:t>千円</a:t>
          </a:r>
          <a:r>
            <a:rPr kumimoji="1" lang="en-US" altLang="ja-JP" sz="1600" b="1" u="sng">
              <a:solidFill>
                <a:srgbClr val="000000"/>
              </a:solidFill>
              <a:latin typeface="+mj-ea"/>
              <a:ea typeface="+mj-ea"/>
            </a:rPr>
            <a:t>)</a:t>
          </a:r>
          <a:endParaRPr kumimoji="1" lang="ja-JP" altLang="en-US" sz="1600" b="1" u="sng">
            <a:solidFill>
              <a:srgbClr val="000000"/>
            </a:solidFill>
            <a:latin typeface="+mj-ea"/>
            <a:ea typeface="+mj-ea"/>
          </a:endParaRPr>
        </a:p>
        <a:p>
          <a:pPr algn="l"/>
          <a:r>
            <a:rPr kumimoji="1" lang="ja-JP" altLang="en-US" sz="1600" b="0" u="none">
              <a:solidFill>
                <a:srgbClr val="000000"/>
              </a:solidFill>
              <a:latin typeface="+mj-ea"/>
              <a:ea typeface="+mj-ea"/>
            </a:rPr>
            <a:t>　単位に注意して入力してください</a:t>
          </a:r>
          <a:endParaRPr kumimoji="1" lang="en-US" altLang="ja-JP" sz="1600" b="0" u="none">
            <a:solidFill>
              <a:srgbClr val="000000"/>
            </a:solidFill>
            <a:latin typeface="+mj-ea"/>
            <a:ea typeface="+mj-ea"/>
          </a:endParaRPr>
        </a:p>
        <a:p>
          <a:pPr algn="l"/>
          <a:r>
            <a:rPr kumimoji="1" lang="ja-JP" altLang="en-US" sz="1600" b="0" u="none">
              <a:solidFill>
                <a:srgbClr val="000000"/>
              </a:solidFill>
              <a:latin typeface="+mj-ea"/>
              <a:ea typeface="+mj-ea"/>
            </a:rPr>
            <a:t>　</a:t>
          </a:r>
          <a:r>
            <a:rPr kumimoji="1" lang="en-US" altLang="ja-JP" sz="1600" b="0" u="none">
              <a:solidFill>
                <a:srgbClr val="000000"/>
              </a:solidFill>
              <a:latin typeface="+mj-ea"/>
              <a:ea typeface="+mj-ea"/>
            </a:rPr>
            <a:t>※</a:t>
          </a:r>
          <a:r>
            <a:rPr kumimoji="1" lang="ja-JP" altLang="en-US" sz="1600" b="0" u="none">
              <a:solidFill>
                <a:srgbClr val="000000"/>
              </a:solidFill>
              <a:latin typeface="+mj-ea"/>
              <a:ea typeface="+mj-ea"/>
            </a:rPr>
            <a:t>任意項目です</a:t>
          </a:r>
        </a:p>
      </xdr:txBody>
    </xdr:sp>
    <xdr:clientData/>
  </xdr:twoCellAnchor>
  <xdr:twoCellAnchor>
    <xdr:from>
      <xdr:col>21</xdr:col>
      <xdr:colOff>1449532</xdr:colOff>
      <xdr:row>28</xdr:row>
      <xdr:rowOff>28284</xdr:rowOff>
    </xdr:from>
    <xdr:to>
      <xdr:col>24</xdr:col>
      <xdr:colOff>1063914</xdr:colOff>
      <xdr:row>45</xdr:row>
      <xdr:rowOff>69273</xdr:rowOff>
    </xdr:to>
    <xdr:grpSp>
      <xdr:nvGrpSpPr>
        <xdr:cNvPr id="17" name="グループ化 16">
          <a:extLst>
            <a:ext uri="{FF2B5EF4-FFF2-40B4-BE49-F238E27FC236}">
              <a16:creationId xmlns:a16="http://schemas.microsoft.com/office/drawing/2014/main" id="{9A5D4448-E264-48DF-9A9A-9A20A25840D9}"/>
            </a:ext>
          </a:extLst>
        </xdr:cNvPr>
        <xdr:cNvGrpSpPr/>
      </xdr:nvGrpSpPr>
      <xdr:grpSpPr>
        <a:xfrm>
          <a:off x="39376350" y="16596011"/>
          <a:ext cx="7216487" cy="7499353"/>
          <a:chOff x="40576501" y="13923817"/>
          <a:chExt cx="7905752" cy="7394866"/>
        </a:xfrm>
      </xdr:grpSpPr>
      <xdr:sp macro="" textlink="">
        <xdr:nvSpPr>
          <xdr:cNvPr id="62" name="吹き出し: 角を丸めた四角形 61">
            <a:extLst>
              <a:ext uri="{FF2B5EF4-FFF2-40B4-BE49-F238E27FC236}">
                <a16:creationId xmlns:a16="http://schemas.microsoft.com/office/drawing/2014/main" id="{62F4C2C7-9246-4C6D-A3A8-A46C9EA529A9}"/>
              </a:ext>
            </a:extLst>
          </xdr:cNvPr>
          <xdr:cNvSpPr/>
        </xdr:nvSpPr>
        <xdr:spPr>
          <a:xfrm>
            <a:off x="40576501" y="13923817"/>
            <a:ext cx="7905752" cy="7394866"/>
          </a:xfrm>
          <a:prstGeom prst="wedgeRoundRectCallout">
            <a:avLst>
              <a:gd name="adj1" fmla="val -21310"/>
              <a:gd name="adj2" fmla="val -95851"/>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⑯ワイルドカードの内訳一覧　</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endParaRPr kumimoji="1" lang="en-US" altLang="ja-JP" sz="1600">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600" b="1" u="sng">
                <a:solidFill>
                  <a:srgbClr val="000000"/>
                </a:solidFill>
                <a:latin typeface="ＭＳ Ｐゴシック" panose="020B0600070205080204" pitchFamily="50" charset="-128"/>
                <a:ea typeface="ＭＳ Ｐゴシック" panose="020B0600070205080204" pitchFamily="50" charset="-128"/>
              </a:rPr>
              <a:t>⑯</a:t>
            </a:r>
            <a:r>
              <a:rPr kumimoji="1" lang="en-US" altLang="ja-JP" sz="1600" b="1" u="sng">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u="sng">
                <a:solidFill>
                  <a:srgbClr val="000000"/>
                </a:solidFill>
                <a:latin typeface="ＭＳ Ｐゴシック" panose="020B0600070205080204" pitchFamily="50" charset="-128"/>
                <a:ea typeface="ＭＳ Ｐゴシック" panose="020B0600070205080204" pitchFamily="50" charset="-128"/>
              </a:rPr>
              <a:t>ワイルドカードを用いた場合</a:t>
            </a:r>
            <a:r>
              <a:rPr kumimoji="1" lang="en-US" altLang="ja-JP" sz="1600" b="1" u="sng">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u="sng">
                <a:solidFill>
                  <a:srgbClr val="000000"/>
                </a:solidFill>
                <a:latin typeface="ＭＳ Ｐゴシック" panose="020B0600070205080204" pitchFamily="50" charset="-128"/>
                <a:ea typeface="ＭＳ Ｐゴシック" panose="020B0600070205080204" pitchFamily="50" charset="-128"/>
              </a:rPr>
              <a:t>ワイルドカードの内訳一覧を入力してください</a:t>
            </a:r>
          </a:p>
          <a:p>
            <a:pPr algn="l"/>
            <a:r>
              <a:rPr kumimoji="1" lang="ja-JP" altLang="en-US" sz="1600" b="0" u="none">
                <a:solidFill>
                  <a:srgbClr val="000000"/>
                </a:solidFill>
                <a:latin typeface="ＭＳ Ｐゴシック" panose="020B0600070205080204" pitchFamily="50" charset="-128"/>
                <a:ea typeface="+mn-ea"/>
              </a:rPr>
              <a:t>　カタログ</a:t>
            </a:r>
            <a:r>
              <a:rPr kumimoji="1" lang="en-US" altLang="ja-JP" sz="1600" b="0" u="none">
                <a:solidFill>
                  <a:srgbClr val="000000"/>
                </a:solidFill>
                <a:latin typeface="ＭＳ Ｐゴシック" panose="020B0600070205080204" pitchFamily="50" charset="-128"/>
                <a:ea typeface="+mn-ea"/>
              </a:rPr>
              <a:t>(</a:t>
            </a:r>
            <a:r>
              <a:rPr kumimoji="1" lang="ja-JP" altLang="en-US" sz="1600" b="0" u="none">
                <a:solidFill>
                  <a:srgbClr val="000000"/>
                </a:solidFill>
                <a:latin typeface="ＭＳ Ｐゴシック" panose="020B0600070205080204" pitchFamily="50" charset="-128"/>
                <a:ea typeface="+mn-ea"/>
              </a:rPr>
              <a:t>仕様書等</a:t>
            </a:r>
            <a:r>
              <a:rPr kumimoji="1" lang="en-US" altLang="ja-JP" sz="1600" b="0" u="none">
                <a:solidFill>
                  <a:srgbClr val="000000"/>
                </a:solidFill>
                <a:latin typeface="ＭＳ Ｐゴシック" panose="020B0600070205080204" pitchFamily="50" charset="-128"/>
                <a:ea typeface="+mn-ea"/>
              </a:rPr>
              <a:t>)</a:t>
            </a:r>
            <a:r>
              <a:rPr kumimoji="1" lang="ja-JP" altLang="en-US" sz="1600" b="0" u="none">
                <a:solidFill>
                  <a:srgbClr val="000000"/>
                </a:solidFill>
                <a:latin typeface="ＭＳ Ｐゴシック" panose="020B0600070205080204" pitchFamily="50" charset="-128"/>
                <a:ea typeface="+mn-ea"/>
              </a:rPr>
              <a:t>に記載の型番を入力、入力方法は以下を参照</a:t>
            </a:r>
          </a:p>
          <a:p>
            <a:pPr algn="l"/>
            <a:endParaRPr kumimoji="1" lang="en-US" altLang="ja-JP" sz="1600" b="1">
              <a:solidFill>
                <a:srgbClr val="000000"/>
              </a:solidFill>
              <a:latin typeface="ＭＳ Ｐゴシック" panose="020B0600070205080204" pitchFamily="50" charset="-128"/>
              <a:ea typeface="ＭＳ Ｐゴシック" panose="020B0600070205080204" pitchFamily="50" charset="-128"/>
            </a:endParaRPr>
          </a:p>
        </xdr:txBody>
      </xdr:sp>
      <xdr:sp macro="" textlink="">
        <xdr:nvSpPr>
          <xdr:cNvPr id="63" name="四角形: 角を丸くする 62">
            <a:extLst>
              <a:ext uri="{FF2B5EF4-FFF2-40B4-BE49-F238E27FC236}">
                <a16:creationId xmlns:a16="http://schemas.microsoft.com/office/drawing/2014/main" id="{608DC201-5A10-42AF-9593-9A508F6D0116}"/>
              </a:ext>
            </a:extLst>
          </xdr:cNvPr>
          <xdr:cNvSpPr/>
        </xdr:nvSpPr>
        <xdr:spPr>
          <a:xfrm>
            <a:off x="40801637" y="15540837"/>
            <a:ext cx="7472798" cy="5209013"/>
          </a:xfrm>
          <a:prstGeom prst="roundRect">
            <a:avLst>
              <a:gd name="adj" fmla="val 0"/>
            </a:avLst>
          </a:prstGeom>
          <a:solidFill>
            <a:sysClr val="window" lastClr="FFFFFF"/>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600" b="1" u="sng" baseline="0">
                <a:solidFill>
                  <a:srgbClr val="FF0000"/>
                </a:solidFill>
                <a:effectLst/>
                <a:latin typeface="ＭＳ ゴシック" panose="020B0609070205080204" pitchFamily="49" charset="-128"/>
                <a:ea typeface="ＭＳ ゴシック" panose="020B0609070205080204" pitchFamily="49" charset="-128"/>
                <a:cs typeface="+mn-cs"/>
              </a:rPr>
              <a:t>◆ワイルドカードの内訳一覧　入力方法について◆</a:t>
            </a:r>
            <a:endParaRPr kumimoji="1" lang="en-US" altLang="ja-JP" sz="1600" b="1" u="sng" baseline="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600" b="1" u="sng" baseline="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600" b="1" u="none">
                <a:solidFill>
                  <a:srgbClr val="FF0000"/>
                </a:solidFill>
                <a:effectLst/>
                <a:latin typeface="ＭＳ ゴシック" panose="020B0609070205080204" pitchFamily="49" charset="-128"/>
                <a:ea typeface="ＭＳ ゴシック" panose="020B0609070205080204" pitchFamily="49" charset="-128"/>
                <a:cs typeface="+mn-cs"/>
              </a:rPr>
              <a:t>　型番に「■」を入力した場合、該当する枝番、枝番の意味する仕様・内容等を「ワイルドカードの内訳一覧」にカンマ区切りで入力してください</a:t>
            </a:r>
            <a:br>
              <a:rPr kumimoji="1" lang="ja-JP" altLang="en-US" sz="1600" b="1" u="none">
                <a:solidFill>
                  <a:srgbClr val="FF0000"/>
                </a:solidFill>
                <a:effectLst/>
                <a:latin typeface="ＭＳ ゴシック" panose="020B0609070205080204" pitchFamily="49" charset="-128"/>
                <a:ea typeface="ＭＳ ゴシック" panose="020B0609070205080204" pitchFamily="49" charset="-128"/>
                <a:cs typeface="+mn-cs"/>
              </a:rPr>
            </a:br>
            <a:r>
              <a:rPr kumimoji="1" lang="ja-JP" altLang="en-US" sz="1600" b="0" u="none">
                <a:solidFill>
                  <a:srgbClr val="FF0000"/>
                </a:solidFill>
                <a:effectLst/>
                <a:latin typeface="ＭＳ ゴシック" panose="020B0609070205080204" pitchFamily="49" charset="-128"/>
                <a:ea typeface="ＭＳ ゴシック" panose="020B0609070205080204" pitchFamily="49" charset="-128"/>
                <a:cs typeface="+mn-cs"/>
              </a:rPr>
              <a:t>　■に含まれる可能性のある枝番をすべて入力してください。ただし、能力や性能値が異なる場合は別の型番として入力してください</a:t>
            </a:r>
          </a:p>
          <a:p>
            <a:r>
              <a:rPr kumimoji="1" lang="ja-JP" altLang="en-US" sz="1600" b="0">
                <a:solidFill>
                  <a:srgbClr val="FF0000"/>
                </a:solidFill>
                <a:effectLst/>
                <a:latin typeface="ＭＳ ゴシック" panose="020B0609070205080204" pitchFamily="49" charset="-128"/>
                <a:ea typeface="ＭＳ ゴシック" panose="020B0609070205080204" pitchFamily="49" charset="-128"/>
                <a:cs typeface="+mn-cs"/>
              </a:rPr>
              <a:t>　</a:t>
            </a:r>
            <a:endParaRPr lang="ja-JP" altLang="ja-JP" sz="1600">
              <a:solidFill>
                <a:srgbClr val="FF0000"/>
              </a:solidFill>
              <a:effectLst/>
              <a:latin typeface="ＭＳ ゴシック" panose="020B0609070205080204" pitchFamily="49" charset="-128"/>
              <a:ea typeface="ＭＳ ゴシック" panose="020B0609070205080204" pitchFamily="49" charset="-128"/>
            </a:endParaRPr>
          </a:p>
          <a:p>
            <a:r>
              <a:rPr kumimoji="1" lang="ja-JP" altLang="ja-JP" sz="1600" b="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600" b="0">
                <a:solidFill>
                  <a:srgbClr val="FF0000"/>
                </a:solidFill>
                <a:effectLst/>
                <a:latin typeface="ＭＳ ゴシック" panose="020B0609070205080204" pitchFamily="49" charset="-128"/>
                <a:ea typeface="ＭＳ ゴシック" panose="020B0609070205080204" pitchFamily="49" charset="-128"/>
                <a:cs typeface="+mn-cs"/>
              </a:rPr>
              <a:t>入力例</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a:t>
            </a:r>
            <a:r>
              <a:rPr kumimoji="1" lang="en-US" altLang="ja-JP" sz="1600" b="0" baseline="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600" b="0">
                <a:solidFill>
                  <a:srgbClr val="FF0000"/>
                </a:solidFill>
                <a:effectLst/>
                <a:latin typeface="ＭＳ ゴシック" panose="020B0609070205080204" pitchFamily="49" charset="-128"/>
                <a:ea typeface="ＭＳ ゴシック" panose="020B0609070205080204" pitchFamily="49" charset="-128"/>
                <a:cs typeface="+mn-cs"/>
              </a:rPr>
              <a:t>　　　　　　カタログ記載型番　：</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XYZ-123FL</a:t>
            </a:r>
          </a:p>
          <a:p>
            <a:r>
              <a:rPr kumimoji="1" lang="ja-JP" altLang="en-US" sz="1600" b="0">
                <a:solidFill>
                  <a:srgbClr val="FF0000"/>
                </a:solidFill>
                <a:effectLst/>
                <a:latin typeface="ＭＳ ゴシック" panose="020B0609070205080204" pitchFamily="49" charset="-128"/>
                <a:ea typeface="ＭＳ ゴシック" panose="020B0609070205080204" pitchFamily="49" charset="-128"/>
                <a:cs typeface="+mn-cs"/>
              </a:rPr>
              <a:t>　　　　　　　　　　　　　　　　　　　　　</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XYZ-123GK</a:t>
            </a:r>
            <a:endParaRPr lang="ja-JP" altLang="ja-JP" sz="1600">
              <a:solidFill>
                <a:srgbClr val="FF0000"/>
              </a:solidFill>
              <a:effectLst/>
              <a:latin typeface="ＭＳ ゴシック" panose="020B0609070205080204" pitchFamily="49" charset="-128"/>
              <a:ea typeface="ＭＳ ゴシック" panose="020B0609070205080204" pitchFamily="49" charset="-128"/>
            </a:endParaRPr>
          </a:p>
          <a:p>
            <a:r>
              <a:rPr kumimoji="1" lang="ja-JP" altLang="ja-JP" sz="1600" b="0">
                <a:solidFill>
                  <a:srgbClr val="FF0000"/>
                </a:solidFill>
                <a:effectLst/>
                <a:latin typeface="ＭＳ ゴシック" panose="020B0609070205080204" pitchFamily="49" charset="-128"/>
                <a:ea typeface="ＭＳ ゴシック" panose="020B0609070205080204" pitchFamily="49" charset="-128"/>
                <a:cs typeface="+mn-cs"/>
              </a:rPr>
              <a:t>　性能値・能力値が確定する代表型番部分　：</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XYZ-123</a:t>
            </a:r>
            <a:endParaRPr lang="ja-JP" altLang="ja-JP" sz="1600">
              <a:solidFill>
                <a:srgbClr val="FF0000"/>
              </a:solidFill>
              <a:effectLst/>
              <a:latin typeface="ＭＳ ゴシック" panose="020B0609070205080204" pitchFamily="49" charset="-128"/>
              <a:ea typeface="ＭＳ ゴシック" panose="020B0609070205080204" pitchFamily="49" charset="-128"/>
            </a:endParaRPr>
          </a:p>
          <a:p>
            <a:r>
              <a:rPr kumimoji="1" lang="ja-JP" altLang="ja-JP" sz="1600" b="0">
                <a:solidFill>
                  <a:srgbClr val="FF0000"/>
                </a:solidFill>
                <a:effectLst/>
                <a:latin typeface="ＭＳ ゴシック" panose="020B0609070205080204" pitchFamily="49" charset="-128"/>
                <a:ea typeface="ＭＳ ゴシック" panose="020B0609070205080204" pitchFamily="49" charset="-128"/>
                <a:cs typeface="+mn-cs"/>
              </a:rPr>
              <a:t>　性能値・能力値に影響のない枝番部分　　：</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-FL(</a:t>
            </a:r>
            <a:r>
              <a:rPr kumimoji="1" lang="ja-JP" altLang="en-US" sz="1600" b="0">
                <a:solidFill>
                  <a:srgbClr val="FF0000"/>
                </a:solidFill>
                <a:effectLst/>
                <a:latin typeface="ＭＳ ゴシック" panose="020B0609070205080204" pitchFamily="49" charset="-128"/>
                <a:ea typeface="ＭＳ ゴシック" panose="020B0609070205080204" pitchFamily="49" charset="-128"/>
                <a:cs typeface="+mn-cs"/>
              </a:rPr>
              <a:t>●●仕様</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a:t>
            </a:r>
          </a:p>
          <a:p>
            <a:r>
              <a:rPr kumimoji="1" lang="ja-JP" altLang="en-US" sz="1600" b="0">
                <a:solidFill>
                  <a:srgbClr val="FF0000"/>
                </a:solidFill>
                <a:effectLst/>
                <a:latin typeface="ＭＳ ゴシック" panose="020B0609070205080204" pitchFamily="49" charset="-128"/>
                <a:ea typeface="ＭＳ ゴシック" panose="020B0609070205080204" pitchFamily="49" charset="-128"/>
                <a:cs typeface="+mn-cs"/>
              </a:rPr>
              <a:t>　　　　　　　　　　　　　　　　　　　　　</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-GK(</a:t>
            </a:r>
            <a:r>
              <a:rPr kumimoji="1" lang="ja-JP" altLang="en-US" sz="1600" b="0">
                <a:solidFill>
                  <a:srgbClr val="FF0000"/>
                </a:solidFill>
                <a:effectLst/>
                <a:latin typeface="ＭＳ ゴシック" panose="020B0609070205080204" pitchFamily="49" charset="-128"/>
                <a:ea typeface="ＭＳ ゴシック" panose="020B0609070205080204" pitchFamily="49" charset="-128"/>
                <a:cs typeface="+mn-cs"/>
              </a:rPr>
              <a:t>〇〇タイプ</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a:t>
            </a:r>
            <a:endParaRPr lang="ja-JP" altLang="ja-JP" sz="1600">
              <a:solidFill>
                <a:srgbClr val="FF0000"/>
              </a:solidFill>
              <a:effectLst/>
              <a:latin typeface="ＭＳ ゴシック" panose="020B0609070205080204" pitchFamily="49" charset="-128"/>
              <a:ea typeface="ＭＳ ゴシック" panose="020B0609070205080204" pitchFamily="49" charset="-128"/>
            </a:endParaRPr>
          </a:p>
          <a:p>
            <a:pPr algn="l"/>
            <a:r>
              <a:rPr kumimoji="1" lang="ja-JP" altLang="en-US" sz="1600" b="0" u="none">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600" b="1" u="sng">
                <a:solidFill>
                  <a:srgbClr val="FF0000"/>
                </a:solidFill>
                <a:effectLst/>
                <a:latin typeface="ＭＳ ゴシック" panose="020B0609070205080204" pitchFamily="49" charset="-128"/>
                <a:ea typeface="ＭＳ ゴシック" panose="020B0609070205080204" pitchFamily="49" charset="-128"/>
                <a:cs typeface="+mn-cs"/>
              </a:rPr>
              <a:t>⇒リストに入力する型番　　：</a:t>
            </a:r>
            <a:r>
              <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XYZ-123■</a:t>
            </a:r>
            <a:endParaRPr kumimoji="0" lang="en-US" altLang="ja-JP" sz="1600" b="0"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0" lang="ja-JP" altLang="en-US" sz="1600" b="0" u="none">
                <a:solidFill>
                  <a:srgbClr val="FF0000"/>
                </a:solidFill>
                <a:effectLst/>
                <a:latin typeface="ＭＳ ゴシック" panose="020B0609070205080204" pitchFamily="49" charset="-128"/>
                <a:ea typeface="ＭＳ ゴシック" panose="020B0609070205080204" pitchFamily="49" charset="-128"/>
                <a:cs typeface="+mn-cs"/>
              </a:rPr>
              <a:t>　　</a:t>
            </a:r>
            <a:r>
              <a:rPr kumimoji="0" lang="ja-JP" altLang="en-US" sz="1600" b="1" u="sng">
                <a:solidFill>
                  <a:srgbClr val="FF0000"/>
                </a:solidFill>
                <a:effectLst/>
                <a:latin typeface="ＭＳ ゴシック" panose="020B0609070205080204" pitchFamily="49" charset="-128"/>
                <a:ea typeface="ＭＳ ゴシック" panose="020B0609070205080204" pitchFamily="49" charset="-128"/>
                <a:cs typeface="+mn-cs"/>
              </a:rPr>
              <a:t>⇒内訳一覧に入力する枝番　：</a:t>
            </a:r>
            <a:r>
              <a:rPr kumimoji="0"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-FL(</a:t>
            </a:r>
            <a:r>
              <a:rPr kumimoji="0" lang="ja-JP" altLang="en-US" sz="1600" b="1" u="sng">
                <a:solidFill>
                  <a:srgbClr val="FF0000"/>
                </a:solidFill>
                <a:effectLst/>
                <a:latin typeface="ＭＳ ゴシック" panose="020B0609070205080204" pitchFamily="49" charset="-128"/>
                <a:ea typeface="ＭＳ ゴシック" panose="020B0609070205080204" pitchFamily="49" charset="-128"/>
                <a:cs typeface="+mn-cs"/>
              </a:rPr>
              <a:t>●●仕様</a:t>
            </a:r>
            <a:r>
              <a:rPr kumimoji="0"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),-GK(</a:t>
            </a:r>
            <a:r>
              <a:rPr kumimoji="0" lang="ja-JP" altLang="en-US" sz="1600" b="1" u="sng">
                <a:solidFill>
                  <a:srgbClr val="FF0000"/>
                </a:solidFill>
                <a:effectLst/>
                <a:latin typeface="ＭＳ ゴシック" panose="020B0609070205080204" pitchFamily="49" charset="-128"/>
                <a:ea typeface="ＭＳ ゴシック" panose="020B0609070205080204" pitchFamily="49" charset="-128"/>
                <a:cs typeface="+mn-cs"/>
              </a:rPr>
              <a:t>〇〇タイプ</a:t>
            </a:r>
            <a:r>
              <a:rPr kumimoji="0"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a:t>
            </a:r>
            <a:endPar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600" b="0" u="none">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600" b="0" u="none">
                <a:solidFill>
                  <a:srgbClr val="FF0000"/>
                </a:solidFill>
                <a:effectLst/>
                <a:latin typeface="ＭＳ ゴシック" panose="020B0609070205080204" pitchFamily="49" charset="-128"/>
                <a:ea typeface="ＭＳ ゴシック" panose="020B0609070205080204" pitchFamily="49" charset="-128"/>
                <a:cs typeface="+mn-cs"/>
              </a:rPr>
              <a:t>　　　</a:t>
            </a:r>
            <a:r>
              <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a:t>
            </a:r>
            <a:r>
              <a:rPr kumimoji="1" lang="ja-JP" altLang="en-US" sz="1600" b="1" u="sng">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600" b="1" u="sng">
                <a:solidFill>
                  <a:srgbClr val="FF0000"/>
                </a:solidFill>
                <a:effectLst/>
                <a:latin typeface="ＭＳ ゴシック" panose="020B0609070205080204" pitchFamily="49" charset="-128"/>
                <a:ea typeface="ＭＳ ゴシック" panose="020B0609070205080204" pitchFamily="49" charset="-128"/>
                <a:cs typeface="+mn-cs"/>
              </a:rPr>
              <a:t>枝番が</a:t>
            </a:r>
            <a:r>
              <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2</a:t>
            </a:r>
            <a:r>
              <a:rPr kumimoji="1" lang="ja-JP" altLang="ja-JP" sz="1600" b="1" u="sng">
                <a:solidFill>
                  <a:srgbClr val="FF0000"/>
                </a:solidFill>
                <a:effectLst/>
                <a:latin typeface="ＭＳ ゴシック" panose="020B0609070205080204" pitchFamily="49" charset="-128"/>
                <a:ea typeface="ＭＳ ゴシック" panose="020B0609070205080204" pitchFamily="49" charset="-128"/>
                <a:cs typeface="+mn-cs"/>
              </a:rPr>
              <a:t>文字以上あっても、黒四角は</a:t>
            </a:r>
            <a:r>
              <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1</a:t>
            </a:r>
            <a:r>
              <a:rPr kumimoji="1" lang="ja-JP" altLang="ja-JP" sz="1600" b="1" u="sng">
                <a:solidFill>
                  <a:srgbClr val="FF0000"/>
                </a:solidFill>
                <a:effectLst/>
                <a:latin typeface="ＭＳ ゴシック" panose="020B0609070205080204" pitchFamily="49" charset="-128"/>
                <a:ea typeface="ＭＳ ゴシック" panose="020B0609070205080204" pitchFamily="49" charset="-128"/>
                <a:cs typeface="+mn-cs"/>
              </a:rPr>
              <a:t>文字</a:t>
            </a:r>
            <a:endPar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600" b="0" u="none">
                <a:solidFill>
                  <a:srgbClr val="FF0000"/>
                </a:solidFill>
                <a:effectLst/>
                <a:latin typeface="ＭＳ ゴシック" panose="020B0609070205080204" pitchFamily="49" charset="-128"/>
                <a:ea typeface="ＭＳ ゴシック" panose="020B0609070205080204" pitchFamily="49" charset="-128"/>
                <a:cs typeface="+mn-cs"/>
              </a:rPr>
              <a:t>　　　</a:t>
            </a:r>
            <a:r>
              <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a:t>
            </a:r>
            <a:r>
              <a:rPr kumimoji="1" lang="ja-JP" altLang="en-US" sz="1600" b="1" u="sng">
                <a:solidFill>
                  <a:srgbClr val="FF0000"/>
                </a:solidFill>
                <a:effectLst/>
                <a:latin typeface="ＭＳ ゴシック" panose="020B0609070205080204" pitchFamily="49" charset="-128"/>
                <a:ea typeface="ＭＳ ゴシック" panose="020B0609070205080204" pitchFamily="49" charset="-128"/>
                <a:cs typeface="+mn-cs"/>
              </a:rPr>
              <a:t>　枝番と枝番の示す仕様はカンマ区切り入力する</a:t>
            </a:r>
            <a:endParaRPr lang="ja-JP" altLang="ja-JP" sz="1600" b="1">
              <a:solidFill>
                <a:srgbClr val="FF0000"/>
              </a:solidFill>
              <a:effectLst/>
              <a:latin typeface="ＭＳ ゴシック" panose="020B0609070205080204" pitchFamily="49" charset="-128"/>
              <a:ea typeface="ＭＳ ゴシック" panose="020B0609070205080204" pitchFamily="49" charset="-128"/>
            </a:endParaRPr>
          </a:p>
          <a:p>
            <a:pPr algn="l"/>
            <a:endParaRPr kumimoji="1" lang="ja-JP" altLang="en-US" sz="1100">
              <a:solidFill>
                <a:srgbClr val="FF0000"/>
              </a:solidFill>
            </a:endParaRPr>
          </a:p>
        </xdr:txBody>
      </xdr:sp>
    </xdr:grpSp>
    <xdr:clientData/>
  </xdr:twoCellAnchor>
  <xdr:twoCellAnchor>
    <xdr:from>
      <xdr:col>23</xdr:col>
      <xdr:colOff>0</xdr:colOff>
      <xdr:row>21</xdr:row>
      <xdr:rowOff>429284</xdr:rowOff>
    </xdr:from>
    <xdr:to>
      <xdr:col>24</xdr:col>
      <xdr:colOff>1000125</xdr:colOff>
      <xdr:row>27</xdr:row>
      <xdr:rowOff>7216</xdr:rowOff>
    </xdr:to>
    <xdr:sp macro="" textlink="">
      <xdr:nvSpPr>
        <xdr:cNvPr id="64" name="吹き出し: 角を丸めた四角形 63">
          <a:extLst>
            <a:ext uri="{FF2B5EF4-FFF2-40B4-BE49-F238E27FC236}">
              <a16:creationId xmlns:a16="http://schemas.microsoft.com/office/drawing/2014/main" id="{DC5CACC5-2D14-4DE2-88BE-70F4B150A452}"/>
            </a:ext>
          </a:extLst>
        </xdr:cNvPr>
        <xdr:cNvSpPr/>
      </xdr:nvSpPr>
      <xdr:spPr>
        <a:xfrm>
          <a:off x="40330582" y="13743502"/>
          <a:ext cx="3895725" cy="2154878"/>
        </a:xfrm>
        <a:prstGeom prst="wedgeRoundRectCallout">
          <a:avLst>
            <a:gd name="adj1" fmla="val 8259"/>
            <a:gd name="adj2" fmla="val -79021"/>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a:t>
          </a:r>
          <a:r>
            <a:rPr kumimoji="1" lang="ja-JP" altLang="en-US" sz="1600" b="1"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　⑰備考　</a:t>
          </a:r>
          <a:r>
            <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sng"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⑰備考</a:t>
          </a:r>
          <a:endParaRPr kumimoji="1" lang="en-US" altLang="ja-JP" sz="1600" b="1" i="0" u="sng" strike="noStrike" kern="0" cap="none" spc="0" normalizeH="0" baseline="0" noProof="0">
            <a:ln>
              <a:noFill/>
            </a:ln>
            <a:solidFill>
              <a:srgbClr val="000000"/>
            </a:solidFill>
            <a:effectLst/>
            <a:uLnTx/>
            <a:uFillTx/>
            <a:latin typeface="ＭＳ Ｐゴシック" panose="020B0600070205080204" pitchFamily="50" charset="-128"/>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　必要に応じて</a:t>
          </a:r>
          <a:r>
            <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40</a:t>
          </a: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文字以内で入力して</a:t>
          </a:r>
          <a:endPar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　ください</a:t>
          </a:r>
          <a:endPar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　</a:t>
          </a:r>
          <a:r>
            <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a:t>
          </a: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任意項目です</a:t>
          </a:r>
          <a:endPar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endParaRPr>
        </a:p>
        <a:p>
          <a:pPr algn="l"/>
          <a:endParaRPr kumimoji="1" lang="en-US" altLang="ja-JP" sz="1600" b="0">
            <a:solidFill>
              <a:srgbClr val="000000"/>
            </a:solidFill>
            <a:latin typeface="+mj-ea"/>
            <a:ea typeface="+mj-ea"/>
          </a:endParaRPr>
        </a:p>
      </xdr:txBody>
    </xdr:sp>
    <xdr:clientData/>
  </xdr:twoCellAnchor>
  <xdr:twoCellAnchor>
    <xdr:from>
      <xdr:col>12</xdr:col>
      <xdr:colOff>1</xdr:colOff>
      <xdr:row>20</xdr:row>
      <xdr:rowOff>0</xdr:rowOff>
    </xdr:from>
    <xdr:to>
      <xdr:col>14</xdr:col>
      <xdr:colOff>0</xdr:colOff>
      <xdr:row>21</xdr:row>
      <xdr:rowOff>203091</xdr:rowOff>
    </xdr:to>
    <xdr:sp macro="" textlink="">
      <xdr:nvSpPr>
        <xdr:cNvPr id="40" name="右中かっこ 39">
          <a:extLst>
            <a:ext uri="{FF2B5EF4-FFF2-40B4-BE49-F238E27FC236}">
              <a16:creationId xmlns:a16="http://schemas.microsoft.com/office/drawing/2014/main" id="{08197320-8622-49DF-8848-77DE74F89F15}"/>
            </a:ext>
          </a:extLst>
        </xdr:cNvPr>
        <xdr:cNvSpPr/>
      </xdr:nvSpPr>
      <xdr:spPr>
        <a:xfrm rot="5400000">
          <a:off x="26926365" y="12085727"/>
          <a:ext cx="641818" cy="2586181"/>
        </a:xfrm>
        <a:prstGeom prst="rightBrace">
          <a:avLst>
            <a:gd name="adj1" fmla="val 53633"/>
            <a:gd name="adj2" fmla="val 47503"/>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xdr:from>
      <xdr:col>16</xdr:col>
      <xdr:colOff>0</xdr:colOff>
      <xdr:row>19</xdr:row>
      <xdr:rowOff>429922</xdr:rowOff>
    </xdr:from>
    <xdr:to>
      <xdr:col>18</xdr:col>
      <xdr:colOff>0</xdr:colOff>
      <xdr:row>21</xdr:row>
      <xdr:rowOff>191235</xdr:rowOff>
    </xdr:to>
    <xdr:sp macro="" textlink="">
      <xdr:nvSpPr>
        <xdr:cNvPr id="41" name="右中かっこ 40">
          <a:extLst>
            <a:ext uri="{FF2B5EF4-FFF2-40B4-BE49-F238E27FC236}">
              <a16:creationId xmlns:a16="http://schemas.microsoft.com/office/drawing/2014/main" id="{28BF2877-6E35-4F7D-A480-010CAF8317D2}"/>
            </a:ext>
          </a:extLst>
        </xdr:cNvPr>
        <xdr:cNvSpPr/>
      </xdr:nvSpPr>
      <xdr:spPr>
        <a:xfrm rot="5400000">
          <a:off x="32954617" y="11705942"/>
          <a:ext cx="627222" cy="2597727"/>
        </a:xfrm>
        <a:prstGeom prst="rightBrace">
          <a:avLst>
            <a:gd name="adj1" fmla="val 53633"/>
            <a:gd name="adj2" fmla="val 49542"/>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xdr:from>
      <xdr:col>12</xdr:col>
      <xdr:colOff>1552659</xdr:colOff>
      <xdr:row>20</xdr:row>
      <xdr:rowOff>279690</xdr:rowOff>
    </xdr:from>
    <xdr:to>
      <xdr:col>16</xdr:col>
      <xdr:colOff>369453</xdr:colOff>
      <xdr:row>26</xdr:row>
      <xdr:rowOff>228599</xdr:rowOff>
    </xdr:to>
    <xdr:sp macro="" textlink="">
      <xdr:nvSpPr>
        <xdr:cNvPr id="52" name="吹き出し: 角を丸めた四角形 51">
          <a:extLst>
            <a:ext uri="{FF2B5EF4-FFF2-40B4-BE49-F238E27FC236}">
              <a16:creationId xmlns:a16="http://schemas.microsoft.com/office/drawing/2014/main" id="{4BE7E98D-8122-47B7-A6B1-9F5B07A371F8}"/>
            </a:ext>
          </a:extLst>
        </xdr:cNvPr>
        <xdr:cNvSpPr/>
      </xdr:nvSpPr>
      <xdr:spPr>
        <a:xfrm>
          <a:off x="27506841" y="13337599"/>
          <a:ext cx="3989157" cy="2581273"/>
        </a:xfrm>
        <a:prstGeom prst="wedgeRoundRectCallout">
          <a:avLst>
            <a:gd name="adj1" fmla="val 331"/>
            <a:gd name="adj2" fmla="val -61224"/>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baseline="0">
              <a:solidFill>
                <a:srgbClr val="000000"/>
              </a:solidFill>
              <a:latin typeface="+mn-ea"/>
              <a:ea typeface="+mn-ea"/>
            </a:rPr>
            <a:t> 登録製品型番生産性指標</a:t>
          </a:r>
          <a:r>
            <a:rPr kumimoji="1" lang="ja-JP" altLang="en-US" sz="1600" b="1">
              <a:solidFill>
                <a:srgbClr val="000000"/>
              </a:solidFill>
              <a:latin typeface="+mn-ea"/>
              <a:ea typeface="+mn-ea"/>
            </a:rPr>
            <a:t>　⑩数値　</a:t>
          </a:r>
          <a:r>
            <a:rPr kumimoji="1" lang="en-US" altLang="ja-JP" sz="1600" b="1">
              <a:solidFill>
                <a:srgbClr val="000000"/>
              </a:solidFill>
              <a:latin typeface="+mn-ea"/>
              <a:ea typeface="+mn-ea"/>
            </a:rPr>
            <a:t>】</a:t>
          </a:r>
          <a:endParaRPr kumimoji="1" lang="en-US" altLang="ja-JP" sz="1600">
            <a:solidFill>
              <a:srgbClr val="000000"/>
            </a:solidFill>
            <a:latin typeface="+mn-ea"/>
            <a:ea typeface="+mn-ea"/>
          </a:endParaRPr>
        </a:p>
        <a:p>
          <a:pPr algn="l"/>
          <a:endParaRPr kumimoji="1" lang="en-US" altLang="ja-JP" sz="1600" b="1" u="none">
            <a:solidFill>
              <a:srgbClr val="000000"/>
            </a:solidFill>
            <a:latin typeface="+mn-ea"/>
            <a:ea typeface="+mn-ea"/>
          </a:endParaRPr>
        </a:p>
        <a:p>
          <a:pPr algn="l"/>
          <a:r>
            <a:rPr kumimoji="1" lang="ja-JP" altLang="en-US" sz="1600" b="1" u="sng">
              <a:solidFill>
                <a:srgbClr val="000000"/>
              </a:solidFill>
              <a:latin typeface="+mn-ea"/>
              <a:ea typeface="+mn-ea"/>
            </a:rPr>
            <a:t>⑩登録製品型番生産指標の数値を</a:t>
          </a:r>
          <a:endParaRPr kumimoji="1" lang="en-US" altLang="ja-JP" sz="1600" b="1" u="sng">
            <a:solidFill>
              <a:srgbClr val="000000"/>
            </a:solidFill>
            <a:latin typeface="+mn-ea"/>
            <a:ea typeface="+mn-ea"/>
          </a:endParaRPr>
        </a:p>
        <a:p>
          <a:pPr algn="l"/>
          <a:r>
            <a:rPr kumimoji="1" lang="ja-JP" altLang="en-US" sz="1600" b="1" u="sng">
              <a:solidFill>
                <a:srgbClr val="000000"/>
              </a:solidFill>
              <a:latin typeface="+mn-ea"/>
              <a:ea typeface="+mn-ea"/>
            </a:rPr>
            <a:t>入力してください</a:t>
          </a:r>
          <a:endParaRPr kumimoji="1" lang="en-US" altLang="ja-JP" sz="1600" b="0" u="sng">
            <a:solidFill>
              <a:srgbClr val="000000"/>
            </a:solidFill>
            <a:latin typeface="+mn-ea"/>
            <a:ea typeface="+mn-ea"/>
          </a:endParaRPr>
        </a:p>
        <a:p>
          <a:pPr algn="l"/>
          <a:r>
            <a:rPr kumimoji="1" lang="ja-JP" altLang="en-US" sz="1600" b="0">
              <a:solidFill>
                <a:srgbClr val="000000"/>
              </a:solidFill>
              <a:latin typeface="+mn-ea"/>
              <a:ea typeface="+mn-ea"/>
            </a:rPr>
            <a:t>　小数点第三位まで入力</a:t>
          </a:r>
          <a:endParaRPr kumimoji="1" lang="en-US" altLang="ja-JP" sz="1600" b="0">
            <a:solidFill>
              <a:srgbClr val="000000"/>
            </a:solidFill>
            <a:latin typeface="+mn-ea"/>
            <a:ea typeface="+mn-ea"/>
          </a:endParaRPr>
        </a:p>
        <a:p>
          <a:pPr algn="l"/>
          <a:endParaRPr kumimoji="1" lang="en-US" altLang="ja-JP" sz="1600" b="0">
            <a:solidFill>
              <a:srgbClr val="000000"/>
            </a:solidFill>
            <a:latin typeface="+mn-ea"/>
            <a:ea typeface="+mn-ea"/>
          </a:endParaRPr>
        </a:p>
        <a:p>
          <a:pPr algn="l"/>
          <a:r>
            <a:rPr kumimoji="1" lang="ja-JP" altLang="en-US" sz="1600" b="1" u="none">
              <a:solidFill>
                <a:srgbClr val="000000"/>
              </a:solidFill>
              <a:latin typeface="+mn-ea"/>
              <a:ea typeface="+mn-ea"/>
            </a:rPr>
            <a:t>　</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生産性指標の単位は自動表示</a:t>
          </a:r>
          <a:endParaRPr kumimoji="1" lang="en-US" altLang="ja-JP" sz="1600" b="1" u="sng">
            <a:solidFill>
              <a:srgbClr val="000000"/>
            </a:solidFill>
            <a:latin typeface="+mn-ea"/>
            <a:ea typeface="+mn-ea"/>
          </a:endParaRPr>
        </a:p>
      </xdr:txBody>
    </xdr:sp>
    <xdr:clientData/>
  </xdr:twoCellAnchor>
  <xdr:twoCellAnchor>
    <xdr:from>
      <xdr:col>10</xdr:col>
      <xdr:colOff>591993</xdr:colOff>
      <xdr:row>31</xdr:row>
      <xdr:rowOff>194989</xdr:rowOff>
    </xdr:from>
    <xdr:to>
      <xdr:col>13</xdr:col>
      <xdr:colOff>943760</xdr:colOff>
      <xdr:row>41</xdr:row>
      <xdr:rowOff>184727</xdr:rowOff>
    </xdr:to>
    <xdr:sp macro="" textlink="">
      <xdr:nvSpPr>
        <xdr:cNvPr id="53" name="吹き出し: 角を丸めた四角形 52">
          <a:extLst>
            <a:ext uri="{FF2B5EF4-FFF2-40B4-BE49-F238E27FC236}">
              <a16:creationId xmlns:a16="http://schemas.microsoft.com/office/drawing/2014/main" id="{C712246C-ED79-4831-9BF4-8580695A00B2}"/>
            </a:ext>
          </a:extLst>
        </xdr:cNvPr>
        <xdr:cNvSpPr/>
      </xdr:nvSpPr>
      <xdr:spPr>
        <a:xfrm>
          <a:off x="22886266" y="18078898"/>
          <a:ext cx="5570312" cy="4377011"/>
        </a:xfrm>
        <a:prstGeom prst="wedgeRoundRectCallout">
          <a:avLst>
            <a:gd name="adj1" fmla="val 28784"/>
            <a:gd name="adj2" fmla="val -149936"/>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baseline="0">
              <a:solidFill>
                <a:srgbClr val="000000"/>
              </a:solidFill>
              <a:latin typeface="+mn-ea"/>
              <a:ea typeface="+mn-ea"/>
            </a:rPr>
            <a:t> </a:t>
          </a:r>
          <a:r>
            <a:rPr kumimoji="1" lang="ja-JP" altLang="en-US" sz="1600" b="1">
              <a:solidFill>
                <a:srgbClr val="000000"/>
              </a:solidFill>
              <a:latin typeface="+mn-ea"/>
              <a:ea typeface="+mn-ea"/>
            </a:rPr>
            <a:t>一代前モデル生産性指標　⑧数値　⑨単位　</a:t>
          </a:r>
          <a:r>
            <a:rPr kumimoji="1" lang="en-US" altLang="ja-JP" sz="1600" b="1">
              <a:solidFill>
                <a:srgbClr val="000000"/>
              </a:solidFill>
              <a:latin typeface="+mn-ea"/>
              <a:ea typeface="+mn-ea"/>
            </a:rPr>
            <a:t>】</a:t>
          </a:r>
          <a:endParaRPr kumimoji="1" lang="en-US" altLang="ja-JP" sz="1600">
            <a:solidFill>
              <a:srgbClr val="000000"/>
            </a:solidFill>
            <a:latin typeface="+mn-ea"/>
            <a:ea typeface="+mn-ea"/>
          </a:endParaRPr>
        </a:p>
        <a:p>
          <a:pPr algn="l"/>
          <a:r>
            <a:rPr kumimoji="1" lang="ja-JP" altLang="en-US" sz="1600" b="0" u="none">
              <a:solidFill>
                <a:srgbClr val="000000"/>
              </a:solidFill>
              <a:latin typeface="+mn-ea"/>
              <a:ea typeface="+mn-ea"/>
            </a:rPr>
            <a:t>一代前モデル生産性指標の</a:t>
          </a:r>
          <a:r>
            <a:rPr kumimoji="1" lang="ja-JP" altLang="en-US" sz="1600" b="1" u="none">
              <a:solidFill>
                <a:srgbClr val="000000"/>
              </a:solidFill>
              <a:latin typeface="+mn-ea"/>
              <a:ea typeface="+mn-ea"/>
            </a:rPr>
            <a:t>　</a:t>
          </a:r>
          <a:endParaRPr kumimoji="1" lang="en-US" altLang="ja-JP" sz="1600" b="1" u="none">
            <a:solidFill>
              <a:srgbClr val="000000"/>
            </a:solidFill>
            <a:latin typeface="+mn-ea"/>
            <a:ea typeface="+mn-ea"/>
          </a:endParaRPr>
        </a:p>
        <a:p>
          <a:pPr algn="l"/>
          <a:endParaRPr kumimoji="1" lang="en-US" altLang="ja-JP" sz="1600" b="1" u="none">
            <a:solidFill>
              <a:srgbClr val="000000"/>
            </a:solidFill>
            <a:latin typeface="+mn-ea"/>
            <a:ea typeface="+mn-ea"/>
          </a:endParaRPr>
        </a:p>
        <a:p>
          <a:pPr algn="l"/>
          <a:r>
            <a:rPr kumimoji="1" lang="ja-JP" altLang="en-US" sz="1600" b="1" u="sng">
              <a:solidFill>
                <a:srgbClr val="000000"/>
              </a:solidFill>
              <a:latin typeface="+mn-ea"/>
              <a:ea typeface="+mn-ea"/>
            </a:rPr>
            <a:t>⑧数値を入力してください</a:t>
          </a:r>
          <a:endParaRPr kumimoji="1" lang="en-US" altLang="ja-JP" sz="1600" b="0" u="sng">
            <a:solidFill>
              <a:srgbClr val="000000"/>
            </a:solidFill>
            <a:latin typeface="+mn-ea"/>
            <a:ea typeface="+mn-ea"/>
          </a:endParaRPr>
        </a:p>
        <a:p>
          <a:pPr algn="l"/>
          <a:r>
            <a:rPr kumimoji="1" lang="ja-JP" altLang="en-US" sz="1600" b="0">
              <a:solidFill>
                <a:srgbClr val="000000"/>
              </a:solidFill>
              <a:latin typeface="+mn-ea"/>
              <a:ea typeface="+mn-ea"/>
            </a:rPr>
            <a:t>　小数点第三位まで入力</a:t>
          </a:r>
          <a:endParaRPr kumimoji="1" lang="en-US" altLang="ja-JP" sz="1600" b="0">
            <a:solidFill>
              <a:srgbClr val="000000"/>
            </a:solidFill>
            <a:latin typeface="+mn-ea"/>
            <a:ea typeface="+mn-ea"/>
          </a:endParaRPr>
        </a:p>
        <a:p>
          <a:pPr algn="l"/>
          <a:r>
            <a:rPr kumimoji="1" lang="ja-JP" altLang="en-US" sz="1600" b="1">
              <a:solidFill>
                <a:srgbClr val="FF0000"/>
              </a:solidFill>
              <a:latin typeface="+mn-ea"/>
              <a:ea typeface="+mn-ea"/>
            </a:rPr>
            <a:t>　一代前モデルがない場合は、「空白」のままにしてください。</a:t>
          </a:r>
          <a:endParaRPr kumimoji="1" lang="en-US" altLang="ja-JP" sz="1600" b="1">
            <a:solidFill>
              <a:srgbClr val="FF0000"/>
            </a:solidFill>
            <a:latin typeface="+mn-ea"/>
            <a:ea typeface="+mn-ea"/>
          </a:endParaRPr>
        </a:p>
        <a:p>
          <a:pPr algn="l"/>
          <a:r>
            <a:rPr kumimoji="1" lang="ja-JP" altLang="en-US" sz="1600" b="1">
              <a:solidFill>
                <a:srgbClr val="FF0000"/>
              </a:solidFill>
              <a:latin typeface="+mn-ea"/>
              <a:ea typeface="+mn-ea"/>
            </a:rPr>
            <a:t>　「エラー表示欄」の「未入力」の警告は出ます。</a:t>
          </a:r>
          <a:endParaRPr kumimoji="1" lang="en-US" altLang="ja-JP" sz="1600" b="1">
            <a:solidFill>
              <a:srgbClr val="FF0000"/>
            </a:solidFill>
            <a:latin typeface="+mn-ea"/>
            <a:ea typeface="+mn-ea"/>
          </a:endParaRPr>
        </a:p>
        <a:p>
          <a:pPr algn="l"/>
          <a:r>
            <a:rPr kumimoji="1" lang="ja-JP" altLang="en-US" sz="1600" b="1" u="none">
              <a:solidFill>
                <a:srgbClr val="FF0000"/>
              </a:solidFill>
              <a:latin typeface="+mn-ea"/>
              <a:ea typeface="+mn-ea"/>
            </a:rPr>
            <a:t>　</a:t>
          </a:r>
          <a:r>
            <a:rPr kumimoji="1" lang="ja-JP" altLang="en-US" sz="1600" b="1" u="sng">
              <a:solidFill>
                <a:srgbClr val="FF0000"/>
              </a:solidFill>
              <a:latin typeface="+mn-ea"/>
              <a:ea typeface="+mn-ea"/>
            </a:rPr>
            <a:t>意図的に未入力とした箇所以外にモレがないことを</a:t>
          </a:r>
          <a:endParaRPr kumimoji="1" lang="en-US" altLang="ja-JP" sz="1600" b="1" u="sng">
            <a:solidFill>
              <a:srgbClr val="FF0000"/>
            </a:solidFill>
            <a:latin typeface="+mn-ea"/>
            <a:ea typeface="+mn-ea"/>
          </a:endParaRPr>
        </a:p>
        <a:p>
          <a:pPr algn="l"/>
          <a:r>
            <a:rPr kumimoji="1" lang="ja-JP" altLang="en-US" sz="1600" b="1" u="none">
              <a:solidFill>
                <a:srgbClr val="FF0000"/>
              </a:solidFill>
              <a:latin typeface="+mn-ea"/>
              <a:ea typeface="+mn-ea"/>
            </a:rPr>
            <a:t>　</a:t>
          </a:r>
          <a:r>
            <a:rPr kumimoji="1" lang="ja-JP" altLang="en-US" sz="1600" b="1" u="sng">
              <a:solidFill>
                <a:srgbClr val="FF0000"/>
              </a:solidFill>
              <a:latin typeface="+mn-ea"/>
              <a:ea typeface="+mn-ea"/>
            </a:rPr>
            <a:t>ご確認ください。</a:t>
          </a:r>
        </a:p>
        <a:p>
          <a:pPr algn="l"/>
          <a:endParaRPr kumimoji="1" lang="en-US" altLang="ja-JP" sz="1600" b="0">
            <a:solidFill>
              <a:srgbClr val="000000"/>
            </a:solidFill>
            <a:latin typeface="+mn-ea"/>
            <a:ea typeface="+mn-ea"/>
          </a:endParaRPr>
        </a:p>
        <a:p>
          <a:pPr algn="l"/>
          <a:r>
            <a:rPr kumimoji="1" lang="ja-JP" altLang="en-US" sz="1600" b="1" u="sng">
              <a:solidFill>
                <a:srgbClr val="000000"/>
              </a:solidFill>
              <a:latin typeface="+mn-ea"/>
              <a:ea typeface="+mn-ea"/>
            </a:rPr>
            <a:t>⑨単位を入力してください</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生産性指標の単位を入力</a:t>
          </a:r>
          <a:endParaRPr kumimoji="1" lang="en-US" altLang="ja-JP" sz="1600" b="0" u="none">
            <a:solidFill>
              <a:srgbClr val="000000"/>
            </a:solidFill>
            <a:latin typeface="+mn-ea"/>
            <a:ea typeface="+mn-ea"/>
          </a:endParaRPr>
        </a:p>
        <a:p>
          <a:pPr algn="l"/>
          <a:r>
            <a:rPr kumimoji="1" lang="ja-JP" altLang="en-US" sz="1600" b="1" u="none">
              <a:solidFill>
                <a:srgbClr val="FF0000"/>
              </a:solidFill>
              <a:effectLst/>
              <a:latin typeface="+mn-lt"/>
              <a:ea typeface="+mn-ea"/>
              <a:cs typeface="+mn-cs"/>
            </a:rPr>
            <a:t>　</a:t>
          </a:r>
          <a:r>
            <a:rPr kumimoji="1" lang="ja-JP" altLang="ja-JP" sz="1600" b="1" u="sng">
              <a:solidFill>
                <a:srgbClr val="FF0000"/>
              </a:solidFill>
              <a:effectLst/>
              <a:latin typeface="+mn-lt"/>
              <a:ea typeface="+mn-ea"/>
              <a:cs typeface="+mn-cs"/>
            </a:rPr>
            <a:t>一代前モデルがない場合</a:t>
          </a:r>
          <a:r>
            <a:rPr kumimoji="1" lang="ja-JP" altLang="en-US" sz="1600" b="1" u="sng">
              <a:solidFill>
                <a:srgbClr val="FF0000"/>
              </a:solidFill>
              <a:effectLst/>
              <a:latin typeface="+mn-ea"/>
              <a:ea typeface="+mn-ea"/>
              <a:cs typeface="+mn-cs"/>
            </a:rPr>
            <a:t>も、単位を入力してください。</a:t>
          </a:r>
          <a:r>
            <a:rPr kumimoji="1" lang="ja-JP" altLang="en-US" sz="1600" b="0" u="sng">
              <a:solidFill>
                <a:srgbClr val="000000"/>
              </a:solidFill>
              <a:latin typeface="+mn-ea"/>
              <a:ea typeface="+mn-ea"/>
            </a:rPr>
            <a:t>　</a:t>
          </a:r>
          <a:endParaRPr kumimoji="1" lang="en-US" altLang="ja-JP" sz="1600" b="0" u="sng">
            <a:solidFill>
              <a:srgbClr val="000000"/>
            </a:solidFill>
            <a:latin typeface="+mn-ea"/>
            <a:ea typeface="+mn-ea"/>
          </a:endParaRPr>
        </a:p>
        <a:p>
          <a:pPr algn="l"/>
          <a:r>
            <a:rPr kumimoji="1" lang="ja-JP" altLang="en-US" sz="1600" b="0" u="none">
              <a:solidFill>
                <a:srgbClr val="000000"/>
              </a:solidFill>
              <a:latin typeface="+mn-ea"/>
              <a:ea typeface="+mn-ea"/>
            </a:rPr>
            <a:t>　</a:t>
          </a:r>
          <a:endParaRPr kumimoji="1" lang="en-US" altLang="ja-JP" sz="1600" b="1" u="sng">
            <a:solidFill>
              <a:srgbClr val="000000"/>
            </a:solidFill>
            <a:latin typeface="+mn-ea"/>
            <a:ea typeface="+mn-ea"/>
          </a:endParaRPr>
        </a:p>
      </xdr:txBody>
    </xdr:sp>
    <xdr:clientData/>
  </xdr:twoCellAnchor>
  <xdr:twoCellAnchor>
    <xdr:from>
      <xdr:col>14</xdr:col>
      <xdr:colOff>1473570</xdr:colOff>
      <xdr:row>29</xdr:row>
      <xdr:rowOff>1297</xdr:rowOff>
    </xdr:from>
    <xdr:to>
      <xdr:col>19</xdr:col>
      <xdr:colOff>464415</xdr:colOff>
      <xdr:row>35</xdr:row>
      <xdr:rowOff>381000</xdr:rowOff>
    </xdr:to>
    <xdr:sp macro="" textlink="">
      <xdr:nvSpPr>
        <xdr:cNvPr id="55" name="吹き出し: 角を丸めた四角形 54">
          <a:extLst>
            <a:ext uri="{FF2B5EF4-FFF2-40B4-BE49-F238E27FC236}">
              <a16:creationId xmlns:a16="http://schemas.microsoft.com/office/drawing/2014/main" id="{F50D5C72-02C1-42EA-8DA2-B80BACD9A05F}"/>
            </a:ext>
          </a:extLst>
        </xdr:cNvPr>
        <xdr:cNvSpPr/>
      </xdr:nvSpPr>
      <xdr:spPr>
        <a:xfrm>
          <a:off x="27824915" y="16751442"/>
          <a:ext cx="5571755" cy="2956649"/>
        </a:xfrm>
        <a:prstGeom prst="wedgeRoundRectCallout">
          <a:avLst>
            <a:gd name="adj1" fmla="val -7536"/>
            <a:gd name="adj2" fmla="val -161392"/>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baseline="0">
              <a:solidFill>
                <a:srgbClr val="000000"/>
              </a:solidFill>
              <a:latin typeface="+mn-ea"/>
              <a:ea typeface="+mn-ea"/>
            </a:rPr>
            <a:t> ⑪</a:t>
          </a:r>
          <a:r>
            <a:rPr kumimoji="1" lang="ja-JP" altLang="en-US" sz="1600" b="1">
              <a:solidFill>
                <a:srgbClr val="000000"/>
              </a:solidFill>
              <a:latin typeface="+mn-ea"/>
              <a:ea typeface="+mn-ea"/>
            </a:rPr>
            <a:t>一代前モデル販売開始年　</a:t>
          </a:r>
          <a:r>
            <a:rPr kumimoji="1" lang="ja-JP" altLang="en-US" sz="1600" b="1" baseline="0">
              <a:solidFill>
                <a:srgbClr val="000000"/>
              </a:solidFill>
              <a:latin typeface="+mn-ea"/>
              <a:ea typeface="+mn-ea"/>
            </a:rPr>
            <a:t>⑫</a:t>
          </a:r>
          <a:r>
            <a:rPr kumimoji="1" lang="ja-JP" altLang="en-US" sz="1600" b="1">
              <a:solidFill>
                <a:srgbClr val="000000"/>
              </a:solidFill>
              <a:latin typeface="+mn-ea"/>
              <a:ea typeface="+mn-ea"/>
            </a:rPr>
            <a:t>登録製品型番販売開始年　</a:t>
          </a:r>
          <a:r>
            <a:rPr kumimoji="1" lang="en-US" altLang="ja-JP" sz="1600" b="1">
              <a:solidFill>
                <a:srgbClr val="000000"/>
              </a:solidFill>
              <a:latin typeface="+mn-ea"/>
              <a:ea typeface="+mn-ea"/>
            </a:rPr>
            <a:t>】</a:t>
          </a:r>
        </a:p>
        <a:p>
          <a:pPr algn="l"/>
          <a:endParaRPr kumimoji="1" lang="en-US" altLang="ja-JP" sz="1600">
            <a:solidFill>
              <a:srgbClr val="000000"/>
            </a:solidFill>
            <a:latin typeface="+mn-ea"/>
            <a:ea typeface="+mn-ea"/>
          </a:endParaRPr>
        </a:p>
        <a:p>
          <a:pPr algn="l"/>
          <a:r>
            <a:rPr kumimoji="1" lang="ja-JP" altLang="en-US" sz="1600" b="1" u="sng">
              <a:solidFill>
                <a:srgbClr val="000000"/>
              </a:solidFill>
              <a:latin typeface="+mn-ea"/>
              <a:ea typeface="+mn-ea"/>
            </a:rPr>
            <a:t>⑪一代前モデル販売開始年を入力してください</a:t>
          </a:r>
          <a:endParaRPr kumimoji="1" lang="en-US" altLang="ja-JP" sz="1600" b="1" u="sng">
            <a:solidFill>
              <a:srgbClr val="000000"/>
            </a:solidFill>
            <a:latin typeface="+mn-ea"/>
            <a:ea typeface="+mn-ea"/>
          </a:endParaRPr>
        </a:p>
        <a:p>
          <a:pPr algn="l"/>
          <a:r>
            <a:rPr kumimoji="1" lang="ja-JP" altLang="en-US" sz="1600" b="0" u="none">
              <a:solidFill>
                <a:srgbClr val="000000"/>
              </a:solidFill>
              <a:latin typeface="+mn-ea"/>
              <a:ea typeface="+mn-ea"/>
            </a:rPr>
            <a:t>　西暦で入力</a:t>
          </a:r>
          <a:endParaRPr kumimoji="1" lang="en-US" altLang="ja-JP" sz="1600" b="0" u="none">
            <a:solidFill>
              <a:srgbClr val="000000"/>
            </a:solidFill>
            <a:latin typeface="+mn-ea"/>
            <a:ea typeface="+mn-ea"/>
          </a:endParaRPr>
        </a:p>
        <a:p>
          <a:pPr algn="l"/>
          <a:r>
            <a:rPr kumimoji="1" lang="ja-JP" altLang="en-US" sz="1600" b="1" u="none">
              <a:solidFill>
                <a:srgbClr val="FF0000"/>
              </a:solidFill>
              <a:latin typeface="+mn-ea"/>
              <a:ea typeface="+mn-ea"/>
            </a:rPr>
            <a:t>　一代前モデルがない場合は、「</a:t>
          </a:r>
          <a:r>
            <a:rPr kumimoji="1" lang="en-US" altLang="ja-JP" sz="1600" b="1" u="none">
              <a:solidFill>
                <a:srgbClr val="FF0000"/>
              </a:solidFill>
              <a:latin typeface="+mn-ea"/>
              <a:ea typeface="+mn-ea"/>
            </a:rPr>
            <a:t>1900</a:t>
          </a:r>
          <a:r>
            <a:rPr kumimoji="1" lang="ja-JP" altLang="en-US" sz="1600" b="1" u="none">
              <a:solidFill>
                <a:srgbClr val="FF0000"/>
              </a:solidFill>
              <a:latin typeface="+mn-ea"/>
              <a:ea typeface="+mn-ea"/>
            </a:rPr>
            <a:t>」と入力してください。</a:t>
          </a:r>
          <a:endParaRPr kumimoji="1" lang="en-US" altLang="ja-JP" sz="1600" b="1" u="none">
            <a:solidFill>
              <a:srgbClr val="FF0000"/>
            </a:solidFill>
            <a:latin typeface="+mn-ea"/>
            <a:ea typeface="+mn-ea"/>
          </a:endParaRPr>
        </a:p>
        <a:p>
          <a:pPr algn="l"/>
          <a:endParaRPr kumimoji="1" lang="en-US" altLang="ja-JP" sz="1600" b="0">
            <a:solidFill>
              <a:srgbClr val="000000"/>
            </a:solidFill>
            <a:latin typeface="+mn-ea"/>
            <a:ea typeface="+mn-ea"/>
          </a:endParaRPr>
        </a:p>
        <a:p>
          <a:pPr algn="l"/>
          <a:r>
            <a:rPr kumimoji="1" lang="ja-JP" altLang="en-US" sz="1600" b="1" u="sng">
              <a:solidFill>
                <a:srgbClr val="000000"/>
              </a:solidFill>
              <a:latin typeface="+mn-ea"/>
              <a:ea typeface="+mn-ea"/>
            </a:rPr>
            <a:t>⑫登録製品型番販売開始年を入力してください</a:t>
          </a:r>
          <a:endParaRPr kumimoji="1" lang="en-US" altLang="ja-JP" sz="1600" b="1" u="sng">
            <a:solidFill>
              <a:srgbClr val="000000"/>
            </a:solidFill>
            <a:latin typeface="+mn-ea"/>
            <a:ea typeface="+mn-ea"/>
          </a:endParaRPr>
        </a:p>
        <a:p>
          <a:pPr algn="l"/>
          <a:r>
            <a:rPr kumimoji="1" lang="ja-JP" altLang="en-US" sz="1600" b="0" u="none">
              <a:solidFill>
                <a:srgbClr val="000000"/>
              </a:solidFill>
              <a:latin typeface="+mn-ea"/>
              <a:ea typeface="+mn-ea"/>
            </a:rPr>
            <a:t>　西暦をプルダウンで選択</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a:t>
          </a:r>
          <a:endParaRPr kumimoji="1" lang="en-US" altLang="ja-JP" sz="1600" b="0" u="none">
            <a:solidFill>
              <a:srgbClr val="000000"/>
            </a:solidFill>
            <a:latin typeface="+mn-ea"/>
            <a:ea typeface="+mn-ea"/>
          </a:endParaRPr>
        </a:p>
        <a:p>
          <a:pPr algn="l"/>
          <a:r>
            <a:rPr kumimoji="1" lang="en-US" altLang="ja-JP" sz="1600" b="1" u="none" baseline="0">
              <a:solidFill>
                <a:srgbClr val="0000CC"/>
              </a:solidFill>
              <a:latin typeface="+mn-ea"/>
              <a:ea typeface="+mn-ea"/>
            </a:rPr>
            <a:t> </a:t>
          </a:r>
          <a:endParaRPr kumimoji="1" lang="en-US" altLang="ja-JP" sz="1600" b="1" u="sng">
            <a:solidFill>
              <a:srgbClr val="000000"/>
            </a:solidFill>
            <a:latin typeface="+mn-ea"/>
            <a:ea typeface="+mn-ea"/>
          </a:endParaRPr>
        </a:p>
      </xdr:txBody>
    </xdr:sp>
    <xdr:clientData/>
  </xdr:twoCellAnchor>
  <xdr:twoCellAnchor>
    <xdr:from>
      <xdr:col>19</xdr:col>
      <xdr:colOff>497898</xdr:colOff>
      <xdr:row>28</xdr:row>
      <xdr:rowOff>329041</xdr:rowOff>
    </xdr:from>
    <xdr:to>
      <xdr:col>21</xdr:col>
      <xdr:colOff>1421130</xdr:colOff>
      <xdr:row>32</xdr:row>
      <xdr:rowOff>138545</xdr:rowOff>
    </xdr:to>
    <xdr:sp macro="" textlink="">
      <xdr:nvSpPr>
        <xdr:cNvPr id="46" name="吹き出し: 角を丸めた四角形 45">
          <a:extLst>
            <a:ext uri="{FF2B5EF4-FFF2-40B4-BE49-F238E27FC236}">
              <a16:creationId xmlns:a16="http://schemas.microsoft.com/office/drawing/2014/main" id="{DB6A6A11-D869-4912-AE78-9846D9540701}"/>
            </a:ext>
          </a:extLst>
        </xdr:cNvPr>
        <xdr:cNvSpPr/>
      </xdr:nvSpPr>
      <xdr:spPr>
        <a:xfrm>
          <a:off x="33430153" y="16649696"/>
          <a:ext cx="3749559" cy="1527467"/>
        </a:xfrm>
        <a:prstGeom prst="wedgeRoundRectCallout">
          <a:avLst>
            <a:gd name="adj1" fmla="val -4007"/>
            <a:gd name="adj2" fmla="val -290866"/>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baseline="0">
              <a:solidFill>
                <a:srgbClr val="000000"/>
              </a:solidFill>
              <a:latin typeface="+mn-ea"/>
              <a:ea typeface="+mn-ea"/>
            </a:rPr>
            <a:t> ⑭能力値</a:t>
          </a:r>
          <a:r>
            <a:rPr kumimoji="1" lang="en-US" altLang="ja-JP" sz="1600" b="1" baseline="0">
              <a:solidFill>
                <a:srgbClr val="000000"/>
              </a:solidFill>
              <a:latin typeface="+mn-ea"/>
              <a:ea typeface="+mn-ea"/>
            </a:rPr>
            <a:t>/</a:t>
          </a:r>
          <a:r>
            <a:rPr kumimoji="1" lang="ja-JP" altLang="en-US" sz="1600" b="1" baseline="0">
              <a:solidFill>
                <a:srgbClr val="000000"/>
              </a:solidFill>
              <a:latin typeface="+mn-ea"/>
              <a:ea typeface="+mn-ea"/>
            </a:rPr>
            <a:t>型締力　</a:t>
          </a:r>
          <a:r>
            <a:rPr kumimoji="1" lang="en-US" altLang="ja-JP" sz="1600" b="1">
              <a:solidFill>
                <a:srgbClr val="000000"/>
              </a:solidFill>
              <a:latin typeface="+mn-ea"/>
              <a:ea typeface="+mn-ea"/>
            </a:rPr>
            <a:t>】</a:t>
          </a:r>
        </a:p>
        <a:p>
          <a:pPr algn="l"/>
          <a:endParaRPr kumimoji="1" lang="en-US" altLang="ja-JP" sz="1600" b="0" u="none">
            <a:solidFill>
              <a:srgbClr val="000000"/>
            </a:solidFill>
            <a:latin typeface="+mn-ea"/>
            <a:ea typeface="+mn-ea"/>
          </a:endParaRPr>
        </a:p>
        <a:p>
          <a:pPr algn="l"/>
          <a:r>
            <a:rPr kumimoji="1" lang="ja-JP" altLang="en-US" sz="1600" b="1" u="sng">
              <a:solidFill>
                <a:srgbClr val="000000"/>
              </a:solidFill>
              <a:latin typeface="+mn-ea"/>
              <a:ea typeface="+mn-ea"/>
            </a:rPr>
            <a:t>⑭能力値</a:t>
          </a:r>
          <a:r>
            <a:rPr kumimoji="1" lang="en-US" altLang="ja-JP" sz="1600" b="1" u="sng">
              <a:solidFill>
                <a:srgbClr val="000000"/>
              </a:solidFill>
              <a:latin typeface="+mn-ea"/>
              <a:ea typeface="+mn-ea"/>
            </a:rPr>
            <a:t>/</a:t>
          </a:r>
          <a:r>
            <a:rPr kumimoji="1" lang="ja-JP" altLang="en-US" sz="1600" b="1" u="sng">
              <a:solidFill>
                <a:srgbClr val="000000"/>
              </a:solidFill>
              <a:latin typeface="+mn-ea"/>
              <a:ea typeface="+mn-ea"/>
            </a:rPr>
            <a:t>型締力を入力</a:t>
          </a:r>
          <a:r>
            <a:rPr kumimoji="1" lang="en-US" altLang="ja-JP" sz="1600" b="1" u="sng">
              <a:solidFill>
                <a:srgbClr val="000000"/>
              </a:solidFill>
              <a:latin typeface="+mn-ea"/>
              <a:ea typeface="+mn-ea"/>
            </a:rPr>
            <a:t>j</a:t>
          </a:r>
          <a:r>
            <a:rPr kumimoji="1" lang="ja-JP" altLang="en-US" sz="1600" b="1" u="sng">
              <a:solidFill>
                <a:srgbClr val="000000"/>
              </a:solidFill>
              <a:latin typeface="+mn-ea"/>
              <a:ea typeface="+mn-ea"/>
            </a:rPr>
            <a:t>してください</a:t>
          </a:r>
          <a:endParaRPr kumimoji="1" lang="en-US" altLang="ja-JP" sz="1600" b="1" u="sng">
            <a:solidFill>
              <a:srgbClr val="000000"/>
            </a:solidFill>
            <a:latin typeface="+mn-ea"/>
            <a:ea typeface="+mn-ea"/>
          </a:endParaRPr>
        </a:p>
        <a:p>
          <a:pPr algn="l"/>
          <a:r>
            <a:rPr kumimoji="1" lang="ja-JP" altLang="en-US" sz="1600" b="0" u="none">
              <a:solidFill>
                <a:srgbClr val="000000"/>
              </a:solidFill>
              <a:latin typeface="+mn-ea"/>
              <a:ea typeface="+mn-ea"/>
            </a:rPr>
            <a:t>　単位：　</a:t>
          </a:r>
          <a:r>
            <a:rPr kumimoji="1" lang="ja-JP" altLang="en-US" sz="1600" b="1" u="none">
              <a:solidFill>
                <a:srgbClr val="FF0000"/>
              </a:solidFill>
              <a:latin typeface="+mn-ea"/>
              <a:ea typeface="+mn-ea"/>
            </a:rPr>
            <a:t>ｋ</a:t>
          </a:r>
          <a:r>
            <a:rPr kumimoji="1" lang="en-US" altLang="ja-JP" sz="1600" b="1" u="none">
              <a:solidFill>
                <a:srgbClr val="FF0000"/>
              </a:solidFill>
              <a:latin typeface="+mn-ea"/>
              <a:ea typeface="+mn-ea"/>
            </a:rPr>
            <a:t>N</a:t>
          </a:r>
          <a:endParaRPr kumimoji="1" lang="en-US" altLang="ja-JP" sz="1600" b="1" u="sng">
            <a:solidFill>
              <a:srgbClr val="000000"/>
            </a:solidFill>
            <a:latin typeface="+mn-ea"/>
            <a:ea typeface="+mn-ea"/>
          </a:endParaRPr>
        </a:p>
      </xdr:txBody>
    </xdr:sp>
    <xdr:clientData/>
  </xdr:twoCellAnchor>
  <xdr:twoCellAnchor>
    <xdr:from>
      <xdr:col>0</xdr:col>
      <xdr:colOff>51954</xdr:colOff>
      <xdr:row>4</xdr:row>
      <xdr:rowOff>50511</xdr:rowOff>
    </xdr:from>
    <xdr:to>
      <xdr:col>4</xdr:col>
      <xdr:colOff>762000</xdr:colOff>
      <xdr:row>4</xdr:row>
      <xdr:rowOff>1084654</xdr:rowOff>
    </xdr:to>
    <xdr:sp macro="" textlink="">
      <xdr:nvSpPr>
        <xdr:cNvPr id="47" name="正方形/長方形 46">
          <a:extLst>
            <a:ext uri="{FF2B5EF4-FFF2-40B4-BE49-F238E27FC236}">
              <a16:creationId xmlns:a16="http://schemas.microsoft.com/office/drawing/2014/main" id="{82284591-AB31-477C-A2C0-BFCDAC0B8BBD}"/>
            </a:ext>
          </a:extLst>
        </xdr:cNvPr>
        <xdr:cNvSpPr/>
      </xdr:nvSpPr>
      <xdr:spPr>
        <a:xfrm>
          <a:off x="51954" y="5095875"/>
          <a:ext cx="8791864" cy="1034143"/>
        </a:xfrm>
        <a:prstGeom prst="rect">
          <a:avLst/>
        </a:prstGeom>
        <a:solidFill>
          <a:srgbClr val="FFFF00"/>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0" u="none">
              <a:solidFill>
                <a:srgbClr val="FF0000"/>
              </a:solidFill>
              <a:latin typeface="ＭＳ Ｐゴシック" panose="020B0600070205080204" pitchFamily="50" charset="-128"/>
              <a:ea typeface="+mn-ea"/>
              <a:cs typeface="Meiryo UI" panose="020B0604030504040204" pitchFamily="50" charset="-128"/>
            </a:rPr>
            <a:t>【</a:t>
          </a:r>
          <a:r>
            <a:rPr kumimoji="1" lang="ja-JP" altLang="en-US" sz="1600" b="0" u="none">
              <a:solidFill>
                <a:srgbClr val="FF0000"/>
              </a:solidFill>
              <a:latin typeface="ＭＳ Ｐゴシック" panose="020B0600070205080204" pitchFamily="50" charset="-128"/>
              <a:ea typeface="+mn-ea"/>
              <a:cs typeface="Meiryo UI" panose="020B0604030504040204" pitchFamily="50" charset="-128"/>
            </a:rPr>
            <a:t>注意</a:t>
          </a:r>
          <a:r>
            <a:rPr kumimoji="1" lang="en-US" altLang="ja-JP" sz="1600" b="0" u="none">
              <a:solidFill>
                <a:srgbClr val="FF0000"/>
              </a:solidFill>
              <a:latin typeface="ＭＳ Ｐゴシック" panose="020B0600070205080204" pitchFamily="50" charset="-128"/>
              <a:ea typeface="+mn-ea"/>
              <a:cs typeface="Meiryo UI" panose="020B0604030504040204" pitchFamily="50" charset="-128"/>
            </a:rPr>
            <a:t>】</a:t>
          </a:r>
        </a:p>
        <a:p>
          <a:pPr algn="l"/>
          <a:r>
            <a:rPr kumimoji="1" lang="ja-JP" altLang="en-US" sz="1600" b="0" u="none">
              <a:solidFill>
                <a:srgbClr val="FF0000"/>
              </a:solidFill>
              <a:latin typeface="ＭＳ Ｐゴシック" panose="020B0600070205080204" pitchFamily="50" charset="-128"/>
              <a:ea typeface="+mn-ea"/>
              <a:cs typeface="Meiryo UI" panose="020B0604030504040204" pitchFamily="50" charset="-128"/>
            </a:rPr>
            <a:t>生産性向上要件証明書の発行実績がない製品については、製品型番リストに記載されている内容が確認できる証憑書類を合わせてご提出ください。</a:t>
          </a:r>
        </a:p>
      </xdr:txBody>
    </xdr:sp>
    <xdr:clientData/>
  </xdr:twoCellAnchor>
  <xdr:twoCellAnchor>
    <xdr:from>
      <xdr:col>19</xdr:col>
      <xdr:colOff>603250</xdr:colOff>
      <xdr:row>33</xdr:row>
      <xdr:rowOff>0</xdr:rowOff>
    </xdr:from>
    <xdr:to>
      <xdr:col>21</xdr:col>
      <xdr:colOff>1369001</xdr:colOff>
      <xdr:row>35</xdr:row>
      <xdr:rowOff>415637</xdr:rowOff>
    </xdr:to>
    <xdr:sp macro="" textlink="">
      <xdr:nvSpPr>
        <xdr:cNvPr id="48" name="吹き出し: 角を丸めた四角形 47">
          <a:extLst>
            <a:ext uri="{FF2B5EF4-FFF2-40B4-BE49-F238E27FC236}">
              <a16:creationId xmlns:a16="http://schemas.microsoft.com/office/drawing/2014/main" id="{59199C52-40E0-4B40-B286-B03802245ED1}"/>
            </a:ext>
          </a:extLst>
        </xdr:cNvPr>
        <xdr:cNvSpPr/>
      </xdr:nvSpPr>
      <xdr:spPr>
        <a:xfrm>
          <a:off x="33845500" y="18573750"/>
          <a:ext cx="3639126" cy="1304637"/>
        </a:xfrm>
        <a:prstGeom prst="wedgeRoundRectCallout">
          <a:avLst>
            <a:gd name="adj1" fmla="val -18308"/>
            <a:gd name="adj2" fmla="val -100361"/>
            <a:gd name="adj3" fmla="val 16667"/>
          </a:avLst>
        </a:prstGeom>
        <a:solidFill>
          <a:srgbClr val="FFFF00"/>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u="none">
              <a:solidFill>
                <a:srgbClr val="FF0000"/>
              </a:solidFill>
              <a:latin typeface="ＭＳ Ｐゴシック" panose="020B0600070205080204" pitchFamily="50" charset="-128"/>
              <a:ea typeface="+mn-ea"/>
            </a:rPr>
            <a:t>【</a:t>
          </a:r>
          <a:r>
            <a:rPr kumimoji="1" lang="ja-JP" altLang="en-US" sz="1600" b="1" u="none">
              <a:solidFill>
                <a:srgbClr val="FF0000"/>
              </a:solidFill>
              <a:latin typeface="ＭＳ Ｐゴシック" panose="020B0600070205080204" pitchFamily="50" charset="-128"/>
              <a:ea typeface="+mn-ea"/>
            </a:rPr>
            <a:t>注意</a:t>
          </a:r>
          <a:r>
            <a:rPr kumimoji="1" lang="en-US" altLang="ja-JP" sz="1600" b="1" u="none">
              <a:solidFill>
                <a:srgbClr val="FF0000"/>
              </a:solidFill>
              <a:latin typeface="ＭＳ Ｐゴシック" panose="020B0600070205080204" pitchFamily="50" charset="-128"/>
              <a:ea typeface="+mn-ea"/>
            </a:rPr>
            <a:t>】</a:t>
          </a:r>
        </a:p>
        <a:p>
          <a:pPr algn="l"/>
          <a:r>
            <a:rPr kumimoji="1" lang="ja-JP" altLang="en-US" sz="1600" b="1" u="none">
              <a:solidFill>
                <a:srgbClr val="FF0000"/>
              </a:solidFill>
              <a:latin typeface="ＭＳ Ｐゴシック" panose="020B0600070205080204" pitchFamily="50" charset="-128"/>
              <a:ea typeface="+mn-ea"/>
            </a:rPr>
            <a:t>単位は　ｔ　ではなく　ｋＮ　で入力してください。</a:t>
          </a:r>
        </a:p>
      </xdr:txBody>
    </xdr:sp>
    <xdr:clientData/>
  </xdr:twoCellAnchor>
  <xdr:twoCellAnchor>
    <xdr:from>
      <xdr:col>7</xdr:col>
      <xdr:colOff>83128</xdr:colOff>
      <xdr:row>0</xdr:row>
      <xdr:rowOff>238412</xdr:rowOff>
    </xdr:from>
    <xdr:to>
      <xdr:col>8</xdr:col>
      <xdr:colOff>650751</xdr:colOff>
      <xdr:row>2</xdr:row>
      <xdr:rowOff>44738</xdr:rowOff>
    </xdr:to>
    <xdr:sp macro="" textlink="">
      <xdr:nvSpPr>
        <xdr:cNvPr id="49" name="吹き出し: 角を丸めた四角形 48">
          <a:extLst>
            <a:ext uri="{FF2B5EF4-FFF2-40B4-BE49-F238E27FC236}">
              <a16:creationId xmlns:a16="http://schemas.microsoft.com/office/drawing/2014/main" id="{DE48E1AE-A316-4885-9FB2-35B9260A3DC4}"/>
            </a:ext>
          </a:extLst>
        </xdr:cNvPr>
        <xdr:cNvSpPr/>
      </xdr:nvSpPr>
      <xdr:spPr>
        <a:xfrm>
          <a:off x="13175673" y="238412"/>
          <a:ext cx="3865005" cy="1815235"/>
        </a:xfrm>
        <a:prstGeom prst="wedgeRoundRectCallout">
          <a:avLst>
            <a:gd name="adj1" fmla="val -67897"/>
            <a:gd name="adj2" fmla="val -2518"/>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u="none">
              <a:solidFill>
                <a:srgbClr val="000000"/>
              </a:solidFill>
              <a:latin typeface="+mn-ea"/>
              <a:ea typeface="+mn-ea"/>
            </a:rPr>
            <a:t>【</a:t>
          </a:r>
          <a:r>
            <a:rPr kumimoji="1" lang="ja-JP" altLang="en-US" sz="1600" b="1" u="none">
              <a:solidFill>
                <a:srgbClr val="000000"/>
              </a:solidFill>
              <a:latin typeface="+mn-ea"/>
              <a:ea typeface="+mn-ea"/>
            </a:rPr>
            <a:t>　製造事業者名　</a:t>
          </a:r>
          <a:r>
            <a:rPr kumimoji="1" lang="en-US" altLang="ja-JP" sz="1600" b="1" u="none">
              <a:solidFill>
                <a:srgbClr val="000000"/>
              </a:solidFill>
              <a:latin typeface="+mn-ea"/>
              <a:ea typeface="+mn-ea"/>
            </a:rPr>
            <a:t>(</a:t>
          </a:r>
          <a:r>
            <a:rPr kumimoji="1" lang="ja-JP" altLang="en-US" sz="1600" b="1" u="none">
              <a:solidFill>
                <a:srgbClr val="000000"/>
              </a:solidFill>
              <a:latin typeface="+mn-ea"/>
              <a:ea typeface="+mn-ea"/>
            </a:rPr>
            <a:t>フリガナ</a:t>
          </a:r>
          <a:r>
            <a:rPr kumimoji="1" lang="en-US" altLang="ja-JP" sz="1600" b="1" u="none">
              <a:solidFill>
                <a:srgbClr val="000000"/>
              </a:solidFill>
              <a:latin typeface="+mn-ea"/>
              <a:ea typeface="+mn-ea"/>
            </a:rPr>
            <a:t>)</a:t>
          </a:r>
          <a:r>
            <a:rPr kumimoji="1" lang="ja-JP" altLang="en-US" sz="1600" b="1" u="none">
              <a:solidFill>
                <a:srgbClr val="000000"/>
              </a:solidFill>
              <a:latin typeface="+mn-ea"/>
              <a:ea typeface="+mn-ea"/>
            </a:rPr>
            <a:t>　</a:t>
          </a:r>
          <a:r>
            <a:rPr kumimoji="1" lang="en-US" altLang="ja-JP" sz="1600" b="1" u="none">
              <a:solidFill>
                <a:srgbClr val="000000"/>
              </a:solidFill>
              <a:latin typeface="+mn-ea"/>
              <a:ea typeface="+mn-ea"/>
            </a:rPr>
            <a:t>】</a:t>
          </a:r>
        </a:p>
        <a:p>
          <a:pPr algn="l"/>
          <a:r>
            <a:rPr kumimoji="1" lang="ja-JP" altLang="en-US" sz="1600" b="0" u="none">
              <a:solidFill>
                <a:srgbClr val="000000"/>
              </a:solidFill>
              <a:latin typeface="+mn-ea"/>
              <a:ea typeface="+mn-ea"/>
            </a:rPr>
            <a:t>　　事業者名</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フリガナ</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を入力してください　</a:t>
          </a:r>
        </a:p>
        <a:p>
          <a:pPr algn="l"/>
          <a:r>
            <a:rPr kumimoji="1" lang="ja-JP" altLang="en-US" sz="1600" b="0" u="none">
              <a:solidFill>
                <a:srgbClr val="000000"/>
              </a:solidFill>
              <a:latin typeface="+mn-ea"/>
              <a:ea typeface="+mn-ea"/>
            </a:rPr>
            <a:t>　　・全角カタカナで入力</a:t>
          </a:r>
        </a:p>
        <a:p>
          <a:pPr algn="l"/>
          <a:r>
            <a:rPr kumimoji="1" lang="ja-JP" altLang="en-US" sz="1600" b="0" u="none">
              <a:solidFill>
                <a:srgbClr val="FF0000"/>
              </a:solidFill>
              <a:latin typeface="+mn-ea"/>
              <a:ea typeface="+mn-ea"/>
            </a:rPr>
            <a:t>　　・法人格は省略</a:t>
          </a:r>
          <a:endParaRPr kumimoji="1" lang="en-US" altLang="ja-JP" sz="1600" b="0" u="none">
            <a:solidFill>
              <a:srgbClr val="000000"/>
            </a:solidFill>
            <a:latin typeface="+mn-ea"/>
            <a:ea typeface="+mn-ea"/>
          </a:endParaRPr>
        </a:p>
      </xdr:txBody>
    </xdr:sp>
    <xdr:clientData/>
  </xdr:twoCellAnchor>
  <xdr:twoCellAnchor>
    <xdr:from>
      <xdr:col>6</xdr:col>
      <xdr:colOff>2493818</xdr:colOff>
      <xdr:row>3</xdr:row>
      <xdr:rowOff>722414</xdr:rowOff>
    </xdr:from>
    <xdr:to>
      <xdr:col>8</xdr:col>
      <xdr:colOff>1347516</xdr:colOff>
      <xdr:row>4</xdr:row>
      <xdr:rowOff>805295</xdr:rowOff>
    </xdr:to>
    <xdr:sp macro="" textlink="">
      <xdr:nvSpPr>
        <xdr:cNvPr id="57" name="吹き出し: 角を丸めた四角形 56">
          <a:extLst>
            <a:ext uri="{FF2B5EF4-FFF2-40B4-BE49-F238E27FC236}">
              <a16:creationId xmlns:a16="http://schemas.microsoft.com/office/drawing/2014/main" id="{A0FB67F4-FB35-44D6-B956-E485D0C1128D}"/>
            </a:ext>
          </a:extLst>
        </xdr:cNvPr>
        <xdr:cNvSpPr/>
      </xdr:nvSpPr>
      <xdr:spPr>
        <a:xfrm>
          <a:off x="13023273" y="4241469"/>
          <a:ext cx="4714170" cy="1593026"/>
        </a:xfrm>
        <a:prstGeom prst="wedgeRoundRectCallout">
          <a:avLst>
            <a:gd name="adj1" fmla="val -55319"/>
            <a:gd name="adj2" fmla="val -118012"/>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u="none">
              <a:solidFill>
                <a:sysClr val="windowText" lastClr="000000"/>
              </a:solidFill>
              <a:latin typeface="+mn-ea"/>
              <a:ea typeface="+mn-ea"/>
            </a:rPr>
            <a:t>　</a:t>
          </a:r>
          <a:r>
            <a:rPr kumimoji="1" lang="en-US" altLang="ja-JP" sz="1600" b="1" u="none">
              <a:solidFill>
                <a:sysClr val="windowText" lastClr="000000"/>
              </a:solidFill>
              <a:latin typeface="+mn-ea"/>
              <a:ea typeface="+mn-ea"/>
            </a:rPr>
            <a:t>【</a:t>
          </a:r>
          <a:r>
            <a:rPr kumimoji="1" lang="ja-JP" altLang="en-US" sz="1600" b="1" u="none">
              <a:solidFill>
                <a:sysClr val="windowText" lastClr="000000"/>
              </a:solidFill>
              <a:latin typeface="+mn-ea"/>
              <a:ea typeface="+mn-ea"/>
            </a:rPr>
            <a:t>　申請年月日　</a:t>
          </a:r>
          <a:r>
            <a:rPr kumimoji="1" lang="en-US" altLang="ja-JP" sz="1600" b="1" u="none">
              <a:solidFill>
                <a:sysClr val="windowText" lastClr="000000"/>
              </a:solidFill>
              <a:latin typeface="+mn-ea"/>
              <a:ea typeface="+mn-ea"/>
            </a:rPr>
            <a:t>】</a:t>
          </a:r>
        </a:p>
        <a:p>
          <a:pPr algn="l"/>
          <a:r>
            <a:rPr kumimoji="1" lang="ja-JP" altLang="en-US" sz="1600" b="0" u="none">
              <a:solidFill>
                <a:sysClr val="windowText" lastClr="000000"/>
              </a:solidFill>
              <a:latin typeface="+mn-ea"/>
              <a:ea typeface="+mn-ea"/>
            </a:rPr>
            <a:t>　　</a:t>
          </a:r>
          <a:r>
            <a:rPr kumimoji="1" lang="en-US" altLang="ja-JP" sz="1600" b="0" u="none">
              <a:solidFill>
                <a:sysClr val="windowText" lastClr="000000"/>
              </a:solidFill>
              <a:latin typeface="+mn-ea"/>
              <a:ea typeface="+mn-ea"/>
            </a:rPr>
            <a:t>SII</a:t>
          </a:r>
          <a:r>
            <a:rPr kumimoji="1" lang="ja-JP" altLang="en-US" sz="1600" b="0" u="none">
              <a:solidFill>
                <a:sysClr val="windowText" lastClr="000000"/>
              </a:solidFill>
              <a:latin typeface="+mn-ea"/>
              <a:ea typeface="+mn-ea"/>
            </a:rPr>
            <a:t>へメール申請を行った日付を入力してください</a:t>
          </a:r>
        </a:p>
        <a:p>
          <a:pPr algn="l"/>
          <a:r>
            <a:rPr kumimoji="1" lang="ja-JP" altLang="en-US" sz="1600" b="0" u="none">
              <a:solidFill>
                <a:sysClr val="windowText" lastClr="000000"/>
              </a:solidFill>
              <a:latin typeface="+mn-ea"/>
              <a:ea typeface="+mn-ea"/>
            </a:rPr>
            <a:t>　　入力例</a:t>
          </a:r>
          <a:r>
            <a:rPr kumimoji="1" lang="en-US" altLang="ja-JP" sz="1600" b="0" u="none">
              <a:solidFill>
                <a:sysClr val="windowText" lastClr="000000"/>
              </a:solidFill>
              <a:latin typeface="+mn-ea"/>
              <a:ea typeface="+mn-ea"/>
            </a:rPr>
            <a:t>)</a:t>
          </a:r>
          <a:r>
            <a:rPr kumimoji="1" lang="ja-JP" altLang="en-US" sz="1600" b="0" u="none">
              <a:solidFill>
                <a:sysClr val="windowText" lastClr="000000"/>
              </a:solidFill>
              <a:latin typeface="+mn-ea"/>
              <a:ea typeface="+mn-ea"/>
            </a:rPr>
            <a:t>　</a:t>
          </a:r>
          <a:r>
            <a:rPr kumimoji="1" lang="en-US" altLang="ja-JP" sz="1600" b="0" u="none">
              <a:solidFill>
                <a:sysClr val="windowText" lastClr="000000"/>
              </a:solidFill>
              <a:latin typeface="+mn-ea"/>
              <a:ea typeface="+mn-ea"/>
            </a:rPr>
            <a:t>2022/4/28</a:t>
          </a:r>
          <a:endParaRPr kumimoji="1" lang="en-US" altLang="ja-JP" sz="1600" b="0" u="none">
            <a:solidFill>
              <a:srgbClr val="000000"/>
            </a:solidFill>
            <a:latin typeface="+mn-ea"/>
            <a:ea typeface="+mn-ea"/>
          </a:endParaRPr>
        </a:p>
      </xdr:txBody>
    </xdr:sp>
    <xdr:clientData/>
  </xdr:twoCellAnchor>
  <xdr:twoCellAnchor>
    <xdr:from>
      <xdr:col>3</xdr:col>
      <xdr:colOff>968376</xdr:colOff>
      <xdr:row>1</xdr:row>
      <xdr:rowOff>1467426</xdr:rowOff>
    </xdr:from>
    <xdr:to>
      <xdr:col>5</xdr:col>
      <xdr:colOff>383886</xdr:colOff>
      <xdr:row>2</xdr:row>
      <xdr:rowOff>1363807</xdr:rowOff>
    </xdr:to>
    <xdr:sp macro="" textlink="">
      <xdr:nvSpPr>
        <xdr:cNvPr id="58" name="吹き出し: 角を丸めた四角形 57">
          <a:extLst>
            <a:ext uri="{FF2B5EF4-FFF2-40B4-BE49-F238E27FC236}">
              <a16:creationId xmlns:a16="http://schemas.microsoft.com/office/drawing/2014/main" id="{8E731E80-9731-43B3-8062-8D088A3579E5}"/>
            </a:ext>
          </a:extLst>
        </xdr:cNvPr>
        <xdr:cNvSpPr/>
      </xdr:nvSpPr>
      <xdr:spPr>
        <a:xfrm>
          <a:off x="6544831" y="1975426"/>
          <a:ext cx="3837419" cy="1408836"/>
        </a:xfrm>
        <a:prstGeom prst="wedgeRoundRectCallout">
          <a:avLst>
            <a:gd name="adj1" fmla="val -46172"/>
            <a:gd name="adj2" fmla="val -76381"/>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製造事業者名　</a:t>
          </a:r>
          <a:r>
            <a:rPr kumimoji="1" lang="en-US" altLang="ja-JP" sz="1600" b="1">
              <a:solidFill>
                <a:srgbClr val="000000"/>
              </a:solidFill>
              <a:latin typeface="+mn-ea"/>
              <a:ea typeface="+mn-ea"/>
            </a:rPr>
            <a:t>】</a:t>
          </a:r>
          <a:endParaRPr kumimoji="1" lang="en-US" altLang="ja-JP" sz="1600" b="0">
            <a:solidFill>
              <a:srgbClr val="000000"/>
            </a:solidFill>
            <a:latin typeface="+mn-ea"/>
            <a:ea typeface="+mn-ea"/>
          </a:endParaRPr>
        </a:p>
        <a:p>
          <a:pPr algn="l"/>
          <a:r>
            <a:rPr kumimoji="1" lang="ja-JP" altLang="en-US" sz="1600" b="0" u="none">
              <a:solidFill>
                <a:srgbClr val="000000"/>
              </a:solidFill>
              <a:latin typeface="+mn-ea"/>
              <a:ea typeface="+mn-ea"/>
            </a:rPr>
            <a:t>　　事業者名を入力してください</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a:t>
          </a:r>
          <a:r>
            <a:rPr kumimoji="1" lang="en-US" altLang="ja-JP" sz="1600" b="0" u="none">
              <a:solidFill>
                <a:srgbClr val="000000"/>
              </a:solidFill>
              <a:latin typeface="+mn-ea"/>
              <a:ea typeface="+mn-ea"/>
            </a:rPr>
            <a:t>40</a:t>
          </a:r>
          <a:r>
            <a:rPr kumimoji="1" lang="ja-JP" altLang="en-US" sz="1600" b="0" u="none">
              <a:solidFill>
                <a:srgbClr val="000000"/>
              </a:solidFill>
              <a:latin typeface="+mn-ea"/>
              <a:ea typeface="+mn-ea"/>
            </a:rPr>
            <a:t>字以内</a:t>
          </a:r>
          <a:endParaRPr kumimoji="1" lang="en-US" altLang="ja-JP" sz="1600" b="0" u="none">
            <a:solidFill>
              <a:srgbClr val="000000"/>
            </a:solidFill>
            <a:latin typeface="+mn-ea"/>
            <a:ea typeface="+mn-ea"/>
          </a:endParaRPr>
        </a:p>
        <a:p>
          <a:pPr algn="l"/>
          <a:r>
            <a:rPr kumimoji="1" lang="ja-JP" altLang="en-US" sz="1600" b="0" u="none">
              <a:solidFill>
                <a:srgbClr val="FF0000"/>
              </a:solidFill>
              <a:latin typeface="+mn-ea"/>
              <a:ea typeface="+mn-ea"/>
            </a:rPr>
            <a:t>　　・法人格は省略せずに入力</a:t>
          </a:r>
          <a:endParaRPr kumimoji="1" lang="en-US" altLang="ja-JP" sz="1600" b="0" u="none">
            <a:solidFill>
              <a:srgbClr val="000000"/>
            </a:solidFill>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0</xdr:colOff>
      <xdr:row>2</xdr:row>
      <xdr:rowOff>0</xdr:rowOff>
    </xdr:from>
    <xdr:to>
      <xdr:col>19</xdr:col>
      <xdr:colOff>519545</xdr:colOff>
      <xdr:row>3</xdr:row>
      <xdr:rowOff>1273196</xdr:rowOff>
    </xdr:to>
    <xdr:grpSp>
      <xdr:nvGrpSpPr>
        <xdr:cNvPr id="16" name="グループ化 15">
          <a:extLst>
            <a:ext uri="{FF2B5EF4-FFF2-40B4-BE49-F238E27FC236}">
              <a16:creationId xmlns:a16="http://schemas.microsoft.com/office/drawing/2014/main" id="{F1653562-F2B1-4B20-86C4-D64FE30E4992}"/>
            </a:ext>
          </a:extLst>
        </xdr:cNvPr>
        <xdr:cNvGrpSpPr/>
      </xdr:nvGrpSpPr>
      <xdr:grpSpPr>
        <a:xfrm>
          <a:off x="28528818" y="2020455"/>
          <a:ext cx="7031182" cy="2785650"/>
          <a:chOff x="24658307" y="547688"/>
          <a:chExt cx="6520933" cy="2663598"/>
        </a:xfrm>
      </xdr:grpSpPr>
      <xdr:sp macro="" textlink="">
        <xdr:nvSpPr>
          <xdr:cNvPr id="17" name="正方形/長方形 16">
            <a:extLst>
              <a:ext uri="{FF2B5EF4-FFF2-40B4-BE49-F238E27FC236}">
                <a16:creationId xmlns:a16="http://schemas.microsoft.com/office/drawing/2014/main" id="{CF9763C3-6500-4120-9882-FC8499677289}"/>
              </a:ext>
            </a:extLst>
          </xdr:cNvPr>
          <xdr:cNvSpPr/>
        </xdr:nvSpPr>
        <xdr:spPr>
          <a:xfrm>
            <a:off x="24658307" y="547688"/>
            <a:ext cx="6520933" cy="266359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latin typeface="Meiryo UI" panose="020B0604030504040204" pitchFamily="50" charset="-128"/>
                <a:ea typeface="Meiryo UI" panose="020B0604030504040204" pitchFamily="50" charset="-128"/>
              </a:rPr>
              <a:t>凡例：</a:t>
            </a:r>
          </a:p>
        </xdr:txBody>
      </xdr:sp>
      <xdr:grpSp>
        <xdr:nvGrpSpPr>
          <xdr:cNvPr id="18" name="グループ化 17">
            <a:extLst>
              <a:ext uri="{FF2B5EF4-FFF2-40B4-BE49-F238E27FC236}">
                <a16:creationId xmlns:a16="http://schemas.microsoft.com/office/drawing/2014/main" id="{ECFCAD5D-376A-42DD-9CB2-FE519E08D0CA}"/>
              </a:ext>
            </a:extLst>
          </xdr:cNvPr>
          <xdr:cNvGrpSpPr/>
        </xdr:nvGrpSpPr>
        <xdr:grpSpPr>
          <a:xfrm>
            <a:off x="25406267" y="849725"/>
            <a:ext cx="5274630" cy="514041"/>
            <a:chOff x="20797532" y="530440"/>
            <a:chExt cx="2470333" cy="313765"/>
          </a:xfrm>
        </xdr:grpSpPr>
        <xdr:sp macro="" textlink="">
          <xdr:nvSpPr>
            <xdr:cNvPr id="27" name="正方形/長方形 26">
              <a:extLst>
                <a:ext uri="{FF2B5EF4-FFF2-40B4-BE49-F238E27FC236}">
                  <a16:creationId xmlns:a16="http://schemas.microsoft.com/office/drawing/2014/main" id="{08F511FC-442C-4A79-B58E-A1595F576469}"/>
                </a:ext>
              </a:extLst>
            </xdr:cNvPr>
            <xdr:cNvSpPr/>
          </xdr:nvSpPr>
          <xdr:spPr>
            <a:xfrm>
              <a:off x="20797532" y="530440"/>
              <a:ext cx="773889" cy="313765"/>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28" name="正方形/長方形 27">
              <a:extLst>
                <a:ext uri="{FF2B5EF4-FFF2-40B4-BE49-F238E27FC236}">
                  <a16:creationId xmlns:a16="http://schemas.microsoft.com/office/drawing/2014/main" id="{6FEAD3C1-2C75-40B1-B693-22ADDCC7F39B}"/>
                </a:ext>
              </a:extLst>
            </xdr:cNvPr>
            <xdr:cNvSpPr/>
          </xdr:nvSpPr>
          <xdr:spPr>
            <a:xfrm>
              <a:off x="21756220" y="530440"/>
              <a:ext cx="1511645" cy="313765"/>
            </a:xfrm>
            <a:prstGeom prst="rect">
              <a:avLst/>
            </a:prstGeom>
            <a:solidFill>
              <a:schemeClr val="bg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未入力箇所</a:t>
              </a:r>
            </a:p>
          </xdr:txBody>
        </xdr:sp>
        <xdr:cxnSp macro="">
          <xdr:nvCxnSpPr>
            <xdr:cNvPr id="29" name="直線コネクタ 28">
              <a:extLst>
                <a:ext uri="{FF2B5EF4-FFF2-40B4-BE49-F238E27FC236}">
                  <a16:creationId xmlns:a16="http://schemas.microsoft.com/office/drawing/2014/main" id="{3B16A2D3-33AF-47D5-9EBC-1CD65C699E11}"/>
                </a:ext>
              </a:extLst>
            </xdr:cNvPr>
            <xdr:cNvCxnSpPr>
              <a:stCxn id="27" idx="3"/>
              <a:endCxn id="28" idx="1"/>
            </xdr:cNvCxnSpPr>
          </xdr:nvCxnSpPr>
          <xdr:spPr>
            <a:xfrm>
              <a:off x="21571421" y="687322"/>
              <a:ext cx="184799" cy="0"/>
            </a:xfrm>
            <a:prstGeom prst="line">
              <a:avLst/>
            </a:prstGeom>
            <a:ln>
              <a:solidFill>
                <a:srgbClr val="FFFF00"/>
              </a:solidFill>
            </a:ln>
          </xdr:spPr>
          <xdr:style>
            <a:lnRef idx="1">
              <a:schemeClr val="accent1"/>
            </a:lnRef>
            <a:fillRef idx="0">
              <a:schemeClr val="accent1"/>
            </a:fillRef>
            <a:effectRef idx="0">
              <a:schemeClr val="accent1"/>
            </a:effectRef>
            <a:fontRef idx="minor">
              <a:schemeClr val="tx1"/>
            </a:fontRef>
          </xdr:style>
        </xdr:cxnSp>
      </xdr:grpSp>
      <xdr:grpSp>
        <xdr:nvGrpSpPr>
          <xdr:cNvPr id="19" name="グループ化 18">
            <a:extLst>
              <a:ext uri="{FF2B5EF4-FFF2-40B4-BE49-F238E27FC236}">
                <a16:creationId xmlns:a16="http://schemas.microsoft.com/office/drawing/2014/main" id="{FE9A06F8-EE10-4A13-ACB9-34102A6F0CBC}"/>
              </a:ext>
            </a:extLst>
          </xdr:cNvPr>
          <xdr:cNvGrpSpPr/>
        </xdr:nvGrpSpPr>
        <xdr:grpSpPr>
          <a:xfrm>
            <a:off x="25406945" y="1584070"/>
            <a:ext cx="5285911" cy="514041"/>
            <a:chOff x="20809096" y="530440"/>
            <a:chExt cx="2475464" cy="313765"/>
          </a:xfrm>
        </xdr:grpSpPr>
        <xdr:sp macro="" textlink="">
          <xdr:nvSpPr>
            <xdr:cNvPr id="24" name="正方形/長方形 23">
              <a:extLst>
                <a:ext uri="{FF2B5EF4-FFF2-40B4-BE49-F238E27FC236}">
                  <a16:creationId xmlns:a16="http://schemas.microsoft.com/office/drawing/2014/main" id="{E4114C6C-F2F4-47D2-9A63-EA94B5BADB5A}"/>
                </a:ext>
              </a:extLst>
            </xdr:cNvPr>
            <xdr:cNvSpPr/>
          </xdr:nvSpPr>
          <xdr:spPr>
            <a:xfrm>
              <a:off x="20809096" y="530440"/>
              <a:ext cx="773205" cy="313765"/>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25" name="正方形/長方形 24">
              <a:extLst>
                <a:ext uri="{FF2B5EF4-FFF2-40B4-BE49-F238E27FC236}">
                  <a16:creationId xmlns:a16="http://schemas.microsoft.com/office/drawing/2014/main" id="{0C912950-65A6-4D5C-BADF-039F89D20522}"/>
                </a:ext>
              </a:extLst>
            </xdr:cNvPr>
            <xdr:cNvSpPr/>
          </xdr:nvSpPr>
          <xdr:spPr>
            <a:xfrm>
              <a:off x="21761813" y="530440"/>
              <a:ext cx="1522747" cy="313765"/>
            </a:xfrm>
            <a:prstGeom prst="rect">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型番が重複</a:t>
              </a:r>
            </a:p>
          </xdr:txBody>
        </xdr:sp>
        <xdr:cxnSp macro="">
          <xdr:nvCxnSpPr>
            <xdr:cNvPr id="26" name="直線コネクタ 25">
              <a:extLst>
                <a:ext uri="{FF2B5EF4-FFF2-40B4-BE49-F238E27FC236}">
                  <a16:creationId xmlns:a16="http://schemas.microsoft.com/office/drawing/2014/main" id="{521A5EB5-3E72-4910-9FC7-82E845113348}"/>
                </a:ext>
              </a:extLst>
            </xdr:cNvPr>
            <xdr:cNvCxnSpPr>
              <a:stCxn id="24" idx="3"/>
              <a:endCxn id="25" idx="1"/>
            </xdr:cNvCxnSpPr>
          </xdr:nvCxnSpPr>
          <xdr:spPr>
            <a:xfrm>
              <a:off x="21582301" y="687323"/>
              <a:ext cx="179512" cy="0"/>
            </a:xfrm>
            <a:prstGeom prst="line">
              <a:avLst/>
            </a:prstGeom>
            <a:ln>
              <a:solidFill>
                <a:srgbClr val="FFC000"/>
              </a:solidFill>
            </a:ln>
          </xdr:spPr>
          <xdr:style>
            <a:lnRef idx="1">
              <a:schemeClr val="accent1"/>
            </a:lnRef>
            <a:fillRef idx="0">
              <a:schemeClr val="accent1"/>
            </a:fillRef>
            <a:effectRef idx="0">
              <a:schemeClr val="accent1"/>
            </a:effectRef>
            <a:fontRef idx="minor">
              <a:schemeClr val="tx1"/>
            </a:fontRef>
          </xdr:style>
        </xdr:cxnSp>
      </xdr:grpSp>
      <xdr:grpSp>
        <xdr:nvGrpSpPr>
          <xdr:cNvPr id="20" name="グループ化 19">
            <a:extLst>
              <a:ext uri="{FF2B5EF4-FFF2-40B4-BE49-F238E27FC236}">
                <a16:creationId xmlns:a16="http://schemas.microsoft.com/office/drawing/2014/main" id="{4A2E263E-5FA2-404D-97F5-B89765D36A43}"/>
              </a:ext>
            </a:extLst>
          </xdr:cNvPr>
          <xdr:cNvGrpSpPr/>
        </xdr:nvGrpSpPr>
        <xdr:grpSpPr>
          <a:xfrm>
            <a:off x="25406959" y="2326559"/>
            <a:ext cx="5282278" cy="513770"/>
            <a:chOff x="20809101" y="534306"/>
            <a:chExt cx="2473813" cy="315946"/>
          </a:xfrm>
        </xdr:grpSpPr>
        <xdr:sp macro="" textlink="">
          <xdr:nvSpPr>
            <xdr:cNvPr id="21" name="正方形/長方形 20">
              <a:extLst>
                <a:ext uri="{FF2B5EF4-FFF2-40B4-BE49-F238E27FC236}">
                  <a16:creationId xmlns:a16="http://schemas.microsoft.com/office/drawing/2014/main" id="{3EB48703-93BE-4277-B0F4-35DA57B45A8F}"/>
                </a:ext>
              </a:extLst>
            </xdr:cNvPr>
            <xdr:cNvSpPr/>
          </xdr:nvSpPr>
          <xdr:spPr>
            <a:xfrm>
              <a:off x="20809101" y="536487"/>
              <a:ext cx="773205" cy="313765"/>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a:latin typeface="Meiryo UI" panose="020B0604030504040204" pitchFamily="50" charset="-128"/>
                <a:ea typeface="Meiryo UI" panose="020B0604030504040204" pitchFamily="50" charset="-128"/>
              </a:endParaRPr>
            </a:p>
          </xdr:txBody>
        </xdr:sp>
        <xdr:sp macro="" textlink="">
          <xdr:nvSpPr>
            <xdr:cNvPr id="22" name="正方形/長方形 21">
              <a:extLst>
                <a:ext uri="{FF2B5EF4-FFF2-40B4-BE49-F238E27FC236}">
                  <a16:creationId xmlns:a16="http://schemas.microsoft.com/office/drawing/2014/main" id="{7DAD3697-3609-4866-8443-33848EF4E72B}"/>
                </a:ext>
              </a:extLst>
            </xdr:cNvPr>
            <xdr:cNvSpPr/>
          </xdr:nvSpPr>
          <xdr:spPr>
            <a:xfrm>
              <a:off x="21763525" y="534306"/>
              <a:ext cx="1519389" cy="314581"/>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生産性指標の年平均向上率が</a:t>
              </a:r>
              <a:r>
                <a:rPr kumimoji="1" lang="en-US" altLang="ja-JP" sz="1400">
                  <a:solidFill>
                    <a:schemeClr val="tx1"/>
                  </a:solidFill>
                  <a:latin typeface="Meiryo UI" panose="020B0604030504040204" pitchFamily="50" charset="-128"/>
                  <a:ea typeface="Meiryo UI" panose="020B0604030504040204" pitchFamily="50" charset="-128"/>
                </a:rPr>
                <a:t>1%</a:t>
              </a:r>
              <a:r>
                <a:rPr kumimoji="1" lang="ja-JP" altLang="en-US" sz="1400">
                  <a:solidFill>
                    <a:schemeClr val="tx1"/>
                  </a:solidFill>
                  <a:latin typeface="Meiryo UI" panose="020B0604030504040204" pitchFamily="50" charset="-128"/>
                  <a:ea typeface="Meiryo UI" panose="020B0604030504040204" pitchFamily="50" charset="-128"/>
                </a:rPr>
                <a:t>未満</a:t>
              </a:r>
            </a:p>
          </xdr:txBody>
        </xdr:sp>
        <xdr:cxnSp macro="">
          <xdr:nvCxnSpPr>
            <xdr:cNvPr id="23" name="直線コネクタ 22">
              <a:extLst>
                <a:ext uri="{FF2B5EF4-FFF2-40B4-BE49-F238E27FC236}">
                  <a16:creationId xmlns:a16="http://schemas.microsoft.com/office/drawing/2014/main" id="{2871A177-4059-4EE4-9A58-601725D6F5B9}"/>
                </a:ext>
              </a:extLst>
            </xdr:cNvPr>
            <xdr:cNvCxnSpPr>
              <a:stCxn id="21" idx="3"/>
              <a:endCxn id="22" idx="1"/>
            </xdr:cNvCxnSpPr>
          </xdr:nvCxnSpPr>
          <xdr:spPr>
            <a:xfrm flipV="1">
              <a:off x="21582306" y="691597"/>
              <a:ext cx="181219" cy="1773"/>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28</xdr:col>
      <xdr:colOff>17318</xdr:colOff>
      <xdr:row>1</xdr:row>
      <xdr:rowOff>762000</xdr:rowOff>
    </xdr:from>
    <xdr:to>
      <xdr:col>33</xdr:col>
      <xdr:colOff>779320</xdr:colOff>
      <xdr:row>2</xdr:row>
      <xdr:rowOff>366010</xdr:rowOff>
    </xdr:to>
    <xdr:sp macro="" textlink="">
      <xdr:nvSpPr>
        <xdr:cNvPr id="30" name="正方形/長方形 29">
          <a:extLst>
            <a:ext uri="{FF2B5EF4-FFF2-40B4-BE49-F238E27FC236}">
              <a16:creationId xmlns:a16="http://schemas.microsoft.com/office/drawing/2014/main" id="{8F05EE5B-E3F7-40A3-A093-29430F192A12}"/>
            </a:ext>
          </a:extLst>
        </xdr:cNvPr>
        <xdr:cNvSpPr/>
      </xdr:nvSpPr>
      <xdr:spPr>
        <a:xfrm>
          <a:off x="49149000" y="1264227"/>
          <a:ext cx="8382002" cy="111069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200" b="1"/>
            <a:t>非表示部分</a:t>
          </a:r>
        </a:p>
      </xdr:txBody>
    </xdr:sp>
    <xdr:clientData/>
  </xdr:twoCellAnchor>
  <xdr:twoCellAnchor>
    <xdr:from>
      <xdr:col>0</xdr:col>
      <xdr:colOff>0</xdr:colOff>
      <xdr:row>4</xdr:row>
      <xdr:rowOff>51954</xdr:rowOff>
    </xdr:from>
    <xdr:to>
      <xdr:col>4</xdr:col>
      <xdr:colOff>692728</xdr:colOff>
      <xdr:row>4</xdr:row>
      <xdr:rowOff>1086097</xdr:rowOff>
    </xdr:to>
    <xdr:sp macro="" textlink="">
      <xdr:nvSpPr>
        <xdr:cNvPr id="31" name="正方形/長方形 30">
          <a:extLst>
            <a:ext uri="{FF2B5EF4-FFF2-40B4-BE49-F238E27FC236}">
              <a16:creationId xmlns:a16="http://schemas.microsoft.com/office/drawing/2014/main" id="{46063FDE-A9EC-467A-A7D3-B3466C3AC202}"/>
            </a:ext>
          </a:extLst>
        </xdr:cNvPr>
        <xdr:cNvSpPr/>
      </xdr:nvSpPr>
      <xdr:spPr>
        <a:xfrm>
          <a:off x="0" y="5097318"/>
          <a:ext cx="8751455" cy="1034143"/>
        </a:xfrm>
        <a:prstGeom prst="rect">
          <a:avLst/>
        </a:prstGeom>
        <a:solidFill>
          <a:srgbClr val="FFFF00"/>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0" u="none">
              <a:solidFill>
                <a:srgbClr val="FF0000"/>
              </a:solidFill>
              <a:latin typeface="ＭＳ Ｐゴシック" panose="020B0600070205080204" pitchFamily="50" charset="-128"/>
              <a:ea typeface="+mn-ea"/>
              <a:cs typeface="Meiryo UI" panose="020B0604030504040204" pitchFamily="50" charset="-128"/>
            </a:rPr>
            <a:t>【</a:t>
          </a:r>
          <a:r>
            <a:rPr kumimoji="1" lang="ja-JP" altLang="en-US" sz="1600" b="0" u="none">
              <a:solidFill>
                <a:srgbClr val="FF0000"/>
              </a:solidFill>
              <a:latin typeface="ＭＳ Ｐゴシック" panose="020B0600070205080204" pitchFamily="50" charset="-128"/>
              <a:ea typeface="+mn-ea"/>
              <a:cs typeface="Meiryo UI" panose="020B0604030504040204" pitchFamily="50" charset="-128"/>
            </a:rPr>
            <a:t>注意</a:t>
          </a:r>
          <a:r>
            <a:rPr kumimoji="1" lang="en-US" altLang="ja-JP" sz="1600" b="0" u="none">
              <a:solidFill>
                <a:srgbClr val="FF0000"/>
              </a:solidFill>
              <a:latin typeface="ＭＳ Ｐゴシック" panose="020B0600070205080204" pitchFamily="50" charset="-128"/>
              <a:ea typeface="+mn-ea"/>
              <a:cs typeface="Meiryo UI" panose="020B0604030504040204" pitchFamily="50" charset="-128"/>
            </a:rPr>
            <a:t>】</a:t>
          </a:r>
        </a:p>
        <a:p>
          <a:pPr algn="l"/>
          <a:r>
            <a:rPr kumimoji="1" lang="ja-JP" altLang="en-US" sz="1600" b="0" u="none">
              <a:solidFill>
                <a:srgbClr val="FF0000"/>
              </a:solidFill>
              <a:latin typeface="ＭＳ Ｐゴシック" panose="020B0600070205080204" pitchFamily="50" charset="-128"/>
              <a:ea typeface="+mn-ea"/>
              <a:cs typeface="Meiryo UI" panose="020B0604030504040204" pitchFamily="50" charset="-128"/>
            </a:rPr>
            <a:t>生産性向上要件証明書の発行実績がない製品については、製品型番リストに記載されている内容が確認できる証憑書類を合わせてご提出ください。</a:t>
          </a:r>
        </a:p>
      </xdr:txBody>
    </xdr:sp>
    <xdr:clientData/>
  </xdr:twoCellAnchor>
  <xdr:twoCellAnchor>
    <xdr:from>
      <xdr:col>19</xdr:col>
      <xdr:colOff>1021773</xdr:colOff>
      <xdr:row>3</xdr:row>
      <xdr:rowOff>1004454</xdr:rowOff>
    </xdr:from>
    <xdr:to>
      <xdr:col>22</xdr:col>
      <xdr:colOff>1004455</xdr:colOff>
      <xdr:row>4</xdr:row>
      <xdr:rowOff>727363</xdr:rowOff>
    </xdr:to>
    <xdr:sp macro="" textlink="">
      <xdr:nvSpPr>
        <xdr:cNvPr id="33" name="吹き出し: 角を丸めた四角形 32">
          <a:extLst>
            <a:ext uri="{FF2B5EF4-FFF2-40B4-BE49-F238E27FC236}">
              <a16:creationId xmlns:a16="http://schemas.microsoft.com/office/drawing/2014/main" id="{B8FECB78-B284-46FB-87A8-0559C0F0D4F9}"/>
            </a:ext>
          </a:extLst>
        </xdr:cNvPr>
        <xdr:cNvSpPr/>
      </xdr:nvSpPr>
      <xdr:spPr>
        <a:xfrm>
          <a:off x="37286046" y="4520045"/>
          <a:ext cx="4693227" cy="1229591"/>
        </a:xfrm>
        <a:prstGeom prst="wedgeRoundRectCallout">
          <a:avLst>
            <a:gd name="adj1" fmla="val -24046"/>
            <a:gd name="adj2" fmla="val 89588"/>
            <a:gd name="adj3" fmla="val 16667"/>
          </a:avLst>
        </a:prstGeom>
        <a:solidFill>
          <a:srgbClr val="FFFF00"/>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u="none">
              <a:solidFill>
                <a:srgbClr val="FF0000"/>
              </a:solidFill>
              <a:latin typeface="ＭＳ Ｐゴシック" panose="020B0600070205080204" pitchFamily="50" charset="-128"/>
              <a:ea typeface="+mn-ea"/>
            </a:rPr>
            <a:t>【</a:t>
          </a:r>
          <a:r>
            <a:rPr kumimoji="1" lang="ja-JP" altLang="en-US" sz="1600" b="1" u="none">
              <a:solidFill>
                <a:srgbClr val="FF0000"/>
              </a:solidFill>
              <a:latin typeface="ＭＳ Ｐゴシック" panose="020B0600070205080204" pitchFamily="50" charset="-128"/>
              <a:ea typeface="+mn-ea"/>
            </a:rPr>
            <a:t>注意</a:t>
          </a:r>
          <a:r>
            <a:rPr kumimoji="1" lang="en-US" altLang="ja-JP" sz="1600" b="1" u="none">
              <a:solidFill>
                <a:srgbClr val="FF0000"/>
              </a:solidFill>
              <a:latin typeface="ＭＳ Ｐゴシック" panose="020B0600070205080204" pitchFamily="50" charset="-128"/>
              <a:ea typeface="+mn-ea"/>
            </a:rPr>
            <a:t>】</a:t>
          </a:r>
        </a:p>
        <a:p>
          <a:pPr algn="l"/>
          <a:r>
            <a:rPr kumimoji="1" lang="ja-JP" altLang="en-US" sz="1600" b="1" u="none">
              <a:solidFill>
                <a:srgbClr val="FF0000"/>
              </a:solidFill>
              <a:latin typeface="ＭＳ Ｐゴシック" panose="020B0600070205080204" pitchFamily="50" charset="-128"/>
              <a:ea typeface="+mn-ea"/>
            </a:rPr>
            <a:t>単位は　ｔ　ではなく　ｋＮ　で入力してください。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3</xdr:col>
      <xdr:colOff>1157817</xdr:colOff>
      <xdr:row>2</xdr:row>
      <xdr:rowOff>32808</xdr:rowOff>
    </xdr:to>
    <xdr:sp macro="" textlink="">
      <xdr:nvSpPr>
        <xdr:cNvPr id="2" name="角丸四角形 3">
          <a:extLst>
            <a:ext uri="{FF2B5EF4-FFF2-40B4-BE49-F238E27FC236}">
              <a16:creationId xmlns:a16="http://schemas.microsoft.com/office/drawing/2014/main" id="{865937C0-ED0C-463C-8E05-32B95052DA9F}"/>
            </a:ext>
          </a:extLst>
        </xdr:cNvPr>
        <xdr:cNvSpPr/>
      </xdr:nvSpPr>
      <xdr:spPr>
        <a:xfrm>
          <a:off x="28575" y="28575"/>
          <a:ext cx="4196292" cy="423333"/>
        </a:xfrm>
        <a:prstGeom prst="round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1200" b="1"/>
            <a:t>ダイカストマシン／基準値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65330;&#65297;&#24180;&#24230;%20&#35036;&#27491;&#65288;&#29983;&#29987;&#35373;&#20633;&#30465;&#12456;&#12493;&#65289;/03&#12288;&#35506;&#38988;&#12539;&#12479;&#12473;&#12463;/&#35069;&#21697;&#22411;&#30058;&#12510;&#12473;&#12479;&#36939;&#29992;/&#35069;&#21697;&#22411;&#30058;&#12522;&#12473;&#12488;&#31649;&#29702;&#34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2411;&#30058;&#12510;&#12473;&#12479;/4.&#36914;&#25431;&#31649;&#29702;/&#22411;&#30058;&#12522;&#12473;&#12488;&#31649;&#29702;&#349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ール管理表"/>
      <sheetName val="製品型番リスト管理表"/>
      <sheetName val="工業会提出用リスト"/>
      <sheetName val="不備内容管理表"/>
      <sheetName val="メーカー情報管一覧"/>
    </sheetNames>
    <sheetDataSet>
      <sheetData sheetId="0"/>
      <sheetData sheetId="1">
        <row r="5">
          <cell r="AY5" t="str">
            <v>日本工作機械工業会</v>
          </cell>
        </row>
        <row r="6">
          <cell r="AY6" t="str">
            <v>日本産業機械工業会</v>
          </cell>
        </row>
        <row r="7">
          <cell r="AY7" t="str">
            <v>日本印刷機械工業会</v>
          </cell>
        </row>
        <row r="8">
          <cell r="AY8" t="str">
            <v>日本鍛圧機械工業会</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棚卸対象メーカーID"/>
      <sheetName val="リストベース"/>
      <sheetName val="モデルチェンジ管理"/>
      <sheetName val="メーカー情報"/>
      <sheetName val="型番リスト"/>
      <sheetName val="不備内容管理表"/>
      <sheetName val="変更・削除管理"/>
      <sheetName val="サンプルチェック数算出方法"/>
      <sheetName val="MC&amp;変更用FMT作成表"/>
      <sheetName val="型番マスタ運用担当"/>
      <sheetName val="data"/>
      <sheetName val="管理伝票"/>
      <sheetName val="申CS"/>
      <sheetName val="Sheet1"/>
    </sheetNames>
    <sheetDataSet>
      <sheetData sheetId="0"/>
      <sheetData sheetId="1"/>
      <sheetData sheetId="2"/>
      <sheetData sheetId="3"/>
      <sheetData sheetId="4">
        <row r="1">
          <cell r="AQ1">
            <v>0</v>
          </cell>
        </row>
        <row r="3">
          <cell r="AQ3" t="str">
            <v>受付or審査</v>
          </cell>
        </row>
        <row r="4">
          <cell r="AQ4" t="str">
            <v>レコード無効化フラグ</v>
          </cell>
        </row>
        <row r="5">
          <cell r="AQ5">
            <v>0</v>
          </cell>
        </row>
        <row r="6">
          <cell r="AQ6" t="str">
            <v>レコード無効化フラグ</v>
          </cell>
        </row>
        <row r="7">
          <cell r="AQ7" t="str">
            <v>×</v>
          </cell>
        </row>
        <row r="8">
          <cell r="AQ8">
            <v>0</v>
          </cell>
        </row>
        <row r="9">
          <cell r="AQ9">
            <v>0</v>
          </cell>
        </row>
        <row r="10">
          <cell r="AQ10">
            <v>0</v>
          </cell>
        </row>
        <row r="11">
          <cell r="AQ11">
            <v>0</v>
          </cell>
        </row>
        <row r="12">
          <cell r="AQ12">
            <v>0</v>
          </cell>
        </row>
        <row r="13">
          <cell r="AQ13">
            <v>0</v>
          </cell>
        </row>
        <row r="14">
          <cell r="AQ14" t="str">
            <v>×</v>
          </cell>
        </row>
        <row r="15">
          <cell r="AQ15">
            <v>0</v>
          </cell>
        </row>
        <row r="16">
          <cell r="AQ16">
            <v>0</v>
          </cell>
        </row>
        <row r="17">
          <cell r="AQ17" t="str">
            <v>×</v>
          </cell>
        </row>
        <row r="18">
          <cell r="AQ18">
            <v>0</v>
          </cell>
        </row>
        <row r="19">
          <cell r="AQ19" t="str">
            <v>×</v>
          </cell>
        </row>
        <row r="20">
          <cell r="AQ20">
            <v>0</v>
          </cell>
        </row>
        <row r="21">
          <cell r="AQ21" t="str">
            <v>×</v>
          </cell>
        </row>
        <row r="22">
          <cell r="AQ22">
            <v>0</v>
          </cell>
        </row>
        <row r="23">
          <cell r="AQ23" t="str">
            <v>×</v>
          </cell>
        </row>
        <row r="24">
          <cell r="AQ24" t="str">
            <v>×</v>
          </cell>
        </row>
        <row r="25">
          <cell r="AQ25" t="str">
            <v>×</v>
          </cell>
        </row>
        <row r="26">
          <cell r="AQ26" t="str">
            <v>×</v>
          </cell>
        </row>
        <row r="27">
          <cell r="AQ27" t="str">
            <v>×</v>
          </cell>
        </row>
        <row r="28">
          <cell r="AQ28" t="str">
            <v>×</v>
          </cell>
        </row>
        <row r="29">
          <cell r="AQ29" t="str">
            <v>×</v>
          </cell>
        </row>
        <row r="30">
          <cell r="AQ30" t="str">
            <v>×</v>
          </cell>
        </row>
        <row r="31">
          <cell r="AQ31" t="str">
            <v>×</v>
          </cell>
        </row>
        <row r="32">
          <cell r="AQ32" t="str">
            <v>×</v>
          </cell>
        </row>
        <row r="33">
          <cell r="AQ33" t="str">
            <v>×</v>
          </cell>
        </row>
        <row r="34">
          <cell r="AQ34">
            <v>0</v>
          </cell>
        </row>
        <row r="35">
          <cell r="AQ35">
            <v>0</v>
          </cell>
        </row>
        <row r="36">
          <cell r="AQ36">
            <v>0</v>
          </cell>
        </row>
        <row r="37">
          <cell r="AQ37">
            <v>0</v>
          </cell>
        </row>
        <row r="38">
          <cell r="AQ38">
            <v>0</v>
          </cell>
        </row>
        <row r="39">
          <cell r="AQ39">
            <v>0</v>
          </cell>
        </row>
        <row r="40">
          <cell r="AQ40">
            <v>0</v>
          </cell>
        </row>
        <row r="41">
          <cell r="AQ41">
            <v>0</v>
          </cell>
        </row>
        <row r="42">
          <cell r="AQ42">
            <v>0</v>
          </cell>
        </row>
        <row r="43">
          <cell r="AQ43">
            <v>0</v>
          </cell>
        </row>
        <row r="44">
          <cell r="AQ44">
            <v>0</v>
          </cell>
        </row>
        <row r="45">
          <cell r="AQ45" t="str">
            <v>×</v>
          </cell>
        </row>
        <row r="46">
          <cell r="AQ46" t="str">
            <v>×</v>
          </cell>
        </row>
        <row r="47">
          <cell r="AQ47">
            <v>0</v>
          </cell>
        </row>
        <row r="48">
          <cell r="AQ48" t="str">
            <v>×</v>
          </cell>
        </row>
        <row r="49">
          <cell r="AQ49">
            <v>0</v>
          </cell>
        </row>
        <row r="50">
          <cell r="AQ50" t="str">
            <v>×</v>
          </cell>
        </row>
        <row r="51">
          <cell r="AQ51">
            <v>0</v>
          </cell>
        </row>
        <row r="52">
          <cell r="AQ52">
            <v>0</v>
          </cell>
        </row>
        <row r="53">
          <cell r="AQ53">
            <v>0</v>
          </cell>
        </row>
        <row r="54">
          <cell r="AQ54">
            <v>0</v>
          </cell>
        </row>
        <row r="55">
          <cell r="AQ55">
            <v>0</v>
          </cell>
        </row>
        <row r="56">
          <cell r="AQ56" t="str">
            <v>×</v>
          </cell>
        </row>
        <row r="57">
          <cell r="AQ57" t="str">
            <v>×</v>
          </cell>
        </row>
        <row r="58">
          <cell r="AQ58">
            <v>0</v>
          </cell>
        </row>
        <row r="59">
          <cell r="AQ59">
            <v>0</v>
          </cell>
        </row>
        <row r="60">
          <cell r="AQ60" t="str">
            <v>×</v>
          </cell>
        </row>
        <row r="61">
          <cell r="AQ61">
            <v>0</v>
          </cell>
        </row>
        <row r="62">
          <cell r="AQ62">
            <v>0</v>
          </cell>
        </row>
        <row r="63">
          <cell r="AQ63" t="str">
            <v>×</v>
          </cell>
        </row>
        <row r="64">
          <cell r="AQ64">
            <v>0</v>
          </cell>
        </row>
        <row r="65">
          <cell r="AQ65">
            <v>0</v>
          </cell>
        </row>
        <row r="66">
          <cell r="AQ66">
            <v>0</v>
          </cell>
        </row>
        <row r="67">
          <cell r="AQ67" t="str">
            <v>×</v>
          </cell>
        </row>
        <row r="68">
          <cell r="AQ68" t="str">
            <v>×</v>
          </cell>
        </row>
        <row r="69">
          <cell r="AQ69">
            <v>0</v>
          </cell>
        </row>
        <row r="70">
          <cell r="AQ70">
            <v>0</v>
          </cell>
        </row>
        <row r="71">
          <cell r="AQ71">
            <v>0</v>
          </cell>
        </row>
        <row r="72">
          <cell r="AQ72" t="str">
            <v>×</v>
          </cell>
        </row>
        <row r="73">
          <cell r="AQ73" t="str">
            <v>×</v>
          </cell>
        </row>
        <row r="74">
          <cell r="AQ74">
            <v>0</v>
          </cell>
        </row>
        <row r="75">
          <cell r="AQ75" t="str">
            <v>×</v>
          </cell>
        </row>
        <row r="76">
          <cell r="AQ76">
            <v>0</v>
          </cell>
        </row>
        <row r="77">
          <cell r="AQ77" t="str">
            <v>×</v>
          </cell>
        </row>
        <row r="78">
          <cell r="AQ78">
            <v>0</v>
          </cell>
        </row>
        <row r="79">
          <cell r="AQ79">
            <v>0</v>
          </cell>
        </row>
        <row r="80">
          <cell r="AQ80">
            <v>0</v>
          </cell>
        </row>
        <row r="81">
          <cell r="AQ81">
            <v>0</v>
          </cell>
        </row>
        <row r="82">
          <cell r="AQ82" t="str">
            <v>×</v>
          </cell>
        </row>
        <row r="83">
          <cell r="AQ83">
            <v>0</v>
          </cell>
        </row>
        <row r="84">
          <cell r="AQ84" t="str">
            <v>×</v>
          </cell>
        </row>
        <row r="85">
          <cell r="AQ85" t="str">
            <v>×</v>
          </cell>
        </row>
        <row r="86">
          <cell r="AQ86" t="str">
            <v>×</v>
          </cell>
        </row>
        <row r="87">
          <cell r="AQ87" t="str">
            <v>×</v>
          </cell>
        </row>
        <row r="88">
          <cell r="AQ88">
            <v>0</v>
          </cell>
        </row>
        <row r="89">
          <cell r="AQ89">
            <v>0</v>
          </cell>
        </row>
        <row r="90">
          <cell r="AQ90">
            <v>0</v>
          </cell>
        </row>
        <row r="91">
          <cell r="AQ91" t="str">
            <v>×</v>
          </cell>
        </row>
        <row r="92">
          <cell r="AQ92">
            <v>0</v>
          </cell>
        </row>
        <row r="93">
          <cell r="AQ93">
            <v>0</v>
          </cell>
        </row>
        <row r="94">
          <cell r="AQ94" t="str">
            <v>×</v>
          </cell>
        </row>
        <row r="95">
          <cell r="AQ95">
            <v>0</v>
          </cell>
        </row>
        <row r="96">
          <cell r="AQ96">
            <v>0</v>
          </cell>
        </row>
        <row r="97">
          <cell r="AQ97">
            <v>0</v>
          </cell>
        </row>
        <row r="98">
          <cell r="AQ98">
            <v>0</v>
          </cell>
        </row>
        <row r="99">
          <cell r="AQ99" t="str">
            <v>×</v>
          </cell>
        </row>
        <row r="100">
          <cell r="AQ100" t="str">
            <v>×</v>
          </cell>
        </row>
        <row r="101">
          <cell r="AQ101">
            <v>0</v>
          </cell>
        </row>
        <row r="102">
          <cell r="AQ102" t="str">
            <v>×</v>
          </cell>
        </row>
        <row r="103">
          <cell r="AQ103">
            <v>0</v>
          </cell>
        </row>
        <row r="104">
          <cell r="AQ104" t="str">
            <v>×</v>
          </cell>
        </row>
        <row r="105">
          <cell r="AQ105">
            <v>0</v>
          </cell>
        </row>
        <row r="106">
          <cell r="AQ106" t="str">
            <v>×</v>
          </cell>
        </row>
        <row r="107">
          <cell r="AQ107">
            <v>0</v>
          </cell>
        </row>
        <row r="108">
          <cell r="AQ108" t="str">
            <v>×</v>
          </cell>
        </row>
        <row r="109">
          <cell r="AQ109">
            <v>0</v>
          </cell>
        </row>
        <row r="110">
          <cell r="AQ110" t="str">
            <v>×</v>
          </cell>
        </row>
        <row r="111">
          <cell r="AQ111" t="str">
            <v>×</v>
          </cell>
        </row>
        <row r="112">
          <cell r="AQ112">
            <v>0</v>
          </cell>
        </row>
        <row r="113">
          <cell r="AQ113">
            <v>0</v>
          </cell>
        </row>
        <row r="114">
          <cell r="AQ114">
            <v>0</v>
          </cell>
        </row>
        <row r="115">
          <cell r="AQ115">
            <v>0</v>
          </cell>
        </row>
        <row r="116">
          <cell r="AQ116">
            <v>0</v>
          </cell>
        </row>
        <row r="117">
          <cell r="AQ117" t="str">
            <v>×</v>
          </cell>
        </row>
        <row r="118">
          <cell r="AQ118">
            <v>0</v>
          </cell>
        </row>
        <row r="119">
          <cell r="AQ119">
            <v>0</v>
          </cell>
        </row>
        <row r="120">
          <cell r="AQ120">
            <v>0</v>
          </cell>
        </row>
        <row r="121">
          <cell r="AQ121" t="str">
            <v>×</v>
          </cell>
        </row>
        <row r="122">
          <cell r="AQ122" t="str">
            <v>×</v>
          </cell>
        </row>
        <row r="123">
          <cell r="AQ123">
            <v>0</v>
          </cell>
        </row>
        <row r="124">
          <cell r="AQ124">
            <v>0</v>
          </cell>
        </row>
        <row r="125">
          <cell r="AQ125">
            <v>0</v>
          </cell>
        </row>
        <row r="126">
          <cell r="AQ126" t="str">
            <v>×</v>
          </cell>
        </row>
        <row r="127">
          <cell r="AQ127">
            <v>0</v>
          </cell>
        </row>
        <row r="128">
          <cell r="AQ128">
            <v>0</v>
          </cell>
        </row>
        <row r="129">
          <cell r="AQ129">
            <v>0</v>
          </cell>
        </row>
        <row r="130">
          <cell r="AQ130" t="str">
            <v>×</v>
          </cell>
        </row>
        <row r="131">
          <cell r="AQ131">
            <v>0</v>
          </cell>
        </row>
        <row r="132">
          <cell r="AQ132" t="str">
            <v>×</v>
          </cell>
        </row>
        <row r="133">
          <cell r="AQ133" t="str">
            <v>×</v>
          </cell>
        </row>
        <row r="134">
          <cell r="AQ134" t="str">
            <v>×</v>
          </cell>
        </row>
        <row r="135">
          <cell r="AQ135">
            <v>0</v>
          </cell>
        </row>
        <row r="136">
          <cell r="AQ136" t="str">
            <v>×</v>
          </cell>
        </row>
        <row r="137">
          <cell r="AQ137">
            <v>0</v>
          </cell>
        </row>
        <row r="138">
          <cell r="AQ138">
            <v>0</v>
          </cell>
        </row>
        <row r="139">
          <cell r="AQ139">
            <v>0</v>
          </cell>
        </row>
        <row r="140">
          <cell r="AQ140">
            <v>0</v>
          </cell>
        </row>
        <row r="141">
          <cell r="AQ141">
            <v>0</v>
          </cell>
        </row>
        <row r="142">
          <cell r="AQ142" t="str">
            <v>×</v>
          </cell>
        </row>
        <row r="143">
          <cell r="AQ143" t="str">
            <v>×</v>
          </cell>
        </row>
        <row r="144">
          <cell r="AQ144" t="str">
            <v>×</v>
          </cell>
        </row>
        <row r="145">
          <cell r="AQ145" t="str">
            <v>×</v>
          </cell>
        </row>
        <row r="146">
          <cell r="AQ146">
            <v>0</v>
          </cell>
        </row>
        <row r="147">
          <cell r="AQ147" t="str">
            <v>×</v>
          </cell>
        </row>
        <row r="148">
          <cell r="AQ148">
            <v>0</v>
          </cell>
        </row>
        <row r="149">
          <cell r="AQ149" t="str">
            <v>×</v>
          </cell>
        </row>
        <row r="150">
          <cell r="AQ150">
            <v>0</v>
          </cell>
        </row>
        <row r="151">
          <cell r="AQ151" t="str">
            <v>×</v>
          </cell>
        </row>
        <row r="152">
          <cell r="AQ152">
            <v>0</v>
          </cell>
        </row>
        <row r="153">
          <cell r="AQ153" t="str">
            <v>×</v>
          </cell>
        </row>
        <row r="154">
          <cell r="AQ154" t="str">
            <v>×</v>
          </cell>
        </row>
        <row r="155">
          <cell r="AQ155">
            <v>0</v>
          </cell>
        </row>
        <row r="156">
          <cell r="AQ156">
            <v>0</v>
          </cell>
        </row>
        <row r="157">
          <cell r="AQ157">
            <v>0</v>
          </cell>
        </row>
        <row r="158">
          <cell r="AQ158">
            <v>0</v>
          </cell>
        </row>
        <row r="159">
          <cell r="AQ159" t="str">
            <v>×</v>
          </cell>
        </row>
        <row r="160">
          <cell r="AQ160">
            <v>0</v>
          </cell>
        </row>
        <row r="161">
          <cell r="AQ161">
            <v>0</v>
          </cell>
        </row>
        <row r="162">
          <cell r="AQ162">
            <v>0</v>
          </cell>
        </row>
        <row r="163">
          <cell r="AQ163" t="str">
            <v>×</v>
          </cell>
        </row>
        <row r="164">
          <cell r="AQ164">
            <v>0</v>
          </cell>
        </row>
        <row r="165">
          <cell r="AQ165">
            <v>0</v>
          </cell>
        </row>
        <row r="166">
          <cell r="AQ166">
            <v>0</v>
          </cell>
        </row>
        <row r="167">
          <cell r="AQ167">
            <v>0</v>
          </cell>
        </row>
        <row r="168">
          <cell r="AQ168">
            <v>0</v>
          </cell>
        </row>
        <row r="169">
          <cell r="AQ169" t="str">
            <v>×</v>
          </cell>
        </row>
        <row r="170">
          <cell r="AQ170">
            <v>0</v>
          </cell>
        </row>
        <row r="171">
          <cell r="AQ171">
            <v>0</v>
          </cell>
        </row>
        <row r="172">
          <cell r="AQ172">
            <v>0</v>
          </cell>
        </row>
        <row r="173">
          <cell r="AQ173" t="str">
            <v>×</v>
          </cell>
        </row>
        <row r="174">
          <cell r="AQ174">
            <v>0</v>
          </cell>
        </row>
        <row r="175">
          <cell r="AQ175" t="str">
            <v>×</v>
          </cell>
        </row>
        <row r="176">
          <cell r="AQ176">
            <v>0</v>
          </cell>
        </row>
        <row r="177">
          <cell r="AQ177" t="str">
            <v>×</v>
          </cell>
        </row>
        <row r="178">
          <cell r="AQ178">
            <v>0</v>
          </cell>
        </row>
        <row r="179">
          <cell r="AQ179">
            <v>0</v>
          </cell>
        </row>
        <row r="180">
          <cell r="AQ180" t="str">
            <v>×</v>
          </cell>
        </row>
        <row r="181">
          <cell r="AQ181">
            <v>0</v>
          </cell>
        </row>
        <row r="182">
          <cell r="AQ182" t="str">
            <v>×</v>
          </cell>
        </row>
        <row r="183">
          <cell r="AQ183">
            <v>0</v>
          </cell>
        </row>
        <row r="184">
          <cell r="AQ184" t="str">
            <v>×</v>
          </cell>
        </row>
        <row r="185">
          <cell r="AQ185" t="str">
            <v>×</v>
          </cell>
        </row>
        <row r="186">
          <cell r="AQ186">
            <v>0</v>
          </cell>
        </row>
        <row r="187">
          <cell r="AQ187" t="str">
            <v>×</v>
          </cell>
        </row>
        <row r="188">
          <cell r="AQ188">
            <v>0</v>
          </cell>
        </row>
        <row r="189">
          <cell r="AQ189" t="str">
            <v>×</v>
          </cell>
        </row>
        <row r="190">
          <cell r="AQ190">
            <v>0</v>
          </cell>
        </row>
        <row r="191">
          <cell r="AQ191">
            <v>0</v>
          </cell>
        </row>
        <row r="192">
          <cell r="AQ192" t="str">
            <v>×</v>
          </cell>
        </row>
        <row r="193">
          <cell r="AQ193" t="str">
            <v>×</v>
          </cell>
        </row>
        <row r="194">
          <cell r="AQ194">
            <v>0</v>
          </cell>
        </row>
        <row r="195">
          <cell r="AQ195" t="str">
            <v>×</v>
          </cell>
        </row>
        <row r="196">
          <cell r="AQ196" t="str">
            <v>×</v>
          </cell>
        </row>
        <row r="197">
          <cell r="AQ197">
            <v>0</v>
          </cell>
        </row>
        <row r="198">
          <cell r="AQ198" t="str">
            <v>×</v>
          </cell>
        </row>
        <row r="199">
          <cell r="AQ199">
            <v>0</v>
          </cell>
        </row>
        <row r="200">
          <cell r="AQ200">
            <v>0</v>
          </cell>
        </row>
        <row r="201">
          <cell r="AQ201" t="str">
            <v>×</v>
          </cell>
        </row>
        <row r="202">
          <cell r="AQ202">
            <v>0</v>
          </cell>
        </row>
        <row r="203">
          <cell r="AQ203" t="str">
            <v>×</v>
          </cell>
        </row>
        <row r="204">
          <cell r="AQ204">
            <v>0</v>
          </cell>
        </row>
        <row r="205">
          <cell r="AQ205">
            <v>0</v>
          </cell>
        </row>
        <row r="206">
          <cell r="AQ206" t="str">
            <v>×</v>
          </cell>
        </row>
        <row r="207">
          <cell r="AQ207">
            <v>0</v>
          </cell>
        </row>
        <row r="208">
          <cell r="AQ208">
            <v>0</v>
          </cell>
        </row>
        <row r="209">
          <cell r="AQ209" t="str">
            <v>×</v>
          </cell>
        </row>
        <row r="210">
          <cell r="AQ210" t="str">
            <v>×</v>
          </cell>
        </row>
        <row r="211">
          <cell r="AQ211" t="str">
            <v>×</v>
          </cell>
        </row>
        <row r="212">
          <cell r="AQ212">
            <v>0</v>
          </cell>
        </row>
        <row r="213">
          <cell r="AQ213">
            <v>0</v>
          </cell>
        </row>
        <row r="214">
          <cell r="AQ214">
            <v>0</v>
          </cell>
        </row>
        <row r="215">
          <cell r="AQ215">
            <v>0</v>
          </cell>
        </row>
        <row r="216">
          <cell r="AQ216">
            <v>0</v>
          </cell>
        </row>
        <row r="217">
          <cell r="AQ217">
            <v>0</v>
          </cell>
        </row>
        <row r="218">
          <cell r="AQ218">
            <v>0</v>
          </cell>
        </row>
        <row r="219">
          <cell r="AQ219">
            <v>0</v>
          </cell>
        </row>
        <row r="220">
          <cell r="AQ220" t="str">
            <v>×</v>
          </cell>
        </row>
        <row r="221">
          <cell r="AQ221">
            <v>0</v>
          </cell>
        </row>
        <row r="222">
          <cell r="AQ222" t="str">
            <v>×</v>
          </cell>
        </row>
        <row r="223">
          <cell r="AQ223">
            <v>0</v>
          </cell>
        </row>
        <row r="224">
          <cell r="AQ224">
            <v>0</v>
          </cell>
        </row>
        <row r="225">
          <cell r="AQ225">
            <v>0</v>
          </cell>
        </row>
        <row r="226">
          <cell r="AQ226" t="str">
            <v>×</v>
          </cell>
        </row>
        <row r="227">
          <cell r="AQ227" t="str">
            <v>×</v>
          </cell>
        </row>
        <row r="228">
          <cell r="AQ228">
            <v>0</v>
          </cell>
        </row>
        <row r="229">
          <cell r="AQ229" t="str">
            <v>×</v>
          </cell>
        </row>
        <row r="230">
          <cell r="AQ230">
            <v>0</v>
          </cell>
        </row>
        <row r="231">
          <cell r="AQ231" t="str">
            <v>×</v>
          </cell>
        </row>
        <row r="232">
          <cell r="AQ232">
            <v>0</v>
          </cell>
        </row>
        <row r="233">
          <cell r="AQ233">
            <v>0</v>
          </cell>
        </row>
        <row r="234">
          <cell r="AQ234" t="str">
            <v>×</v>
          </cell>
        </row>
        <row r="235">
          <cell r="AQ235" t="str">
            <v>×</v>
          </cell>
        </row>
        <row r="236">
          <cell r="AQ236">
            <v>0</v>
          </cell>
        </row>
        <row r="237">
          <cell r="AQ237">
            <v>0</v>
          </cell>
        </row>
        <row r="238">
          <cell r="AQ238">
            <v>0</v>
          </cell>
        </row>
        <row r="239">
          <cell r="AQ239">
            <v>0</v>
          </cell>
        </row>
        <row r="240">
          <cell r="AQ240">
            <v>0</v>
          </cell>
        </row>
        <row r="241">
          <cell r="AQ241" t="str">
            <v>×</v>
          </cell>
        </row>
        <row r="242">
          <cell r="AQ242">
            <v>0</v>
          </cell>
        </row>
        <row r="243">
          <cell r="AQ243" t="str">
            <v>×</v>
          </cell>
        </row>
        <row r="244">
          <cell r="AQ244">
            <v>0</v>
          </cell>
        </row>
        <row r="245">
          <cell r="AQ245">
            <v>0</v>
          </cell>
        </row>
        <row r="246">
          <cell r="AQ246">
            <v>0</v>
          </cell>
        </row>
        <row r="247">
          <cell r="AQ247">
            <v>0</v>
          </cell>
        </row>
        <row r="248">
          <cell r="AQ248">
            <v>0</v>
          </cell>
        </row>
        <row r="249">
          <cell r="AQ249">
            <v>0</v>
          </cell>
        </row>
        <row r="250">
          <cell r="AQ250">
            <v>0</v>
          </cell>
        </row>
        <row r="251">
          <cell r="AQ251">
            <v>0</v>
          </cell>
        </row>
        <row r="252">
          <cell r="AQ252" t="str">
            <v>×</v>
          </cell>
        </row>
        <row r="253">
          <cell r="AQ253">
            <v>0</v>
          </cell>
        </row>
        <row r="254">
          <cell r="AQ254" t="str">
            <v>×</v>
          </cell>
        </row>
        <row r="255">
          <cell r="AQ255">
            <v>0</v>
          </cell>
        </row>
        <row r="256">
          <cell r="AQ256" t="str">
            <v>×</v>
          </cell>
        </row>
        <row r="257">
          <cell r="AQ257" t="str">
            <v>×</v>
          </cell>
        </row>
        <row r="258">
          <cell r="AQ258">
            <v>0</v>
          </cell>
        </row>
        <row r="259">
          <cell r="AQ259" t="str">
            <v>×</v>
          </cell>
        </row>
        <row r="260">
          <cell r="AQ260">
            <v>0</v>
          </cell>
        </row>
        <row r="261">
          <cell r="AQ261">
            <v>0</v>
          </cell>
        </row>
        <row r="262">
          <cell r="AQ262" t="str">
            <v>×</v>
          </cell>
        </row>
        <row r="263">
          <cell r="AQ263">
            <v>0</v>
          </cell>
        </row>
        <row r="264">
          <cell r="AQ264">
            <v>0</v>
          </cell>
        </row>
        <row r="265">
          <cell r="AQ265">
            <v>0</v>
          </cell>
        </row>
        <row r="266">
          <cell r="AQ266">
            <v>0</v>
          </cell>
        </row>
        <row r="267">
          <cell r="AQ267" t="str">
            <v>×</v>
          </cell>
        </row>
        <row r="268">
          <cell r="AQ268" t="str">
            <v>×</v>
          </cell>
        </row>
        <row r="269">
          <cell r="AQ269">
            <v>0</v>
          </cell>
        </row>
        <row r="270">
          <cell r="AQ270" t="str">
            <v>×</v>
          </cell>
        </row>
        <row r="271">
          <cell r="AQ271">
            <v>0</v>
          </cell>
        </row>
        <row r="272">
          <cell r="AQ272">
            <v>0</v>
          </cell>
        </row>
        <row r="273">
          <cell r="AQ273">
            <v>0</v>
          </cell>
        </row>
        <row r="274">
          <cell r="AQ274">
            <v>0</v>
          </cell>
        </row>
        <row r="275">
          <cell r="AQ275">
            <v>0</v>
          </cell>
        </row>
        <row r="276">
          <cell r="AQ276">
            <v>0</v>
          </cell>
        </row>
        <row r="277">
          <cell r="AQ277">
            <v>0</v>
          </cell>
        </row>
        <row r="278">
          <cell r="AQ278">
            <v>0</v>
          </cell>
        </row>
        <row r="279">
          <cell r="AQ279">
            <v>0</v>
          </cell>
        </row>
        <row r="280">
          <cell r="AQ280">
            <v>0</v>
          </cell>
        </row>
        <row r="281">
          <cell r="AQ281">
            <v>0</v>
          </cell>
        </row>
        <row r="282">
          <cell r="AQ282">
            <v>0</v>
          </cell>
        </row>
        <row r="283">
          <cell r="AQ283">
            <v>0</v>
          </cell>
        </row>
        <row r="284">
          <cell r="AQ284">
            <v>0</v>
          </cell>
        </row>
        <row r="285">
          <cell r="AQ285">
            <v>0</v>
          </cell>
        </row>
        <row r="286">
          <cell r="AQ286">
            <v>0</v>
          </cell>
        </row>
        <row r="287">
          <cell r="AQ287">
            <v>0</v>
          </cell>
        </row>
        <row r="288">
          <cell r="AQ288">
            <v>0</v>
          </cell>
        </row>
        <row r="289">
          <cell r="AQ289">
            <v>0</v>
          </cell>
        </row>
        <row r="290">
          <cell r="AQ290">
            <v>0</v>
          </cell>
        </row>
        <row r="291">
          <cell r="AQ291">
            <v>0</v>
          </cell>
        </row>
        <row r="292">
          <cell r="AQ292">
            <v>0</v>
          </cell>
        </row>
        <row r="293">
          <cell r="AQ293">
            <v>0</v>
          </cell>
        </row>
        <row r="294">
          <cell r="AQ294">
            <v>0</v>
          </cell>
        </row>
        <row r="295">
          <cell r="AQ295">
            <v>0</v>
          </cell>
        </row>
        <row r="296">
          <cell r="AQ296">
            <v>0</v>
          </cell>
        </row>
        <row r="297">
          <cell r="AQ297">
            <v>0</v>
          </cell>
        </row>
        <row r="298">
          <cell r="AQ298">
            <v>0</v>
          </cell>
        </row>
        <row r="299">
          <cell r="AQ299">
            <v>0</v>
          </cell>
        </row>
        <row r="300">
          <cell r="AQ300">
            <v>0</v>
          </cell>
        </row>
        <row r="301">
          <cell r="AQ301">
            <v>0</v>
          </cell>
        </row>
        <row r="302">
          <cell r="AQ302">
            <v>0</v>
          </cell>
        </row>
        <row r="303">
          <cell r="AQ303">
            <v>0</v>
          </cell>
        </row>
        <row r="304">
          <cell r="AQ304">
            <v>0</v>
          </cell>
        </row>
        <row r="305">
          <cell r="AQ305">
            <v>0</v>
          </cell>
        </row>
        <row r="306">
          <cell r="AQ306">
            <v>0</v>
          </cell>
        </row>
        <row r="307">
          <cell r="AQ307">
            <v>0</v>
          </cell>
        </row>
        <row r="308">
          <cell r="AQ308">
            <v>0</v>
          </cell>
        </row>
        <row r="309">
          <cell r="AQ309">
            <v>0</v>
          </cell>
        </row>
        <row r="310">
          <cell r="AQ310">
            <v>0</v>
          </cell>
        </row>
        <row r="311">
          <cell r="AQ311">
            <v>0</v>
          </cell>
        </row>
        <row r="312">
          <cell r="AQ312">
            <v>0</v>
          </cell>
        </row>
        <row r="313">
          <cell r="AQ313">
            <v>0</v>
          </cell>
        </row>
        <row r="314">
          <cell r="AQ314">
            <v>0</v>
          </cell>
        </row>
        <row r="315">
          <cell r="AQ315">
            <v>0</v>
          </cell>
        </row>
        <row r="316">
          <cell r="AQ316">
            <v>0</v>
          </cell>
        </row>
        <row r="317">
          <cell r="AQ317">
            <v>0</v>
          </cell>
        </row>
        <row r="318">
          <cell r="AQ318">
            <v>0</v>
          </cell>
        </row>
        <row r="319">
          <cell r="AQ319">
            <v>0</v>
          </cell>
        </row>
        <row r="320">
          <cell r="AQ320" t="str">
            <v>×</v>
          </cell>
        </row>
        <row r="321">
          <cell r="AQ321">
            <v>0</v>
          </cell>
        </row>
        <row r="322">
          <cell r="AQ322">
            <v>0</v>
          </cell>
        </row>
        <row r="323">
          <cell r="AQ323">
            <v>0</v>
          </cell>
        </row>
        <row r="324">
          <cell r="AQ324">
            <v>0</v>
          </cell>
        </row>
        <row r="325">
          <cell r="AQ325" t="str">
            <v>×</v>
          </cell>
        </row>
        <row r="326">
          <cell r="AQ326" t="str">
            <v>×</v>
          </cell>
        </row>
        <row r="327">
          <cell r="AQ327">
            <v>0</v>
          </cell>
        </row>
        <row r="328">
          <cell r="AQ328" t="str">
            <v>×</v>
          </cell>
        </row>
        <row r="329">
          <cell r="AQ329" t="str">
            <v>×</v>
          </cell>
        </row>
        <row r="330">
          <cell r="AQ330">
            <v>0</v>
          </cell>
        </row>
        <row r="331">
          <cell r="AQ331">
            <v>0</v>
          </cell>
        </row>
        <row r="332">
          <cell r="AQ332" t="str">
            <v>×</v>
          </cell>
        </row>
        <row r="333">
          <cell r="AQ333">
            <v>0</v>
          </cell>
        </row>
        <row r="334">
          <cell r="AQ334">
            <v>0</v>
          </cell>
        </row>
        <row r="335">
          <cell r="AQ335" t="str">
            <v>×</v>
          </cell>
        </row>
        <row r="336">
          <cell r="AQ336">
            <v>0</v>
          </cell>
        </row>
        <row r="337">
          <cell r="AQ337">
            <v>0</v>
          </cell>
        </row>
        <row r="338">
          <cell r="AQ338">
            <v>0</v>
          </cell>
        </row>
        <row r="339">
          <cell r="AQ339">
            <v>0</v>
          </cell>
        </row>
        <row r="340">
          <cell r="AQ340">
            <v>0</v>
          </cell>
        </row>
        <row r="341">
          <cell r="AQ341">
            <v>0</v>
          </cell>
        </row>
        <row r="342">
          <cell r="AQ342">
            <v>0</v>
          </cell>
        </row>
        <row r="343">
          <cell r="AQ343">
            <v>0</v>
          </cell>
        </row>
        <row r="344">
          <cell r="AQ344">
            <v>0</v>
          </cell>
        </row>
        <row r="345">
          <cell r="AQ345">
            <v>0</v>
          </cell>
        </row>
        <row r="346">
          <cell r="AQ346">
            <v>0</v>
          </cell>
        </row>
        <row r="347">
          <cell r="AQ347">
            <v>0</v>
          </cell>
        </row>
        <row r="348">
          <cell r="AQ348">
            <v>0</v>
          </cell>
        </row>
        <row r="349">
          <cell r="AQ349">
            <v>0</v>
          </cell>
        </row>
        <row r="350">
          <cell r="AQ350">
            <v>0</v>
          </cell>
        </row>
        <row r="351">
          <cell r="AQ351">
            <v>0</v>
          </cell>
        </row>
        <row r="352">
          <cell r="AQ352">
            <v>0</v>
          </cell>
        </row>
        <row r="353">
          <cell r="AQ353">
            <v>0</v>
          </cell>
        </row>
        <row r="354">
          <cell r="AQ354">
            <v>0</v>
          </cell>
        </row>
        <row r="355">
          <cell r="AQ355" t="str">
            <v>×</v>
          </cell>
        </row>
        <row r="356">
          <cell r="AQ356">
            <v>0</v>
          </cell>
        </row>
        <row r="357">
          <cell r="AQ357">
            <v>0</v>
          </cell>
        </row>
        <row r="358">
          <cell r="AQ358">
            <v>0</v>
          </cell>
        </row>
        <row r="359">
          <cell r="AQ359">
            <v>0</v>
          </cell>
        </row>
        <row r="360">
          <cell r="AQ360">
            <v>0</v>
          </cell>
        </row>
        <row r="361">
          <cell r="AQ361">
            <v>0</v>
          </cell>
        </row>
        <row r="362">
          <cell r="AQ362" t="str">
            <v>×</v>
          </cell>
        </row>
        <row r="363">
          <cell r="AQ363" t="str">
            <v>×</v>
          </cell>
        </row>
        <row r="364">
          <cell r="AQ364">
            <v>0</v>
          </cell>
        </row>
        <row r="365">
          <cell r="AQ365" t="str">
            <v>×</v>
          </cell>
        </row>
        <row r="366">
          <cell r="AQ366">
            <v>0</v>
          </cell>
        </row>
        <row r="367">
          <cell r="AQ367">
            <v>0</v>
          </cell>
        </row>
        <row r="368">
          <cell r="AQ368" t="str">
            <v>×</v>
          </cell>
        </row>
        <row r="369">
          <cell r="AQ369">
            <v>0</v>
          </cell>
        </row>
        <row r="370">
          <cell r="AQ370">
            <v>0</v>
          </cell>
        </row>
        <row r="371">
          <cell r="AQ371">
            <v>0</v>
          </cell>
        </row>
        <row r="372">
          <cell r="AQ372">
            <v>0</v>
          </cell>
        </row>
        <row r="373">
          <cell r="AQ373" t="str">
            <v>×</v>
          </cell>
        </row>
        <row r="374">
          <cell r="AQ374">
            <v>0</v>
          </cell>
        </row>
        <row r="375">
          <cell r="AQ375">
            <v>0</v>
          </cell>
        </row>
        <row r="376">
          <cell r="AQ376">
            <v>0</v>
          </cell>
        </row>
        <row r="377">
          <cell r="AQ377">
            <v>0</v>
          </cell>
        </row>
        <row r="378">
          <cell r="AQ378">
            <v>0</v>
          </cell>
        </row>
        <row r="379">
          <cell r="AQ379">
            <v>0</v>
          </cell>
        </row>
        <row r="380">
          <cell r="AQ380">
            <v>0</v>
          </cell>
        </row>
        <row r="381">
          <cell r="AQ381">
            <v>0</v>
          </cell>
        </row>
        <row r="382">
          <cell r="AQ382" t="str">
            <v>×</v>
          </cell>
        </row>
        <row r="383">
          <cell r="AQ383">
            <v>0</v>
          </cell>
        </row>
        <row r="384">
          <cell r="AQ384">
            <v>0</v>
          </cell>
        </row>
        <row r="385">
          <cell r="AQ385">
            <v>0</v>
          </cell>
        </row>
        <row r="386">
          <cell r="AQ386">
            <v>0</v>
          </cell>
        </row>
        <row r="387">
          <cell r="AQ387">
            <v>0</v>
          </cell>
        </row>
        <row r="388">
          <cell r="AQ388">
            <v>0</v>
          </cell>
        </row>
        <row r="389">
          <cell r="AQ389">
            <v>0</v>
          </cell>
        </row>
        <row r="390">
          <cell r="AQ390" t="str">
            <v>×</v>
          </cell>
        </row>
        <row r="391">
          <cell r="AQ391">
            <v>0</v>
          </cell>
        </row>
        <row r="392">
          <cell r="AQ392" t="str">
            <v>×</v>
          </cell>
        </row>
        <row r="393">
          <cell r="AQ393">
            <v>0</v>
          </cell>
        </row>
        <row r="394">
          <cell r="AQ394">
            <v>0</v>
          </cell>
        </row>
        <row r="395">
          <cell r="AQ395" t="str">
            <v>×</v>
          </cell>
        </row>
        <row r="396">
          <cell r="AQ396">
            <v>0</v>
          </cell>
        </row>
        <row r="397">
          <cell r="AQ397">
            <v>0</v>
          </cell>
        </row>
        <row r="398">
          <cell r="AQ398" t="str">
            <v>×</v>
          </cell>
        </row>
        <row r="399">
          <cell r="AQ399">
            <v>0</v>
          </cell>
        </row>
        <row r="400">
          <cell r="AQ400" t="str">
            <v>×</v>
          </cell>
        </row>
        <row r="401">
          <cell r="AQ401">
            <v>0</v>
          </cell>
        </row>
        <row r="402">
          <cell r="AQ402">
            <v>0</v>
          </cell>
        </row>
        <row r="403">
          <cell r="AQ403" t="str">
            <v>×</v>
          </cell>
        </row>
        <row r="404">
          <cell r="AQ404">
            <v>0</v>
          </cell>
        </row>
        <row r="405">
          <cell r="AQ405" t="str">
            <v>×</v>
          </cell>
        </row>
        <row r="406">
          <cell r="AQ406" t="str">
            <v>×</v>
          </cell>
        </row>
        <row r="407">
          <cell r="AQ407" t="str">
            <v>×</v>
          </cell>
        </row>
        <row r="408">
          <cell r="AQ408">
            <v>0</v>
          </cell>
        </row>
        <row r="409">
          <cell r="AQ409" t="str">
            <v>×</v>
          </cell>
        </row>
        <row r="410">
          <cell r="AQ410">
            <v>0</v>
          </cell>
        </row>
        <row r="411">
          <cell r="AQ411">
            <v>0</v>
          </cell>
        </row>
        <row r="412">
          <cell r="AQ412">
            <v>0</v>
          </cell>
        </row>
        <row r="413">
          <cell r="AQ413">
            <v>0</v>
          </cell>
        </row>
        <row r="414">
          <cell r="AQ414">
            <v>0</v>
          </cell>
        </row>
        <row r="415">
          <cell r="AQ415">
            <v>0</v>
          </cell>
        </row>
        <row r="416">
          <cell r="AQ416" t="str">
            <v>×</v>
          </cell>
        </row>
        <row r="417">
          <cell r="AQ417">
            <v>0</v>
          </cell>
        </row>
        <row r="418">
          <cell r="AQ418">
            <v>0</v>
          </cell>
        </row>
        <row r="419">
          <cell r="AQ419">
            <v>0</v>
          </cell>
        </row>
        <row r="420">
          <cell r="AQ420">
            <v>0</v>
          </cell>
        </row>
        <row r="421">
          <cell r="AQ421">
            <v>0</v>
          </cell>
        </row>
        <row r="422">
          <cell r="AQ422">
            <v>0</v>
          </cell>
        </row>
        <row r="423">
          <cell r="AQ423">
            <v>0</v>
          </cell>
        </row>
        <row r="424">
          <cell r="AQ424">
            <v>0</v>
          </cell>
        </row>
        <row r="425">
          <cell r="AQ425">
            <v>0</v>
          </cell>
        </row>
        <row r="426">
          <cell r="AQ426">
            <v>0</v>
          </cell>
        </row>
        <row r="427">
          <cell r="AQ427">
            <v>0</v>
          </cell>
        </row>
        <row r="428">
          <cell r="AQ428">
            <v>0</v>
          </cell>
        </row>
        <row r="429">
          <cell r="AQ429">
            <v>0</v>
          </cell>
        </row>
        <row r="430">
          <cell r="AQ430">
            <v>0</v>
          </cell>
        </row>
        <row r="431">
          <cell r="AQ431" t="str">
            <v>×</v>
          </cell>
        </row>
        <row r="432">
          <cell r="AQ432">
            <v>0</v>
          </cell>
        </row>
        <row r="433">
          <cell r="AQ433">
            <v>0</v>
          </cell>
        </row>
        <row r="434">
          <cell r="AQ434" t="str">
            <v>×</v>
          </cell>
        </row>
        <row r="435">
          <cell r="AQ435">
            <v>0</v>
          </cell>
        </row>
        <row r="436">
          <cell r="AQ436" t="str">
            <v>×</v>
          </cell>
        </row>
        <row r="437">
          <cell r="AQ437" t="str">
            <v>×</v>
          </cell>
        </row>
        <row r="438">
          <cell r="AQ438">
            <v>0</v>
          </cell>
        </row>
        <row r="439">
          <cell r="AQ439">
            <v>0</v>
          </cell>
        </row>
        <row r="440">
          <cell r="AQ440" t="str">
            <v>×</v>
          </cell>
        </row>
        <row r="441">
          <cell r="AQ441">
            <v>0</v>
          </cell>
        </row>
        <row r="442">
          <cell r="AQ442" t="str">
            <v>×</v>
          </cell>
        </row>
        <row r="443">
          <cell r="AQ443" t="str">
            <v>×</v>
          </cell>
        </row>
        <row r="444">
          <cell r="AQ444">
            <v>0</v>
          </cell>
        </row>
        <row r="445">
          <cell r="AQ445">
            <v>0</v>
          </cell>
        </row>
        <row r="446">
          <cell r="AQ446">
            <v>0</v>
          </cell>
        </row>
        <row r="447">
          <cell r="AQ447" t="str">
            <v>×</v>
          </cell>
        </row>
        <row r="448">
          <cell r="AQ448">
            <v>0</v>
          </cell>
        </row>
        <row r="449">
          <cell r="AQ449">
            <v>0</v>
          </cell>
        </row>
        <row r="450">
          <cell r="AQ450">
            <v>0</v>
          </cell>
        </row>
        <row r="451">
          <cell r="AQ451" t="str">
            <v>×</v>
          </cell>
        </row>
        <row r="452">
          <cell r="AQ452">
            <v>0</v>
          </cell>
        </row>
        <row r="453">
          <cell r="AQ453">
            <v>0</v>
          </cell>
        </row>
        <row r="454">
          <cell r="AQ454">
            <v>0</v>
          </cell>
        </row>
        <row r="455">
          <cell r="AQ455">
            <v>0</v>
          </cell>
        </row>
        <row r="456">
          <cell r="AQ456" t="str">
            <v>×</v>
          </cell>
        </row>
        <row r="457">
          <cell r="AQ457">
            <v>0</v>
          </cell>
        </row>
        <row r="458">
          <cell r="AQ458">
            <v>0</v>
          </cell>
        </row>
        <row r="459">
          <cell r="AQ459" t="str">
            <v>×</v>
          </cell>
        </row>
        <row r="460">
          <cell r="AQ460">
            <v>0</v>
          </cell>
        </row>
        <row r="461">
          <cell r="AQ461">
            <v>0</v>
          </cell>
        </row>
        <row r="462">
          <cell r="AQ462">
            <v>0</v>
          </cell>
        </row>
        <row r="463">
          <cell r="AQ463">
            <v>0</v>
          </cell>
        </row>
        <row r="464">
          <cell r="AQ464">
            <v>0</v>
          </cell>
        </row>
        <row r="465">
          <cell r="AQ465">
            <v>0</v>
          </cell>
        </row>
        <row r="466">
          <cell r="AQ466" t="str">
            <v>×</v>
          </cell>
        </row>
        <row r="467">
          <cell r="AQ467">
            <v>0</v>
          </cell>
        </row>
        <row r="468">
          <cell r="AQ468">
            <v>0</v>
          </cell>
        </row>
        <row r="469">
          <cell r="AQ469">
            <v>0</v>
          </cell>
        </row>
        <row r="470">
          <cell r="AQ470">
            <v>0</v>
          </cell>
        </row>
        <row r="471">
          <cell r="AQ471">
            <v>0</v>
          </cell>
        </row>
        <row r="472">
          <cell r="AQ472">
            <v>0</v>
          </cell>
        </row>
        <row r="473">
          <cell r="AQ473">
            <v>0</v>
          </cell>
        </row>
        <row r="474">
          <cell r="AQ474">
            <v>0</v>
          </cell>
        </row>
        <row r="475">
          <cell r="AQ475">
            <v>0</v>
          </cell>
        </row>
        <row r="476">
          <cell r="AQ476">
            <v>0</v>
          </cell>
        </row>
        <row r="477">
          <cell r="AQ477">
            <v>0</v>
          </cell>
        </row>
        <row r="478">
          <cell r="AQ478">
            <v>0</v>
          </cell>
        </row>
        <row r="479">
          <cell r="AQ479">
            <v>0</v>
          </cell>
        </row>
        <row r="480">
          <cell r="AQ480">
            <v>0</v>
          </cell>
        </row>
        <row r="481">
          <cell r="AQ481">
            <v>0</v>
          </cell>
        </row>
        <row r="482">
          <cell r="AQ482">
            <v>0</v>
          </cell>
        </row>
        <row r="483">
          <cell r="AQ483">
            <v>0</v>
          </cell>
        </row>
        <row r="484">
          <cell r="AQ484">
            <v>0</v>
          </cell>
        </row>
        <row r="485">
          <cell r="AQ485" t="str">
            <v>×</v>
          </cell>
        </row>
        <row r="486">
          <cell r="AQ486">
            <v>0</v>
          </cell>
        </row>
        <row r="487">
          <cell r="AQ487" t="str">
            <v>×</v>
          </cell>
        </row>
        <row r="488">
          <cell r="AQ488">
            <v>0</v>
          </cell>
        </row>
        <row r="489">
          <cell r="AQ489">
            <v>0</v>
          </cell>
        </row>
        <row r="490">
          <cell r="AQ490" t="str">
            <v>×</v>
          </cell>
        </row>
        <row r="491">
          <cell r="AQ491">
            <v>0</v>
          </cell>
        </row>
        <row r="492">
          <cell r="AQ492">
            <v>0</v>
          </cell>
        </row>
        <row r="493">
          <cell r="AQ493">
            <v>0</v>
          </cell>
        </row>
        <row r="494">
          <cell r="AQ494">
            <v>0</v>
          </cell>
        </row>
        <row r="495">
          <cell r="AQ495">
            <v>0</v>
          </cell>
        </row>
        <row r="496">
          <cell r="AQ496">
            <v>0</v>
          </cell>
        </row>
        <row r="497">
          <cell r="AQ497">
            <v>0</v>
          </cell>
        </row>
        <row r="498">
          <cell r="AQ498" t="str">
            <v>×</v>
          </cell>
        </row>
        <row r="499">
          <cell r="AQ499">
            <v>0</v>
          </cell>
        </row>
        <row r="500">
          <cell r="AQ500">
            <v>0</v>
          </cell>
        </row>
        <row r="501">
          <cell r="AQ501">
            <v>0</v>
          </cell>
        </row>
        <row r="502">
          <cell r="AQ502">
            <v>0</v>
          </cell>
        </row>
        <row r="503">
          <cell r="AQ503">
            <v>0</v>
          </cell>
        </row>
        <row r="504">
          <cell r="AQ504">
            <v>0</v>
          </cell>
        </row>
        <row r="505">
          <cell r="AQ505">
            <v>0</v>
          </cell>
        </row>
        <row r="506">
          <cell r="AQ506" t="str">
            <v>×</v>
          </cell>
        </row>
        <row r="507">
          <cell r="AQ507">
            <v>0</v>
          </cell>
        </row>
        <row r="508">
          <cell r="AQ508">
            <v>0</v>
          </cell>
        </row>
        <row r="509">
          <cell r="AQ509">
            <v>0</v>
          </cell>
        </row>
        <row r="510">
          <cell r="AQ510" t="str">
            <v>×</v>
          </cell>
        </row>
        <row r="511">
          <cell r="AQ511">
            <v>0</v>
          </cell>
        </row>
        <row r="512">
          <cell r="AQ512">
            <v>0</v>
          </cell>
        </row>
        <row r="513">
          <cell r="AQ513" t="str">
            <v>×</v>
          </cell>
        </row>
        <row r="514">
          <cell r="AQ514" t="str">
            <v>×</v>
          </cell>
        </row>
        <row r="515">
          <cell r="AQ515">
            <v>0</v>
          </cell>
        </row>
        <row r="516">
          <cell r="AQ516">
            <v>0</v>
          </cell>
        </row>
        <row r="517">
          <cell r="AQ517">
            <v>0</v>
          </cell>
        </row>
        <row r="518">
          <cell r="AQ518">
            <v>0</v>
          </cell>
        </row>
        <row r="519">
          <cell r="AQ519">
            <v>0</v>
          </cell>
        </row>
        <row r="520">
          <cell r="AQ520">
            <v>0</v>
          </cell>
        </row>
        <row r="521">
          <cell r="AQ521" t="str">
            <v>×</v>
          </cell>
        </row>
        <row r="522">
          <cell r="AQ522">
            <v>0</v>
          </cell>
        </row>
        <row r="523">
          <cell r="AQ523">
            <v>0</v>
          </cell>
        </row>
        <row r="524">
          <cell r="AQ524">
            <v>0</v>
          </cell>
        </row>
        <row r="525">
          <cell r="AQ525">
            <v>0</v>
          </cell>
        </row>
        <row r="526">
          <cell r="AQ526">
            <v>0</v>
          </cell>
        </row>
        <row r="527">
          <cell r="AQ527">
            <v>0</v>
          </cell>
        </row>
        <row r="528">
          <cell r="AQ528">
            <v>0</v>
          </cell>
        </row>
        <row r="529">
          <cell r="AQ529">
            <v>0</v>
          </cell>
        </row>
        <row r="530">
          <cell r="AQ530" t="str">
            <v>×</v>
          </cell>
        </row>
        <row r="531">
          <cell r="AQ531">
            <v>0</v>
          </cell>
        </row>
        <row r="532">
          <cell r="AQ532">
            <v>0</v>
          </cell>
        </row>
        <row r="533">
          <cell r="AQ533">
            <v>0</v>
          </cell>
        </row>
        <row r="534">
          <cell r="AQ534">
            <v>0</v>
          </cell>
        </row>
        <row r="535">
          <cell r="AQ535">
            <v>0</v>
          </cell>
        </row>
        <row r="536">
          <cell r="AQ536">
            <v>0</v>
          </cell>
        </row>
        <row r="537">
          <cell r="AQ537">
            <v>0</v>
          </cell>
        </row>
        <row r="538">
          <cell r="AQ538" t="str">
            <v>×</v>
          </cell>
        </row>
        <row r="539">
          <cell r="AQ539">
            <v>0</v>
          </cell>
        </row>
        <row r="540">
          <cell r="AQ540">
            <v>0</v>
          </cell>
        </row>
        <row r="541">
          <cell r="AQ541">
            <v>0</v>
          </cell>
        </row>
        <row r="542">
          <cell r="AQ542" t="str">
            <v>×</v>
          </cell>
        </row>
        <row r="543">
          <cell r="AQ543">
            <v>0</v>
          </cell>
        </row>
        <row r="544">
          <cell r="AQ544" t="str">
            <v>×</v>
          </cell>
        </row>
        <row r="545">
          <cell r="AQ545">
            <v>0</v>
          </cell>
        </row>
        <row r="546">
          <cell r="AQ546">
            <v>0</v>
          </cell>
        </row>
        <row r="547">
          <cell r="AQ547" t="str">
            <v>×</v>
          </cell>
        </row>
        <row r="548">
          <cell r="AQ548" t="str">
            <v>×</v>
          </cell>
        </row>
        <row r="549">
          <cell r="AQ549" t="str">
            <v>×</v>
          </cell>
        </row>
        <row r="550">
          <cell r="AQ550">
            <v>0</v>
          </cell>
        </row>
        <row r="551">
          <cell r="AQ551">
            <v>0</v>
          </cell>
        </row>
        <row r="552">
          <cell r="AQ552">
            <v>0</v>
          </cell>
        </row>
        <row r="553">
          <cell r="AQ553" t="str">
            <v>×</v>
          </cell>
        </row>
        <row r="554">
          <cell r="AQ554">
            <v>0</v>
          </cell>
        </row>
        <row r="555">
          <cell r="AQ555">
            <v>0</v>
          </cell>
        </row>
        <row r="556">
          <cell r="AQ556">
            <v>0</v>
          </cell>
        </row>
        <row r="557">
          <cell r="AQ557">
            <v>0</v>
          </cell>
        </row>
        <row r="558">
          <cell r="AQ558">
            <v>0</v>
          </cell>
        </row>
        <row r="559">
          <cell r="AQ559">
            <v>0</v>
          </cell>
        </row>
        <row r="560">
          <cell r="AQ560">
            <v>0</v>
          </cell>
        </row>
        <row r="561">
          <cell r="AQ561">
            <v>0</v>
          </cell>
        </row>
        <row r="562">
          <cell r="AQ562">
            <v>0</v>
          </cell>
        </row>
        <row r="563">
          <cell r="AQ563" t="str">
            <v>×</v>
          </cell>
        </row>
        <row r="564">
          <cell r="AQ564" t="str">
            <v>×</v>
          </cell>
        </row>
        <row r="565">
          <cell r="AQ565" t="str">
            <v>×</v>
          </cell>
        </row>
        <row r="566">
          <cell r="AQ566">
            <v>0</v>
          </cell>
        </row>
        <row r="567">
          <cell r="AQ567" t="str">
            <v>×</v>
          </cell>
        </row>
        <row r="568">
          <cell r="AQ568">
            <v>0</v>
          </cell>
        </row>
        <row r="569">
          <cell r="AQ569">
            <v>0</v>
          </cell>
        </row>
        <row r="570">
          <cell r="AQ570">
            <v>0</v>
          </cell>
        </row>
        <row r="571">
          <cell r="AQ571">
            <v>0</v>
          </cell>
        </row>
        <row r="572">
          <cell r="AQ572">
            <v>0</v>
          </cell>
        </row>
        <row r="573">
          <cell r="AQ573">
            <v>0</v>
          </cell>
        </row>
        <row r="574">
          <cell r="AQ574">
            <v>0</v>
          </cell>
        </row>
        <row r="575">
          <cell r="AQ575" t="str">
            <v>×</v>
          </cell>
        </row>
        <row r="576">
          <cell r="AQ576">
            <v>0</v>
          </cell>
        </row>
        <row r="577">
          <cell r="AQ577">
            <v>0</v>
          </cell>
        </row>
        <row r="578">
          <cell r="AQ578">
            <v>0</v>
          </cell>
        </row>
        <row r="579">
          <cell r="AQ579">
            <v>0</v>
          </cell>
        </row>
        <row r="580">
          <cell r="AQ580">
            <v>0</v>
          </cell>
        </row>
        <row r="581">
          <cell r="AQ581" t="str">
            <v>×</v>
          </cell>
        </row>
        <row r="582">
          <cell r="AQ582">
            <v>0</v>
          </cell>
        </row>
        <row r="583">
          <cell r="AQ583" t="str">
            <v>×</v>
          </cell>
        </row>
        <row r="584">
          <cell r="AQ584">
            <v>0</v>
          </cell>
        </row>
        <row r="585">
          <cell r="AQ585">
            <v>0</v>
          </cell>
        </row>
        <row r="586">
          <cell r="AQ586">
            <v>0</v>
          </cell>
        </row>
        <row r="587">
          <cell r="AQ587">
            <v>0</v>
          </cell>
        </row>
        <row r="588">
          <cell r="AQ588">
            <v>0</v>
          </cell>
        </row>
        <row r="589">
          <cell r="AQ589">
            <v>0</v>
          </cell>
        </row>
        <row r="590">
          <cell r="AQ590" t="str">
            <v>×</v>
          </cell>
        </row>
        <row r="591">
          <cell r="AQ591">
            <v>0</v>
          </cell>
        </row>
        <row r="592">
          <cell r="AQ592">
            <v>0</v>
          </cell>
        </row>
        <row r="593">
          <cell r="AQ593">
            <v>0</v>
          </cell>
        </row>
        <row r="594">
          <cell r="AQ594">
            <v>0</v>
          </cell>
        </row>
        <row r="595">
          <cell r="AQ595">
            <v>0</v>
          </cell>
        </row>
        <row r="596">
          <cell r="AQ596">
            <v>0</v>
          </cell>
        </row>
        <row r="597">
          <cell r="AQ597">
            <v>0</v>
          </cell>
        </row>
        <row r="598">
          <cell r="AQ598">
            <v>0</v>
          </cell>
        </row>
        <row r="599">
          <cell r="AQ599">
            <v>0</v>
          </cell>
        </row>
        <row r="600">
          <cell r="AQ600">
            <v>0</v>
          </cell>
        </row>
        <row r="601">
          <cell r="AQ601">
            <v>0</v>
          </cell>
        </row>
        <row r="602">
          <cell r="AQ602">
            <v>0</v>
          </cell>
        </row>
        <row r="603">
          <cell r="AQ603">
            <v>0</v>
          </cell>
        </row>
        <row r="604">
          <cell r="AQ604">
            <v>0</v>
          </cell>
        </row>
        <row r="605">
          <cell r="AQ605">
            <v>0</v>
          </cell>
        </row>
        <row r="606">
          <cell r="AQ606">
            <v>0</v>
          </cell>
        </row>
        <row r="607">
          <cell r="AQ607">
            <v>0</v>
          </cell>
        </row>
        <row r="608">
          <cell r="AQ608">
            <v>0</v>
          </cell>
        </row>
        <row r="609">
          <cell r="AQ609">
            <v>0</v>
          </cell>
        </row>
        <row r="610">
          <cell r="AQ610">
            <v>0</v>
          </cell>
        </row>
        <row r="611">
          <cell r="AQ611" t="str">
            <v>×</v>
          </cell>
        </row>
        <row r="612">
          <cell r="AQ612">
            <v>0</v>
          </cell>
        </row>
        <row r="613">
          <cell r="AQ613">
            <v>0</v>
          </cell>
        </row>
        <row r="614">
          <cell r="AQ614">
            <v>0</v>
          </cell>
        </row>
        <row r="615">
          <cell r="AQ615">
            <v>0</v>
          </cell>
        </row>
        <row r="616">
          <cell r="AQ616">
            <v>0</v>
          </cell>
        </row>
        <row r="617">
          <cell r="AQ617">
            <v>0</v>
          </cell>
        </row>
        <row r="618">
          <cell r="AQ618" t="str">
            <v>×</v>
          </cell>
        </row>
        <row r="619">
          <cell r="AQ619">
            <v>0</v>
          </cell>
        </row>
        <row r="620">
          <cell r="AQ620">
            <v>0</v>
          </cell>
        </row>
        <row r="621">
          <cell r="AQ621" t="str">
            <v>×</v>
          </cell>
        </row>
        <row r="622">
          <cell r="AQ622">
            <v>0</v>
          </cell>
        </row>
        <row r="623">
          <cell r="AQ623">
            <v>0</v>
          </cell>
        </row>
        <row r="624">
          <cell r="AQ624">
            <v>0</v>
          </cell>
        </row>
        <row r="625">
          <cell r="AQ625">
            <v>0</v>
          </cell>
        </row>
        <row r="626">
          <cell r="AQ626" t="str">
            <v>×</v>
          </cell>
        </row>
        <row r="627">
          <cell r="AQ627">
            <v>0</v>
          </cell>
        </row>
        <row r="628">
          <cell r="AQ628">
            <v>0</v>
          </cell>
        </row>
        <row r="629">
          <cell r="AQ629">
            <v>0</v>
          </cell>
        </row>
        <row r="630">
          <cell r="AQ630">
            <v>0</v>
          </cell>
        </row>
        <row r="631">
          <cell r="AQ631">
            <v>0</v>
          </cell>
        </row>
        <row r="632">
          <cell r="AQ632">
            <v>0</v>
          </cell>
        </row>
        <row r="633">
          <cell r="AQ633" t="str">
            <v>×</v>
          </cell>
        </row>
        <row r="634">
          <cell r="AQ634" t="str">
            <v>×</v>
          </cell>
        </row>
        <row r="635">
          <cell r="AQ635">
            <v>0</v>
          </cell>
        </row>
        <row r="636">
          <cell r="AQ636">
            <v>0</v>
          </cell>
        </row>
        <row r="637">
          <cell r="AQ637">
            <v>0</v>
          </cell>
        </row>
        <row r="638">
          <cell r="AQ638" t="str">
            <v>×</v>
          </cell>
        </row>
        <row r="639">
          <cell r="AQ639">
            <v>0</v>
          </cell>
        </row>
        <row r="640">
          <cell r="AQ640">
            <v>0</v>
          </cell>
        </row>
        <row r="641">
          <cell r="AQ641">
            <v>0</v>
          </cell>
        </row>
        <row r="642">
          <cell r="AQ642">
            <v>0</v>
          </cell>
        </row>
        <row r="643">
          <cell r="AQ643">
            <v>0</v>
          </cell>
        </row>
        <row r="644">
          <cell r="AQ644">
            <v>0</v>
          </cell>
        </row>
        <row r="645">
          <cell r="AQ645">
            <v>0</v>
          </cell>
        </row>
        <row r="646">
          <cell r="AQ646">
            <v>0</v>
          </cell>
        </row>
        <row r="647">
          <cell r="AQ647">
            <v>0</v>
          </cell>
        </row>
        <row r="648">
          <cell r="AQ648" t="str">
            <v>×</v>
          </cell>
        </row>
        <row r="649">
          <cell r="AQ649">
            <v>0</v>
          </cell>
        </row>
        <row r="650">
          <cell r="AQ650">
            <v>0</v>
          </cell>
        </row>
        <row r="651">
          <cell r="AQ651">
            <v>0</v>
          </cell>
        </row>
        <row r="652">
          <cell r="AQ652">
            <v>0</v>
          </cell>
        </row>
        <row r="653">
          <cell r="AQ653">
            <v>0</v>
          </cell>
        </row>
        <row r="654">
          <cell r="AQ654">
            <v>0</v>
          </cell>
        </row>
        <row r="655">
          <cell r="AQ655">
            <v>0</v>
          </cell>
        </row>
        <row r="656">
          <cell r="AQ656">
            <v>0</v>
          </cell>
        </row>
        <row r="657">
          <cell r="AQ657" t="str">
            <v>×</v>
          </cell>
        </row>
        <row r="658">
          <cell r="AQ658" t="str">
            <v>×</v>
          </cell>
        </row>
        <row r="659">
          <cell r="AQ659">
            <v>0</v>
          </cell>
        </row>
        <row r="660">
          <cell r="AQ660">
            <v>0</v>
          </cell>
        </row>
        <row r="661">
          <cell r="AQ661">
            <v>0</v>
          </cell>
        </row>
        <row r="662">
          <cell r="AQ662">
            <v>0</v>
          </cell>
        </row>
        <row r="663">
          <cell r="AQ663">
            <v>0</v>
          </cell>
        </row>
        <row r="664">
          <cell r="AQ664">
            <v>0</v>
          </cell>
        </row>
        <row r="665">
          <cell r="AQ665">
            <v>0</v>
          </cell>
        </row>
        <row r="666">
          <cell r="AQ666">
            <v>0</v>
          </cell>
        </row>
        <row r="667">
          <cell r="AQ667">
            <v>0</v>
          </cell>
        </row>
        <row r="668">
          <cell r="AQ668" t="str">
            <v>×</v>
          </cell>
        </row>
        <row r="669">
          <cell r="AQ669" t="str">
            <v>×</v>
          </cell>
        </row>
        <row r="670">
          <cell r="AQ670">
            <v>0</v>
          </cell>
        </row>
        <row r="671">
          <cell r="AQ671">
            <v>0</v>
          </cell>
        </row>
        <row r="672">
          <cell r="AQ672">
            <v>0</v>
          </cell>
        </row>
        <row r="673">
          <cell r="AQ673" t="str">
            <v>×</v>
          </cell>
        </row>
        <row r="674">
          <cell r="AQ674">
            <v>0</v>
          </cell>
        </row>
        <row r="675">
          <cell r="AQ675">
            <v>0</v>
          </cell>
        </row>
        <row r="676">
          <cell r="AQ676">
            <v>0</v>
          </cell>
        </row>
        <row r="677">
          <cell r="AQ677" t="str">
            <v>×</v>
          </cell>
        </row>
        <row r="678">
          <cell r="AQ678" t="str">
            <v>×</v>
          </cell>
        </row>
        <row r="679">
          <cell r="AQ679">
            <v>0</v>
          </cell>
        </row>
        <row r="680">
          <cell r="AQ680">
            <v>0</v>
          </cell>
        </row>
        <row r="681">
          <cell r="AQ681">
            <v>0</v>
          </cell>
        </row>
        <row r="682">
          <cell r="AQ682" t="str">
            <v>×</v>
          </cell>
        </row>
        <row r="683">
          <cell r="AQ683">
            <v>0</v>
          </cell>
        </row>
        <row r="684">
          <cell r="AQ684">
            <v>0</v>
          </cell>
        </row>
        <row r="685">
          <cell r="AQ685" t="str">
            <v>×</v>
          </cell>
        </row>
        <row r="686">
          <cell r="AQ686">
            <v>0</v>
          </cell>
        </row>
        <row r="687">
          <cell r="AQ687" t="str">
            <v>×</v>
          </cell>
        </row>
        <row r="688">
          <cell r="AQ688">
            <v>0</v>
          </cell>
        </row>
        <row r="689">
          <cell r="AQ689">
            <v>0</v>
          </cell>
        </row>
        <row r="690">
          <cell r="AQ690">
            <v>0</v>
          </cell>
        </row>
        <row r="691">
          <cell r="AQ691">
            <v>0</v>
          </cell>
        </row>
        <row r="692">
          <cell r="AQ692">
            <v>0</v>
          </cell>
        </row>
        <row r="693">
          <cell r="AQ693" t="str">
            <v>×</v>
          </cell>
        </row>
        <row r="694">
          <cell r="AQ694">
            <v>0</v>
          </cell>
        </row>
        <row r="695">
          <cell r="AQ695">
            <v>0</v>
          </cell>
        </row>
        <row r="696">
          <cell r="AQ696">
            <v>0</v>
          </cell>
        </row>
        <row r="697">
          <cell r="AQ697">
            <v>0</v>
          </cell>
        </row>
        <row r="698">
          <cell r="AQ698">
            <v>0</v>
          </cell>
        </row>
        <row r="699">
          <cell r="AQ699">
            <v>0</v>
          </cell>
        </row>
        <row r="700">
          <cell r="AQ700">
            <v>0</v>
          </cell>
        </row>
        <row r="701">
          <cell r="AQ701">
            <v>0</v>
          </cell>
        </row>
        <row r="702">
          <cell r="AQ702">
            <v>0</v>
          </cell>
        </row>
        <row r="703">
          <cell r="AQ703" t="str">
            <v>×</v>
          </cell>
        </row>
        <row r="704">
          <cell r="AQ704">
            <v>0</v>
          </cell>
        </row>
        <row r="705">
          <cell r="AQ705">
            <v>0</v>
          </cell>
        </row>
        <row r="706">
          <cell r="AQ706">
            <v>0</v>
          </cell>
        </row>
        <row r="707">
          <cell r="AQ707" t="str">
            <v>×</v>
          </cell>
        </row>
        <row r="708">
          <cell r="AQ708">
            <v>0</v>
          </cell>
        </row>
        <row r="709">
          <cell r="AQ709">
            <v>0</v>
          </cell>
        </row>
        <row r="710">
          <cell r="AQ710">
            <v>0</v>
          </cell>
        </row>
        <row r="711">
          <cell r="AQ711">
            <v>0</v>
          </cell>
        </row>
        <row r="712">
          <cell r="AQ712" t="str">
            <v>×</v>
          </cell>
        </row>
        <row r="713">
          <cell r="AQ713">
            <v>0</v>
          </cell>
        </row>
        <row r="714">
          <cell r="AQ714">
            <v>0</v>
          </cell>
        </row>
        <row r="715">
          <cell r="AQ715">
            <v>0</v>
          </cell>
        </row>
        <row r="716">
          <cell r="AQ716">
            <v>0</v>
          </cell>
        </row>
        <row r="717">
          <cell r="AQ717">
            <v>0</v>
          </cell>
        </row>
        <row r="718">
          <cell r="AQ718">
            <v>0</v>
          </cell>
        </row>
      </sheetData>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bg1"/>
        </a:solidFill>
        <a:ln w="9525" cmpd="sng">
          <a:noFill/>
        </a:ln>
      </a:spPr>
      <a:bodyPr vertOverflow="clip" horzOverflow="clip" wrap="square" rtlCol="0" anchor="ctr"/>
      <a:lstStyle>
        <a:defPPr algn="r">
          <a:defRPr kumimoji="1" sz="1400">
            <a:solidFill>
              <a:sysClr val="windowText" lastClr="000000"/>
            </a:solidFill>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st-kataban@sii.or.j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6E84AD-AAA2-4D26-9C5D-8AE221F28FE0}">
  <sheetPr codeName="Sheet2">
    <pageSetUpPr fitToPage="1"/>
  </sheetPr>
  <dimension ref="A1:AL48"/>
  <sheetViews>
    <sheetView tabSelected="1" view="pageBreakPreview" zoomScale="55" zoomScaleNormal="55" zoomScaleSheetLayoutView="55" zoomScalePageLayoutView="70" workbookViewId="0">
      <selection sqref="A1:G1"/>
    </sheetView>
  </sheetViews>
  <sheetFormatPr defaultColWidth="9" defaultRowHeight="16" outlineLevelCol="1"/>
  <cols>
    <col min="1" max="1" width="13.90625" style="51" customWidth="1"/>
    <col min="2" max="2" width="30.08984375" style="51" customWidth="1"/>
    <col min="3" max="4" width="35.90625" style="2" customWidth="1"/>
    <col min="5" max="5" width="27.453125" style="2" customWidth="1"/>
    <col min="6" max="7" width="37.36328125" style="2" customWidth="1"/>
    <col min="8" max="8" width="48.08984375" style="2" customWidth="1"/>
    <col min="9" max="10" width="26.6328125" style="2" customWidth="1"/>
    <col min="11" max="11" width="21.08984375" style="2" customWidth="1"/>
    <col min="12" max="12" width="31.1796875" style="2" customWidth="1"/>
    <col min="13" max="13" width="22.1796875" style="78" customWidth="1"/>
    <col min="14" max="14" width="14.81640625" style="2" customWidth="1"/>
    <col min="15" max="15" width="22.1796875" style="78" customWidth="1"/>
    <col min="16" max="16" width="14.81640625" style="2" customWidth="1"/>
    <col min="17" max="18" width="17.08984375" style="2" customWidth="1"/>
    <col min="19" max="19" width="22.1796875" style="2" customWidth="1"/>
    <col min="20" max="20" width="20.36328125" style="2" bestFit="1" customWidth="1"/>
    <col min="21" max="21" width="20.81640625" style="2" customWidth="1"/>
    <col min="22" max="22" width="20.81640625" style="92" customWidth="1"/>
    <col min="23" max="23" width="45.90625" style="92" customWidth="1"/>
    <col min="24" max="24" width="42.1796875" style="92" customWidth="1"/>
    <col min="25" max="25" width="15.1796875" style="92" customWidth="1"/>
    <col min="26" max="26" width="16.81640625" style="2" hidden="1" customWidth="1" outlineLevel="1"/>
    <col min="27" max="27" width="24.90625" style="2" hidden="1" customWidth="1" outlineLevel="1"/>
    <col min="28" max="28" width="20.6328125" style="2" hidden="1" customWidth="1" collapsed="1"/>
    <col min="29" max="29" width="15.08984375" style="2" hidden="1" customWidth="1" outlineLevel="1"/>
    <col min="30" max="31" width="9" style="2" hidden="1" customWidth="1" outlineLevel="1"/>
    <col min="32" max="32" width="15.08984375" style="2" hidden="1" customWidth="1" outlineLevel="1"/>
    <col min="33" max="37" width="9" style="2" hidden="1" customWidth="1" outlineLevel="1"/>
    <col min="38" max="38" width="9" style="2" customWidth="1" collapsed="1"/>
    <col min="39" max="40" width="9" style="2" customWidth="1"/>
    <col min="41" max="16384" width="9" style="2"/>
  </cols>
  <sheetData>
    <row r="1" spans="1:34" ht="40.25" customHeight="1">
      <c r="A1" s="199" t="s">
        <v>47</v>
      </c>
      <c r="B1" s="200"/>
      <c r="C1" s="200"/>
      <c r="D1" s="200"/>
      <c r="E1" s="200"/>
      <c r="F1" s="200"/>
      <c r="G1" s="201"/>
      <c r="H1" s="72"/>
      <c r="I1" s="91"/>
      <c r="J1" s="202" t="s">
        <v>19</v>
      </c>
      <c r="K1" s="203"/>
      <c r="L1" s="203"/>
      <c r="M1" s="203"/>
      <c r="N1" s="204"/>
      <c r="Y1" s="1"/>
    </row>
    <row r="2" spans="1:34" ht="119.25" customHeight="1">
      <c r="A2" s="205" t="s">
        <v>37</v>
      </c>
      <c r="B2" s="206"/>
      <c r="C2" s="207" t="s">
        <v>94</v>
      </c>
      <c r="D2" s="208"/>
      <c r="E2" s="43" t="s">
        <v>42</v>
      </c>
      <c r="F2" s="209" t="s">
        <v>91</v>
      </c>
      <c r="G2" s="210"/>
      <c r="H2" s="93"/>
      <c r="I2" s="91"/>
      <c r="J2" s="44" t="s">
        <v>17</v>
      </c>
      <c r="K2" s="175" t="s">
        <v>84</v>
      </c>
      <c r="L2" s="176"/>
      <c r="M2" s="176"/>
      <c r="N2" s="177"/>
      <c r="Y2" s="1"/>
    </row>
    <row r="3" spans="1:34" ht="119.25" customHeight="1" thickBot="1">
      <c r="A3" s="224" t="s">
        <v>126</v>
      </c>
      <c r="B3" s="225"/>
      <c r="C3" s="225"/>
      <c r="D3" s="225"/>
      <c r="E3" s="226"/>
      <c r="F3" s="45" t="s">
        <v>43</v>
      </c>
      <c r="G3" s="94">
        <v>44679</v>
      </c>
      <c r="H3" s="95"/>
      <c r="I3" s="91"/>
      <c r="J3" s="44" t="s">
        <v>18</v>
      </c>
      <c r="K3" s="175" t="s">
        <v>85</v>
      </c>
      <c r="L3" s="176"/>
      <c r="M3" s="176"/>
      <c r="N3" s="177"/>
      <c r="Y3" s="1"/>
    </row>
    <row r="4" spans="1:34" ht="119.25" customHeight="1" thickBot="1">
      <c r="A4" s="227"/>
      <c r="B4" s="228"/>
      <c r="C4" s="228"/>
      <c r="D4" s="228"/>
      <c r="E4" s="229"/>
      <c r="F4" s="46" t="s">
        <v>44</v>
      </c>
      <c r="G4" s="46">
        <f>IF(C13="","",COUNTIF($B$13:$B$47,"ダイカストマシン"))</f>
        <v>8</v>
      </c>
      <c r="H4" s="73"/>
      <c r="I4" s="91"/>
      <c r="J4" s="47" t="s">
        <v>46</v>
      </c>
      <c r="K4" s="178" t="s">
        <v>86</v>
      </c>
      <c r="L4" s="179"/>
      <c r="M4" s="179"/>
      <c r="N4" s="180"/>
      <c r="Y4" s="1"/>
      <c r="Z4" s="4" t="s">
        <v>25</v>
      </c>
      <c r="AA4" s="5">
        <f>COUNTIF(Z13:Z47,"OK")</f>
        <v>0</v>
      </c>
    </row>
    <row r="5" spans="1:34" s="3" customFormat="1" ht="90" customHeight="1" thickBot="1">
      <c r="A5" s="48"/>
      <c r="B5" s="48"/>
      <c r="C5" s="48"/>
      <c r="D5" s="48"/>
      <c r="E5" s="48"/>
      <c r="F5" s="48"/>
      <c r="G5" s="48"/>
      <c r="I5" s="96"/>
      <c r="J5" s="48"/>
      <c r="K5" s="48"/>
      <c r="L5" s="48"/>
      <c r="M5" s="74"/>
      <c r="N5" s="48"/>
      <c r="O5" s="74"/>
      <c r="P5" s="48"/>
      <c r="Q5" s="48"/>
      <c r="R5" s="48"/>
      <c r="S5" s="48"/>
      <c r="T5" s="48"/>
      <c r="U5" s="48"/>
      <c r="V5" s="49"/>
      <c r="W5" s="97"/>
      <c r="X5" s="48"/>
      <c r="Y5" s="97"/>
    </row>
    <row r="6" spans="1:34" s="6" customFormat="1" ht="36" customHeight="1">
      <c r="A6" s="14" t="s">
        <v>23</v>
      </c>
      <c r="B6" s="40">
        <f>COLUMN()-1</f>
        <v>1</v>
      </c>
      <c r="C6" s="40">
        <f t="shared" ref="C6:Y6" si="0">COLUMN()-1</f>
        <v>2</v>
      </c>
      <c r="D6" s="40">
        <f t="shared" si="0"/>
        <v>3</v>
      </c>
      <c r="E6" s="15">
        <f t="shared" si="0"/>
        <v>4</v>
      </c>
      <c r="F6" s="40">
        <f t="shared" si="0"/>
        <v>5</v>
      </c>
      <c r="G6" s="15">
        <f t="shared" si="0"/>
        <v>6</v>
      </c>
      <c r="H6" s="40">
        <f t="shared" si="0"/>
        <v>7</v>
      </c>
      <c r="I6" s="15">
        <f t="shared" si="0"/>
        <v>8</v>
      </c>
      <c r="J6" s="15">
        <f t="shared" si="0"/>
        <v>9</v>
      </c>
      <c r="K6" s="15">
        <f t="shared" si="0"/>
        <v>10</v>
      </c>
      <c r="L6" s="15">
        <f t="shared" si="0"/>
        <v>11</v>
      </c>
      <c r="M6" s="75">
        <f t="shared" si="0"/>
        <v>12</v>
      </c>
      <c r="N6" s="15">
        <f t="shared" si="0"/>
        <v>13</v>
      </c>
      <c r="O6" s="75">
        <f t="shared" si="0"/>
        <v>14</v>
      </c>
      <c r="P6" s="15">
        <f t="shared" si="0"/>
        <v>15</v>
      </c>
      <c r="Q6" s="15">
        <f t="shared" si="0"/>
        <v>16</v>
      </c>
      <c r="R6" s="15">
        <f t="shared" si="0"/>
        <v>17</v>
      </c>
      <c r="S6" s="15">
        <f t="shared" si="0"/>
        <v>18</v>
      </c>
      <c r="T6" s="15">
        <f t="shared" si="0"/>
        <v>19</v>
      </c>
      <c r="U6" s="40">
        <f>COLUMN()-1</f>
        <v>20</v>
      </c>
      <c r="V6" s="98">
        <f t="shared" si="0"/>
        <v>21</v>
      </c>
      <c r="W6" s="99">
        <f t="shared" si="0"/>
        <v>22</v>
      </c>
      <c r="X6" s="98">
        <f t="shared" si="0"/>
        <v>23</v>
      </c>
      <c r="Y6" s="100">
        <f t="shared" si="0"/>
        <v>24</v>
      </c>
      <c r="Z6" s="181" t="s">
        <v>16</v>
      </c>
      <c r="AA6" s="182"/>
    </row>
    <row r="7" spans="1:34" s="6" customFormat="1" ht="39">
      <c r="A7" s="16" t="s">
        <v>10</v>
      </c>
      <c r="B7" s="41" t="s">
        <v>11</v>
      </c>
      <c r="C7" s="41" t="s">
        <v>11</v>
      </c>
      <c r="D7" s="41" t="s">
        <v>11</v>
      </c>
      <c r="E7" s="17" t="s">
        <v>54</v>
      </c>
      <c r="F7" s="41" t="s">
        <v>11</v>
      </c>
      <c r="G7" s="101" t="s">
        <v>54</v>
      </c>
      <c r="H7" s="41" t="s">
        <v>11</v>
      </c>
      <c r="I7" s="17" t="s">
        <v>12</v>
      </c>
      <c r="J7" s="17" t="s">
        <v>12</v>
      </c>
      <c r="K7" s="17" t="s">
        <v>12</v>
      </c>
      <c r="L7" s="17" t="s">
        <v>12</v>
      </c>
      <c r="M7" s="76" t="s">
        <v>12</v>
      </c>
      <c r="N7" s="17" t="s">
        <v>12</v>
      </c>
      <c r="O7" s="76" t="s">
        <v>12</v>
      </c>
      <c r="P7" s="17" t="s">
        <v>12</v>
      </c>
      <c r="Q7" s="17" t="s">
        <v>12</v>
      </c>
      <c r="R7" s="17" t="s">
        <v>12</v>
      </c>
      <c r="S7" s="17" t="s">
        <v>12</v>
      </c>
      <c r="T7" s="17" t="s">
        <v>12</v>
      </c>
      <c r="U7" s="41" t="s">
        <v>11</v>
      </c>
      <c r="V7" s="101" t="s">
        <v>54</v>
      </c>
      <c r="W7" s="101" t="s">
        <v>54</v>
      </c>
      <c r="X7" s="102" t="s">
        <v>54</v>
      </c>
      <c r="Y7" s="103" t="s">
        <v>54</v>
      </c>
      <c r="Z7" s="183"/>
      <c r="AA7" s="184"/>
    </row>
    <row r="8" spans="1:34" s="6" customFormat="1" ht="31.5" customHeight="1" thickBot="1">
      <c r="A8" s="18" t="s">
        <v>45</v>
      </c>
      <c r="B8" s="20" t="s">
        <v>24</v>
      </c>
      <c r="C8" s="19" t="s">
        <v>14</v>
      </c>
      <c r="D8" s="20" t="s">
        <v>24</v>
      </c>
      <c r="E8" s="20" t="s">
        <v>24</v>
      </c>
      <c r="F8" s="19" t="s">
        <v>14</v>
      </c>
      <c r="G8" s="19" t="s">
        <v>14</v>
      </c>
      <c r="H8" s="20" t="s">
        <v>24</v>
      </c>
      <c r="I8" s="19" t="s">
        <v>14</v>
      </c>
      <c r="J8" s="19" t="s">
        <v>14</v>
      </c>
      <c r="K8" s="19" t="s">
        <v>14</v>
      </c>
      <c r="L8" s="19" t="s">
        <v>14</v>
      </c>
      <c r="M8" s="77" t="s">
        <v>14</v>
      </c>
      <c r="N8" s="19" t="s">
        <v>14</v>
      </c>
      <c r="O8" s="77" t="s">
        <v>14</v>
      </c>
      <c r="P8" s="20" t="s">
        <v>24</v>
      </c>
      <c r="Q8" s="19" t="s">
        <v>14</v>
      </c>
      <c r="R8" s="19" t="s">
        <v>14</v>
      </c>
      <c r="S8" s="20" t="s">
        <v>24</v>
      </c>
      <c r="T8" s="19" t="s">
        <v>14</v>
      </c>
      <c r="U8" s="42" t="s">
        <v>14</v>
      </c>
      <c r="V8" s="104" t="s">
        <v>15</v>
      </c>
      <c r="W8" s="105" t="s">
        <v>103</v>
      </c>
      <c r="X8" s="106" t="s">
        <v>15</v>
      </c>
      <c r="Y8" s="107" t="s">
        <v>55</v>
      </c>
      <c r="Z8" s="183"/>
      <c r="AA8" s="184"/>
    </row>
    <row r="9" spans="1:34" s="6" customFormat="1" ht="32.25" customHeight="1">
      <c r="A9" s="187" t="s">
        <v>13</v>
      </c>
      <c r="B9" s="172" t="s">
        <v>51</v>
      </c>
      <c r="C9" s="172" t="s">
        <v>50</v>
      </c>
      <c r="D9" s="192" t="s">
        <v>37</v>
      </c>
      <c r="E9" s="193" t="s">
        <v>92</v>
      </c>
      <c r="F9" s="192" t="s">
        <v>0</v>
      </c>
      <c r="G9" s="196" t="s">
        <v>2</v>
      </c>
      <c r="H9" s="172" t="s">
        <v>123</v>
      </c>
      <c r="I9" s="153" t="s">
        <v>104</v>
      </c>
      <c r="J9" s="153" t="s">
        <v>105</v>
      </c>
      <c r="K9" s="162" t="s">
        <v>6</v>
      </c>
      <c r="L9" s="197"/>
      <c r="M9" s="162" t="s">
        <v>38</v>
      </c>
      <c r="N9" s="163"/>
      <c r="O9" s="162" t="s">
        <v>39</v>
      </c>
      <c r="P9" s="163"/>
      <c r="Q9" s="153" t="s">
        <v>106</v>
      </c>
      <c r="R9" s="153" t="s">
        <v>107</v>
      </c>
      <c r="S9" s="166" t="s">
        <v>108</v>
      </c>
      <c r="T9" s="169" t="s">
        <v>53</v>
      </c>
      <c r="U9" s="172" t="s">
        <v>116</v>
      </c>
      <c r="V9" s="150" t="s">
        <v>109</v>
      </c>
      <c r="W9" s="153" t="s">
        <v>57</v>
      </c>
      <c r="X9" s="156" t="s">
        <v>1</v>
      </c>
      <c r="Y9" s="159" t="s">
        <v>56</v>
      </c>
      <c r="Z9" s="183"/>
      <c r="AA9" s="184"/>
      <c r="AC9" s="134" t="s">
        <v>101</v>
      </c>
    </row>
    <row r="10" spans="1:34" s="6" customFormat="1" ht="27" customHeight="1" thickBot="1">
      <c r="A10" s="188"/>
      <c r="B10" s="190"/>
      <c r="C10" s="190"/>
      <c r="D10" s="190"/>
      <c r="E10" s="194"/>
      <c r="F10" s="190"/>
      <c r="G10" s="194"/>
      <c r="H10" s="190"/>
      <c r="I10" s="154"/>
      <c r="J10" s="154"/>
      <c r="K10" s="164"/>
      <c r="L10" s="198"/>
      <c r="M10" s="164"/>
      <c r="N10" s="165"/>
      <c r="O10" s="164"/>
      <c r="P10" s="165"/>
      <c r="Q10" s="154"/>
      <c r="R10" s="154"/>
      <c r="S10" s="167"/>
      <c r="T10" s="170"/>
      <c r="U10" s="173"/>
      <c r="V10" s="151"/>
      <c r="W10" s="154"/>
      <c r="X10" s="157"/>
      <c r="Y10" s="160"/>
      <c r="Z10" s="185"/>
      <c r="AA10" s="186"/>
      <c r="AC10" s="135" t="s">
        <v>102</v>
      </c>
    </row>
    <row r="11" spans="1:34" s="6" customFormat="1" ht="63.75" customHeight="1">
      <c r="A11" s="189"/>
      <c r="B11" s="191"/>
      <c r="C11" s="191"/>
      <c r="D11" s="191"/>
      <c r="E11" s="195"/>
      <c r="F11" s="191"/>
      <c r="G11" s="195"/>
      <c r="H11" s="191"/>
      <c r="I11" s="155"/>
      <c r="J11" s="155"/>
      <c r="K11" s="21" t="s">
        <v>52</v>
      </c>
      <c r="L11" s="22" t="s">
        <v>7</v>
      </c>
      <c r="M11" s="79" t="s">
        <v>114</v>
      </c>
      <c r="N11" s="22" t="s">
        <v>3</v>
      </c>
      <c r="O11" s="79" t="s">
        <v>115</v>
      </c>
      <c r="P11" s="21" t="s">
        <v>3</v>
      </c>
      <c r="Q11" s="155"/>
      <c r="R11" s="155"/>
      <c r="S11" s="168"/>
      <c r="T11" s="171"/>
      <c r="U11" s="174"/>
      <c r="V11" s="152"/>
      <c r="W11" s="155"/>
      <c r="X11" s="158"/>
      <c r="Y11" s="161"/>
      <c r="Z11" s="23" t="s">
        <v>4</v>
      </c>
      <c r="AA11" s="24" t="s">
        <v>1</v>
      </c>
    </row>
    <row r="12" spans="1:34" s="6" customFormat="1" ht="34.5" customHeight="1">
      <c r="A12" s="32" t="s">
        <v>8</v>
      </c>
      <c r="B12" s="55" t="s">
        <v>81</v>
      </c>
      <c r="C12" s="33" t="s">
        <v>61</v>
      </c>
      <c r="D12" s="54" t="s">
        <v>95</v>
      </c>
      <c r="E12" s="54" t="s">
        <v>90</v>
      </c>
      <c r="F12" s="35" t="s">
        <v>82</v>
      </c>
      <c r="G12" s="35" t="s">
        <v>83</v>
      </c>
      <c r="H12" s="54" t="s">
        <v>127</v>
      </c>
      <c r="I12" s="34" t="s">
        <v>80</v>
      </c>
      <c r="J12" s="34" t="s">
        <v>63</v>
      </c>
      <c r="K12" s="34" t="s">
        <v>64</v>
      </c>
      <c r="L12" s="35" t="s">
        <v>32</v>
      </c>
      <c r="M12" s="36">
        <v>60</v>
      </c>
      <c r="N12" s="35" t="s">
        <v>66</v>
      </c>
      <c r="O12" s="36">
        <v>40</v>
      </c>
      <c r="P12" s="54" t="s">
        <v>66</v>
      </c>
      <c r="Q12" s="34">
        <v>2010</v>
      </c>
      <c r="R12" s="34">
        <v>2018</v>
      </c>
      <c r="S12" s="30">
        <v>4.0999999999999996</v>
      </c>
      <c r="T12" s="36" t="s">
        <v>67</v>
      </c>
      <c r="U12" s="36">
        <v>4500</v>
      </c>
      <c r="V12" s="36">
        <v>450</v>
      </c>
      <c r="W12" s="108" t="s">
        <v>110</v>
      </c>
      <c r="X12" s="69"/>
      <c r="Y12" s="109"/>
      <c r="Z12" s="37" t="s">
        <v>26</v>
      </c>
      <c r="AA12" s="38"/>
      <c r="AC12" s="136" t="s">
        <v>58</v>
      </c>
      <c r="AD12" s="137" t="s">
        <v>20</v>
      </c>
      <c r="AE12" s="137" t="s">
        <v>60</v>
      </c>
      <c r="AF12" s="137"/>
      <c r="AG12" s="138" t="s">
        <v>21</v>
      </c>
      <c r="AH12" s="138" t="s">
        <v>22</v>
      </c>
    </row>
    <row r="13" spans="1:34" s="6" customFormat="1" ht="34.5" customHeight="1">
      <c r="A13" s="50">
        <f>ROW()-12</f>
        <v>1</v>
      </c>
      <c r="B13" s="52" t="s">
        <v>81</v>
      </c>
      <c r="C13" s="110" t="s">
        <v>62</v>
      </c>
      <c r="D13" s="25" t="str">
        <f>IF($C$2="","",IF($B13&lt;&gt;"",$C$2,""))</f>
        <v>○○○株式会社</v>
      </c>
      <c r="E13" s="25" t="str">
        <f>IF($F$2="","",IF($B13&lt;&gt;"",$F$2,""))</f>
        <v>マルマルマル</v>
      </c>
      <c r="F13" s="111" t="s">
        <v>82</v>
      </c>
      <c r="G13" s="111" t="s">
        <v>71</v>
      </c>
      <c r="H13" s="54" t="str">
        <f t="shared" ref="H13:H47" si="1">G13&amp;AC13</f>
        <v>aaaaa[サーボ油圧ポンプ式付]</v>
      </c>
      <c r="I13" s="112" t="s">
        <v>63</v>
      </c>
      <c r="J13" s="112" t="s">
        <v>68</v>
      </c>
      <c r="K13" s="113" t="s">
        <v>64</v>
      </c>
      <c r="L13" s="114" t="s">
        <v>32</v>
      </c>
      <c r="M13" s="144">
        <v>47</v>
      </c>
      <c r="N13" s="114" t="s">
        <v>66</v>
      </c>
      <c r="O13" s="144">
        <v>37</v>
      </c>
      <c r="P13" s="29" t="s">
        <v>66</v>
      </c>
      <c r="Q13" s="113">
        <v>2010</v>
      </c>
      <c r="R13" s="113">
        <v>2018</v>
      </c>
      <c r="S13" s="30">
        <v>2.6</v>
      </c>
      <c r="T13" s="115" t="s">
        <v>67</v>
      </c>
      <c r="U13" s="115">
        <v>4500</v>
      </c>
      <c r="V13" s="143">
        <v>223</v>
      </c>
      <c r="W13" s="116"/>
      <c r="X13" s="117"/>
      <c r="Y13" s="109"/>
      <c r="Z13" s="118"/>
      <c r="AA13" s="119"/>
      <c r="AC13" s="6" t="str">
        <f>IF(OR(J13=$AC$9,J13=$AC$10),"["&amp;J13&amp;"付]","")</f>
        <v>[サーボ油圧ポンプ式付]</v>
      </c>
      <c r="AD13" s="9">
        <f t="shared" ref="AD13:AD47" si="2">IF(AND(($B13&lt;&gt;""),(OR(C13="",F13="",G13="",K13="",L13="",M13="",N13="",O13="",Q13="",R13="",T13="",U13="",I13="",J13=""))),1,0)</f>
        <v>0</v>
      </c>
      <c r="AE13" s="9">
        <f t="shared" ref="AE13:AE47" si="3">IF(AND($G13&lt;&gt;"",COUNTIF($G13,"*■*")&gt;0,$W13=""),1,0)</f>
        <v>0</v>
      </c>
      <c r="AF13" s="9" t="str">
        <f>IF(H13="","",TEXT(H13,"G/標準"))</f>
        <v>aaaaa[サーボ油圧ポンプ式付]</v>
      </c>
      <c r="AG13" s="10">
        <f t="shared" ref="AG13:AG47" si="4">IF(AF13="",0,COUNTIF($AF$13:$AF$1048576,AF13))</f>
        <v>1</v>
      </c>
      <c r="AH13" s="10">
        <f>IF(S13&lt;1,1,0)</f>
        <v>0</v>
      </c>
    </row>
    <row r="14" spans="1:34" s="6" customFormat="1" ht="34.5" customHeight="1">
      <c r="A14" s="50">
        <f t="shared" ref="A14:A47" si="5">ROW()-12</f>
        <v>2</v>
      </c>
      <c r="B14" s="52" t="s">
        <v>81</v>
      </c>
      <c r="C14" s="110" t="s">
        <v>62</v>
      </c>
      <c r="D14" s="25" t="str">
        <f t="shared" ref="D14:D47" si="6">IF($C$2="","",IF($B14&lt;&gt;"",$C$2,""))</f>
        <v>○○○株式会社</v>
      </c>
      <c r="E14" s="25" t="str">
        <f t="shared" ref="E14:E47" si="7">IF($F$2="","",IF($B14&lt;&gt;"",$F$2,""))</f>
        <v>マルマルマル</v>
      </c>
      <c r="F14" s="111" t="s">
        <v>82</v>
      </c>
      <c r="G14" s="111" t="s">
        <v>72</v>
      </c>
      <c r="H14" s="54" t="str">
        <f t="shared" si="1"/>
        <v>bbbb</v>
      </c>
      <c r="I14" s="112" t="s">
        <v>68</v>
      </c>
      <c r="J14" s="112" t="s">
        <v>63</v>
      </c>
      <c r="K14" s="113" t="s">
        <v>64</v>
      </c>
      <c r="L14" s="114" t="s">
        <v>32</v>
      </c>
      <c r="M14" s="144">
        <v>60</v>
      </c>
      <c r="N14" s="114" t="s">
        <v>66</v>
      </c>
      <c r="O14" s="144">
        <v>40</v>
      </c>
      <c r="P14" s="29" t="s">
        <v>66</v>
      </c>
      <c r="Q14" s="113">
        <v>2010</v>
      </c>
      <c r="R14" s="113">
        <v>2018</v>
      </c>
      <c r="S14" s="30">
        <v>4.0999999999999996</v>
      </c>
      <c r="T14" s="115" t="s">
        <v>67</v>
      </c>
      <c r="U14" s="115">
        <v>4500</v>
      </c>
      <c r="V14" s="143">
        <v>730</v>
      </c>
      <c r="W14" s="116"/>
      <c r="X14" s="117"/>
      <c r="Y14" s="109"/>
      <c r="Z14" s="118"/>
      <c r="AA14" s="119"/>
      <c r="AC14" s="6" t="str">
        <f t="shared" ref="AC14:AC47" si="8">IF(OR(J14=$AC$9,J14=$AC$10),"["&amp;J14&amp;"付]","")</f>
        <v/>
      </c>
      <c r="AD14" s="9">
        <f t="shared" si="2"/>
        <v>0</v>
      </c>
      <c r="AE14" s="9">
        <f t="shared" si="3"/>
        <v>0</v>
      </c>
      <c r="AF14" s="9" t="str">
        <f t="shared" ref="AF14:AF47" si="9">IF(H14="","",TEXT(H14,"G/標準"))</f>
        <v>bbbb</v>
      </c>
      <c r="AG14" s="10">
        <f t="shared" si="4"/>
        <v>1</v>
      </c>
      <c r="AH14" s="10">
        <f t="shared" ref="AH14:AH47" si="10">IF(S14&lt;1,1,0)</f>
        <v>0</v>
      </c>
    </row>
    <row r="15" spans="1:34" s="6" customFormat="1" ht="34.5" customHeight="1">
      <c r="A15" s="50">
        <f t="shared" si="5"/>
        <v>3</v>
      </c>
      <c r="B15" s="52" t="s">
        <v>81</v>
      </c>
      <c r="C15" s="110" t="s">
        <v>62</v>
      </c>
      <c r="D15" s="25" t="str">
        <f t="shared" si="6"/>
        <v>○○○株式会社</v>
      </c>
      <c r="E15" s="25" t="str">
        <f t="shared" si="7"/>
        <v>マルマルマル</v>
      </c>
      <c r="F15" s="111" t="s">
        <v>82</v>
      </c>
      <c r="G15" s="111" t="s">
        <v>73</v>
      </c>
      <c r="H15" s="54" t="str">
        <f t="shared" si="1"/>
        <v>cccc[電動稼働式付]</v>
      </c>
      <c r="I15" s="112" t="s">
        <v>68</v>
      </c>
      <c r="J15" s="112" t="s">
        <v>69</v>
      </c>
      <c r="K15" s="113" t="s">
        <v>64</v>
      </c>
      <c r="L15" s="114" t="s">
        <v>32</v>
      </c>
      <c r="M15" s="144">
        <v>28</v>
      </c>
      <c r="N15" s="114" t="s">
        <v>66</v>
      </c>
      <c r="O15" s="144">
        <v>21</v>
      </c>
      <c r="P15" s="29" t="s">
        <v>66</v>
      </c>
      <c r="Q15" s="113">
        <v>2015</v>
      </c>
      <c r="R15" s="113">
        <v>2017</v>
      </c>
      <c r="S15" s="30">
        <v>12.5</v>
      </c>
      <c r="T15" s="115" t="s">
        <v>63</v>
      </c>
      <c r="U15" s="115">
        <v>4500</v>
      </c>
      <c r="V15" s="143">
        <v>550</v>
      </c>
      <c r="W15" s="116"/>
      <c r="X15" s="117"/>
      <c r="Y15" s="109"/>
      <c r="Z15" s="118"/>
      <c r="AA15" s="119"/>
      <c r="AC15" s="6" t="str">
        <f t="shared" si="8"/>
        <v>[電動稼働式付]</v>
      </c>
      <c r="AD15" s="9">
        <f t="shared" si="2"/>
        <v>0</v>
      </c>
      <c r="AE15" s="9">
        <f t="shared" si="3"/>
        <v>0</v>
      </c>
      <c r="AF15" s="9" t="str">
        <f t="shared" si="9"/>
        <v>cccc[電動稼働式付]</v>
      </c>
      <c r="AG15" s="10">
        <f t="shared" si="4"/>
        <v>2</v>
      </c>
      <c r="AH15" s="10">
        <f>IF(S15&lt;1,1,0)</f>
        <v>0</v>
      </c>
    </row>
    <row r="16" spans="1:34" s="6" customFormat="1" ht="34.5" customHeight="1">
      <c r="A16" s="50">
        <f t="shared" si="5"/>
        <v>4</v>
      </c>
      <c r="B16" s="52" t="s">
        <v>81</v>
      </c>
      <c r="C16" s="110" t="s">
        <v>62</v>
      </c>
      <c r="D16" s="25" t="str">
        <f t="shared" si="6"/>
        <v>○○○株式会社</v>
      </c>
      <c r="E16" s="25" t="str">
        <f t="shared" si="7"/>
        <v>マルマルマル</v>
      </c>
      <c r="F16" s="111" t="s">
        <v>82</v>
      </c>
      <c r="G16" s="111" t="s">
        <v>73</v>
      </c>
      <c r="H16" s="54" t="str">
        <f t="shared" si="1"/>
        <v>cccc[電動稼働式付]</v>
      </c>
      <c r="I16" s="112" t="s">
        <v>68</v>
      </c>
      <c r="J16" s="112" t="s">
        <v>69</v>
      </c>
      <c r="K16" s="113" t="s">
        <v>65</v>
      </c>
      <c r="L16" s="114" t="s">
        <v>32</v>
      </c>
      <c r="M16" s="144">
        <v>40</v>
      </c>
      <c r="N16" s="114" t="s">
        <v>66</v>
      </c>
      <c r="O16" s="144">
        <v>38</v>
      </c>
      <c r="P16" s="29" t="s">
        <v>66</v>
      </c>
      <c r="Q16" s="113">
        <v>2009</v>
      </c>
      <c r="R16" s="113">
        <v>2017</v>
      </c>
      <c r="S16" s="30">
        <v>0.6</v>
      </c>
      <c r="T16" s="115" t="s">
        <v>67</v>
      </c>
      <c r="U16" s="115">
        <v>4500</v>
      </c>
      <c r="V16" s="143">
        <v>826</v>
      </c>
      <c r="W16" s="116"/>
      <c r="X16" s="117"/>
      <c r="Y16" s="109"/>
      <c r="Z16" s="118"/>
      <c r="AA16" s="119"/>
      <c r="AC16" s="6" t="str">
        <f t="shared" si="8"/>
        <v>[電動稼働式付]</v>
      </c>
      <c r="AD16" s="9">
        <f t="shared" si="2"/>
        <v>0</v>
      </c>
      <c r="AE16" s="9">
        <f t="shared" si="3"/>
        <v>0</v>
      </c>
      <c r="AF16" s="9" t="str">
        <f t="shared" si="9"/>
        <v>cccc[電動稼働式付]</v>
      </c>
      <c r="AG16" s="10">
        <f t="shared" si="4"/>
        <v>2</v>
      </c>
      <c r="AH16" s="10">
        <f t="shared" si="10"/>
        <v>1</v>
      </c>
    </row>
    <row r="17" spans="1:34" s="6" customFormat="1" ht="34.5" customHeight="1">
      <c r="A17" s="50">
        <f t="shared" si="5"/>
        <v>5</v>
      </c>
      <c r="B17" s="52" t="s">
        <v>81</v>
      </c>
      <c r="C17" s="110" t="s">
        <v>61</v>
      </c>
      <c r="D17" s="25" t="str">
        <f t="shared" si="6"/>
        <v>○○○株式会社</v>
      </c>
      <c r="E17" s="25" t="str">
        <f t="shared" si="7"/>
        <v>マルマルマル</v>
      </c>
      <c r="F17" s="111" t="s">
        <v>70</v>
      </c>
      <c r="G17" s="111" t="s">
        <v>74</v>
      </c>
      <c r="H17" s="54" t="str">
        <f t="shared" si="1"/>
        <v>AAA-1</v>
      </c>
      <c r="I17" s="112" t="s">
        <v>69</v>
      </c>
      <c r="J17" s="112" t="s">
        <v>63</v>
      </c>
      <c r="K17" s="113" t="s">
        <v>65</v>
      </c>
      <c r="L17" s="114" t="s">
        <v>79</v>
      </c>
      <c r="M17" s="144">
        <v>4.25</v>
      </c>
      <c r="N17" s="114" t="s">
        <v>78</v>
      </c>
      <c r="O17" s="144">
        <v>4.1900000000000004</v>
      </c>
      <c r="P17" s="29" t="s">
        <v>78</v>
      </c>
      <c r="Q17" s="113">
        <v>2011</v>
      </c>
      <c r="R17" s="113">
        <v>2014</v>
      </c>
      <c r="S17" s="30">
        <v>0.4</v>
      </c>
      <c r="T17" s="115" t="s">
        <v>63</v>
      </c>
      <c r="U17" s="115">
        <v>294</v>
      </c>
      <c r="V17" s="143">
        <v>910</v>
      </c>
      <c r="W17" s="116"/>
      <c r="X17" s="117"/>
      <c r="Y17" s="109"/>
      <c r="Z17" s="118"/>
      <c r="AA17" s="119"/>
      <c r="AC17" s="6" t="str">
        <f t="shared" si="8"/>
        <v/>
      </c>
      <c r="AD17" s="9">
        <f t="shared" si="2"/>
        <v>0</v>
      </c>
      <c r="AE17" s="9">
        <f t="shared" si="3"/>
        <v>0</v>
      </c>
      <c r="AF17" s="9" t="str">
        <f t="shared" si="9"/>
        <v>AAA-1</v>
      </c>
      <c r="AG17" s="10">
        <f t="shared" si="4"/>
        <v>1</v>
      </c>
      <c r="AH17" s="10">
        <f t="shared" si="10"/>
        <v>1</v>
      </c>
    </row>
    <row r="18" spans="1:34" s="6" customFormat="1" ht="34.5" customHeight="1">
      <c r="A18" s="50">
        <f t="shared" si="5"/>
        <v>6</v>
      </c>
      <c r="B18" s="52" t="s">
        <v>81</v>
      </c>
      <c r="C18" s="110" t="s">
        <v>61</v>
      </c>
      <c r="D18" s="25" t="str">
        <f t="shared" si="6"/>
        <v>○○○株式会社</v>
      </c>
      <c r="E18" s="25" t="str">
        <f t="shared" si="7"/>
        <v>マルマルマル</v>
      </c>
      <c r="F18" s="111" t="s">
        <v>70</v>
      </c>
      <c r="G18" s="111" t="s">
        <v>75</v>
      </c>
      <c r="H18" s="54" t="str">
        <f t="shared" si="1"/>
        <v>aaa-bbbb</v>
      </c>
      <c r="I18" s="112" t="s">
        <v>69</v>
      </c>
      <c r="J18" s="112" t="s">
        <v>63</v>
      </c>
      <c r="K18" s="113" t="s">
        <v>65</v>
      </c>
      <c r="L18" s="114" t="s">
        <v>79</v>
      </c>
      <c r="M18" s="144">
        <v>28.465</v>
      </c>
      <c r="N18" s="114" t="s">
        <v>78</v>
      </c>
      <c r="O18" s="144">
        <v>24.28</v>
      </c>
      <c r="P18" s="29" t="s">
        <v>78</v>
      </c>
      <c r="Q18" s="113">
        <v>2014</v>
      </c>
      <c r="R18" s="113">
        <v>2018</v>
      </c>
      <c r="S18" s="30">
        <v>3.6</v>
      </c>
      <c r="T18" s="115" t="s">
        <v>63</v>
      </c>
      <c r="U18" s="115">
        <v>588</v>
      </c>
      <c r="V18" s="143">
        <v>934</v>
      </c>
      <c r="W18" s="116"/>
      <c r="X18" s="117"/>
      <c r="Y18" s="109"/>
      <c r="Z18" s="118"/>
      <c r="AA18" s="119"/>
      <c r="AC18" s="6" t="str">
        <f t="shared" si="8"/>
        <v/>
      </c>
      <c r="AD18" s="9">
        <f t="shared" si="2"/>
        <v>0</v>
      </c>
      <c r="AE18" s="9">
        <f t="shared" si="3"/>
        <v>0</v>
      </c>
      <c r="AF18" s="9" t="str">
        <f t="shared" si="9"/>
        <v>aaa-bbbb</v>
      </c>
      <c r="AG18" s="10">
        <f t="shared" si="4"/>
        <v>1</v>
      </c>
      <c r="AH18" s="10">
        <f t="shared" si="10"/>
        <v>0</v>
      </c>
    </row>
    <row r="19" spans="1:34" s="6" customFormat="1" ht="34.5" customHeight="1">
      <c r="A19" s="50">
        <f t="shared" si="5"/>
        <v>7</v>
      </c>
      <c r="B19" s="52" t="s">
        <v>81</v>
      </c>
      <c r="C19" s="110" t="s">
        <v>61</v>
      </c>
      <c r="D19" s="25" t="str">
        <f t="shared" si="6"/>
        <v>○○○株式会社</v>
      </c>
      <c r="E19" s="25" t="str">
        <f t="shared" si="7"/>
        <v>マルマルマル</v>
      </c>
      <c r="F19" s="111" t="s">
        <v>70</v>
      </c>
      <c r="G19" s="111" t="s">
        <v>76</v>
      </c>
      <c r="H19" s="54" t="str">
        <f t="shared" si="1"/>
        <v>abc■</v>
      </c>
      <c r="I19" s="112" t="s">
        <v>69</v>
      </c>
      <c r="J19" s="112" t="s">
        <v>63</v>
      </c>
      <c r="K19" s="113" t="s">
        <v>65</v>
      </c>
      <c r="L19" s="114" t="s">
        <v>79</v>
      </c>
      <c r="M19" s="144">
        <v>15.12</v>
      </c>
      <c r="N19" s="114" t="s">
        <v>78</v>
      </c>
      <c r="O19" s="144"/>
      <c r="P19" s="29" t="s">
        <v>78</v>
      </c>
      <c r="Q19" s="113">
        <v>2015</v>
      </c>
      <c r="R19" s="113">
        <v>2018</v>
      </c>
      <c r="S19" s="30">
        <v>33.299999999999997</v>
      </c>
      <c r="T19" s="115" t="s">
        <v>67</v>
      </c>
      <c r="U19" s="115">
        <v>980</v>
      </c>
      <c r="V19" s="143">
        <v>770</v>
      </c>
      <c r="W19" s="120" t="s">
        <v>110</v>
      </c>
      <c r="X19" s="117"/>
      <c r="Y19" s="109"/>
      <c r="Z19" s="118"/>
      <c r="AA19" s="119"/>
      <c r="AC19" s="6" t="str">
        <f t="shared" si="8"/>
        <v/>
      </c>
      <c r="AD19" s="9">
        <f t="shared" si="2"/>
        <v>1</v>
      </c>
      <c r="AE19" s="9">
        <f t="shared" si="3"/>
        <v>0</v>
      </c>
      <c r="AF19" s="9" t="str">
        <f t="shared" si="9"/>
        <v>abc■</v>
      </c>
      <c r="AG19" s="10">
        <f t="shared" si="4"/>
        <v>1</v>
      </c>
      <c r="AH19" s="10">
        <f t="shared" si="10"/>
        <v>0</v>
      </c>
    </row>
    <row r="20" spans="1:34" s="6" customFormat="1" ht="34.5" customHeight="1">
      <c r="A20" s="50">
        <f t="shared" si="5"/>
        <v>8</v>
      </c>
      <c r="B20" s="52" t="s">
        <v>81</v>
      </c>
      <c r="C20" s="110" t="s">
        <v>61</v>
      </c>
      <c r="D20" s="25" t="str">
        <f t="shared" si="6"/>
        <v>○○○株式会社</v>
      </c>
      <c r="E20" s="25" t="str">
        <f t="shared" si="7"/>
        <v>マルマルマル</v>
      </c>
      <c r="F20" s="111" t="s">
        <v>70</v>
      </c>
      <c r="G20" s="111" t="s">
        <v>77</v>
      </c>
      <c r="H20" s="54" t="str">
        <f t="shared" si="1"/>
        <v>DEF■</v>
      </c>
      <c r="I20" s="112" t="s">
        <v>69</v>
      </c>
      <c r="J20" s="112" t="s">
        <v>63</v>
      </c>
      <c r="K20" s="113" t="s">
        <v>65</v>
      </c>
      <c r="L20" s="114" t="s">
        <v>79</v>
      </c>
      <c r="M20" s="144"/>
      <c r="N20" s="114" t="s">
        <v>78</v>
      </c>
      <c r="O20" s="144">
        <v>7.2</v>
      </c>
      <c r="P20" s="29" t="s">
        <v>78</v>
      </c>
      <c r="Q20" s="113">
        <v>1900</v>
      </c>
      <c r="R20" s="113">
        <v>2020</v>
      </c>
      <c r="S20" s="30">
        <v>33.299999999999997</v>
      </c>
      <c r="T20" s="115" t="s">
        <v>67</v>
      </c>
      <c r="U20" s="115">
        <v>1760</v>
      </c>
      <c r="V20" s="143">
        <v>445</v>
      </c>
      <c r="W20" s="120" t="s">
        <v>110</v>
      </c>
      <c r="X20" s="117"/>
      <c r="Y20" s="109"/>
      <c r="Z20" s="118"/>
      <c r="AA20" s="119"/>
      <c r="AC20" s="6" t="str">
        <f t="shared" si="8"/>
        <v/>
      </c>
      <c r="AD20" s="9">
        <f t="shared" si="2"/>
        <v>1</v>
      </c>
      <c r="AE20" s="9">
        <f t="shared" si="3"/>
        <v>0</v>
      </c>
      <c r="AF20" s="9" t="str">
        <f t="shared" si="9"/>
        <v>DEF■</v>
      </c>
      <c r="AG20" s="10">
        <f t="shared" si="4"/>
        <v>1</v>
      </c>
      <c r="AH20" s="10">
        <f t="shared" si="10"/>
        <v>0</v>
      </c>
    </row>
    <row r="21" spans="1:34" s="6" customFormat="1" ht="34.5" customHeight="1">
      <c r="A21" s="50">
        <f t="shared" si="5"/>
        <v>9</v>
      </c>
      <c r="B21" s="52" t="str">
        <f t="shared" ref="B21:B47" si="11">IF($C21="","","ダイカストマシン")</f>
        <v/>
      </c>
      <c r="C21" s="110"/>
      <c r="D21" s="25" t="str">
        <f t="shared" si="6"/>
        <v/>
      </c>
      <c r="E21" s="25" t="str">
        <f t="shared" si="7"/>
        <v/>
      </c>
      <c r="F21" s="111"/>
      <c r="G21" s="111"/>
      <c r="H21" s="54" t="str">
        <f t="shared" si="1"/>
        <v/>
      </c>
      <c r="I21" s="112"/>
      <c r="J21" s="112"/>
      <c r="K21" s="113"/>
      <c r="L21" s="114"/>
      <c r="M21" s="144"/>
      <c r="N21" s="114"/>
      <c r="O21" s="144"/>
      <c r="P21" s="29" t="str">
        <f t="shared" ref="P21:P47" si="12">IF(N21="","",N21)</f>
        <v/>
      </c>
      <c r="Q21" s="113"/>
      <c r="R21" s="113"/>
      <c r="S21" s="30" t="str">
        <f>IFERROR(IF($M21="","",ROUNDDOWN((ABS($M21-$O21)/$M21)/IF($R21="","",IF(($R21-$Q21)=0,1,($R21-$Q21)))*100,1)),"")</f>
        <v/>
      </c>
      <c r="T21" s="115"/>
      <c r="U21" s="115"/>
      <c r="V21" s="143"/>
      <c r="W21" s="116"/>
      <c r="X21" s="117"/>
      <c r="Y21" s="109"/>
      <c r="Z21" s="118"/>
      <c r="AA21" s="119"/>
      <c r="AC21" s="6" t="str">
        <f t="shared" si="8"/>
        <v/>
      </c>
      <c r="AD21" s="9">
        <f t="shared" si="2"/>
        <v>0</v>
      </c>
      <c r="AE21" s="9">
        <f t="shared" si="3"/>
        <v>0</v>
      </c>
      <c r="AF21" s="9" t="str">
        <f t="shared" si="9"/>
        <v/>
      </c>
      <c r="AG21" s="10">
        <f t="shared" si="4"/>
        <v>0</v>
      </c>
      <c r="AH21" s="10">
        <f t="shared" si="10"/>
        <v>0</v>
      </c>
    </row>
    <row r="22" spans="1:34" s="6" customFormat="1" ht="34.5" customHeight="1">
      <c r="A22" s="50">
        <f t="shared" si="5"/>
        <v>10</v>
      </c>
      <c r="B22" s="52" t="str">
        <f t="shared" si="11"/>
        <v/>
      </c>
      <c r="C22" s="110"/>
      <c r="D22" s="25" t="str">
        <f t="shared" si="6"/>
        <v/>
      </c>
      <c r="E22" s="25" t="str">
        <f t="shared" si="7"/>
        <v/>
      </c>
      <c r="F22" s="111"/>
      <c r="G22" s="111"/>
      <c r="H22" s="54" t="str">
        <f t="shared" si="1"/>
        <v/>
      </c>
      <c r="I22" s="112"/>
      <c r="J22" s="112"/>
      <c r="K22" s="113"/>
      <c r="L22" s="114"/>
      <c r="M22" s="144"/>
      <c r="N22" s="114"/>
      <c r="O22" s="144"/>
      <c r="P22" s="29" t="str">
        <f t="shared" si="12"/>
        <v/>
      </c>
      <c r="Q22" s="113"/>
      <c r="R22" s="113"/>
      <c r="S22" s="30" t="str">
        <f t="shared" ref="S22:S47" si="13">IFERROR(IF($M22="","",ROUNDDOWN((ABS($M22-$O22)/$M22)/IF($R22="","",IF(($R22-$Q22)=0,1,($R22-$Q22)))*100,1)),"")</f>
        <v/>
      </c>
      <c r="T22" s="115"/>
      <c r="U22" s="115"/>
      <c r="V22" s="143"/>
      <c r="W22" s="116"/>
      <c r="X22" s="117"/>
      <c r="Y22" s="109"/>
      <c r="Z22" s="118"/>
      <c r="AA22" s="119"/>
      <c r="AC22" s="6" t="str">
        <f t="shared" si="8"/>
        <v/>
      </c>
      <c r="AD22" s="9">
        <f t="shared" si="2"/>
        <v>0</v>
      </c>
      <c r="AE22" s="9">
        <f t="shared" si="3"/>
        <v>0</v>
      </c>
      <c r="AF22" s="9" t="str">
        <f t="shared" si="9"/>
        <v/>
      </c>
      <c r="AG22" s="10">
        <f t="shared" si="4"/>
        <v>0</v>
      </c>
      <c r="AH22" s="10">
        <f t="shared" si="10"/>
        <v>0</v>
      </c>
    </row>
    <row r="23" spans="1:34" s="6" customFormat="1" ht="34.5" customHeight="1">
      <c r="A23" s="50">
        <f t="shared" si="5"/>
        <v>11</v>
      </c>
      <c r="B23" s="52" t="str">
        <f t="shared" si="11"/>
        <v/>
      </c>
      <c r="C23" s="110"/>
      <c r="D23" s="25" t="str">
        <f t="shared" si="6"/>
        <v/>
      </c>
      <c r="E23" s="25" t="str">
        <f t="shared" si="7"/>
        <v/>
      </c>
      <c r="F23" s="111"/>
      <c r="G23" s="111"/>
      <c r="H23" s="54" t="str">
        <f t="shared" si="1"/>
        <v/>
      </c>
      <c r="I23" s="112"/>
      <c r="J23" s="112"/>
      <c r="K23" s="113"/>
      <c r="L23" s="114"/>
      <c r="M23" s="144"/>
      <c r="N23" s="114"/>
      <c r="O23" s="144"/>
      <c r="P23" s="29" t="str">
        <f t="shared" si="12"/>
        <v/>
      </c>
      <c r="Q23" s="113"/>
      <c r="R23" s="113"/>
      <c r="S23" s="30" t="str">
        <f t="shared" si="13"/>
        <v/>
      </c>
      <c r="T23" s="115"/>
      <c r="U23" s="115"/>
      <c r="V23" s="143"/>
      <c r="W23" s="116"/>
      <c r="X23" s="117"/>
      <c r="Y23" s="109"/>
      <c r="Z23" s="118"/>
      <c r="AA23" s="119"/>
      <c r="AC23" s="6" t="str">
        <f t="shared" si="8"/>
        <v/>
      </c>
      <c r="AD23" s="9">
        <f t="shared" si="2"/>
        <v>0</v>
      </c>
      <c r="AE23" s="9">
        <f t="shared" si="3"/>
        <v>0</v>
      </c>
      <c r="AF23" s="9" t="str">
        <f t="shared" si="9"/>
        <v/>
      </c>
      <c r="AG23" s="10">
        <f t="shared" si="4"/>
        <v>0</v>
      </c>
      <c r="AH23" s="10">
        <f t="shared" si="10"/>
        <v>0</v>
      </c>
    </row>
    <row r="24" spans="1:34" s="6" customFormat="1" ht="34.5" customHeight="1">
      <c r="A24" s="50">
        <f t="shared" si="5"/>
        <v>12</v>
      </c>
      <c r="B24" s="52" t="str">
        <f t="shared" si="11"/>
        <v/>
      </c>
      <c r="C24" s="110"/>
      <c r="D24" s="25" t="str">
        <f t="shared" si="6"/>
        <v/>
      </c>
      <c r="E24" s="25" t="str">
        <f t="shared" si="7"/>
        <v/>
      </c>
      <c r="F24" s="111"/>
      <c r="G24" s="111"/>
      <c r="H24" s="54" t="str">
        <f t="shared" si="1"/>
        <v/>
      </c>
      <c r="I24" s="112"/>
      <c r="J24" s="112"/>
      <c r="K24" s="113"/>
      <c r="L24" s="114"/>
      <c r="M24" s="144"/>
      <c r="N24" s="114"/>
      <c r="O24" s="144"/>
      <c r="P24" s="29" t="str">
        <f t="shared" si="12"/>
        <v/>
      </c>
      <c r="Q24" s="113"/>
      <c r="R24" s="113"/>
      <c r="S24" s="30" t="str">
        <f t="shared" si="13"/>
        <v/>
      </c>
      <c r="T24" s="115"/>
      <c r="U24" s="115"/>
      <c r="V24" s="143"/>
      <c r="W24" s="116"/>
      <c r="X24" s="117"/>
      <c r="Y24" s="109"/>
      <c r="Z24" s="118"/>
      <c r="AA24" s="119"/>
      <c r="AC24" s="6" t="str">
        <f t="shared" si="8"/>
        <v/>
      </c>
      <c r="AD24" s="9">
        <f t="shared" si="2"/>
        <v>0</v>
      </c>
      <c r="AE24" s="9">
        <f t="shared" si="3"/>
        <v>0</v>
      </c>
      <c r="AF24" s="9" t="str">
        <f t="shared" si="9"/>
        <v/>
      </c>
      <c r="AG24" s="10">
        <f t="shared" si="4"/>
        <v>0</v>
      </c>
      <c r="AH24" s="10">
        <f t="shared" si="10"/>
        <v>0</v>
      </c>
    </row>
    <row r="25" spans="1:34" s="6" customFormat="1" ht="34.5" customHeight="1">
      <c r="A25" s="50">
        <f t="shared" si="5"/>
        <v>13</v>
      </c>
      <c r="B25" s="52" t="str">
        <f t="shared" si="11"/>
        <v/>
      </c>
      <c r="C25" s="110"/>
      <c r="D25" s="25" t="str">
        <f t="shared" si="6"/>
        <v/>
      </c>
      <c r="E25" s="25" t="str">
        <f t="shared" si="7"/>
        <v/>
      </c>
      <c r="F25" s="111"/>
      <c r="G25" s="111"/>
      <c r="H25" s="54" t="str">
        <f t="shared" si="1"/>
        <v/>
      </c>
      <c r="I25" s="112"/>
      <c r="J25" s="112"/>
      <c r="K25" s="113"/>
      <c r="L25" s="114"/>
      <c r="M25" s="144"/>
      <c r="N25" s="114"/>
      <c r="O25" s="144"/>
      <c r="P25" s="29" t="str">
        <f t="shared" si="12"/>
        <v/>
      </c>
      <c r="Q25" s="113"/>
      <c r="R25" s="113"/>
      <c r="S25" s="30" t="str">
        <f t="shared" si="13"/>
        <v/>
      </c>
      <c r="T25" s="115"/>
      <c r="U25" s="115"/>
      <c r="V25" s="143"/>
      <c r="W25" s="116"/>
      <c r="X25" s="117"/>
      <c r="Y25" s="109"/>
      <c r="Z25" s="118"/>
      <c r="AA25" s="119"/>
      <c r="AC25" s="6" t="str">
        <f t="shared" si="8"/>
        <v/>
      </c>
      <c r="AD25" s="9">
        <f t="shared" si="2"/>
        <v>0</v>
      </c>
      <c r="AE25" s="9">
        <f t="shared" si="3"/>
        <v>0</v>
      </c>
      <c r="AF25" s="9" t="str">
        <f t="shared" si="9"/>
        <v/>
      </c>
      <c r="AG25" s="10">
        <f t="shared" si="4"/>
        <v>0</v>
      </c>
      <c r="AH25" s="10">
        <f t="shared" si="10"/>
        <v>0</v>
      </c>
    </row>
    <row r="26" spans="1:34" s="6" customFormat="1" ht="34.5" customHeight="1">
      <c r="A26" s="50">
        <f t="shared" si="5"/>
        <v>14</v>
      </c>
      <c r="B26" s="52" t="str">
        <f t="shared" si="11"/>
        <v/>
      </c>
      <c r="C26" s="110"/>
      <c r="D26" s="25" t="str">
        <f t="shared" si="6"/>
        <v/>
      </c>
      <c r="E26" s="25" t="str">
        <f t="shared" si="7"/>
        <v/>
      </c>
      <c r="F26" s="111"/>
      <c r="G26" s="111"/>
      <c r="H26" s="54" t="str">
        <f t="shared" si="1"/>
        <v/>
      </c>
      <c r="I26" s="112"/>
      <c r="J26" s="112"/>
      <c r="K26" s="113"/>
      <c r="L26" s="114"/>
      <c r="M26" s="144"/>
      <c r="N26" s="114"/>
      <c r="O26" s="144"/>
      <c r="P26" s="29" t="str">
        <f t="shared" si="12"/>
        <v/>
      </c>
      <c r="Q26" s="113"/>
      <c r="R26" s="113"/>
      <c r="S26" s="30" t="str">
        <f t="shared" si="13"/>
        <v/>
      </c>
      <c r="T26" s="115"/>
      <c r="U26" s="115"/>
      <c r="V26" s="143"/>
      <c r="W26" s="116"/>
      <c r="X26" s="117"/>
      <c r="Y26" s="109"/>
      <c r="Z26" s="118"/>
      <c r="AA26" s="119"/>
      <c r="AC26" s="6" t="str">
        <f t="shared" si="8"/>
        <v/>
      </c>
      <c r="AD26" s="9">
        <f t="shared" si="2"/>
        <v>0</v>
      </c>
      <c r="AE26" s="9">
        <f t="shared" si="3"/>
        <v>0</v>
      </c>
      <c r="AF26" s="9" t="str">
        <f t="shared" si="9"/>
        <v/>
      </c>
      <c r="AG26" s="10">
        <f t="shared" si="4"/>
        <v>0</v>
      </c>
      <c r="AH26" s="10">
        <f t="shared" si="10"/>
        <v>0</v>
      </c>
    </row>
    <row r="27" spans="1:34" s="6" customFormat="1" ht="34.5" customHeight="1">
      <c r="A27" s="50">
        <f t="shared" si="5"/>
        <v>15</v>
      </c>
      <c r="B27" s="52" t="str">
        <f t="shared" si="11"/>
        <v/>
      </c>
      <c r="C27" s="110"/>
      <c r="D27" s="25" t="str">
        <f t="shared" si="6"/>
        <v/>
      </c>
      <c r="E27" s="25" t="str">
        <f t="shared" si="7"/>
        <v/>
      </c>
      <c r="F27" s="111"/>
      <c r="G27" s="111"/>
      <c r="H27" s="54" t="str">
        <f t="shared" si="1"/>
        <v/>
      </c>
      <c r="I27" s="112"/>
      <c r="J27" s="112"/>
      <c r="K27" s="113"/>
      <c r="L27" s="114"/>
      <c r="M27" s="144"/>
      <c r="N27" s="114"/>
      <c r="O27" s="144"/>
      <c r="P27" s="29" t="str">
        <f t="shared" si="12"/>
        <v/>
      </c>
      <c r="Q27" s="113"/>
      <c r="R27" s="113"/>
      <c r="S27" s="30" t="str">
        <f t="shared" si="13"/>
        <v/>
      </c>
      <c r="T27" s="115"/>
      <c r="U27" s="115"/>
      <c r="V27" s="143"/>
      <c r="W27" s="116"/>
      <c r="X27" s="117"/>
      <c r="Y27" s="109"/>
      <c r="Z27" s="118"/>
      <c r="AA27" s="119"/>
      <c r="AC27" s="6" t="str">
        <f t="shared" si="8"/>
        <v/>
      </c>
      <c r="AD27" s="9">
        <f t="shared" si="2"/>
        <v>0</v>
      </c>
      <c r="AE27" s="9">
        <f t="shared" si="3"/>
        <v>0</v>
      </c>
      <c r="AF27" s="9" t="str">
        <f t="shared" si="9"/>
        <v/>
      </c>
      <c r="AG27" s="10">
        <f t="shared" si="4"/>
        <v>0</v>
      </c>
      <c r="AH27" s="10">
        <f t="shared" si="10"/>
        <v>0</v>
      </c>
    </row>
    <row r="28" spans="1:34" s="6" customFormat="1" ht="34.5" customHeight="1">
      <c r="A28" s="50">
        <f t="shared" si="5"/>
        <v>16</v>
      </c>
      <c r="B28" s="52" t="str">
        <f t="shared" si="11"/>
        <v/>
      </c>
      <c r="C28" s="110"/>
      <c r="D28" s="25" t="str">
        <f t="shared" si="6"/>
        <v/>
      </c>
      <c r="E28" s="25" t="str">
        <f t="shared" si="7"/>
        <v/>
      </c>
      <c r="F28" s="111"/>
      <c r="G28" s="111"/>
      <c r="H28" s="54" t="str">
        <f t="shared" si="1"/>
        <v/>
      </c>
      <c r="I28" s="112"/>
      <c r="J28" s="112"/>
      <c r="K28" s="113"/>
      <c r="L28" s="114"/>
      <c r="M28" s="144"/>
      <c r="N28" s="114"/>
      <c r="O28" s="144"/>
      <c r="P28" s="29" t="str">
        <f t="shared" si="12"/>
        <v/>
      </c>
      <c r="Q28" s="113"/>
      <c r="R28" s="113"/>
      <c r="S28" s="30" t="str">
        <f t="shared" si="13"/>
        <v/>
      </c>
      <c r="T28" s="115"/>
      <c r="U28" s="115"/>
      <c r="V28" s="143"/>
      <c r="W28" s="116"/>
      <c r="X28" s="117"/>
      <c r="Y28" s="109"/>
      <c r="Z28" s="118"/>
      <c r="AA28" s="119"/>
      <c r="AC28" s="6" t="str">
        <f t="shared" si="8"/>
        <v/>
      </c>
      <c r="AD28" s="9">
        <f t="shared" si="2"/>
        <v>0</v>
      </c>
      <c r="AE28" s="9">
        <f t="shared" si="3"/>
        <v>0</v>
      </c>
      <c r="AF28" s="9" t="str">
        <f t="shared" si="9"/>
        <v/>
      </c>
      <c r="AG28" s="10">
        <f t="shared" si="4"/>
        <v>0</v>
      </c>
      <c r="AH28" s="10">
        <f t="shared" si="10"/>
        <v>0</v>
      </c>
    </row>
    <row r="29" spans="1:34" s="6" customFormat="1" ht="34.5" customHeight="1">
      <c r="A29" s="50">
        <f t="shared" si="5"/>
        <v>17</v>
      </c>
      <c r="B29" s="52" t="str">
        <f t="shared" si="11"/>
        <v/>
      </c>
      <c r="C29" s="110"/>
      <c r="D29" s="25" t="str">
        <f t="shared" si="6"/>
        <v/>
      </c>
      <c r="E29" s="25" t="str">
        <f t="shared" si="7"/>
        <v/>
      </c>
      <c r="F29" s="111"/>
      <c r="G29" s="111"/>
      <c r="H29" s="54" t="str">
        <f t="shared" si="1"/>
        <v/>
      </c>
      <c r="I29" s="112"/>
      <c r="J29" s="112"/>
      <c r="K29" s="113"/>
      <c r="L29" s="114"/>
      <c r="M29" s="144"/>
      <c r="N29" s="114"/>
      <c r="O29" s="144"/>
      <c r="P29" s="29" t="str">
        <f t="shared" si="12"/>
        <v/>
      </c>
      <c r="Q29" s="113"/>
      <c r="R29" s="113"/>
      <c r="S29" s="30" t="str">
        <f t="shared" si="13"/>
        <v/>
      </c>
      <c r="T29" s="115"/>
      <c r="U29" s="115"/>
      <c r="V29" s="143"/>
      <c r="W29" s="116"/>
      <c r="X29" s="117"/>
      <c r="Y29" s="109"/>
      <c r="Z29" s="118"/>
      <c r="AA29" s="119"/>
      <c r="AC29" s="6" t="str">
        <f t="shared" si="8"/>
        <v/>
      </c>
      <c r="AD29" s="9">
        <f t="shared" si="2"/>
        <v>0</v>
      </c>
      <c r="AE29" s="9">
        <f t="shared" si="3"/>
        <v>0</v>
      </c>
      <c r="AF29" s="9" t="str">
        <f t="shared" si="9"/>
        <v/>
      </c>
      <c r="AG29" s="10">
        <f t="shared" si="4"/>
        <v>0</v>
      </c>
      <c r="AH29" s="10">
        <f t="shared" si="10"/>
        <v>0</v>
      </c>
    </row>
    <row r="30" spans="1:34" s="6" customFormat="1" ht="34.5" customHeight="1">
      <c r="A30" s="50">
        <f t="shared" si="5"/>
        <v>18</v>
      </c>
      <c r="B30" s="52" t="str">
        <f t="shared" si="11"/>
        <v/>
      </c>
      <c r="C30" s="110"/>
      <c r="D30" s="25" t="str">
        <f t="shared" si="6"/>
        <v/>
      </c>
      <c r="E30" s="25" t="str">
        <f t="shared" si="7"/>
        <v/>
      </c>
      <c r="F30" s="111"/>
      <c r="G30" s="111"/>
      <c r="H30" s="54" t="str">
        <f t="shared" si="1"/>
        <v/>
      </c>
      <c r="I30" s="112"/>
      <c r="J30" s="112"/>
      <c r="K30" s="113"/>
      <c r="L30" s="114"/>
      <c r="M30" s="144"/>
      <c r="N30" s="114"/>
      <c r="O30" s="144"/>
      <c r="P30" s="29" t="str">
        <f t="shared" si="12"/>
        <v/>
      </c>
      <c r="Q30" s="113"/>
      <c r="R30" s="113"/>
      <c r="S30" s="30" t="str">
        <f t="shared" si="13"/>
        <v/>
      </c>
      <c r="T30" s="115"/>
      <c r="U30" s="115"/>
      <c r="V30" s="143"/>
      <c r="W30" s="116"/>
      <c r="X30" s="117"/>
      <c r="Y30" s="109"/>
      <c r="Z30" s="118"/>
      <c r="AA30" s="119"/>
      <c r="AC30" s="6" t="str">
        <f t="shared" si="8"/>
        <v/>
      </c>
      <c r="AD30" s="9">
        <f t="shared" si="2"/>
        <v>0</v>
      </c>
      <c r="AE30" s="9">
        <f t="shared" si="3"/>
        <v>0</v>
      </c>
      <c r="AF30" s="9" t="str">
        <f t="shared" si="9"/>
        <v/>
      </c>
      <c r="AG30" s="10">
        <f t="shared" si="4"/>
        <v>0</v>
      </c>
      <c r="AH30" s="10">
        <f t="shared" si="10"/>
        <v>0</v>
      </c>
    </row>
    <row r="31" spans="1:34" s="6" customFormat="1" ht="34.5" customHeight="1">
      <c r="A31" s="50">
        <f t="shared" si="5"/>
        <v>19</v>
      </c>
      <c r="B31" s="52" t="str">
        <f t="shared" si="11"/>
        <v/>
      </c>
      <c r="C31" s="110"/>
      <c r="D31" s="25" t="str">
        <f t="shared" si="6"/>
        <v/>
      </c>
      <c r="E31" s="25" t="str">
        <f t="shared" si="7"/>
        <v/>
      </c>
      <c r="F31" s="111"/>
      <c r="G31" s="111"/>
      <c r="H31" s="54" t="str">
        <f t="shared" si="1"/>
        <v/>
      </c>
      <c r="I31" s="112"/>
      <c r="J31" s="112"/>
      <c r="K31" s="113"/>
      <c r="L31" s="114"/>
      <c r="M31" s="144"/>
      <c r="N31" s="114"/>
      <c r="O31" s="144"/>
      <c r="P31" s="29" t="str">
        <f t="shared" si="12"/>
        <v/>
      </c>
      <c r="Q31" s="113"/>
      <c r="R31" s="113"/>
      <c r="S31" s="30" t="str">
        <f t="shared" si="13"/>
        <v/>
      </c>
      <c r="T31" s="115"/>
      <c r="U31" s="115"/>
      <c r="V31" s="143"/>
      <c r="W31" s="116"/>
      <c r="X31" s="117"/>
      <c r="Y31" s="109"/>
      <c r="Z31" s="118"/>
      <c r="AA31" s="119"/>
      <c r="AC31" s="6" t="str">
        <f t="shared" si="8"/>
        <v/>
      </c>
      <c r="AD31" s="9">
        <f t="shared" si="2"/>
        <v>0</v>
      </c>
      <c r="AE31" s="9">
        <f t="shared" si="3"/>
        <v>0</v>
      </c>
      <c r="AF31" s="9" t="str">
        <f t="shared" si="9"/>
        <v/>
      </c>
      <c r="AG31" s="10">
        <f t="shared" si="4"/>
        <v>0</v>
      </c>
      <c r="AH31" s="10">
        <f t="shared" si="10"/>
        <v>0</v>
      </c>
    </row>
    <row r="32" spans="1:34" s="6" customFormat="1" ht="34.5" customHeight="1">
      <c r="A32" s="50">
        <f t="shared" si="5"/>
        <v>20</v>
      </c>
      <c r="B32" s="52" t="str">
        <f t="shared" si="11"/>
        <v/>
      </c>
      <c r="C32" s="110"/>
      <c r="D32" s="25" t="str">
        <f t="shared" si="6"/>
        <v/>
      </c>
      <c r="E32" s="25" t="str">
        <f t="shared" si="7"/>
        <v/>
      </c>
      <c r="F32" s="111"/>
      <c r="G32" s="111"/>
      <c r="H32" s="54" t="str">
        <f t="shared" si="1"/>
        <v/>
      </c>
      <c r="I32" s="112"/>
      <c r="J32" s="112"/>
      <c r="K32" s="113"/>
      <c r="L32" s="114"/>
      <c r="M32" s="144"/>
      <c r="N32" s="114"/>
      <c r="O32" s="144"/>
      <c r="P32" s="29" t="str">
        <f t="shared" si="12"/>
        <v/>
      </c>
      <c r="Q32" s="113"/>
      <c r="R32" s="113"/>
      <c r="S32" s="30" t="str">
        <f t="shared" si="13"/>
        <v/>
      </c>
      <c r="T32" s="115"/>
      <c r="U32" s="115"/>
      <c r="V32" s="143"/>
      <c r="W32" s="116"/>
      <c r="X32" s="117"/>
      <c r="Y32" s="109"/>
      <c r="Z32" s="118"/>
      <c r="AA32" s="119"/>
      <c r="AC32" s="6" t="str">
        <f t="shared" si="8"/>
        <v/>
      </c>
      <c r="AD32" s="9">
        <f t="shared" si="2"/>
        <v>0</v>
      </c>
      <c r="AE32" s="9">
        <f t="shared" si="3"/>
        <v>0</v>
      </c>
      <c r="AF32" s="9" t="str">
        <f t="shared" si="9"/>
        <v/>
      </c>
      <c r="AG32" s="10">
        <f t="shared" si="4"/>
        <v>0</v>
      </c>
      <c r="AH32" s="10">
        <f t="shared" si="10"/>
        <v>0</v>
      </c>
    </row>
    <row r="33" spans="1:34" s="6" customFormat="1" ht="34.5" customHeight="1">
      <c r="A33" s="50">
        <f t="shared" si="5"/>
        <v>21</v>
      </c>
      <c r="B33" s="52" t="str">
        <f t="shared" si="11"/>
        <v/>
      </c>
      <c r="C33" s="110"/>
      <c r="D33" s="25" t="str">
        <f t="shared" si="6"/>
        <v/>
      </c>
      <c r="E33" s="25" t="str">
        <f t="shared" si="7"/>
        <v/>
      </c>
      <c r="F33" s="111"/>
      <c r="G33" s="111"/>
      <c r="H33" s="54" t="str">
        <f t="shared" si="1"/>
        <v/>
      </c>
      <c r="I33" s="112"/>
      <c r="J33" s="112"/>
      <c r="K33" s="113"/>
      <c r="L33" s="114"/>
      <c r="M33" s="144"/>
      <c r="N33" s="114"/>
      <c r="O33" s="144"/>
      <c r="P33" s="29" t="str">
        <f t="shared" si="12"/>
        <v/>
      </c>
      <c r="Q33" s="113"/>
      <c r="R33" s="113"/>
      <c r="S33" s="30" t="str">
        <f t="shared" si="13"/>
        <v/>
      </c>
      <c r="T33" s="115"/>
      <c r="U33" s="115"/>
      <c r="V33" s="143"/>
      <c r="W33" s="116"/>
      <c r="X33" s="117"/>
      <c r="Y33" s="109"/>
      <c r="Z33" s="118"/>
      <c r="AA33" s="119"/>
      <c r="AC33" s="6" t="str">
        <f t="shared" si="8"/>
        <v/>
      </c>
      <c r="AD33" s="9">
        <f t="shared" si="2"/>
        <v>0</v>
      </c>
      <c r="AE33" s="9">
        <f t="shared" si="3"/>
        <v>0</v>
      </c>
      <c r="AF33" s="9" t="str">
        <f t="shared" si="9"/>
        <v/>
      </c>
      <c r="AG33" s="10">
        <f t="shared" si="4"/>
        <v>0</v>
      </c>
      <c r="AH33" s="10">
        <f t="shared" si="10"/>
        <v>0</v>
      </c>
    </row>
    <row r="34" spans="1:34" s="6" customFormat="1" ht="34.5" customHeight="1">
      <c r="A34" s="50">
        <f t="shared" si="5"/>
        <v>22</v>
      </c>
      <c r="B34" s="52" t="str">
        <f t="shared" si="11"/>
        <v/>
      </c>
      <c r="C34" s="110"/>
      <c r="D34" s="25" t="str">
        <f t="shared" si="6"/>
        <v/>
      </c>
      <c r="E34" s="25" t="str">
        <f t="shared" si="7"/>
        <v/>
      </c>
      <c r="F34" s="111"/>
      <c r="G34" s="111"/>
      <c r="H34" s="54" t="str">
        <f t="shared" si="1"/>
        <v/>
      </c>
      <c r="I34" s="112"/>
      <c r="J34" s="112"/>
      <c r="K34" s="113"/>
      <c r="L34" s="114"/>
      <c r="M34" s="144"/>
      <c r="N34" s="114"/>
      <c r="O34" s="144"/>
      <c r="P34" s="29" t="str">
        <f t="shared" si="12"/>
        <v/>
      </c>
      <c r="Q34" s="113"/>
      <c r="R34" s="113"/>
      <c r="S34" s="30" t="str">
        <f t="shared" si="13"/>
        <v/>
      </c>
      <c r="T34" s="115"/>
      <c r="U34" s="115"/>
      <c r="V34" s="143"/>
      <c r="W34" s="116"/>
      <c r="X34" s="117"/>
      <c r="Y34" s="109"/>
      <c r="Z34" s="118"/>
      <c r="AA34" s="119"/>
      <c r="AC34" s="6" t="str">
        <f t="shared" si="8"/>
        <v/>
      </c>
      <c r="AD34" s="9">
        <f t="shared" si="2"/>
        <v>0</v>
      </c>
      <c r="AE34" s="9">
        <f t="shared" si="3"/>
        <v>0</v>
      </c>
      <c r="AF34" s="9" t="str">
        <f t="shared" si="9"/>
        <v/>
      </c>
      <c r="AG34" s="10">
        <f t="shared" si="4"/>
        <v>0</v>
      </c>
      <c r="AH34" s="10">
        <f t="shared" si="10"/>
        <v>0</v>
      </c>
    </row>
    <row r="35" spans="1:34" s="6" customFormat="1" ht="34.5" customHeight="1">
      <c r="A35" s="50">
        <f t="shared" si="5"/>
        <v>23</v>
      </c>
      <c r="B35" s="52" t="str">
        <f t="shared" si="11"/>
        <v/>
      </c>
      <c r="C35" s="110"/>
      <c r="D35" s="25" t="str">
        <f t="shared" si="6"/>
        <v/>
      </c>
      <c r="E35" s="25" t="str">
        <f t="shared" si="7"/>
        <v/>
      </c>
      <c r="F35" s="111"/>
      <c r="G35" s="111"/>
      <c r="H35" s="54" t="str">
        <f t="shared" si="1"/>
        <v/>
      </c>
      <c r="I35" s="112"/>
      <c r="J35" s="112"/>
      <c r="K35" s="113"/>
      <c r="L35" s="114"/>
      <c r="M35" s="144"/>
      <c r="N35" s="114"/>
      <c r="O35" s="144"/>
      <c r="P35" s="29" t="str">
        <f t="shared" si="12"/>
        <v/>
      </c>
      <c r="Q35" s="113"/>
      <c r="R35" s="113"/>
      <c r="S35" s="30" t="str">
        <f t="shared" si="13"/>
        <v/>
      </c>
      <c r="T35" s="115"/>
      <c r="U35" s="115"/>
      <c r="V35" s="143"/>
      <c r="W35" s="116"/>
      <c r="X35" s="117"/>
      <c r="Y35" s="109"/>
      <c r="Z35" s="118"/>
      <c r="AA35" s="119"/>
      <c r="AC35" s="6" t="str">
        <f t="shared" si="8"/>
        <v/>
      </c>
      <c r="AD35" s="9">
        <f t="shared" si="2"/>
        <v>0</v>
      </c>
      <c r="AE35" s="9">
        <f t="shared" si="3"/>
        <v>0</v>
      </c>
      <c r="AF35" s="9" t="str">
        <f t="shared" si="9"/>
        <v/>
      </c>
      <c r="AG35" s="10">
        <f t="shared" si="4"/>
        <v>0</v>
      </c>
      <c r="AH35" s="10">
        <f t="shared" si="10"/>
        <v>0</v>
      </c>
    </row>
    <row r="36" spans="1:34" s="6" customFormat="1" ht="34.5" customHeight="1">
      <c r="A36" s="50">
        <f t="shared" si="5"/>
        <v>24</v>
      </c>
      <c r="B36" s="52" t="str">
        <f t="shared" si="11"/>
        <v/>
      </c>
      <c r="C36" s="110"/>
      <c r="D36" s="25" t="str">
        <f t="shared" si="6"/>
        <v/>
      </c>
      <c r="E36" s="25" t="str">
        <f t="shared" si="7"/>
        <v/>
      </c>
      <c r="F36" s="111"/>
      <c r="G36" s="111"/>
      <c r="H36" s="54" t="str">
        <f t="shared" si="1"/>
        <v/>
      </c>
      <c r="I36" s="112"/>
      <c r="J36" s="112"/>
      <c r="K36" s="113"/>
      <c r="L36" s="114"/>
      <c r="M36" s="144"/>
      <c r="N36" s="114"/>
      <c r="O36" s="144"/>
      <c r="P36" s="29" t="str">
        <f t="shared" si="12"/>
        <v/>
      </c>
      <c r="Q36" s="113"/>
      <c r="R36" s="113"/>
      <c r="S36" s="30" t="str">
        <f t="shared" si="13"/>
        <v/>
      </c>
      <c r="T36" s="115"/>
      <c r="U36" s="115"/>
      <c r="V36" s="143"/>
      <c r="W36" s="116"/>
      <c r="X36" s="117"/>
      <c r="Y36" s="109"/>
      <c r="Z36" s="118"/>
      <c r="AA36" s="119"/>
      <c r="AC36" s="6" t="str">
        <f t="shared" si="8"/>
        <v/>
      </c>
      <c r="AD36" s="9">
        <f t="shared" si="2"/>
        <v>0</v>
      </c>
      <c r="AE36" s="9">
        <f t="shared" si="3"/>
        <v>0</v>
      </c>
      <c r="AF36" s="9" t="str">
        <f t="shared" si="9"/>
        <v/>
      </c>
      <c r="AG36" s="10">
        <f t="shared" si="4"/>
        <v>0</v>
      </c>
      <c r="AH36" s="10">
        <f t="shared" si="10"/>
        <v>0</v>
      </c>
    </row>
    <row r="37" spans="1:34" s="6" customFormat="1" ht="34.5" customHeight="1">
      <c r="A37" s="50">
        <f t="shared" si="5"/>
        <v>25</v>
      </c>
      <c r="B37" s="52" t="str">
        <f t="shared" si="11"/>
        <v/>
      </c>
      <c r="C37" s="110"/>
      <c r="D37" s="25" t="str">
        <f t="shared" si="6"/>
        <v/>
      </c>
      <c r="E37" s="25" t="str">
        <f t="shared" si="7"/>
        <v/>
      </c>
      <c r="F37" s="111"/>
      <c r="G37" s="111"/>
      <c r="H37" s="54" t="str">
        <f t="shared" si="1"/>
        <v/>
      </c>
      <c r="I37" s="112"/>
      <c r="J37" s="112"/>
      <c r="K37" s="113"/>
      <c r="L37" s="114"/>
      <c r="M37" s="144"/>
      <c r="N37" s="114"/>
      <c r="O37" s="144"/>
      <c r="P37" s="29" t="str">
        <f t="shared" si="12"/>
        <v/>
      </c>
      <c r="Q37" s="113"/>
      <c r="R37" s="113"/>
      <c r="S37" s="30" t="str">
        <f t="shared" si="13"/>
        <v/>
      </c>
      <c r="T37" s="115"/>
      <c r="U37" s="115"/>
      <c r="V37" s="143"/>
      <c r="W37" s="116"/>
      <c r="X37" s="117"/>
      <c r="Y37" s="109"/>
      <c r="Z37" s="118"/>
      <c r="AA37" s="119"/>
      <c r="AC37" s="6" t="str">
        <f t="shared" si="8"/>
        <v/>
      </c>
      <c r="AD37" s="9">
        <f t="shared" si="2"/>
        <v>0</v>
      </c>
      <c r="AE37" s="9">
        <f t="shared" si="3"/>
        <v>0</v>
      </c>
      <c r="AF37" s="9" t="str">
        <f t="shared" si="9"/>
        <v/>
      </c>
      <c r="AG37" s="10">
        <f t="shared" si="4"/>
        <v>0</v>
      </c>
      <c r="AH37" s="10">
        <f t="shared" si="10"/>
        <v>0</v>
      </c>
    </row>
    <row r="38" spans="1:34" s="6" customFormat="1" ht="34.5" customHeight="1">
      <c r="A38" s="50">
        <f t="shared" si="5"/>
        <v>26</v>
      </c>
      <c r="B38" s="52" t="str">
        <f t="shared" si="11"/>
        <v/>
      </c>
      <c r="C38" s="110"/>
      <c r="D38" s="25" t="str">
        <f t="shared" si="6"/>
        <v/>
      </c>
      <c r="E38" s="25" t="str">
        <f t="shared" si="7"/>
        <v/>
      </c>
      <c r="F38" s="111"/>
      <c r="G38" s="111"/>
      <c r="H38" s="54" t="str">
        <f t="shared" si="1"/>
        <v/>
      </c>
      <c r="I38" s="112"/>
      <c r="J38" s="112"/>
      <c r="K38" s="113"/>
      <c r="L38" s="114"/>
      <c r="M38" s="144"/>
      <c r="N38" s="114"/>
      <c r="O38" s="144"/>
      <c r="P38" s="29" t="str">
        <f t="shared" si="12"/>
        <v/>
      </c>
      <c r="Q38" s="113"/>
      <c r="R38" s="113"/>
      <c r="S38" s="30" t="str">
        <f t="shared" si="13"/>
        <v/>
      </c>
      <c r="T38" s="115"/>
      <c r="U38" s="115"/>
      <c r="V38" s="143"/>
      <c r="W38" s="116"/>
      <c r="X38" s="117"/>
      <c r="Y38" s="109"/>
      <c r="Z38" s="118"/>
      <c r="AA38" s="119"/>
      <c r="AC38" s="6" t="str">
        <f t="shared" si="8"/>
        <v/>
      </c>
      <c r="AD38" s="9">
        <f t="shared" si="2"/>
        <v>0</v>
      </c>
      <c r="AE38" s="9">
        <f t="shared" si="3"/>
        <v>0</v>
      </c>
      <c r="AF38" s="9" t="str">
        <f t="shared" si="9"/>
        <v/>
      </c>
      <c r="AG38" s="10">
        <f t="shared" si="4"/>
        <v>0</v>
      </c>
      <c r="AH38" s="10">
        <f t="shared" si="10"/>
        <v>0</v>
      </c>
    </row>
    <row r="39" spans="1:34" s="6" customFormat="1" ht="34.5" customHeight="1">
      <c r="A39" s="50">
        <f t="shared" si="5"/>
        <v>27</v>
      </c>
      <c r="B39" s="52" t="str">
        <f t="shared" si="11"/>
        <v/>
      </c>
      <c r="C39" s="110"/>
      <c r="D39" s="25" t="str">
        <f t="shared" si="6"/>
        <v/>
      </c>
      <c r="E39" s="25" t="str">
        <f t="shared" si="7"/>
        <v/>
      </c>
      <c r="F39" s="111"/>
      <c r="G39" s="111"/>
      <c r="H39" s="54" t="str">
        <f t="shared" si="1"/>
        <v/>
      </c>
      <c r="I39" s="112"/>
      <c r="J39" s="112"/>
      <c r="K39" s="113"/>
      <c r="L39" s="114"/>
      <c r="M39" s="144"/>
      <c r="N39" s="114"/>
      <c r="O39" s="144"/>
      <c r="P39" s="29" t="str">
        <f t="shared" si="12"/>
        <v/>
      </c>
      <c r="Q39" s="113"/>
      <c r="R39" s="113"/>
      <c r="S39" s="30" t="str">
        <f t="shared" si="13"/>
        <v/>
      </c>
      <c r="T39" s="115"/>
      <c r="U39" s="115"/>
      <c r="V39" s="143"/>
      <c r="W39" s="116"/>
      <c r="X39" s="117"/>
      <c r="Y39" s="109"/>
      <c r="Z39" s="118"/>
      <c r="AA39" s="119"/>
      <c r="AC39" s="6" t="str">
        <f t="shared" si="8"/>
        <v/>
      </c>
      <c r="AD39" s="9">
        <f t="shared" si="2"/>
        <v>0</v>
      </c>
      <c r="AE39" s="9">
        <f t="shared" si="3"/>
        <v>0</v>
      </c>
      <c r="AF39" s="9" t="str">
        <f t="shared" si="9"/>
        <v/>
      </c>
      <c r="AG39" s="10">
        <f t="shared" si="4"/>
        <v>0</v>
      </c>
      <c r="AH39" s="10">
        <f t="shared" si="10"/>
        <v>0</v>
      </c>
    </row>
    <row r="40" spans="1:34" s="6" customFormat="1" ht="34.5" customHeight="1">
      <c r="A40" s="50">
        <f t="shared" si="5"/>
        <v>28</v>
      </c>
      <c r="B40" s="52" t="str">
        <f t="shared" si="11"/>
        <v/>
      </c>
      <c r="C40" s="110"/>
      <c r="D40" s="25" t="str">
        <f t="shared" si="6"/>
        <v/>
      </c>
      <c r="E40" s="25" t="str">
        <f t="shared" si="7"/>
        <v/>
      </c>
      <c r="F40" s="111"/>
      <c r="G40" s="111"/>
      <c r="H40" s="54" t="str">
        <f t="shared" si="1"/>
        <v/>
      </c>
      <c r="I40" s="112"/>
      <c r="J40" s="112"/>
      <c r="K40" s="113"/>
      <c r="L40" s="114"/>
      <c r="M40" s="144"/>
      <c r="N40" s="114"/>
      <c r="O40" s="144"/>
      <c r="P40" s="29" t="str">
        <f t="shared" si="12"/>
        <v/>
      </c>
      <c r="Q40" s="113"/>
      <c r="R40" s="113"/>
      <c r="S40" s="30" t="str">
        <f t="shared" si="13"/>
        <v/>
      </c>
      <c r="T40" s="115"/>
      <c r="U40" s="115"/>
      <c r="V40" s="143"/>
      <c r="W40" s="116"/>
      <c r="X40" s="117"/>
      <c r="Y40" s="109"/>
      <c r="Z40" s="118"/>
      <c r="AA40" s="119"/>
      <c r="AC40" s="6" t="str">
        <f t="shared" si="8"/>
        <v/>
      </c>
      <c r="AD40" s="9">
        <f t="shared" si="2"/>
        <v>0</v>
      </c>
      <c r="AE40" s="9">
        <f t="shared" si="3"/>
        <v>0</v>
      </c>
      <c r="AF40" s="9" t="str">
        <f t="shared" si="9"/>
        <v/>
      </c>
      <c r="AG40" s="10">
        <f t="shared" si="4"/>
        <v>0</v>
      </c>
      <c r="AH40" s="10">
        <f t="shared" si="10"/>
        <v>0</v>
      </c>
    </row>
    <row r="41" spans="1:34" s="6" customFormat="1" ht="34.5" customHeight="1">
      <c r="A41" s="50">
        <f t="shared" si="5"/>
        <v>29</v>
      </c>
      <c r="B41" s="52" t="str">
        <f t="shared" si="11"/>
        <v/>
      </c>
      <c r="C41" s="110"/>
      <c r="D41" s="25" t="str">
        <f t="shared" si="6"/>
        <v/>
      </c>
      <c r="E41" s="25" t="str">
        <f t="shared" si="7"/>
        <v/>
      </c>
      <c r="F41" s="111"/>
      <c r="G41" s="111"/>
      <c r="H41" s="54" t="str">
        <f t="shared" si="1"/>
        <v/>
      </c>
      <c r="I41" s="112"/>
      <c r="J41" s="112"/>
      <c r="K41" s="113"/>
      <c r="L41" s="114"/>
      <c r="M41" s="144"/>
      <c r="N41" s="114"/>
      <c r="O41" s="144"/>
      <c r="P41" s="29" t="str">
        <f t="shared" si="12"/>
        <v/>
      </c>
      <c r="Q41" s="113"/>
      <c r="R41" s="113"/>
      <c r="S41" s="30" t="str">
        <f t="shared" si="13"/>
        <v/>
      </c>
      <c r="T41" s="115"/>
      <c r="U41" s="115"/>
      <c r="V41" s="143"/>
      <c r="W41" s="116"/>
      <c r="X41" s="117"/>
      <c r="Y41" s="109"/>
      <c r="Z41" s="118"/>
      <c r="AA41" s="119"/>
      <c r="AC41" s="6" t="str">
        <f t="shared" si="8"/>
        <v/>
      </c>
      <c r="AD41" s="9">
        <f t="shared" si="2"/>
        <v>0</v>
      </c>
      <c r="AE41" s="9">
        <f t="shared" si="3"/>
        <v>0</v>
      </c>
      <c r="AF41" s="9" t="str">
        <f t="shared" si="9"/>
        <v/>
      </c>
      <c r="AG41" s="10">
        <f t="shared" si="4"/>
        <v>0</v>
      </c>
      <c r="AH41" s="10">
        <f t="shared" si="10"/>
        <v>0</v>
      </c>
    </row>
    <row r="42" spans="1:34" s="6" customFormat="1" ht="34.5" customHeight="1">
      <c r="A42" s="50">
        <f t="shared" si="5"/>
        <v>30</v>
      </c>
      <c r="B42" s="52" t="str">
        <f t="shared" si="11"/>
        <v/>
      </c>
      <c r="C42" s="110"/>
      <c r="D42" s="25" t="str">
        <f t="shared" si="6"/>
        <v/>
      </c>
      <c r="E42" s="25" t="str">
        <f t="shared" si="7"/>
        <v/>
      </c>
      <c r="F42" s="111"/>
      <c r="G42" s="111"/>
      <c r="H42" s="54" t="str">
        <f t="shared" si="1"/>
        <v/>
      </c>
      <c r="I42" s="112"/>
      <c r="J42" s="112"/>
      <c r="K42" s="113"/>
      <c r="L42" s="114"/>
      <c r="M42" s="144"/>
      <c r="N42" s="114"/>
      <c r="O42" s="144"/>
      <c r="P42" s="29" t="str">
        <f t="shared" si="12"/>
        <v/>
      </c>
      <c r="Q42" s="113"/>
      <c r="R42" s="113"/>
      <c r="S42" s="30" t="str">
        <f t="shared" si="13"/>
        <v/>
      </c>
      <c r="T42" s="115"/>
      <c r="U42" s="115"/>
      <c r="V42" s="143"/>
      <c r="W42" s="116"/>
      <c r="X42" s="117"/>
      <c r="Y42" s="109"/>
      <c r="Z42" s="118"/>
      <c r="AA42" s="119"/>
      <c r="AC42" s="6" t="str">
        <f t="shared" si="8"/>
        <v/>
      </c>
      <c r="AD42" s="9">
        <f t="shared" si="2"/>
        <v>0</v>
      </c>
      <c r="AE42" s="9">
        <f t="shared" si="3"/>
        <v>0</v>
      </c>
      <c r="AF42" s="9" t="str">
        <f t="shared" si="9"/>
        <v/>
      </c>
      <c r="AG42" s="10">
        <f t="shared" si="4"/>
        <v>0</v>
      </c>
      <c r="AH42" s="10">
        <f t="shared" si="10"/>
        <v>0</v>
      </c>
    </row>
    <row r="43" spans="1:34" s="6" customFormat="1" ht="34.5" customHeight="1">
      <c r="A43" s="50">
        <f t="shared" si="5"/>
        <v>31</v>
      </c>
      <c r="B43" s="52" t="str">
        <f t="shared" si="11"/>
        <v/>
      </c>
      <c r="C43" s="110"/>
      <c r="D43" s="25" t="str">
        <f t="shared" si="6"/>
        <v/>
      </c>
      <c r="E43" s="25" t="str">
        <f t="shared" si="7"/>
        <v/>
      </c>
      <c r="F43" s="111"/>
      <c r="G43" s="111"/>
      <c r="H43" s="54" t="str">
        <f t="shared" si="1"/>
        <v/>
      </c>
      <c r="I43" s="112"/>
      <c r="J43" s="112"/>
      <c r="K43" s="113"/>
      <c r="L43" s="114"/>
      <c r="M43" s="144"/>
      <c r="N43" s="114"/>
      <c r="O43" s="144"/>
      <c r="P43" s="29" t="str">
        <f t="shared" si="12"/>
        <v/>
      </c>
      <c r="Q43" s="113"/>
      <c r="R43" s="113"/>
      <c r="S43" s="30" t="str">
        <f t="shared" si="13"/>
        <v/>
      </c>
      <c r="T43" s="115"/>
      <c r="U43" s="115"/>
      <c r="V43" s="143"/>
      <c r="W43" s="116"/>
      <c r="X43" s="117"/>
      <c r="Y43" s="109"/>
      <c r="Z43" s="118"/>
      <c r="AA43" s="119"/>
      <c r="AC43" s="6" t="str">
        <f t="shared" si="8"/>
        <v/>
      </c>
      <c r="AD43" s="9">
        <f t="shared" si="2"/>
        <v>0</v>
      </c>
      <c r="AE43" s="9">
        <f t="shared" si="3"/>
        <v>0</v>
      </c>
      <c r="AF43" s="9" t="str">
        <f t="shared" si="9"/>
        <v/>
      </c>
      <c r="AG43" s="10">
        <f t="shared" si="4"/>
        <v>0</v>
      </c>
      <c r="AH43" s="10">
        <f t="shared" si="10"/>
        <v>0</v>
      </c>
    </row>
    <row r="44" spans="1:34" s="6" customFormat="1" ht="34.5" customHeight="1">
      <c r="A44" s="50">
        <f t="shared" si="5"/>
        <v>32</v>
      </c>
      <c r="B44" s="52" t="str">
        <f t="shared" si="11"/>
        <v/>
      </c>
      <c r="C44" s="110"/>
      <c r="D44" s="25" t="str">
        <f t="shared" si="6"/>
        <v/>
      </c>
      <c r="E44" s="25" t="str">
        <f t="shared" si="7"/>
        <v/>
      </c>
      <c r="F44" s="111"/>
      <c r="G44" s="111"/>
      <c r="H44" s="54" t="str">
        <f t="shared" si="1"/>
        <v/>
      </c>
      <c r="I44" s="112"/>
      <c r="J44" s="112"/>
      <c r="K44" s="113"/>
      <c r="L44" s="114"/>
      <c r="M44" s="144"/>
      <c r="N44" s="114"/>
      <c r="O44" s="144"/>
      <c r="P44" s="29" t="str">
        <f t="shared" si="12"/>
        <v/>
      </c>
      <c r="Q44" s="113"/>
      <c r="R44" s="113"/>
      <c r="S44" s="30" t="str">
        <f t="shared" si="13"/>
        <v/>
      </c>
      <c r="T44" s="115"/>
      <c r="U44" s="115"/>
      <c r="V44" s="143"/>
      <c r="W44" s="116"/>
      <c r="X44" s="117"/>
      <c r="Y44" s="109"/>
      <c r="Z44" s="118"/>
      <c r="AA44" s="119"/>
      <c r="AC44" s="6" t="str">
        <f t="shared" si="8"/>
        <v/>
      </c>
      <c r="AD44" s="9">
        <f t="shared" si="2"/>
        <v>0</v>
      </c>
      <c r="AE44" s="9">
        <f t="shared" si="3"/>
        <v>0</v>
      </c>
      <c r="AF44" s="9" t="str">
        <f t="shared" si="9"/>
        <v/>
      </c>
      <c r="AG44" s="10">
        <f t="shared" si="4"/>
        <v>0</v>
      </c>
      <c r="AH44" s="10">
        <f t="shared" si="10"/>
        <v>0</v>
      </c>
    </row>
    <row r="45" spans="1:34" s="6" customFormat="1" ht="34.5" customHeight="1">
      <c r="A45" s="50">
        <f t="shared" si="5"/>
        <v>33</v>
      </c>
      <c r="B45" s="52" t="str">
        <f t="shared" si="11"/>
        <v/>
      </c>
      <c r="C45" s="110"/>
      <c r="D45" s="25" t="str">
        <f t="shared" si="6"/>
        <v/>
      </c>
      <c r="E45" s="25" t="str">
        <f t="shared" si="7"/>
        <v/>
      </c>
      <c r="F45" s="111"/>
      <c r="G45" s="111"/>
      <c r="H45" s="54" t="str">
        <f t="shared" si="1"/>
        <v/>
      </c>
      <c r="I45" s="112"/>
      <c r="J45" s="112"/>
      <c r="K45" s="113"/>
      <c r="L45" s="114"/>
      <c r="M45" s="144"/>
      <c r="N45" s="114"/>
      <c r="O45" s="144"/>
      <c r="P45" s="29" t="str">
        <f t="shared" si="12"/>
        <v/>
      </c>
      <c r="Q45" s="113"/>
      <c r="R45" s="113"/>
      <c r="S45" s="30" t="str">
        <f t="shared" si="13"/>
        <v/>
      </c>
      <c r="T45" s="115"/>
      <c r="U45" s="115"/>
      <c r="V45" s="143"/>
      <c r="W45" s="116"/>
      <c r="X45" s="117"/>
      <c r="Y45" s="109"/>
      <c r="Z45" s="118"/>
      <c r="AA45" s="119"/>
      <c r="AC45" s="6" t="str">
        <f t="shared" si="8"/>
        <v/>
      </c>
      <c r="AD45" s="9">
        <f t="shared" si="2"/>
        <v>0</v>
      </c>
      <c r="AE45" s="9">
        <f t="shared" si="3"/>
        <v>0</v>
      </c>
      <c r="AF45" s="9" t="str">
        <f t="shared" si="9"/>
        <v/>
      </c>
      <c r="AG45" s="10">
        <f t="shared" si="4"/>
        <v>0</v>
      </c>
      <c r="AH45" s="10">
        <f t="shared" si="10"/>
        <v>0</v>
      </c>
    </row>
    <row r="46" spans="1:34" s="6" customFormat="1" ht="34.5" customHeight="1">
      <c r="A46" s="50">
        <f t="shared" si="5"/>
        <v>34</v>
      </c>
      <c r="B46" s="52" t="str">
        <f t="shared" si="11"/>
        <v/>
      </c>
      <c r="C46" s="110"/>
      <c r="D46" s="25" t="str">
        <f t="shared" si="6"/>
        <v/>
      </c>
      <c r="E46" s="25" t="str">
        <f t="shared" si="7"/>
        <v/>
      </c>
      <c r="F46" s="111"/>
      <c r="G46" s="111"/>
      <c r="H46" s="54" t="str">
        <f t="shared" si="1"/>
        <v/>
      </c>
      <c r="I46" s="112"/>
      <c r="J46" s="112"/>
      <c r="K46" s="113"/>
      <c r="L46" s="114"/>
      <c r="M46" s="144"/>
      <c r="N46" s="114"/>
      <c r="O46" s="144"/>
      <c r="P46" s="29" t="str">
        <f t="shared" si="12"/>
        <v/>
      </c>
      <c r="Q46" s="113"/>
      <c r="R46" s="113"/>
      <c r="S46" s="30" t="str">
        <f t="shared" si="13"/>
        <v/>
      </c>
      <c r="T46" s="115"/>
      <c r="U46" s="115"/>
      <c r="V46" s="143"/>
      <c r="W46" s="116"/>
      <c r="X46" s="117"/>
      <c r="Y46" s="109"/>
      <c r="Z46" s="118"/>
      <c r="AA46" s="119"/>
      <c r="AC46" s="6" t="str">
        <f t="shared" si="8"/>
        <v/>
      </c>
      <c r="AD46" s="9">
        <f t="shared" si="2"/>
        <v>0</v>
      </c>
      <c r="AE46" s="9">
        <f t="shared" si="3"/>
        <v>0</v>
      </c>
      <c r="AF46" s="9" t="str">
        <f t="shared" si="9"/>
        <v/>
      </c>
      <c r="AG46" s="10">
        <f t="shared" si="4"/>
        <v>0</v>
      </c>
      <c r="AH46" s="10">
        <f t="shared" si="10"/>
        <v>0</v>
      </c>
    </row>
    <row r="47" spans="1:34" s="6" customFormat="1" ht="34.5" customHeight="1">
      <c r="A47" s="50">
        <f t="shared" si="5"/>
        <v>35</v>
      </c>
      <c r="B47" s="52" t="str">
        <f t="shared" si="11"/>
        <v/>
      </c>
      <c r="C47" s="110"/>
      <c r="D47" s="25" t="str">
        <f t="shared" si="6"/>
        <v/>
      </c>
      <c r="E47" s="25" t="str">
        <f t="shared" si="7"/>
        <v/>
      </c>
      <c r="F47" s="111"/>
      <c r="G47" s="111"/>
      <c r="H47" s="54" t="str">
        <f t="shared" si="1"/>
        <v/>
      </c>
      <c r="I47" s="112"/>
      <c r="J47" s="112"/>
      <c r="K47" s="113"/>
      <c r="L47" s="114"/>
      <c r="M47" s="144"/>
      <c r="N47" s="114"/>
      <c r="O47" s="144"/>
      <c r="P47" s="29" t="str">
        <f t="shared" si="12"/>
        <v/>
      </c>
      <c r="Q47" s="113"/>
      <c r="R47" s="113"/>
      <c r="S47" s="30" t="str">
        <f t="shared" si="13"/>
        <v/>
      </c>
      <c r="T47" s="115"/>
      <c r="U47" s="115"/>
      <c r="V47" s="143"/>
      <c r="W47" s="116"/>
      <c r="X47" s="117"/>
      <c r="Y47" s="109"/>
      <c r="Z47" s="118"/>
      <c r="AA47" s="119"/>
      <c r="AC47" s="6" t="str">
        <f t="shared" si="8"/>
        <v/>
      </c>
      <c r="AD47" s="9">
        <f t="shared" si="2"/>
        <v>0</v>
      </c>
      <c r="AE47" s="9">
        <f t="shared" si="3"/>
        <v>0</v>
      </c>
      <c r="AF47" s="9" t="str">
        <f t="shared" si="9"/>
        <v/>
      </c>
      <c r="AG47" s="10">
        <f t="shared" si="4"/>
        <v>0</v>
      </c>
      <c r="AH47" s="10">
        <f t="shared" si="10"/>
        <v>0</v>
      </c>
    </row>
    <row r="48" spans="1:34">
      <c r="AD48" s="2">
        <f>SUM(AD13:AD47)</f>
        <v>2</v>
      </c>
      <c r="AE48" s="2">
        <f>SUM(AE13:AE47)</f>
        <v>0</v>
      </c>
      <c r="AG48" s="2">
        <f>IF(COUNTIF(AG13:AG47,"&gt;=2"),1,0)</f>
        <v>1</v>
      </c>
      <c r="AH48" s="2">
        <f>IF(COUNTIF(AH13:AH47,"&gt;=1"),1,"0")</f>
        <v>1</v>
      </c>
    </row>
  </sheetData>
  <sheetProtection algorithmName="SHA-512" hashValue="iFQ5yP6YUrYkQIdE/KZ3mwFU6g+M4yVceGkCxwsPJE+pB9dRAJAq2HpiGMrXgvQZxHn6S64QGEDbxB7MpmZnsw==" saltValue="BVQ0oHIsFdHW+ZWj0gQGgw==" spinCount="100000" sheet="1" objects="1" scenarios="1" selectLockedCells="1" selectUnlockedCells="1"/>
  <autoFilter ref="A11:AH11" xr:uid="{34B18E7C-B9F6-4418-A07E-50630230AECA}"/>
  <mergeCells count="32">
    <mergeCell ref="A1:G1"/>
    <mergeCell ref="J1:N1"/>
    <mergeCell ref="A2:B2"/>
    <mergeCell ref="C2:D2"/>
    <mergeCell ref="F2:G2"/>
    <mergeCell ref="K2:N2"/>
    <mergeCell ref="M9:N10"/>
    <mergeCell ref="A3:E4"/>
    <mergeCell ref="K3:N3"/>
    <mergeCell ref="K4:N4"/>
    <mergeCell ref="Z6:AA10"/>
    <mergeCell ref="A9:A11"/>
    <mergeCell ref="B9:B11"/>
    <mergeCell ref="C9:C11"/>
    <mergeCell ref="D9:D11"/>
    <mergeCell ref="E9:E11"/>
    <mergeCell ref="F9:F11"/>
    <mergeCell ref="G9:G11"/>
    <mergeCell ref="H9:H11"/>
    <mergeCell ref="I9:I11"/>
    <mergeCell ref="J9:J11"/>
    <mergeCell ref="K9:L10"/>
    <mergeCell ref="V9:V11"/>
    <mergeCell ref="W9:W11"/>
    <mergeCell ref="X9:X11"/>
    <mergeCell ref="Y9:Y11"/>
    <mergeCell ref="O9:P10"/>
    <mergeCell ref="Q9:Q11"/>
    <mergeCell ref="R9:R11"/>
    <mergeCell ref="S9:S11"/>
    <mergeCell ref="T9:T11"/>
    <mergeCell ref="U9:U11"/>
  </mergeCells>
  <phoneticPr fontId="18"/>
  <conditionalFormatting sqref="S12">
    <cfRule type="cellIs" dxfId="39" priority="18" operator="lessThan">
      <formula>1</formula>
    </cfRule>
  </conditionalFormatting>
  <conditionalFormatting sqref="S13:S47">
    <cfRule type="cellIs" dxfId="38" priority="17" operator="lessThan">
      <formula>1</formula>
    </cfRule>
  </conditionalFormatting>
  <conditionalFormatting sqref="K2">
    <cfRule type="expression" dxfId="37" priority="19">
      <formula>$B$13=""</formula>
    </cfRule>
  </conditionalFormatting>
  <conditionalFormatting sqref="K2">
    <cfRule type="expression" dxfId="36" priority="20">
      <formula>$G$3=""</formula>
    </cfRule>
    <cfRule type="expression" dxfId="35" priority="21">
      <formula>$F$2=""</formula>
    </cfRule>
    <cfRule type="expression" dxfId="34" priority="24">
      <formula>$C$2=""</formula>
    </cfRule>
  </conditionalFormatting>
  <conditionalFormatting sqref="K3">
    <cfRule type="expression" dxfId="33" priority="22">
      <formula>$AG$48=1</formula>
    </cfRule>
  </conditionalFormatting>
  <conditionalFormatting sqref="K4">
    <cfRule type="expression" dxfId="32" priority="23">
      <formula>$AH$48=1</formula>
    </cfRule>
  </conditionalFormatting>
  <conditionalFormatting sqref="K2">
    <cfRule type="expression" dxfId="31" priority="10">
      <formula>OR($AD$48&gt;=1,$AE$48&gt;=1)</formula>
    </cfRule>
  </conditionalFormatting>
  <conditionalFormatting sqref="G13:G47">
    <cfRule type="expression" dxfId="30" priority="7">
      <formula>$AG13&gt;=2</formula>
    </cfRule>
  </conditionalFormatting>
  <conditionalFormatting sqref="W13:W47">
    <cfRule type="expression" dxfId="29" priority="6">
      <formula>AND(COUNTIF(G13,"*■*")&gt;=1,W13="")</formula>
    </cfRule>
    <cfRule type="expression" dxfId="28" priority="9">
      <formula>COUNTIF(G13,"*■*")=0</formula>
    </cfRule>
  </conditionalFormatting>
  <conditionalFormatting sqref="G3:H3">
    <cfRule type="expression" dxfId="27" priority="15">
      <formula>$C$13=""</formula>
    </cfRule>
    <cfRule type="expression" dxfId="26" priority="16">
      <formula>$G$3=""</formula>
    </cfRule>
  </conditionalFormatting>
  <conditionalFormatting sqref="Q13:R47 T13:U47 I13:O47 F13:G47">
    <cfRule type="notContainsBlanks" dxfId="25" priority="8">
      <formula>LEN(TRIM(F13))&gt;0</formula>
    </cfRule>
    <cfRule type="expression" dxfId="24" priority="25">
      <formula>$B13&lt;&gt;""</formula>
    </cfRule>
  </conditionalFormatting>
  <conditionalFormatting sqref="C2:D2">
    <cfRule type="expression" dxfId="23" priority="5">
      <formula>C2=""</formula>
    </cfRule>
  </conditionalFormatting>
  <conditionalFormatting sqref="C2:D2">
    <cfRule type="expression" dxfId="22" priority="4">
      <formula>$C$12=""</formula>
    </cfRule>
  </conditionalFormatting>
  <conditionalFormatting sqref="F2">
    <cfRule type="expression" dxfId="21" priority="3">
      <formula>F2=""</formula>
    </cfRule>
  </conditionalFormatting>
  <conditionalFormatting sqref="F2:G2">
    <cfRule type="expression" dxfId="20" priority="2">
      <formula>$C$12=""</formula>
    </cfRule>
  </conditionalFormatting>
  <dataValidations count="29">
    <dataValidation type="list" allowBlank="1" showErrorMessage="1" error="プルダウンより選択してください。" prompt="自動表示されます。" sqref="J13:J47" xr:uid="{1DAAA6B1-94D7-4158-8BDE-400E657193C3}">
      <formula1>"サーボ油圧ポンプ式,電動稼働式,なし"</formula1>
    </dataValidation>
    <dataValidation type="list" imeMode="disabled" operator="lessThanOrEqual" allowBlank="1" showErrorMessage="1" errorTitle="無効な入力" error="プルダウンより選択してください。" prompt="40字以内で入力してください。" sqref="J13:J47" xr:uid="{EACA87F4-D5D4-4836-BC59-03574F9CF7DE}">
      <formula1>"サーボ油圧ポンプ式,電動稼働式,なし"</formula1>
    </dataValidation>
    <dataValidation type="date" imeMode="disabled" operator="greaterThanOrEqual" allowBlank="1" showInputMessage="1" showErrorMessage="1" errorTitle="無効な入力" error="SIIへの申請日を半角数字で下記の例に倣って入力してください。_x000a_（例）2021/3/1" prompt="SIIへの申請日を半角数字で下記の例に倣って入力してください。_x000a_（例）2021/3/1" sqref="Y3 G3:H3" xr:uid="{2D36D369-99ED-45C0-B20C-E5041E681BB3}">
      <formula1>44256</formula1>
    </dataValidation>
    <dataValidation type="textLength" imeMode="fullKatakana" operator="lessThanOrEqual" allowBlank="1" showInputMessage="1" showErrorMessage="1" error="全角カタカナで入力してください。_x000a_法人格は不要です。" prompt="全角カタカナで入力してください。_x000a_法人格は不要です。" sqref="Y2 F2:H2" xr:uid="{910E7DD1-EFDF-42A5-9543-62B3B8D3EC9E}">
      <formula1>40</formula1>
    </dataValidation>
    <dataValidation type="list" allowBlank="1" showErrorMessage="1" error="プルダウンより選択してください。" prompt="自動表示されます。" sqref="I13:I47" xr:uid="{CE87ED8A-E4C7-40B7-BA08-34B6673F6473}">
      <formula1>"サーボ油圧ポンプ,電動型締,なし"</formula1>
    </dataValidation>
    <dataValidation type="list" imeMode="disabled" operator="lessThanOrEqual" allowBlank="1" showErrorMessage="1" errorTitle="無効な入力" error="プルダウンより選択してください。" prompt="40字以内で入力してください。" sqref="I13:I47" xr:uid="{83120FCE-0CA6-4B1D-AA3E-8F5ED6B08C70}">
      <formula1>"サーボ油圧ポンプ式,電動稼働式"</formula1>
    </dataValidation>
    <dataValidation type="textLength" operator="lessThanOrEqual" allowBlank="1" showErrorMessage="1" errorTitle="無効な入力" error="200文字以下で入力してください。" sqref="W13:W47" xr:uid="{B2686E25-4814-4F7B-964F-2F1137FAD8D2}">
      <formula1>200</formula1>
    </dataValidation>
    <dataValidation allowBlank="1" showInputMessage="1" sqref="Y9 V9:W9" xr:uid="{BB60021B-8060-4A96-BE5B-5A77AEA65837}"/>
    <dataValidation type="textLength" operator="lessThanOrEqual" allowBlank="1" showInputMessage="1" showErrorMessage="1" errorTitle="無効な入力" error="40文字以下で入力してください。" sqref="X13:X47" xr:uid="{C3A1DDA3-B6A2-45A0-A3ED-B32B4A8707AB}">
      <formula1>40</formula1>
    </dataValidation>
    <dataValidation type="list" allowBlank="1" showInputMessage="1" showErrorMessage="1" sqref="Y12:Y47" xr:uid="{7F6DC958-5046-484F-AD4C-CB2C0FE886E5}">
      <formula1>"✔"</formula1>
    </dataValidation>
    <dataValidation type="custom" allowBlank="1" showInputMessage="1" showErrorMessage="1" errorTitle="無効な入力" error="整数で値を入力して下さい。" sqref="W13:W47" xr:uid="{5148BAFB-8F34-4EEF-8228-E6B0B29EF4B5}">
      <formula1>W13=INT(W13)</formula1>
    </dataValidation>
    <dataValidation type="whole" imeMode="disabled" allowBlank="1" showErrorMessage="1" errorTitle="無効な入力" error="半角数字の整数で10字以内で入力してください。" prompt="半角数字で10字以内で入力してください。" sqref="U13:U47" xr:uid="{03FB551F-E011-4ED7-A67E-96D4433C739F}">
      <formula1>1</formula1>
      <formula2>9999999999</formula2>
    </dataValidation>
    <dataValidation allowBlank="1" showErrorMessage="1" error="自動表示されます。" prompt="自動表示されます。" sqref="S13:S47 D13:E47" xr:uid="{7E002FE1-C456-4476-BB12-28341B2A38F7}"/>
    <dataValidation type="whole" imeMode="disabled" allowBlank="1" showErrorMessage="1" errorTitle="無効な入力" error="半角数字4桁で入力してください。" prompt="半角数字4桁で入力してください。" sqref="Q13:Q47" xr:uid="{ECAE6D7A-3F6A-40B4-8227-F7703C58B204}">
      <formula1>1900</formula1>
      <formula2>2022</formula2>
    </dataValidation>
    <dataValidation allowBlank="1" showInputMessage="1" showErrorMessage="1" prompt="自動表示されます。" sqref="S12" xr:uid="{C210804E-1CAA-452A-A4D9-3CB3E67B220B}"/>
    <dataValidation type="textLength" operator="lessThanOrEqual" allowBlank="1" showInputMessage="1" showErrorMessage="1" error="40字以内で入力してください。" prompt="40字以内で入力してください。" sqref="C2:D2" xr:uid="{1076F0A6-1264-428A-9583-78852D1502F6}">
      <formula1>40</formula1>
    </dataValidation>
    <dataValidation type="list" allowBlank="1" showErrorMessage="1" errorTitle="無効な入力" error="プルダウンより選択してください。" prompt="プルダウンより選択してください。" sqref="C13:C47" xr:uid="{C004E2A3-684D-4660-AB41-E2D5D8E51392}">
      <formula1>"コールドチャンバー,ホットチャンバー"</formula1>
    </dataValidation>
    <dataValidation allowBlank="1" showErrorMessage="1" errorTitle="無効な入力" error="自動表示されます。" prompt="自動表示されます。" sqref="P13:P47" xr:uid="{42456089-AB32-41AE-A175-1345D5788CF1}"/>
    <dataValidation type="textLength" operator="lessThanOrEqual" allowBlank="1" showErrorMessage="1" errorTitle="無効な入力" error="10字以内で入力してください。" prompt="10字以内で入力してください。" sqref="N13:N47" xr:uid="{EC440D08-DABF-4F6F-BB90-4B7580CA92C5}">
      <formula1>10</formula1>
    </dataValidation>
    <dataValidation type="custom" imeMode="disabled" operator="lessThanOrEqual" allowBlank="1" showErrorMessage="1" errorTitle="無効な入力" error="小数点第三位までを含む半角数字10字以内で入力してください。" prompt="小数第三位までを含む半角数字10字以内で入力してください。" sqref="M13:M47 O13:O47" xr:uid="{C9484300-FC1D-40C9-A2E6-75B25ED86479}">
      <formula1>M13*1000=INT(M13*1000)</formula1>
    </dataValidation>
    <dataValidation type="textLength" operator="lessThanOrEqual" allowBlank="1" showErrorMessage="1" errorTitle="無効な入力" error="30字以内で入力してください。" prompt="30字以内で入力してください。" sqref="L13:L47" xr:uid="{B35ECDB0-3C18-4B26-B641-25D902594EF4}">
      <formula1>30</formula1>
    </dataValidation>
    <dataValidation type="textLength" imeMode="disabled" operator="lessThanOrEqual" allowBlank="1" showErrorMessage="1" errorTitle="無効な入力" error="200字以内で入力してください。" prompt="200字以内で入力してください。" sqref="W13:W47" xr:uid="{0C0DD17D-2163-4CAB-9048-9E703CA1E4F0}">
      <formula1>200</formula1>
    </dataValidation>
    <dataValidation type="textLength" operator="lessThanOrEqual" allowBlank="1" showErrorMessage="1" errorTitle="無効な入力" error="40字以内で入力してください。" prompt="40字以内で入力してください。" sqref="F13:G47" xr:uid="{15BA48B1-4739-4729-A69B-E2D5F850D018}">
      <formula1>40</formula1>
    </dataValidation>
    <dataValidation imeMode="fullKatakana" operator="lessThanOrEqual" allowBlank="1" showInputMessage="1" showErrorMessage="1" sqref="E2" xr:uid="{807725B6-E01A-44E0-9F17-EA43666882D3}"/>
    <dataValidation type="list" imeMode="disabled" operator="lessThanOrEqual" allowBlank="1" showErrorMessage="1" errorTitle="無効な入力" error="プルダウンより選択してください。" prompt="プルダウンより選択してください。" sqref="R13:R47" xr:uid="{D5912DE5-FD6B-4FAD-B1D6-5F0ACCFD9E81}">
      <formula1>"2012,2013,2014,2015,2016,2017,2018,2019,2020,2021,2022"</formula1>
    </dataValidation>
    <dataValidation type="list" allowBlank="1" showErrorMessage="1" errorTitle="無効な入力" error="プルダウンより選択してください。" prompt="プルダウンより選択してください。" sqref="K13:K47" xr:uid="{596A554F-D10F-4756-A72D-4736CDC31486}">
      <formula1>"生産効率,エネルギー効率"</formula1>
    </dataValidation>
    <dataValidation type="list" allowBlank="1" showErrorMessage="1" errorTitle="無効な入力" error="プルダウンより選択してください。" prompt="プルダウンより選択してください。" sqref="T13:T47" xr:uid="{40337C84-8FA6-497E-808F-DF12D8FD338F}">
      <formula1>"あり,なし"</formula1>
    </dataValidation>
    <dataValidation type="list" allowBlank="1" showErrorMessage="1" error="プルダウンより確認結果を選択してください。" prompt="プルダウンより確認結果を選択してください。" sqref="Z13:Z47" xr:uid="{040647BA-F544-4CD3-89B0-3343C55853ED}">
      <formula1>"OK,NG"</formula1>
    </dataValidation>
    <dataValidation type="custom" allowBlank="1" showInputMessage="1" showErrorMessage="1" errorTitle="無効な入力" error="単位に注意して入力してください。_x000a_半角数字の整数で10字以内で入力してください。" sqref="V13:V47" xr:uid="{14299EB1-7F17-4580-89D9-9E22C045685B}">
      <formula1>V13=INT(V13)</formula1>
    </dataValidation>
  </dataValidations>
  <pageMargins left="0.23622047244094491" right="0.23622047244094491" top="0.74803149606299213" bottom="0.74803149606299213" header="0.31496062992125984" footer="0.31496062992125984"/>
  <pageSetup paperSize="8" scale="31" fitToHeight="0" orientation="landscape" r:id="rId1"/>
  <headerFooter>
    <oddHeader>&amp;R&amp;20&amp;F</oddHeader>
    <oddFooter>&amp;C&amp;28&amp;P/&amp;N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5E60CC-EF84-4FCE-81AD-4A7536479A7E}">
  <sheetPr codeName="Sheet1">
    <pageSetUpPr fitToPage="1"/>
  </sheetPr>
  <dimension ref="A1:AJ64"/>
  <sheetViews>
    <sheetView view="pageBreakPreview" zoomScale="55" zoomScaleNormal="55" zoomScaleSheetLayoutView="55" zoomScalePageLayoutView="70" workbookViewId="0">
      <selection sqref="A1:G1"/>
    </sheetView>
  </sheetViews>
  <sheetFormatPr defaultColWidth="9" defaultRowHeight="16" outlineLevelCol="2"/>
  <cols>
    <col min="1" max="1" width="13.90625" style="51" customWidth="1"/>
    <col min="2" max="2" width="27.90625" style="51" customWidth="1"/>
    <col min="3" max="4" width="36.90625" style="2" customWidth="1"/>
    <col min="5" max="5" width="27.453125" style="2" customWidth="1"/>
    <col min="6" max="7" width="37.36328125" style="2" customWidth="1"/>
    <col min="8" max="8" width="48.08984375" style="2" customWidth="1"/>
    <col min="9" max="10" width="26.6328125" style="2" customWidth="1"/>
    <col min="11" max="11" width="21.08984375" style="2" customWidth="1"/>
    <col min="12" max="12" width="31.1796875" style="2" customWidth="1"/>
    <col min="13" max="13" width="22.1796875" style="78" customWidth="1"/>
    <col min="14" max="14" width="14.81640625" style="2" customWidth="1"/>
    <col min="15" max="15" width="22.1796875" style="78" customWidth="1"/>
    <col min="16" max="16" width="14.81640625" style="2" customWidth="1"/>
    <col min="17" max="18" width="17.08984375" style="2" customWidth="1"/>
    <col min="19" max="19" width="22.1796875" style="2" customWidth="1"/>
    <col min="20" max="20" width="20.36328125" style="2" bestFit="1" customWidth="1"/>
    <col min="21" max="21" width="20.81640625" style="2" customWidth="1"/>
    <col min="22" max="22" width="20.81640625" style="92" customWidth="1"/>
    <col min="23" max="23" width="45.90625" style="92" customWidth="1"/>
    <col min="24" max="24" width="42.1796875" style="92" customWidth="1"/>
    <col min="25" max="25" width="15.1796875" style="92" customWidth="1"/>
    <col min="26" max="26" width="19.1796875" style="2" hidden="1" customWidth="1" outlineLevel="2"/>
    <col min="27" max="27" width="34.08984375" style="2" hidden="1" customWidth="1" outlineLevel="2"/>
    <col min="28" max="28" width="7" style="2" hidden="1" customWidth="1" outlineLevel="1"/>
    <col min="29" max="29" width="33.1796875" style="2" hidden="1" customWidth="1" outlineLevel="2"/>
    <col min="30" max="30" width="9" style="2" hidden="1" customWidth="1" outlineLevel="2"/>
    <col min="31" max="31" width="22.90625" style="2" hidden="1" customWidth="1" outlineLevel="2"/>
    <col min="32" max="32" width="24.453125" style="2" hidden="1" customWidth="1" outlineLevel="2"/>
    <col min="33" max="33" width="10.08984375" style="2" hidden="1" customWidth="1" outlineLevel="2"/>
    <col min="34" max="34" width="11" style="2" hidden="1" customWidth="1" outlineLevel="2"/>
    <col min="35" max="35" width="9" style="2" hidden="1" customWidth="1" outlineLevel="1"/>
    <col min="36" max="36" width="9" style="2" customWidth="1" collapsed="1"/>
    <col min="37" max="39" width="9" style="2" customWidth="1"/>
    <col min="40" max="16384" width="9" style="2"/>
  </cols>
  <sheetData>
    <row r="1" spans="1:34" ht="40.25" customHeight="1">
      <c r="A1" s="199" t="s">
        <v>47</v>
      </c>
      <c r="B1" s="200"/>
      <c r="C1" s="200"/>
      <c r="D1" s="200"/>
      <c r="E1" s="200"/>
      <c r="F1" s="200"/>
      <c r="G1" s="201"/>
      <c r="H1" s="91"/>
      <c r="I1" s="202" t="s">
        <v>19</v>
      </c>
      <c r="J1" s="203"/>
      <c r="K1" s="203"/>
      <c r="L1" s="203"/>
      <c r="M1" s="204"/>
      <c r="U1" s="92"/>
      <c r="X1" s="1"/>
      <c r="Y1" s="2"/>
      <c r="AE1" s="125" t="s">
        <v>96</v>
      </c>
      <c r="AF1" s="126">
        <v>44658</v>
      </c>
      <c r="AG1" s="127" t="s">
        <v>97</v>
      </c>
      <c r="AH1" s="128" t="s">
        <v>121</v>
      </c>
    </row>
    <row r="2" spans="1:34" ht="119.25" customHeight="1">
      <c r="A2" s="205" t="s">
        <v>37</v>
      </c>
      <c r="B2" s="206"/>
      <c r="C2" s="211"/>
      <c r="D2" s="212"/>
      <c r="E2" s="43" t="s">
        <v>42</v>
      </c>
      <c r="F2" s="213"/>
      <c r="G2" s="214"/>
      <c r="H2" s="91"/>
      <c r="I2" s="44" t="s">
        <v>17</v>
      </c>
      <c r="J2" s="175" t="s">
        <v>84</v>
      </c>
      <c r="K2" s="176"/>
      <c r="L2" s="176"/>
      <c r="M2" s="177"/>
      <c r="U2" s="92"/>
      <c r="Y2" s="2"/>
    </row>
    <row r="3" spans="1:34" ht="119.25" customHeight="1" thickBot="1">
      <c r="A3" s="224" t="s">
        <v>126</v>
      </c>
      <c r="B3" s="225"/>
      <c r="C3" s="225"/>
      <c r="D3" s="225"/>
      <c r="E3" s="226"/>
      <c r="F3" s="45" t="s">
        <v>43</v>
      </c>
      <c r="G3" s="39"/>
      <c r="H3" s="91"/>
      <c r="I3" s="44" t="s">
        <v>18</v>
      </c>
      <c r="J3" s="175" t="s">
        <v>85</v>
      </c>
      <c r="K3" s="176"/>
      <c r="L3" s="176"/>
      <c r="M3" s="177"/>
      <c r="U3" s="92"/>
      <c r="Y3" s="2"/>
    </row>
    <row r="4" spans="1:34" ht="119.25" customHeight="1" thickBot="1">
      <c r="A4" s="227"/>
      <c r="B4" s="228"/>
      <c r="C4" s="228"/>
      <c r="D4" s="228"/>
      <c r="E4" s="229"/>
      <c r="F4" s="46" t="s">
        <v>44</v>
      </c>
      <c r="G4" s="124">
        <f>COUNTIF($B$13:$B$62,"ダイカストマシン")</f>
        <v>0</v>
      </c>
      <c r="H4" s="91"/>
      <c r="I4" s="47" t="s">
        <v>46</v>
      </c>
      <c r="J4" s="178" t="s">
        <v>86</v>
      </c>
      <c r="K4" s="179"/>
      <c r="L4" s="179"/>
      <c r="M4" s="180"/>
      <c r="U4" s="92"/>
      <c r="X4" s="1"/>
      <c r="Z4" s="130" t="s">
        <v>25</v>
      </c>
      <c r="AA4" s="5">
        <f>COUNTIF(Z13:Z62,"OK")</f>
        <v>0</v>
      </c>
    </row>
    <row r="5" spans="1:34" s="3" customFormat="1" ht="90" customHeight="1" thickBot="1">
      <c r="A5" s="48"/>
      <c r="B5" s="48"/>
      <c r="C5" s="48"/>
      <c r="D5" s="48"/>
      <c r="E5" s="48"/>
      <c r="F5" s="48"/>
      <c r="G5" s="48"/>
      <c r="I5" s="96"/>
      <c r="J5" s="48"/>
      <c r="K5" s="48"/>
      <c r="L5" s="48"/>
      <c r="M5" s="74"/>
      <c r="N5" s="48"/>
      <c r="O5" s="74"/>
      <c r="P5" s="48"/>
      <c r="Q5" s="48"/>
      <c r="R5" s="48"/>
      <c r="S5" s="48"/>
      <c r="T5" s="48"/>
      <c r="U5" s="48"/>
      <c r="V5" s="49"/>
      <c r="W5" s="97"/>
      <c r="X5" s="48"/>
      <c r="Y5" s="97"/>
    </row>
    <row r="6" spans="1:34" s="6" customFormat="1" ht="36" customHeight="1">
      <c r="A6" s="14" t="s">
        <v>23</v>
      </c>
      <c r="B6" s="40">
        <v>1</v>
      </c>
      <c r="C6" s="40">
        <v>2</v>
      </c>
      <c r="D6" s="40">
        <v>3</v>
      </c>
      <c r="E6" s="15">
        <v>4</v>
      </c>
      <c r="F6" s="40">
        <v>5</v>
      </c>
      <c r="G6" s="15">
        <v>6</v>
      </c>
      <c r="H6" s="40">
        <v>7</v>
      </c>
      <c r="I6" s="15">
        <v>8</v>
      </c>
      <c r="J6" s="15">
        <v>9</v>
      </c>
      <c r="K6" s="15">
        <v>10</v>
      </c>
      <c r="L6" s="15">
        <v>11</v>
      </c>
      <c r="M6" s="75">
        <v>12</v>
      </c>
      <c r="N6" s="15">
        <v>13</v>
      </c>
      <c r="O6" s="75">
        <v>14</v>
      </c>
      <c r="P6" s="15">
        <v>15</v>
      </c>
      <c r="Q6" s="15">
        <v>16</v>
      </c>
      <c r="R6" s="15">
        <v>17</v>
      </c>
      <c r="S6" s="15">
        <v>18</v>
      </c>
      <c r="T6" s="15">
        <v>19</v>
      </c>
      <c r="U6" s="40">
        <v>20</v>
      </c>
      <c r="V6" s="98">
        <v>21</v>
      </c>
      <c r="W6" s="99">
        <v>22</v>
      </c>
      <c r="X6" s="98">
        <v>23</v>
      </c>
      <c r="Y6" s="100">
        <v>24</v>
      </c>
      <c r="Z6" s="181" t="s">
        <v>16</v>
      </c>
      <c r="AA6" s="182"/>
    </row>
    <row r="7" spans="1:34" s="6" customFormat="1" ht="39">
      <c r="A7" s="16" t="s">
        <v>10</v>
      </c>
      <c r="B7" s="41" t="s">
        <v>11</v>
      </c>
      <c r="C7" s="41" t="s">
        <v>11</v>
      </c>
      <c r="D7" s="41" t="s">
        <v>11</v>
      </c>
      <c r="E7" s="17" t="s">
        <v>54</v>
      </c>
      <c r="F7" s="41" t="s">
        <v>11</v>
      </c>
      <c r="G7" s="101" t="s">
        <v>54</v>
      </c>
      <c r="H7" s="41" t="s">
        <v>11</v>
      </c>
      <c r="I7" s="17" t="s">
        <v>12</v>
      </c>
      <c r="J7" s="17" t="s">
        <v>12</v>
      </c>
      <c r="K7" s="17" t="s">
        <v>12</v>
      </c>
      <c r="L7" s="17" t="s">
        <v>12</v>
      </c>
      <c r="M7" s="76" t="s">
        <v>12</v>
      </c>
      <c r="N7" s="17" t="s">
        <v>12</v>
      </c>
      <c r="O7" s="76" t="s">
        <v>12</v>
      </c>
      <c r="P7" s="17" t="s">
        <v>12</v>
      </c>
      <c r="Q7" s="17" t="s">
        <v>12</v>
      </c>
      <c r="R7" s="17" t="s">
        <v>12</v>
      </c>
      <c r="S7" s="17" t="s">
        <v>12</v>
      </c>
      <c r="T7" s="17" t="s">
        <v>12</v>
      </c>
      <c r="U7" s="41" t="s">
        <v>11</v>
      </c>
      <c r="V7" s="101" t="s">
        <v>54</v>
      </c>
      <c r="W7" s="101" t="s">
        <v>54</v>
      </c>
      <c r="X7" s="102" t="s">
        <v>54</v>
      </c>
      <c r="Y7" s="103" t="s">
        <v>54</v>
      </c>
      <c r="Z7" s="183"/>
      <c r="AA7" s="184"/>
    </row>
    <row r="8" spans="1:34" s="6" customFormat="1" ht="31.5" customHeight="1" thickBot="1">
      <c r="A8" s="18" t="s">
        <v>45</v>
      </c>
      <c r="B8" s="20" t="s">
        <v>24</v>
      </c>
      <c r="C8" s="19" t="s">
        <v>14</v>
      </c>
      <c r="D8" s="20" t="s">
        <v>24</v>
      </c>
      <c r="E8" s="20" t="s">
        <v>24</v>
      </c>
      <c r="F8" s="19" t="s">
        <v>14</v>
      </c>
      <c r="G8" s="19" t="s">
        <v>14</v>
      </c>
      <c r="H8" s="20" t="s">
        <v>24</v>
      </c>
      <c r="I8" s="19" t="s">
        <v>14</v>
      </c>
      <c r="J8" s="19" t="s">
        <v>14</v>
      </c>
      <c r="K8" s="19" t="s">
        <v>14</v>
      </c>
      <c r="L8" s="19" t="s">
        <v>14</v>
      </c>
      <c r="M8" s="77" t="s">
        <v>14</v>
      </c>
      <c r="N8" s="19" t="s">
        <v>14</v>
      </c>
      <c r="O8" s="77" t="s">
        <v>14</v>
      </c>
      <c r="P8" s="20" t="s">
        <v>24</v>
      </c>
      <c r="Q8" s="19" t="s">
        <v>14</v>
      </c>
      <c r="R8" s="19" t="s">
        <v>14</v>
      </c>
      <c r="S8" s="20" t="s">
        <v>24</v>
      </c>
      <c r="T8" s="19" t="s">
        <v>14</v>
      </c>
      <c r="U8" s="42" t="s">
        <v>14</v>
      </c>
      <c r="V8" s="104" t="s">
        <v>15</v>
      </c>
      <c r="W8" s="105" t="s">
        <v>103</v>
      </c>
      <c r="X8" s="106" t="s">
        <v>15</v>
      </c>
      <c r="Y8" s="107" t="s">
        <v>55</v>
      </c>
      <c r="Z8" s="183"/>
      <c r="AA8" s="184"/>
    </row>
    <row r="9" spans="1:34" s="6" customFormat="1" ht="32.25" customHeight="1">
      <c r="A9" s="187" t="s">
        <v>13</v>
      </c>
      <c r="B9" s="172" t="s">
        <v>51</v>
      </c>
      <c r="C9" s="172" t="s">
        <v>50</v>
      </c>
      <c r="D9" s="192" t="s">
        <v>37</v>
      </c>
      <c r="E9" s="193" t="s">
        <v>92</v>
      </c>
      <c r="F9" s="192" t="s">
        <v>0</v>
      </c>
      <c r="G9" s="196" t="s">
        <v>2</v>
      </c>
      <c r="H9" s="172" t="s">
        <v>122</v>
      </c>
      <c r="I9" s="153" t="s">
        <v>99</v>
      </c>
      <c r="J9" s="153" t="s">
        <v>100</v>
      </c>
      <c r="K9" s="162" t="s">
        <v>6</v>
      </c>
      <c r="L9" s="197"/>
      <c r="M9" s="162" t="s">
        <v>38</v>
      </c>
      <c r="N9" s="163"/>
      <c r="O9" s="162" t="s">
        <v>39</v>
      </c>
      <c r="P9" s="163"/>
      <c r="Q9" s="153" t="s">
        <v>106</v>
      </c>
      <c r="R9" s="153" t="s">
        <v>107</v>
      </c>
      <c r="S9" s="166" t="s">
        <v>108</v>
      </c>
      <c r="T9" s="169" t="s">
        <v>53</v>
      </c>
      <c r="U9" s="172" t="s">
        <v>116</v>
      </c>
      <c r="V9" s="150" t="s">
        <v>109</v>
      </c>
      <c r="W9" s="153" t="s">
        <v>57</v>
      </c>
      <c r="X9" s="156" t="s">
        <v>1</v>
      </c>
      <c r="Y9" s="159" t="s">
        <v>56</v>
      </c>
      <c r="Z9" s="183"/>
      <c r="AA9" s="184"/>
      <c r="AC9" s="134" t="s">
        <v>101</v>
      </c>
    </row>
    <row r="10" spans="1:34" s="6" customFormat="1" ht="27" customHeight="1" thickBot="1">
      <c r="A10" s="188"/>
      <c r="B10" s="190"/>
      <c r="C10" s="190"/>
      <c r="D10" s="190"/>
      <c r="E10" s="194"/>
      <c r="F10" s="190"/>
      <c r="G10" s="194"/>
      <c r="H10" s="190"/>
      <c r="I10" s="154"/>
      <c r="J10" s="154"/>
      <c r="K10" s="164"/>
      <c r="L10" s="198"/>
      <c r="M10" s="164"/>
      <c r="N10" s="165"/>
      <c r="O10" s="164"/>
      <c r="P10" s="165"/>
      <c r="Q10" s="154"/>
      <c r="R10" s="154"/>
      <c r="S10" s="167"/>
      <c r="T10" s="170"/>
      <c r="U10" s="173"/>
      <c r="V10" s="151"/>
      <c r="W10" s="154"/>
      <c r="X10" s="157"/>
      <c r="Y10" s="160"/>
      <c r="Z10" s="185"/>
      <c r="AA10" s="186"/>
      <c r="AC10" s="135" t="s">
        <v>102</v>
      </c>
    </row>
    <row r="11" spans="1:34" s="6" customFormat="1" ht="63.75" customHeight="1">
      <c r="A11" s="189"/>
      <c r="B11" s="191"/>
      <c r="C11" s="191"/>
      <c r="D11" s="191"/>
      <c r="E11" s="195"/>
      <c r="F11" s="191"/>
      <c r="G11" s="195"/>
      <c r="H11" s="191"/>
      <c r="I11" s="155"/>
      <c r="J11" s="155"/>
      <c r="K11" s="21" t="s">
        <v>52</v>
      </c>
      <c r="L11" s="22" t="s">
        <v>7</v>
      </c>
      <c r="M11" s="79" t="s">
        <v>114</v>
      </c>
      <c r="N11" s="22" t="s">
        <v>3</v>
      </c>
      <c r="O11" s="79" t="s">
        <v>115</v>
      </c>
      <c r="P11" s="21" t="s">
        <v>3</v>
      </c>
      <c r="Q11" s="155"/>
      <c r="R11" s="155"/>
      <c r="S11" s="168"/>
      <c r="T11" s="171"/>
      <c r="U11" s="174"/>
      <c r="V11" s="152"/>
      <c r="W11" s="155"/>
      <c r="X11" s="158"/>
      <c r="Y11" s="161"/>
      <c r="Z11" s="23" t="s">
        <v>4</v>
      </c>
      <c r="AA11" s="24" t="s">
        <v>1</v>
      </c>
      <c r="AC11" s="7" t="s">
        <v>58</v>
      </c>
      <c r="AD11" s="7" t="s">
        <v>20</v>
      </c>
      <c r="AE11" s="7" t="s">
        <v>60</v>
      </c>
      <c r="AF11" s="7"/>
      <c r="AG11" s="8" t="s">
        <v>21</v>
      </c>
      <c r="AH11" s="8" t="s">
        <v>22</v>
      </c>
    </row>
    <row r="12" spans="1:34" s="6" customFormat="1" ht="34.5" customHeight="1">
      <c r="A12" s="32" t="s">
        <v>8</v>
      </c>
      <c r="B12" s="55" t="s">
        <v>47</v>
      </c>
      <c r="C12" s="33" t="s">
        <v>48</v>
      </c>
      <c r="D12" s="54" t="s">
        <v>93</v>
      </c>
      <c r="E12" s="54" t="s">
        <v>91</v>
      </c>
      <c r="F12" s="35" t="s">
        <v>49</v>
      </c>
      <c r="G12" s="35" t="s">
        <v>5</v>
      </c>
      <c r="H12" s="54" t="str">
        <f t="shared" ref="H12" si="0">G12&amp;AC12</f>
        <v>aaaa-bbbb</v>
      </c>
      <c r="I12" s="34" t="s">
        <v>80</v>
      </c>
      <c r="J12" s="34" t="s">
        <v>59</v>
      </c>
      <c r="K12" s="34" t="s">
        <v>34</v>
      </c>
      <c r="L12" s="35" t="s">
        <v>32</v>
      </c>
      <c r="M12" s="36">
        <v>60</v>
      </c>
      <c r="N12" s="35" t="s">
        <v>33</v>
      </c>
      <c r="O12" s="36">
        <v>40</v>
      </c>
      <c r="P12" s="54" t="str">
        <f t="shared" ref="P12" si="1">IF(N12="","",N12)</f>
        <v>s</v>
      </c>
      <c r="Q12" s="34">
        <v>2010</v>
      </c>
      <c r="R12" s="34">
        <v>2018</v>
      </c>
      <c r="S12" s="30">
        <f>IF($M12="","",ROUNDDOWN((ABS($M12-$O12)/$M12)/IF($R12="","",IF(($R12-$Q12)=0,1,($R12-$Q12)))*100,1))</f>
        <v>4.0999999999999996</v>
      </c>
      <c r="T12" s="36" t="s">
        <v>9</v>
      </c>
      <c r="U12" s="36">
        <v>4500</v>
      </c>
      <c r="V12" s="36">
        <v>450</v>
      </c>
      <c r="W12" s="108" t="s">
        <v>110</v>
      </c>
      <c r="X12" s="69"/>
      <c r="Y12" s="109"/>
      <c r="Z12" s="37" t="s">
        <v>26</v>
      </c>
      <c r="AA12" s="38"/>
      <c r="AC12" s="6" t="str">
        <f>IF(OR(J12=$AC$9,J12=$AC$10),"["&amp;J12&amp;"付]","")</f>
        <v/>
      </c>
      <c r="AD12" s="6" t="s">
        <v>98</v>
      </c>
      <c r="AE12" s="6" t="s">
        <v>98</v>
      </c>
      <c r="AF12" s="6" t="s">
        <v>98</v>
      </c>
      <c r="AG12" s="6" t="s">
        <v>98</v>
      </c>
      <c r="AH12" s="6" t="s">
        <v>98</v>
      </c>
    </row>
    <row r="13" spans="1:34" s="6" customFormat="1" ht="34.5" customHeight="1">
      <c r="A13" s="50">
        <f>ROW()-12</f>
        <v>1</v>
      </c>
      <c r="B13" s="52" t="str">
        <f>IF($C13="","","ダイカストマシン")</f>
        <v/>
      </c>
      <c r="C13" s="131"/>
      <c r="D13" s="25" t="str">
        <f>IF($C$2="","",IF($B13&lt;&gt;"",$C$2,""))</f>
        <v/>
      </c>
      <c r="E13" s="25" t="str">
        <f>IF($F$2="","",IF($B13&lt;&gt;"",$F$2,""))</f>
        <v/>
      </c>
      <c r="F13" s="26"/>
      <c r="G13" s="133"/>
      <c r="H13" s="54" t="str">
        <f>G13&amp;AC13</f>
        <v/>
      </c>
      <c r="I13" s="53"/>
      <c r="J13" s="53"/>
      <c r="K13" s="27"/>
      <c r="L13" s="28"/>
      <c r="M13" s="141"/>
      <c r="N13" s="28"/>
      <c r="O13" s="141"/>
      <c r="P13" s="29" t="str">
        <f>IF(N13="","",N13)</f>
        <v/>
      </c>
      <c r="Q13" s="27"/>
      <c r="R13" s="27"/>
      <c r="S13" s="30" t="str">
        <f>IFERROR(IF($M13="","",ROUNDDOWN((ABS($M13-$O13)/$M13)/IF($R13="","",IF(($R13-$Q13)=0,1,($R13-$Q13)))*100,1)),"")</f>
        <v/>
      </c>
      <c r="T13" s="31"/>
      <c r="U13" s="31"/>
      <c r="V13" s="139"/>
      <c r="W13" s="80"/>
      <c r="X13" s="70"/>
      <c r="Y13" s="109"/>
      <c r="Z13" s="118"/>
      <c r="AA13" s="119"/>
      <c r="AC13" s="6" t="str">
        <f t="shared" ref="AC13:AC62" si="2">IF(OR(J13=$AC$9,J13=$AC$10),"["&amp;J13&amp;"付]","")</f>
        <v/>
      </c>
      <c r="AD13" s="129">
        <f>IF(AND(($B13&lt;&gt;""),(OR($C$2="",$F$2="",$G$3="",C13="",F13="",G13="",K13="",L13="",M13="",N13="",O13="",Q13="",R13="",T13="",U13="",I13="",J13=""))),1,0)</f>
        <v>0</v>
      </c>
      <c r="AE13" s="129">
        <f>IF(AND($G13&lt;&gt;"",COUNTIF($G13,"*■*")&gt;0,$W13=""),1,0)</f>
        <v>0</v>
      </c>
      <c r="AF13" s="129" t="str">
        <f>IF(H13="","",TEXT(H13,"G/標準"))</f>
        <v/>
      </c>
      <c r="AG13" s="10">
        <f>IF(AF13="",0,COUNTIF($AF$13:$AF$1048576,AF13))</f>
        <v>0</v>
      </c>
      <c r="AH13" s="10">
        <f>IF(S13&lt;1,1,0)</f>
        <v>0</v>
      </c>
    </row>
    <row r="14" spans="1:34" s="6" customFormat="1" ht="34.5" customHeight="1">
      <c r="A14" s="50">
        <f t="shared" ref="A14:A62" si="3">ROW()-12</f>
        <v>2</v>
      </c>
      <c r="B14" s="52" t="str">
        <f t="shared" ref="B14:B62" si="4">IF($C14="","","ダイカストマシン")</f>
        <v/>
      </c>
      <c r="C14" s="131"/>
      <c r="D14" s="25" t="str">
        <f t="shared" ref="D14:D62" si="5">IF($C$2="","",IF($B14&lt;&gt;"",$C$2,""))</f>
        <v/>
      </c>
      <c r="E14" s="25" t="str">
        <f t="shared" ref="E14:E62" si="6">IF($F$2="","",IF($B14&lt;&gt;"",$F$2,""))</f>
        <v/>
      </c>
      <c r="F14" s="26"/>
      <c r="G14" s="133"/>
      <c r="H14" s="54" t="str">
        <f t="shared" ref="H14:H62" si="7">G14&amp;AC14</f>
        <v/>
      </c>
      <c r="I14" s="53"/>
      <c r="J14" s="53"/>
      <c r="K14" s="27"/>
      <c r="L14" s="28"/>
      <c r="M14" s="141"/>
      <c r="N14" s="28"/>
      <c r="O14" s="141"/>
      <c r="P14" s="29" t="str">
        <f t="shared" ref="P14:P62" si="8">IF(N14="","",N14)</f>
        <v/>
      </c>
      <c r="Q14" s="27"/>
      <c r="R14" s="27"/>
      <c r="S14" s="30" t="str">
        <f t="shared" ref="S14:S62" si="9">IFERROR(IF($M14="","",ROUNDDOWN((ABS($M14-$O14)/$M14)/IF($R14="","",IF(($R14-$Q14)=0,1,($R14-$Q14)))*100,1)),"")</f>
        <v/>
      </c>
      <c r="T14" s="31"/>
      <c r="U14" s="31"/>
      <c r="V14" s="139"/>
      <c r="W14" s="80"/>
      <c r="X14" s="70"/>
      <c r="Y14" s="109"/>
      <c r="Z14" s="118"/>
      <c r="AA14" s="119"/>
      <c r="AC14" s="6" t="str">
        <f t="shared" si="2"/>
        <v/>
      </c>
      <c r="AD14" s="129">
        <f t="shared" ref="AD14:AD62" si="10">IF(AND(($B14&lt;&gt;""),(OR($C$2="",$F$2="",$G$3="",C14="",F14="",G14="",K14="",L14="",M14="",N14="",O14="",Q14="",R14="",T14="",U14="",I14="",J14=""))),1,0)</f>
        <v>0</v>
      </c>
      <c r="AE14" s="129">
        <f t="shared" ref="AE14:AE62" si="11">IF(AND($G14&lt;&gt;"",COUNTIF($G14,"*■*")&gt;0,$W14=""),1,0)</f>
        <v>0</v>
      </c>
      <c r="AF14" s="129" t="str">
        <f t="shared" ref="AF14:AF62" si="12">IF(H14="","",TEXT(H14,"G/標準"))</f>
        <v/>
      </c>
      <c r="AG14" s="10">
        <f t="shared" ref="AG14:AG62" si="13">IF(AF14="",0,COUNTIF($AF$13:$AF$1048576,AF14))</f>
        <v>0</v>
      </c>
      <c r="AH14" s="10">
        <f t="shared" ref="AH14:AH62" si="14">IF(S14&lt;1,1,0)</f>
        <v>0</v>
      </c>
    </row>
    <row r="15" spans="1:34" s="6" customFormat="1" ht="34.5" customHeight="1">
      <c r="A15" s="50">
        <f t="shared" si="3"/>
        <v>3</v>
      </c>
      <c r="B15" s="52" t="str">
        <f t="shared" si="4"/>
        <v/>
      </c>
      <c r="C15" s="131"/>
      <c r="D15" s="25" t="str">
        <f t="shared" si="5"/>
        <v/>
      </c>
      <c r="E15" s="25" t="str">
        <f t="shared" si="6"/>
        <v/>
      </c>
      <c r="F15" s="26"/>
      <c r="G15" s="133"/>
      <c r="H15" s="54" t="str">
        <f t="shared" si="7"/>
        <v/>
      </c>
      <c r="I15" s="53"/>
      <c r="J15" s="53"/>
      <c r="K15" s="27"/>
      <c r="L15" s="28"/>
      <c r="M15" s="141"/>
      <c r="N15" s="28"/>
      <c r="O15" s="141"/>
      <c r="P15" s="29" t="str">
        <f t="shared" si="8"/>
        <v/>
      </c>
      <c r="Q15" s="27"/>
      <c r="R15" s="27"/>
      <c r="S15" s="30" t="str">
        <f t="shared" si="9"/>
        <v/>
      </c>
      <c r="T15" s="31"/>
      <c r="U15" s="31"/>
      <c r="V15" s="139"/>
      <c r="W15" s="80"/>
      <c r="X15" s="70"/>
      <c r="Y15" s="109"/>
      <c r="Z15" s="118"/>
      <c r="AA15" s="119"/>
      <c r="AC15" s="6" t="str">
        <f t="shared" si="2"/>
        <v/>
      </c>
      <c r="AD15" s="129">
        <f t="shared" si="10"/>
        <v>0</v>
      </c>
      <c r="AE15" s="129">
        <f t="shared" si="11"/>
        <v>0</v>
      </c>
      <c r="AF15" s="129" t="str">
        <f t="shared" si="12"/>
        <v/>
      </c>
      <c r="AG15" s="10">
        <f t="shared" si="13"/>
        <v>0</v>
      </c>
      <c r="AH15" s="10">
        <f t="shared" si="14"/>
        <v>0</v>
      </c>
    </row>
    <row r="16" spans="1:34" s="6" customFormat="1" ht="34.5" customHeight="1">
      <c r="A16" s="50">
        <f t="shared" si="3"/>
        <v>4</v>
      </c>
      <c r="B16" s="52" t="str">
        <f t="shared" si="4"/>
        <v/>
      </c>
      <c r="C16" s="131"/>
      <c r="D16" s="25" t="str">
        <f t="shared" si="5"/>
        <v/>
      </c>
      <c r="E16" s="25" t="str">
        <f t="shared" si="6"/>
        <v/>
      </c>
      <c r="F16" s="26"/>
      <c r="G16" s="133"/>
      <c r="H16" s="54" t="str">
        <f t="shared" si="7"/>
        <v/>
      </c>
      <c r="I16" s="53"/>
      <c r="J16" s="53"/>
      <c r="K16" s="27"/>
      <c r="L16" s="28"/>
      <c r="M16" s="141"/>
      <c r="N16" s="28"/>
      <c r="O16" s="141"/>
      <c r="P16" s="29" t="str">
        <f t="shared" si="8"/>
        <v/>
      </c>
      <c r="Q16" s="27"/>
      <c r="R16" s="27"/>
      <c r="S16" s="30" t="str">
        <f t="shared" si="9"/>
        <v/>
      </c>
      <c r="T16" s="31"/>
      <c r="U16" s="31"/>
      <c r="V16" s="139"/>
      <c r="W16" s="67"/>
      <c r="X16" s="70"/>
      <c r="Y16" s="109"/>
      <c r="Z16" s="118"/>
      <c r="AA16" s="119"/>
      <c r="AC16" s="6" t="str">
        <f t="shared" si="2"/>
        <v/>
      </c>
      <c r="AD16" s="129">
        <f t="shared" si="10"/>
        <v>0</v>
      </c>
      <c r="AE16" s="129">
        <f t="shared" si="11"/>
        <v>0</v>
      </c>
      <c r="AF16" s="129" t="str">
        <f t="shared" si="12"/>
        <v/>
      </c>
      <c r="AG16" s="10">
        <f t="shared" si="13"/>
        <v>0</v>
      </c>
      <c r="AH16" s="10">
        <f t="shared" si="14"/>
        <v>0</v>
      </c>
    </row>
    <row r="17" spans="1:34" s="6" customFormat="1" ht="34.5" customHeight="1">
      <c r="A17" s="50">
        <f t="shared" si="3"/>
        <v>5</v>
      </c>
      <c r="B17" s="52" t="str">
        <f t="shared" si="4"/>
        <v/>
      </c>
      <c r="C17" s="131"/>
      <c r="D17" s="25" t="str">
        <f t="shared" si="5"/>
        <v/>
      </c>
      <c r="E17" s="25" t="str">
        <f t="shared" si="6"/>
        <v/>
      </c>
      <c r="F17" s="26"/>
      <c r="G17" s="133"/>
      <c r="H17" s="54" t="str">
        <f t="shared" si="7"/>
        <v/>
      </c>
      <c r="I17" s="53"/>
      <c r="J17" s="53"/>
      <c r="K17" s="27"/>
      <c r="L17" s="28"/>
      <c r="M17" s="141"/>
      <c r="N17" s="28"/>
      <c r="O17" s="141"/>
      <c r="P17" s="29" t="str">
        <f t="shared" si="8"/>
        <v/>
      </c>
      <c r="Q17" s="27"/>
      <c r="R17" s="27"/>
      <c r="S17" s="30" t="str">
        <f t="shared" si="9"/>
        <v/>
      </c>
      <c r="T17" s="31"/>
      <c r="U17" s="31"/>
      <c r="V17" s="139"/>
      <c r="W17" s="67"/>
      <c r="X17" s="70"/>
      <c r="Y17" s="109"/>
      <c r="Z17" s="118"/>
      <c r="AA17" s="119"/>
      <c r="AC17" s="6" t="str">
        <f t="shared" si="2"/>
        <v/>
      </c>
      <c r="AD17" s="129">
        <f t="shared" si="10"/>
        <v>0</v>
      </c>
      <c r="AE17" s="129">
        <f t="shared" si="11"/>
        <v>0</v>
      </c>
      <c r="AF17" s="129" t="str">
        <f t="shared" si="12"/>
        <v/>
      </c>
      <c r="AG17" s="10">
        <f t="shared" si="13"/>
        <v>0</v>
      </c>
      <c r="AH17" s="10">
        <f t="shared" si="14"/>
        <v>0</v>
      </c>
    </row>
    <row r="18" spans="1:34" s="6" customFormat="1" ht="34.5" customHeight="1">
      <c r="A18" s="50">
        <f t="shared" si="3"/>
        <v>6</v>
      </c>
      <c r="B18" s="52" t="str">
        <f t="shared" si="4"/>
        <v/>
      </c>
      <c r="C18" s="131"/>
      <c r="D18" s="25" t="str">
        <f t="shared" si="5"/>
        <v/>
      </c>
      <c r="E18" s="25" t="str">
        <f t="shared" si="6"/>
        <v/>
      </c>
      <c r="F18" s="26"/>
      <c r="G18" s="133"/>
      <c r="H18" s="54" t="str">
        <f t="shared" si="7"/>
        <v/>
      </c>
      <c r="I18" s="53"/>
      <c r="J18" s="53"/>
      <c r="K18" s="27"/>
      <c r="L18" s="28"/>
      <c r="M18" s="141"/>
      <c r="N18" s="28"/>
      <c r="O18" s="141"/>
      <c r="P18" s="29" t="str">
        <f t="shared" si="8"/>
        <v/>
      </c>
      <c r="Q18" s="27"/>
      <c r="R18" s="27"/>
      <c r="S18" s="30" t="str">
        <f t="shared" si="9"/>
        <v/>
      </c>
      <c r="T18" s="31"/>
      <c r="U18" s="31"/>
      <c r="V18" s="139"/>
      <c r="W18" s="67"/>
      <c r="X18" s="70"/>
      <c r="Y18" s="109"/>
      <c r="Z18" s="118"/>
      <c r="AA18" s="119"/>
      <c r="AC18" s="6" t="str">
        <f t="shared" si="2"/>
        <v/>
      </c>
      <c r="AD18" s="129">
        <f t="shared" si="10"/>
        <v>0</v>
      </c>
      <c r="AE18" s="129">
        <f t="shared" si="11"/>
        <v>0</v>
      </c>
      <c r="AF18" s="129" t="str">
        <f t="shared" si="12"/>
        <v/>
      </c>
      <c r="AG18" s="10">
        <f t="shared" si="13"/>
        <v>0</v>
      </c>
      <c r="AH18" s="10">
        <f t="shared" si="14"/>
        <v>0</v>
      </c>
    </row>
    <row r="19" spans="1:34" s="6" customFormat="1" ht="34.5" customHeight="1">
      <c r="A19" s="50">
        <f t="shared" si="3"/>
        <v>7</v>
      </c>
      <c r="B19" s="52" t="str">
        <f t="shared" si="4"/>
        <v/>
      </c>
      <c r="C19" s="131"/>
      <c r="D19" s="25" t="str">
        <f t="shared" si="5"/>
        <v/>
      </c>
      <c r="E19" s="25" t="str">
        <f t="shared" si="6"/>
        <v/>
      </c>
      <c r="F19" s="26"/>
      <c r="G19" s="133"/>
      <c r="H19" s="54" t="str">
        <f t="shared" si="7"/>
        <v/>
      </c>
      <c r="I19" s="53"/>
      <c r="J19" s="53"/>
      <c r="K19" s="27"/>
      <c r="L19" s="28"/>
      <c r="M19" s="141"/>
      <c r="N19" s="28"/>
      <c r="O19" s="141"/>
      <c r="P19" s="29" t="str">
        <f t="shared" si="8"/>
        <v/>
      </c>
      <c r="Q19" s="27"/>
      <c r="R19" s="27"/>
      <c r="S19" s="30" t="str">
        <f t="shared" si="9"/>
        <v/>
      </c>
      <c r="T19" s="31"/>
      <c r="U19" s="31"/>
      <c r="V19" s="139"/>
      <c r="W19" s="67"/>
      <c r="X19" s="70"/>
      <c r="Y19" s="109"/>
      <c r="Z19" s="118"/>
      <c r="AA19" s="119"/>
      <c r="AC19" s="6" t="str">
        <f t="shared" si="2"/>
        <v/>
      </c>
      <c r="AD19" s="129">
        <f t="shared" si="10"/>
        <v>0</v>
      </c>
      <c r="AE19" s="129">
        <f t="shared" si="11"/>
        <v>0</v>
      </c>
      <c r="AF19" s="129" t="str">
        <f t="shared" si="12"/>
        <v/>
      </c>
      <c r="AG19" s="10">
        <f t="shared" si="13"/>
        <v>0</v>
      </c>
      <c r="AH19" s="10">
        <f t="shared" si="14"/>
        <v>0</v>
      </c>
    </row>
    <row r="20" spans="1:34" s="6" customFormat="1" ht="34.5" customHeight="1">
      <c r="A20" s="50">
        <f t="shared" si="3"/>
        <v>8</v>
      </c>
      <c r="B20" s="52" t="str">
        <f t="shared" si="4"/>
        <v/>
      </c>
      <c r="C20" s="131"/>
      <c r="D20" s="25" t="str">
        <f t="shared" si="5"/>
        <v/>
      </c>
      <c r="E20" s="25" t="str">
        <f t="shared" si="6"/>
        <v/>
      </c>
      <c r="F20" s="26"/>
      <c r="G20" s="133"/>
      <c r="H20" s="54" t="str">
        <f t="shared" si="7"/>
        <v/>
      </c>
      <c r="I20" s="53"/>
      <c r="J20" s="53"/>
      <c r="K20" s="27"/>
      <c r="L20" s="28"/>
      <c r="M20" s="141"/>
      <c r="N20" s="28"/>
      <c r="O20" s="141"/>
      <c r="P20" s="29" t="str">
        <f t="shared" si="8"/>
        <v/>
      </c>
      <c r="Q20" s="27"/>
      <c r="R20" s="27"/>
      <c r="S20" s="30" t="str">
        <f t="shared" si="9"/>
        <v/>
      </c>
      <c r="T20" s="31"/>
      <c r="U20" s="31"/>
      <c r="V20" s="139"/>
      <c r="W20" s="67"/>
      <c r="X20" s="70"/>
      <c r="Y20" s="109"/>
      <c r="Z20" s="118"/>
      <c r="AA20" s="119"/>
      <c r="AC20" s="6" t="str">
        <f t="shared" si="2"/>
        <v/>
      </c>
      <c r="AD20" s="129">
        <f t="shared" si="10"/>
        <v>0</v>
      </c>
      <c r="AE20" s="129">
        <f t="shared" si="11"/>
        <v>0</v>
      </c>
      <c r="AF20" s="129" t="str">
        <f t="shared" si="12"/>
        <v/>
      </c>
      <c r="AG20" s="10">
        <f t="shared" si="13"/>
        <v>0</v>
      </c>
      <c r="AH20" s="10">
        <f t="shared" si="14"/>
        <v>0</v>
      </c>
    </row>
    <row r="21" spans="1:34" s="6" customFormat="1" ht="34.5" customHeight="1">
      <c r="A21" s="50">
        <f t="shared" si="3"/>
        <v>9</v>
      </c>
      <c r="B21" s="52" t="str">
        <f t="shared" si="4"/>
        <v/>
      </c>
      <c r="C21" s="131"/>
      <c r="D21" s="25" t="str">
        <f t="shared" si="5"/>
        <v/>
      </c>
      <c r="E21" s="25" t="str">
        <f t="shared" si="6"/>
        <v/>
      </c>
      <c r="F21" s="26"/>
      <c r="G21" s="133"/>
      <c r="H21" s="54" t="str">
        <f t="shared" si="7"/>
        <v/>
      </c>
      <c r="I21" s="53"/>
      <c r="J21" s="53"/>
      <c r="K21" s="27"/>
      <c r="L21" s="28"/>
      <c r="M21" s="141"/>
      <c r="N21" s="28"/>
      <c r="O21" s="141"/>
      <c r="P21" s="29" t="str">
        <f t="shared" si="8"/>
        <v/>
      </c>
      <c r="Q21" s="27"/>
      <c r="R21" s="27"/>
      <c r="S21" s="30" t="str">
        <f t="shared" si="9"/>
        <v/>
      </c>
      <c r="T21" s="31"/>
      <c r="U21" s="31"/>
      <c r="V21" s="139"/>
      <c r="W21" s="67"/>
      <c r="X21" s="70"/>
      <c r="Y21" s="109"/>
      <c r="Z21" s="118"/>
      <c r="AA21" s="119"/>
      <c r="AC21" s="6" t="str">
        <f t="shared" si="2"/>
        <v/>
      </c>
      <c r="AD21" s="129">
        <f t="shared" si="10"/>
        <v>0</v>
      </c>
      <c r="AE21" s="129">
        <f t="shared" si="11"/>
        <v>0</v>
      </c>
      <c r="AF21" s="129" t="str">
        <f t="shared" si="12"/>
        <v/>
      </c>
      <c r="AG21" s="10">
        <f t="shared" si="13"/>
        <v>0</v>
      </c>
      <c r="AH21" s="10">
        <f t="shared" si="14"/>
        <v>0</v>
      </c>
    </row>
    <row r="22" spans="1:34" s="6" customFormat="1" ht="34.5" customHeight="1">
      <c r="A22" s="50">
        <f t="shared" si="3"/>
        <v>10</v>
      </c>
      <c r="B22" s="52" t="str">
        <f t="shared" si="4"/>
        <v/>
      </c>
      <c r="C22" s="131"/>
      <c r="D22" s="25" t="str">
        <f t="shared" si="5"/>
        <v/>
      </c>
      <c r="E22" s="25" t="str">
        <f t="shared" si="6"/>
        <v/>
      </c>
      <c r="F22" s="26"/>
      <c r="G22" s="26"/>
      <c r="H22" s="54" t="str">
        <f t="shared" si="7"/>
        <v/>
      </c>
      <c r="I22" s="53"/>
      <c r="J22" s="53"/>
      <c r="K22" s="27"/>
      <c r="L22" s="28"/>
      <c r="M22" s="141"/>
      <c r="N22" s="28"/>
      <c r="O22" s="141"/>
      <c r="P22" s="29" t="str">
        <f t="shared" si="8"/>
        <v/>
      </c>
      <c r="Q22" s="27"/>
      <c r="R22" s="27"/>
      <c r="S22" s="30" t="str">
        <f t="shared" si="9"/>
        <v/>
      </c>
      <c r="T22" s="31"/>
      <c r="U22" s="31"/>
      <c r="V22" s="139"/>
      <c r="W22" s="67"/>
      <c r="X22" s="70"/>
      <c r="Y22" s="109"/>
      <c r="Z22" s="118"/>
      <c r="AA22" s="119"/>
      <c r="AC22" s="6" t="str">
        <f t="shared" si="2"/>
        <v/>
      </c>
      <c r="AD22" s="129">
        <f t="shared" si="10"/>
        <v>0</v>
      </c>
      <c r="AE22" s="129">
        <f t="shared" si="11"/>
        <v>0</v>
      </c>
      <c r="AF22" s="129" t="str">
        <f t="shared" si="12"/>
        <v/>
      </c>
      <c r="AG22" s="10">
        <f t="shared" si="13"/>
        <v>0</v>
      </c>
      <c r="AH22" s="10">
        <f t="shared" si="14"/>
        <v>0</v>
      </c>
    </row>
    <row r="23" spans="1:34" s="6" customFormat="1" ht="34.5" customHeight="1">
      <c r="A23" s="50">
        <f t="shared" si="3"/>
        <v>11</v>
      </c>
      <c r="B23" s="52" t="str">
        <f t="shared" si="4"/>
        <v/>
      </c>
      <c r="C23" s="131"/>
      <c r="D23" s="25" t="str">
        <f t="shared" si="5"/>
        <v/>
      </c>
      <c r="E23" s="25" t="str">
        <f t="shared" si="6"/>
        <v/>
      </c>
      <c r="F23" s="26"/>
      <c r="G23" s="26"/>
      <c r="H23" s="54" t="str">
        <f t="shared" si="7"/>
        <v/>
      </c>
      <c r="I23" s="53"/>
      <c r="J23" s="53"/>
      <c r="K23" s="27"/>
      <c r="L23" s="28"/>
      <c r="M23" s="141"/>
      <c r="N23" s="28"/>
      <c r="O23" s="141"/>
      <c r="P23" s="29" t="str">
        <f t="shared" si="8"/>
        <v/>
      </c>
      <c r="Q23" s="27"/>
      <c r="R23" s="27"/>
      <c r="S23" s="30" t="str">
        <f t="shared" si="9"/>
        <v/>
      </c>
      <c r="T23" s="31"/>
      <c r="U23" s="31"/>
      <c r="V23" s="139"/>
      <c r="W23" s="67"/>
      <c r="X23" s="70"/>
      <c r="Y23" s="109"/>
      <c r="Z23" s="118"/>
      <c r="AA23" s="119"/>
      <c r="AC23" s="6" t="str">
        <f t="shared" si="2"/>
        <v/>
      </c>
      <c r="AD23" s="129">
        <f t="shared" si="10"/>
        <v>0</v>
      </c>
      <c r="AE23" s="129">
        <f t="shared" si="11"/>
        <v>0</v>
      </c>
      <c r="AF23" s="129" t="str">
        <f t="shared" si="12"/>
        <v/>
      </c>
      <c r="AG23" s="10">
        <f t="shared" si="13"/>
        <v>0</v>
      </c>
      <c r="AH23" s="10">
        <f t="shared" si="14"/>
        <v>0</v>
      </c>
    </row>
    <row r="24" spans="1:34" s="6" customFormat="1" ht="34.5" customHeight="1">
      <c r="A24" s="50">
        <f t="shared" si="3"/>
        <v>12</v>
      </c>
      <c r="B24" s="52" t="str">
        <f t="shared" si="4"/>
        <v/>
      </c>
      <c r="C24" s="131"/>
      <c r="D24" s="25" t="str">
        <f t="shared" si="5"/>
        <v/>
      </c>
      <c r="E24" s="25" t="str">
        <f t="shared" si="6"/>
        <v/>
      </c>
      <c r="F24" s="26"/>
      <c r="G24" s="26"/>
      <c r="H24" s="54" t="str">
        <f t="shared" si="7"/>
        <v/>
      </c>
      <c r="I24" s="53"/>
      <c r="J24" s="53"/>
      <c r="K24" s="27"/>
      <c r="L24" s="28"/>
      <c r="M24" s="141"/>
      <c r="N24" s="28"/>
      <c r="O24" s="141"/>
      <c r="P24" s="29" t="str">
        <f t="shared" si="8"/>
        <v/>
      </c>
      <c r="Q24" s="27"/>
      <c r="R24" s="27"/>
      <c r="S24" s="30" t="str">
        <f t="shared" si="9"/>
        <v/>
      </c>
      <c r="T24" s="31"/>
      <c r="U24" s="31"/>
      <c r="V24" s="139"/>
      <c r="W24" s="67"/>
      <c r="X24" s="70"/>
      <c r="Y24" s="109"/>
      <c r="Z24" s="118"/>
      <c r="AA24" s="119"/>
      <c r="AC24" s="6" t="str">
        <f t="shared" si="2"/>
        <v/>
      </c>
      <c r="AD24" s="129">
        <f t="shared" si="10"/>
        <v>0</v>
      </c>
      <c r="AE24" s="129">
        <f t="shared" si="11"/>
        <v>0</v>
      </c>
      <c r="AF24" s="129" t="str">
        <f t="shared" si="12"/>
        <v/>
      </c>
      <c r="AG24" s="10">
        <f t="shared" si="13"/>
        <v>0</v>
      </c>
      <c r="AH24" s="10">
        <f t="shared" si="14"/>
        <v>0</v>
      </c>
    </row>
    <row r="25" spans="1:34" s="6" customFormat="1" ht="34.5" customHeight="1">
      <c r="A25" s="50">
        <f t="shared" si="3"/>
        <v>13</v>
      </c>
      <c r="B25" s="52" t="str">
        <f t="shared" si="4"/>
        <v/>
      </c>
      <c r="C25" s="131"/>
      <c r="D25" s="25" t="str">
        <f t="shared" si="5"/>
        <v/>
      </c>
      <c r="E25" s="25" t="str">
        <f t="shared" si="6"/>
        <v/>
      </c>
      <c r="F25" s="26"/>
      <c r="G25" s="26"/>
      <c r="H25" s="54" t="str">
        <f t="shared" si="7"/>
        <v/>
      </c>
      <c r="I25" s="53"/>
      <c r="J25" s="53"/>
      <c r="K25" s="27"/>
      <c r="L25" s="28"/>
      <c r="M25" s="141"/>
      <c r="N25" s="28"/>
      <c r="O25" s="141"/>
      <c r="P25" s="29" t="str">
        <f t="shared" si="8"/>
        <v/>
      </c>
      <c r="Q25" s="27"/>
      <c r="R25" s="27"/>
      <c r="S25" s="30" t="str">
        <f t="shared" si="9"/>
        <v/>
      </c>
      <c r="T25" s="31"/>
      <c r="U25" s="31"/>
      <c r="V25" s="139"/>
      <c r="W25" s="67"/>
      <c r="X25" s="70"/>
      <c r="Y25" s="109"/>
      <c r="Z25" s="118"/>
      <c r="AA25" s="119"/>
      <c r="AC25" s="6" t="str">
        <f t="shared" si="2"/>
        <v/>
      </c>
      <c r="AD25" s="129">
        <f t="shared" si="10"/>
        <v>0</v>
      </c>
      <c r="AE25" s="129">
        <f t="shared" si="11"/>
        <v>0</v>
      </c>
      <c r="AF25" s="129" t="str">
        <f t="shared" si="12"/>
        <v/>
      </c>
      <c r="AG25" s="10">
        <f t="shared" si="13"/>
        <v>0</v>
      </c>
      <c r="AH25" s="10">
        <f t="shared" si="14"/>
        <v>0</v>
      </c>
    </row>
    <row r="26" spans="1:34" s="6" customFormat="1" ht="34.5" customHeight="1">
      <c r="A26" s="50">
        <f t="shared" si="3"/>
        <v>14</v>
      </c>
      <c r="B26" s="52" t="str">
        <f t="shared" si="4"/>
        <v/>
      </c>
      <c r="C26" s="131"/>
      <c r="D26" s="25" t="str">
        <f t="shared" si="5"/>
        <v/>
      </c>
      <c r="E26" s="25" t="str">
        <f t="shared" si="6"/>
        <v/>
      </c>
      <c r="F26" s="26"/>
      <c r="G26" s="26"/>
      <c r="H26" s="54" t="str">
        <f t="shared" si="7"/>
        <v/>
      </c>
      <c r="I26" s="53"/>
      <c r="J26" s="53"/>
      <c r="K26" s="27"/>
      <c r="L26" s="28"/>
      <c r="M26" s="141"/>
      <c r="N26" s="28"/>
      <c r="O26" s="141"/>
      <c r="P26" s="29" t="str">
        <f t="shared" si="8"/>
        <v/>
      </c>
      <c r="Q26" s="27"/>
      <c r="R26" s="27"/>
      <c r="S26" s="30" t="str">
        <f t="shared" si="9"/>
        <v/>
      </c>
      <c r="T26" s="31"/>
      <c r="U26" s="31"/>
      <c r="V26" s="139"/>
      <c r="W26" s="67"/>
      <c r="X26" s="70"/>
      <c r="Y26" s="109"/>
      <c r="Z26" s="118"/>
      <c r="AA26" s="119"/>
      <c r="AC26" s="6" t="str">
        <f t="shared" si="2"/>
        <v/>
      </c>
      <c r="AD26" s="129">
        <f t="shared" si="10"/>
        <v>0</v>
      </c>
      <c r="AE26" s="129">
        <f t="shared" si="11"/>
        <v>0</v>
      </c>
      <c r="AF26" s="129" t="str">
        <f t="shared" si="12"/>
        <v/>
      </c>
      <c r="AG26" s="10">
        <f t="shared" si="13"/>
        <v>0</v>
      </c>
      <c r="AH26" s="10">
        <f t="shared" si="14"/>
        <v>0</v>
      </c>
    </row>
    <row r="27" spans="1:34" s="6" customFormat="1" ht="34.5" customHeight="1">
      <c r="A27" s="50">
        <f t="shared" si="3"/>
        <v>15</v>
      </c>
      <c r="B27" s="52" t="str">
        <f t="shared" si="4"/>
        <v/>
      </c>
      <c r="C27" s="131"/>
      <c r="D27" s="25" t="str">
        <f t="shared" si="5"/>
        <v/>
      </c>
      <c r="E27" s="25" t="str">
        <f t="shared" si="6"/>
        <v/>
      </c>
      <c r="F27" s="26"/>
      <c r="G27" s="26"/>
      <c r="H27" s="54" t="str">
        <f t="shared" si="7"/>
        <v/>
      </c>
      <c r="I27" s="53"/>
      <c r="J27" s="53"/>
      <c r="K27" s="27"/>
      <c r="L27" s="28"/>
      <c r="M27" s="141"/>
      <c r="N27" s="28"/>
      <c r="O27" s="141"/>
      <c r="P27" s="29" t="str">
        <f t="shared" si="8"/>
        <v/>
      </c>
      <c r="Q27" s="27"/>
      <c r="R27" s="27"/>
      <c r="S27" s="30" t="str">
        <f t="shared" si="9"/>
        <v/>
      </c>
      <c r="T27" s="31"/>
      <c r="U27" s="31"/>
      <c r="V27" s="139"/>
      <c r="W27" s="67"/>
      <c r="X27" s="70"/>
      <c r="Y27" s="109"/>
      <c r="Z27" s="118"/>
      <c r="AA27" s="119"/>
      <c r="AC27" s="6" t="str">
        <f t="shared" si="2"/>
        <v/>
      </c>
      <c r="AD27" s="129">
        <f t="shared" si="10"/>
        <v>0</v>
      </c>
      <c r="AE27" s="129">
        <f t="shared" si="11"/>
        <v>0</v>
      </c>
      <c r="AF27" s="129" t="str">
        <f t="shared" si="12"/>
        <v/>
      </c>
      <c r="AG27" s="10">
        <f t="shared" si="13"/>
        <v>0</v>
      </c>
      <c r="AH27" s="10">
        <f t="shared" si="14"/>
        <v>0</v>
      </c>
    </row>
    <row r="28" spans="1:34" s="6" customFormat="1" ht="34.5" customHeight="1">
      <c r="A28" s="50">
        <f t="shared" si="3"/>
        <v>16</v>
      </c>
      <c r="B28" s="52" t="str">
        <f t="shared" si="4"/>
        <v/>
      </c>
      <c r="C28" s="131"/>
      <c r="D28" s="25" t="str">
        <f t="shared" si="5"/>
        <v/>
      </c>
      <c r="E28" s="25" t="str">
        <f t="shared" si="6"/>
        <v/>
      </c>
      <c r="F28" s="26"/>
      <c r="G28" s="26"/>
      <c r="H28" s="54" t="str">
        <f t="shared" si="7"/>
        <v/>
      </c>
      <c r="I28" s="53"/>
      <c r="J28" s="53"/>
      <c r="K28" s="27"/>
      <c r="L28" s="28"/>
      <c r="M28" s="141"/>
      <c r="N28" s="28"/>
      <c r="O28" s="141"/>
      <c r="P28" s="29" t="str">
        <f t="shared" si="8"/>
        <v/>
      </c>
      <c r="Q28" s="27"/>
      <c r="R28" s="27"/>
      <c r="S28" s="30" t="str">
        <f t="shared" si="9"/>
        <v/>
      </c>
      <c r="T28" s="31"/>
      <c r="U28" s="31"/>
      <c r="V28" s="139"/>
      <c r="W28" s="67"/>
      <c r="X28" s="70"/>
      <c r="Y28" s="109"/>
      <c r="Z28" s="118"/>
      <c r="AA28" s="119"/>
      <c r="AC28" s="6" t="str">
        <f t="shared" si="2"/>
        <v/>
      </c>
      <c r="AD28" s="129">
        <f t="shared" si="10"/>
        <v>0</v>
      </c>
      <c r="AE28" s="129">
        <f t="shared" si="11"/>
        <v>0</v>
      </c>
      <c r="AF28" s="129" t="str">
        <f t="shared" si="12"/>
        <v/>
      </c>
      <c r="AG28" s="10">
        <f t="shared" si="13"/>
        <v>0</v>
      </c>
      <c r="AH28" s="10">
        <f t="shared" si="14"/>
        <v>0</v>
      </c>
    </row>
    <row r="29" spans="1:34" s="6" customFormat="1" ht="34.5" customHeight="1">
      <c r="A29" s="50">
        <f t="shared" si="3"/>
        <v>17</v>
      </c>
      <c r="B29" s="52" t="str">
        <f t="shared" si="4"/>
        <v/>
      </c>
      <c r="C29" s="131"/>
      <c r="D29" s="25" t="str">
        <f t="shared" si="5"/>
        <v/>
      </c>
      <c r="E29" s="25" t="str">
        <f t="shared" si="6"/>
        <v/>
      </c>
      <c r="F29" s="26"/>
      <c r="G29" s="26"/>
      <c r="H29" s="54" t="str">
        <f t="shared" si="7"/>
        <v/>
      </c>
      <c r="I29" s="53"/>
      <c r="J29" s="53"/>
      <c r="K29" s="27"/>
      <c r="L29" s="28"/>
      <c r="M29" s="141"/>
      <c r="N29" s="28"/>
      <c r="O29" s="141"/>
      <c r="P29" s="29" t="str">
        <f t="shared" si="8"/>
        <v/>
      </c>
      <c r="Q29" s="27"/>
      <c r="R29" s="27"/>
      <c r="S29" s="30" t="str">
        <f t="shared" si="9"/>
        <v/>
      </c>
      <c r="T29" s="31"/>
      <c r="U29" s="31"/>
      <c r="V29" s="139"/>
      <c r="W29" s="67"/>
      <c r="X29" s="70"/>
      <c r="Y29" s="109"/>
      <c r="Z29" s="118"/>
      <c r="AA29" s="119"/>
      <c r="AC29" s="6" t="str">
        <f t="shared" si="2"/>
        <v/>
      </c>
      <c r="AD29" s="129">
        <f t="shared" si="10"/>
        <v>0</v>
      </c>
      <c r="AE29" s="129">
        <f t="shared" si="11"/>
        <v>0</v>
      </c>
      <c r="AF29" s="129" t="str">
        <f t="shared" si="12"/>
        <v/>
      </c>
      <c r="AG29" s="10">
        <f t="shared" si="13"/>
        <v>0</v>
      </c>
      <c r="AH29" s="10">
        <f t="shared" si="14"/>
        <v>0</v>
      </c>
    </row>
    <row r="30" spans="1:34" s="6" customFormat="1" ht="34.5" customHeight="1">
      <c r="A30" s="50">
        <f t="shared" si="3"/>
        <v>18</v>
      </c>
      <c r="B30" s="52" t="str">
        <f t="shared" si="4"/>
        <v/>
      </c>
      <c r="C30" s="131"/>
      <c r="D30" s="25" t="str">
        <f t="shared" si="5"/>
        <v/>
      </c>
      <c r="E30" s="25" t="str">
        <f t="shared" si="6"/>
        <v/>
      </c>
      <c r="F30" s="26"/>
      <c r="G30" s="26"/>
      <c r="H30" s="54" t="str">
        <f t="shared" si="7"/>
        <v/>
      </c>
      <c r="I30" s="53"/>
      <c r="J30" s="53"/>
      <c r="K30" s="27"/>
      <c r="L30" s="28"/>
      <c r="M30" s="141"/>
      <c r="N30" s="28"/>
      <c r="O30" s="141"/>
      <c r="P30" s="29" t="str">
        <f t="shared" si="8"/>
        <v/>
      </c>
      <c r="Q30" s="27"/>
      <c r="R30" s="27"/>
      <c r="S30" s="30" t="str">
        <f t="shared" si="9"/>
        <v/>
      </c>
      <c r="T30" s="31"/>
      <c r="U30" s="31"/>
      <c r="V30" s="139"/>
      <c r="W30" s="67"/>
      <c r="X30" s="70"/>
      <c r="Y30" s="109"/>
      <c r="Z30" s="118"/>
      <c r="AA30" s="119"/>
      <c r="AC30" s="6" t="str">
        <f t="shared" si="2"/>
        <v/>
      </c>
      <c r="AD30" s="129">
        <f t="shared" si="10"/>
        <v>0</v>
      </c>
      <c r="AE30" s="129">
        <f t="shared" si="11"/>
        <v>0</v>
      </c>
      <c r="AF30" s="129" t="str">
        <f t="shared" si="12"/>
        <v/>
      </c>
      <c r="AG30" s="10">
        <f t="shared" si="13"/>
        <v>0</v>
      </c>
      <c r="AH30" s="10">
        <f t="shared" si="14"/>
        <v>0</v>
      </c>
    </row>
    <row r="31" spans="1:34" s="6" customFormat="1" ht="34.5" customHeight="1">
      <c r="A31" s="50">
        <f t="shared" si="3"/>
        <v>19</v>
      </c>
      <c r="B31" s="52" t="str">
        <f t="shared" si="4"/>
        <v/>
      </c>
      <c r="C31" s="131"/>
      <c r="D31" s="25" t="str">
        <f t="shared" si="5"/>
        <v/>
      </c>
      <c r="E31" s="25" t="str">
        <f t="shared" si="6"/>
        <v/>
      </c>
      <c r="F31" s="26"/>
      <c r="G31" s="26"/>
      <c r="H31" s="54" t="str">
        <f t="shared" si="7"/>
        <v/>
      </c>
      <c r="I31" s="53"/>
      <c r="J31" s="53"/>
      <c r="K31" s="27"/>
      <c r="L31" s="28"/>
      <c r="M31" s="141"/>
      <c r="N31" s="28"/>
      <c r="O31" s="141"/>
      <c r="P31" s="29" t="str">
        <f t="shared" si="8"/>
        <v/>
      </c>
      <c r="Q31" s="27"/>
      <c r="R31" s="27"/>
      <c r="S31" s="30" t="str">
        <f t="shared" si="9"/>
        <v/>
      </c>
      <c r="T31" s="31"/>
      <c r="U31" s="31"/>
      <c r="V31" s="139"/>
      <c r="W31" s="67"/>
      <c r="X31" s="70"/>
      <c r="Y31" s="109"/>
      <c r="Z31" s="118"/>
      <c r="AA31" s="119"/>
      <c r="AC31" s="6" t="str">
        <f t="shared" si="2"/>
        <v/>
      </c>
      <c r="AD31" s="129">
        <f t="shared" si="10"/>
        <v>0</v>
      </c>
      <c r="AE31" s="129">
        <f t="shared" si="11"/>
        <v>0</v>
      </c>
      <c r="AF31" s="129" t="str">
        <f t="shared" si="12"/>
        <v/>
      </c>
      <c r="AG31" s="10">
        <f t="shared" si="13"/>
        <v>0</v>
      </c>
      <c r="AH31" s="10">
        <f t="shared" si="14"/>
        <v>0</v>
      </c>
    </row>
    <row r="32" spans="1:34" s="6" customFormat="1" ht="34.5" customHeight="1">
      <c r="A32" s="50">
        <f t="shared" si="3"/>
        <v>20</v>
      </c>
      <c r="B32" s="52" t="str">
        <f t="shared" si="4"/>
        <v/>
      </c>
      <c r="C32" s="131"/>
      <c r="D32" s="25" t="str">
        <f t="shared" si="5"/>
        <v/>
      </c>
      <c r="E32" s="25" t="str">
        <f t="shared" si="6"/>
        <v/>
      </c>
      <c r="F32" s="26"/>
      <c r="G32" s="26"/>
      <c r="H32" s="54" t="str">
        <f t="shared" si="7"/>
        <v/>
      </c>
      <c r="I32" s="53"/>
      <c r="J32" s="53"/>
      <c r="K32" s="27"/>
      <c r="L32" s="28"/>
      <c r="M32" s="141"/>
      <c r="N32" s="28"/>
      <c r="O32" s="141"/>
      <c r="P32" s="29" t="str">
        <f t="shared" si="8"/>
        <v/>
      </c>
      <c r="Q32" s="27"/>
      <c r="R32" s="27"/>
      <c r="S32" s="30" t="str">
        <f t="shared" si="9"/>
        <v/>
      </c>
      <c r="T32" s="31"/>
      <c r="U32" s="31"/>
      <c r="V32" s="139"/>
      <c r="W32" s="67"/>
      <c r="X32" s="70"/>
      <c r="Y32" s="109"/>
      <c r="Z32" s="118"/>
      <c r="AA32" s="119"/>
      <c r="AC32" s="6" t="str">
        <f t="shared" si="2"/>
        <v/>
      </c>
      <c r="AD32" s="129">
        <f t="shared" si="10"/>
        <v>0</v>
      </c>
      <c r="AE32" s="129">
        <f t="shared" si="11"/>
        <v>0</v>
      </c>
      <c r="AF32" s="129" t="str">
        <f t="shared" si="12"/>
        <v/>
      </c>
      <c r="AG32" s="10">
        <f t="shared" si="13"/>
        <v>0</v>
      </c>
      <c r="AH32" s="10">
        <f t="shared" si="14"/>
        <v>0</v>
      </c>
    </row>
    <row r="33" spans="1:34" s="6" customFormat="1" ht="34.5" customHeight="1">
      <c r="A33" s="50">
        <f t="shared" si="3"/>
        <v>21</v>
      </c>
      <c r="B33" s="52" t="str">
        <f t="shared" si="4"/>
        <v/>
      </c>
      <c r="C33" s="131"/>
      <c r="D33" s="25" t="str">
        <f t="shared" si="5"/>
        <v/>
      </c>
      <c r="E33" s="25" t="str">
        <f t="shared" si="6"/>
        <v/>
      </c>
      <c r="F33" s="26"/>
      <c r="G33" s="26"/>
      <c r="H33" s="54" t="str">
        <f t="shared" si="7"/>
        <v/>
      </c>
      <c r="I33" s="53"/>
      <c r="J33" s="53"/>
      <c r="K33" s="27"/>
      <c r="L33" s="28"/>
      <c r="M33" s="141"/>
      <c r="N33" s="28"/>
      <c r="O33" s="141"/>
      <c r="P33" s="29" t="str">
        <f t="shared" si="8"/>
        <v/>
      </c>
      <c r="Q33" s="27"/>
      <c r="R33" s="27"/>
      <c r="S33" s="30" t="str">
        <f t="shared" si="9"/>
        <v/>
      </c>
      <c r="T33" s="31"/>
      <c r="U33" s="31"/>
      <c r="V33" s="139"/>
      <c r="W33" s="67"/>
      <c r="X33" s="70"/>
      <c r="Y33" s="109"/>
      <c r="Z33" s="118"/>
      <c r="AA33" s="119"/>
      <c r="AC33" s="6" t="str">
        <f t="shared" si="2"/>
        <v/>
      </c>
      <c r="AD33" s="129">
        <f t="shared" si="10"/>
        <v>0</v>
      </c>
      <c r="AE33" s="129">
        <f t="shared" si="11"/>
        <v>0</v>
      </c>
      <c r="AF33" s="129" t="str">
        <f t="shared" si="12"/>
        <v/>
      </c>
      <c r="AG33" s="10">
        <f t="shared" si="13"/>
        <v>0</v>
      </c>
      <c r="AH33" s="10">
        <f t="shared" si="14"/>
        <v>0</v>
      </c>
    </row>
    <row r="34" spans="1:34" s="6" customFormat="1" ht="34.5" customHeight="1">
      <c r="A34" s="50">
        <f t="shared" si="3"/>
        <v>22</v>
      </c>
      <c r="B34" s="52" t="str">
        <f t="shared" si="4"/>
        <v/>
      </c>
      <c r="C34" s="131"/>
      <c r="D34" s="25" t="str">
        <f t="shared" si="5"/>
        <v/>
      </c>
      <c r="E34" s="25" t="str">
        <f t="shared" si="6"/>
        <v/>
      </c>
      <c r="F34" s="26"/>
      <c r="G34" s="26"/>
      <c r="H34" s="54" t="str">
        <f t="shared" si="7"/>
        <v/>
      </c>
      <c r="I34" s="53"/>
      <c r="J34" s="53"/>
      <c r="K34" s="27"/>
      <c r="L34" s="28"/>
      <c r="M34" s="141"/>
      <c r="N34" s="28"/>
      <c r="O34" s="141"/>
      <c r="P34" s="29" t="str">
        <f t="shared" si="8"/>
        <v/>
      </c>
      <c r="Q34" s="27"/>
      <c r="R34" s="27"/>
      <c r="S34" s="30" t="str">
        <f t="shared" si="9"/>
        <v/>
      </c>
      <c r="T34" s="31"/>
      <c r="U34" s="31"/>
      <c r="V34" s="139"/>
      <c r="W34" s="67"/>
      <c r="X34" s="70"/>
      <c r="Y34" s="109"/>
      <c r="Z34" s="118"/>
      <c r="AA34" s="119"/>
      <c r="AC34" s="6" t="str">
        <f t="shared" si="2"/>
        <v/>
      </c>
      <c r="AD34" s="129">
        <f t="shared" si="10"/>
        <v>0</v>
      </c>
      <c r="AE34" s="129">
        <f t="shared" si="11"/>
        <v>0</v>
      </c>
      <c r="AF34" s="129" t="str">
        <f t="shared" si="12"/>
        <v/>
      </c>
      <c r="AG34" s="10">
        <f t="shared" si="13"/>
        <v>0</v>
      </c>
      <c r="AH34" s="10">
        <f t="shared" si="14"/>
        <v>0</v>
      </c>
    </row>
    <row r="35" spans="1:34" s="6" customFormat="1" ht="34.5" customHeight="1">
      <c r="A35" s="50">
        <f t="shared" si="3"/>
        <v>23</v>
      </c>
      <c r="B35" s="52" t="str">
        <f t="shared" si="4"/>
        <v/>
      </c>
      <c r="C35" s="131"/>
      <c r="D35" s="25" t="str">
        <f t="shared" si="5"/>
        <v/>
      </c>
      <c r="E35" s="25" t="str">
        <f t="shared" si="6"/>
        <v/>
      </c>
      <c r="F35" s="26"/>
      <c r="G35" s="26"/>
      <c r="H35" s="54" t="str">
        <f t="shared" si="7"/>
        <v/>
      </c>
      <c r="I35" s="53"/>
      <c r="J35" s="53"/>
      <c r="K35" s="27"/>
      <c r="L35" s="28"/>
      <c r="M35" s="141"/>
      <c r="N35" s="28"/>
      <c r="O35" s="141"/>
      <c r="P35" s="29" t="str">
        <f t="shared" si="8"/>
        <v/>
      </c>
      <c r="Q35" s="27"/>
      <c r="R35" s="27"/>
      <c r="S35" s="30" t="str">
        <f t="shared" si="9"/>
        <v/>
      </c>
      <c r="T35" s="31"/>
      <c r="U35" s="31"/>
      <c r="V35" s="139"/>
      <c r="W35" s="67"/>
      <c r="X35" s="70"/>
      <c r="Y35" s="109"/>
      <c r="Z35" s="118"/>
      <c r="AA35" s="119"/>
      <c r="AC35" s="6" t="str">
        <f t="shared" si="2"/>
        <v/>
      </c>
      <c r="AD35" s="129">
        <f t="shared" si="10"/>
        <v>0</v>
      </c>
      <c r="AE35" s="129">
        <f t="shared" si="11"/>
        <v>0</v>
      </c>
      <c r="AF35" s="129" t="str">
        <f t="shared" si="12"/>
        <v/>
      </c>
      <c r="AG35" s="10">
        <f t="shared" si="13"/>
        <v>0</v>
      </c>
      <c r="AH35" s="10">
        <f t="shared" si="14"/>
        <v>0</v>
      </c>
    </row>
    <row r="36" spans="1:34" s="6" customFormat="1" ht="34.5" customHeight="1">
      <c r="A36" s="50">
        <f t="shared" si="3"/>
        <v>24</v>
      </c>
      <c r="B36" s="52" t="str">
        <f t="shared" si="4"/>
        <v/>
      </c>
      <c r="C36" s="131"/>
      <c r="D36" s="25" t="str">
        <f t="shared" si="5"/>
        <v/>
      </c>
      <c r="E36" s="25" t="str">
        <f t="shared" si="6"/>
        <v/>
      </c>
      <c r="F36" s="26"/>
      <c r="G36" s="26"/>
      <c r="H36" s="54" t="str">
        <f t="shared" si="7"/>
        <v/>
      </c>
      <c r="I36" s="53"/>
      <c r="J36" s="53"/>
      <c r="K36" s="27"/>
      <c r="L36" s="28"/>
      <c r="M36" s="141"/>
      <c r="N36" s="28"/>
      <c r="O36" s="141"/>
      <c r="P36" s="29" t="str">
        <f t="shared" si="8"/>
        <v/>
      </c>
      <c r="Q36" s="27"/>
      <c r="R36" s="27"/>
      <c r="S36" s="30" t="str">
        <f t="shared" si="9"/>
        <v/>
      </c>
      <c r="T36" s="31"/>
      <c r="U36" s="31"/>
      <c r="V36" s="139"/>
      <c r="W36" s="67"/>
      <c r="X36" s="70"/>
      <c r="Y36" s="109"/>
      <c r="Z36" s="118"/>
      <c r="AA36" s="119"/>
      <c r="AC36" s="6" t="str">
        <f t="shared" si="2"/>
        <v/>
      </c>
      <c r="AD36" s="129">
        <f t="shared" si="10"/>
        <v>0</v>
      </c>
      <c r="AE36" s="129">
        <f t="shared" si="11"/>
        <v>0</v>
      </c>
      <c r="AF36" s="129" t="str">
        <f t="shared" si="12"/>
        <v/>
      </c>
      <c r="AG36" s="10">
        <f t="shared" si="13"/>
        <v>0</v>
      </c>
      <c r="AH36" s="10">
        <f t="shared" si="14"/>
        <v>0</v>
      </c>
    </row>
    <row r="37" spans="1:34" s="6" customFormat="1" ht="34.5" customHeight="1">
      <c r="A37" s="50">
        <f t="shared" si="3"/>
        <v>25</v>
      </c>
      <c r="B37" s="52" t="str">
        <f t="shared" si="4"/>
        <v/>
      </c>
      <c r="C37" s="131"/>
      <c r="D37" s="25" t="str">
        <f t="shared" si="5"/>
        <v/>
      </c>
      <c r="E37" s="25" t="str">
        <f t="shared" si="6"/>
        <v/>
      </c>
      <c r="F37" s="26"/>
      <c r="G37" s="26"/>
      <c r="H37" s="54" t="str">
        <f t="shared" si="7"/>
        <v/>
      </c>
      <c r="I37" s="53"/>
      <c r="J37" s="53"/>
      <c r="K37" s="27"/>
      <c r="L37" s="28"/>
      <c r="M37" s="141"/>
      <c r="N37" s="28"/>
      <c r="O37" s="141"/>
      <c r="P37" s="29" t="str">
        <f t="shared" si="8"/>
        <v/>
      </c>
      <c r="Q37" s="27"/>
      <c r="R37" s="27"/>
      <c r="S37" s="30" t="str">
        <f t="shared" si="9"/>
        <v/>
      </c>
      <c r="T37" s="31"/>
      <c r="U37" s="31"/>
      <c r="V37" s="139"/>
      <c r="W37" s="67"/>
      <c r="X37" s="70"/>
      <c r="Y37" s="109"/>
      <c r="Z37" s="118"/>
      <c r="AA37" s="119"/>
      <c r="AC37" s="6" t="str">
        <f t="shared" si="2"/>
        <v/>
      </c>
      <c r="AD37" s="129">
        <f t="shared" si="10"/>
        <v>0</v>
      </c>
      <c r="AE37" s="129">
        <f t="shared" si="11"/>
        <v>0</v>
      </c>
      <c r="AF37" s="129" t="str">
        <f t="shared" si="12"/>
        <v/>
      </c>
      <c r="AG37" s="10">
        <f t="shared" si="13"/>
        <v>0</v>
      </c>
      <c r="AH37" s="10">
        <f t="shared" si="14"/>
        <v>0</v>
      </c>
    </row>
    <row r="38" spans="1:34" s="6" customFormat="1" ht="34.5" customHeight="1">
      <c r="A38" s="50">
        <f t="shared" si="3"/>
        <v>26</v>
      </c>
      <c r="B38" s="52" t="str">
        <f t="shared" si="4"/>
        <v/>
      </c>
      <c r="C38" s="131"/>
      <c r="D38" s="25" t="str">
        <f t="shared" si="5"/>
        <v/>
      </c>
      <c r="E38" s="25" t="str">
        <f t="shared" si="6"/>
        <v/>
      </c>
      <c r="F38" s="26"/>
      <c r="G38" s="26"/>
      <c r="H38" s="54" t="str">
        <f t="shared" si="7"/>
        <v/>
      </c>
      <c r="I38" s="53"/>
      <c r="J38" s="53"/>
      <c r="K38" s="27"/>
      <c r="L38" s="28"/>
      <c r="M38" s="141"/>
      <c r="N38" s="28"/>
      <c r="O38" s="141"/>
      <c r="P38" s="29" t="str">
        <f t="shared" si="8"/>
        <v/>
      </c>
      <c r="Q38" s="27"/>
      <c r="R38" s="27"/>
      <c r="S38" s="30" t="str">
        <f t="shared" si="9"/>
        <v/>
      </c>
      <c r="T38" s="31"/>
      <c r="U38" s="31"/>
      <c r="V38" s="139"/>
      <c r="W38" s="67"/>
      <c r="X38" s="70"/>
      <c r="Y38" s="109"/>
      <c r="Z38" s="118"/>
      <c r="AA38" s="119"/>
      <c r="AC38" s="6" t="str">
        <f t="shared" si="2"/>
        <v/>
      </c>
      <c r="AD38" s="129">
        <f t="shared" si="10"/>
        <v>0</v>
      </c>
      <c r="AE38" s="129">
        <f t="shared" si="11"/>
        <v>0</v>
      </c>
      <c r="AF38" s="129" t="str">
        <f t="shared" si="12"/>
        <v/>
      </c>
      <c r="AG38" s="10">
        <f t="shared" si="13"/>
        <v>0</v>
      </c>
      <c r="AH38" s="10">
        <f t="shared" si="14"/>
        <v>0</v>
      </c>
    </row>
    <row r="39" spans="1:34" s="6" customFormat="1" ht="34.5" customHeight="1">
      <c r="A39" s="50">
        <f t="shared" si="3"/>
        <v>27</v>
      </c>
      <c r="B39" s="52" t="str">
        <f t="shared" si="4"/>
        <v/>
      </c>
      <c r="C39" s="131"/>
      <c r="D39" s="25" t="str">
        <f t="shared" si="5"/>
        <v/>
      </c>
      <c r="E39" s="25" t="str">
        <f t="shared" si="6"/>
        <v/>
      </c>
      <c r="F39" s="26"/>
      <c r="G39" s="26"/>
      <c r="H39" s="54" t="str">
        <f t="shared" si="7"/>
        <v/>
      </c>
      <c r="I39" s="53"/>
      <c r="J39" s="53"/>
      <c r="K39" s="27"/>
      <c r="L39" s="28"/>
      <c r="M39" s="141"/>
      <c r="N39" s="28"/>
      <c r="O39" s="141"/>
      <c r="P39" s="29" t="str">
        <f t="shared" si="8"/>
        <v/>
      </c>
      <c r="Q39" s="27"/>
      <c r="R39" s="27"/>
      <c r="S39" s="30" t="str">
        <f t="shared" si="9"/>
        <v/>
      </c>
      <c r="T39" s="31"/>
      <c r="U39" s="31"/>
      <c r="V39" s="139"/>
      <c r="W39" s="67"/>
      <c r="X39" s="70"/>
      <c r="Y39" s="109"/>
      <c r="Z39" s="118"/>
      <c r="AA39" s="119"/>
      <c r="AC39" s="6" t="str">
        <f t="shared" si="2"/>
        <v/>
      </c>
      <c r="AD39" s="129">
        <f t="shared" si="10"/>
        <v>0</v>
      </c>
      <c r="AE39" s="129">
        <f t="shared" si="11"/>
        <v>0</v>
      </c>
      <c r="AF39" s="129" t="str">
        <f t="shared" si="12"/>
        <v/>
      </c>
      <c r="AG39" s="10">
        <f t="shared" si="13"/>
        <v>0</v>
      </c>
      <c r="AH39" s="10">
        <f t="shared" si="14"/>
        <v>0</v>
      </c>
    </row>
    <row r="40" spans="1:34" s="6" customFormat="1" ht="34.5" customHeight="1">
      <c r="A40" s="50">
        <f t="shared" si="3"/>
        <v>28</v>
      </c>
      <c r="B40" s="52" t="str">
        <f t="shared" si="4"/>
        <v/>
      </c>
      <c r="C40" s="131"/>
      <c r="D40" s="25" t="str">
        <f t="shared" si="5"/>
        <v/>
      </c>
      <c r="E40" s="25" t="str">
        <f t="shared" si="6"/>
        <v/>
      </c>
      <c r="F40" s="26"/>
      <c r="G40" s="26"/>
      <c r="H40" s="54" t="str">
        <f t="shared" si="7"/>
        <v/>
      </c>
      <c r="I40" s="53"/>
      <c r="J40" s="53"/>
      <c r="K40" s="27"/>
      <c r="L40" s="28"/>
      <c r="M40" s="141"/>
      <c r="N40" s="28"/>
      <c r="O40" s="141"/>
      <c r="P40" s="29" t="str">
        <f t="shared" si="8"/>
        <v/>
      </c>
      <c r="Q40" s="27"/>
      <c r="R40" s="27"/>
      <c r="S40" s="30" t="str">
        <f t="shared" si="9"/>
        <v/>
      </c>
      <c r="T40" s="31"/>
      <c r="U40" s="31"/>
      <c r="V40" s="139"/>
      <c r="W40" s="67"/>
      <c r="X40" s="70"/>
      <c r="Y40" s="109"/>
      <c r="Z40" s="118"/>
      <c r="AA40" s="119"/>
      <c r="AC40" s="6" t="str">
        <f t="shared" si="2"/>
        <v/>
      </c>
      <c r="AD40" s="129">
        <f t="shared" si="10"/>
        <v>0</v>
      </c>
      <c r="AE40" s="129">
        <f t="shared" si="11"/>
        <v>0</v>
      </c>
      <c r="AF40" s="129" t="str">
        <f t="shared" si="12"/>
        <v/>
      </c>
      <c r="AG40" s="10">
        <f t="shared" si="13"/>
        <v>0</v>
      </c>
      <c r="AH40" s="10">
        <f t="shared" si="14"/>
        <v>0</v>
      </c>
    </row>
    <row r="41" spans="1:34" s="6" customFormat="1" ht="34.5" customHeight="1">
      <c r="A41" s="50">
        <f t="shared" si="3"/>
        <v>29</v>
      </c>
      <c r="B41" s="52" t="str">
        <f t="shared" si="4"/>
        <v/>
      </c>
      <c r="C41" s="131"/>
      <c r="D41" s="25" t="str">
        <f t="shared" si="5"/>
        <v/>
      </c>
      <c r="E41" s="25" t="str">
        <f t="shared" si="6"/>
        <v/>
      </c>
      <c r="F41" s="26"/>
      <c r="G41" s="26"/>
      <c r="H41" s="54" t="str">
        <f t="shared" si="7"/>
        <v/>
      </c>
      <c r="I41" s="53"/>
      <c r="J41" s="53"/>
      <c r="K41" s="27"/>
      <c r="L41" s="28"/>
      <c r="M41" s="141"/>
      <c r="N41" s="28"/>
      <c r="O41" s="141"/>
      <c r="P41" s="29" t="str">
        <f t="shared" si="8"/>
        <v/>
      </c>
      <c r="Q41" s="27"/>
      <c r="R41" s="27"/>
      <c r="S41" s="30" t="str">
        <f t="shared" si="9"/>
        <v/>
      </c>
      <c r="T41" s="31"/>
      <c r="U41" s="31"/>
      <c r="V41" s="139"/>
      <c r="W41" s="67"/>
      <c r="X41" s="70"/>
      <c r="Y41" s="109"/>
      <c r="Z41" s="118"/>
      <c r="AA41" s="119"/>
      <c r="AC41" s="6" t="str">
        <f t="shared" si="2"/>
        <v/>
      </c>
      <c r="AD41" s="129">
        <f t="shared" si="10"/>
        <v>0</v>
      </c>
      <c r="AE41" s="129">
        <f t="shared" si="11"/>
        <v>0</v>
      </c>
      <c r="AF41" s="129" t="str">
        <f t="shared" si="12"/>
        <v/>
      </c>
      <c r="AG41" s="10">
        <f t="shared" si="13"/>
        <v>0</v>
      </c>
      <c r="AH41" s="10">
        <f t="shared" si="14"/>
        <v>0</v>
      </c>
    </row>
    <row r="42" spans="1:34" s="6" customFormat="1" ht="34.5" customHeight="1">
      <c r="A42" s="50">
        <f t="shared" si="3"/>
        <v>30</v>
      </c>
      <c r="B42" s="52" t="str">
        <f t="shared" si="4"/>
        <v/>
      </c>
      <c r="C42" s="131"/>
      <c r="D42" s="25" t="str">
        <f t="shared" si="5"/>
        <v/>
      </c>
      <c r="E42" s="25" t="str">
        <f t="shared" si="6"/>
        <v/>
      </c>
      <c r="F42" s="26"/>
      <c r="G42" s="26"/>
      <c r="H42" s="54" t="str">
        <f t="shared" si="7"/>
        <v/>
      </c>
      <c r="I42" s="53"/>
      <c r="J42" s="53"/>
      <c r="K42" s="27"/>
      <c r="L42" s="28"/>
      <c r="M42" s="141"/>
      <c r="N42" s="28"/>
      <c r="O42" s="141"/>
      <c r="P42" s="29" t="str">
        <f t="shared" si="8"/>
        <v/>
      </c>
      <c r="Q42" s="27"/>
      <c r="R42" s="27"/>
      <c r="S42" s="30" t="str">
        <f t="shared" si="9"/>
        <v/>
      </c>
      <c r="T42" s="31"/>
      <c r="U42" s="31"/>
      <c r="V42" s="139"/>
      <c r="W42" s="67"/>
      <c r="X42" s="70"/>
      <c r="Y42" s="109"/>
      <c r="Z42" s="118"/>
      <c r="AA42" s="119"/>
      <c r="AC42" s="6" t="str">
        <f t="shared" si="2"/>
        <v/>
      </c>
      <c r="AD42" s="129">
        <f t="shared" si="10"/>
        <v>0</v>
      </c>
      <c r="AE42" s="129">
        <f t="shared" si="11"/>
        <v>0</v>
      </c>
      <c r="AF42" s="129" t="str">
        <f t="shared" si="12"/>
        <v/>
      </c>
      <c r="AG42" s="10">
        <f t="shared" si="13"/>
        <v>0</v>
      </c>
      <c r="AH42" s="10">
        <f t="shared" si="14"/>
        <v>0</v>
      </c>
    </row>
    <row r="43" spans="1:34" s="6" customFormat="1" ht="34.5" customHeight="1">
      <c r="A43" s="50">
        <f t="shared" si="3"/>
        <v>31</v>
      </c>
      <c r="B43" s="52" t="str">
        <f t="shared" si="4"/>
        <v/>
      </c>
      <c r="C43" s="131"/>
      <c r="D43" s="25" t="str">
        <f t="shared" si="5"/>
        <v/>
      </c>
      <c r="E43" s="25" t="str">
        <f t="shared" si="6"/>
        <v/>
      </c>
      <c r="F43" s="26"/>
      <c r="G43" s="26"/>
      <c r="H43" s="54" t="str">
        <f t="shared" si="7"/>
        <v/>
      </c>
      <c r="I43" s="53"/>
      <c r="J43" s="53"/>
      <c r="K43" s="27"/>
      <c r="L43" s="28"/>
      <c r="M43" s="141"/>
      <c r="N43" s="28"/>
      <c r="O43" s="141"/>
      <c r="P43" s="29" t="str">
        <f t="shared" si="8"/>
        <v/>
      </c>
      <c r="Q43" s="27"/>
      <c r="R43" s="27"/>
      <c r="S43" s="30" t="str">
        <f t="shared" si="9"/>
        <v/>
      </c>
      <c r="T43" s="31"/>
      <c r="U43" s="31"/>
      <c r="V43" s="139"/>
      <c r="W43" s="67"/>
      <c r="X43" s="70"/>
      <c r="Y43" s="109"/>
      <c r="Z43" s="118"/>
      <c r="AA43" s="119"/>
      <c r="AC43" s="6" t="str">
        <f t="shared" si="2"/>
        <v/>
      </c>
      <c r="AD43" s="129">
        <f t="shared" si="10"/>
        <v>0</v>
      </c>
      <c r="AE43" s="129">
        <f t="shared" si="11"/>
        <v>0</v>
      </c>
      <c r="AF43" s="129" t="str">
        <f t="shared" si="12"/>
        <v/>
      </c>
      <c r="AG43" s="10">
        <f t="shared" si="13"/>
        <v>0</v>
      </c>
      <c r="AH43" s="10">
        <f t="shared" si="14"/>
        <v>0</v>
      </c>
    </row>
    <row r="44" spans="1:34" s="6" customFormat="1" ht="34.5" customHeight="1">
      <c r="A44" s="50">
        <f t="shared" si="3"/>
        <v>32</v>
      </c>
      <c r="B44" s="52" t="str">
        <f t="shared" si="4"/>
        <v/>
      </c>
      <c r="C44" s="131"/>
      <c r="D44" s="25" t="str">
        <f t="shared" si="5"/>
        <v/>
      </c>
      <c r="E44" s="25" t="str">
        <f t="shared" si="6"/>
        <v/>
      </c>
      <c r="F44" s="26"/>
      <c r="G44" s="26"/>
      <c r="H44" s="54" t="str">
        <f t="shared" si="7"/>
        <v/>
      </c>
      <c r="I44" s="53"/>
      <c r="J44" s="53"/>
      <c r="K44" s="27"/>
      <c r="L44" s="28"/>
      <c r="M44" s="141"/>
      <c r="N44" s="28"/>
      <c r="O44" s="141"/>
      <c r="P44" s="29" t="str">
        <f t="shared" si="8"/>
        <v/>
      </c>
      <c r="Q44" s="27"/>
      <c r="R44" s="27"/>
      <c r="S44" s="30" t="str">
        <f t="shared" si="9"/>
        <v/>
      </c>
      <c r="T44" s="31"/>
      <c r="U44" s="31"/>
      <c r="V44" s="139"/>
      <c r="W44" s="67"/>
      <c r="X44" s="70"/>
      <c r="Y44" s="109"/>
      <c r="Z44" s="118"/>
      <c r="AA44" s="119"/>
      <c r="AC44" s="6" t="str">
        <f t="shared" si="2"/>
        <v/>
      </c>
      <c r="AD44" s="129">
        <f t="shared" si="10"/>
        <v>0</v>
      </c>
      <c r="AE44" s="129">
        <f t="shared" si="11"/>
        <v>0</v>
      </c>
      <c r="AF44" s="129" t="str">
        <f t="shared" si="12"/>
        <v/>
      </c>
      <c r="AG44" s="10">
        <f t="shared" si="13"/>
        <v>0</v>
      </c>
      <c r="AH44" s="10">
        <f t="shared" si="14"/>
        <v>0</v>
      </c>
    </row>
    <row r="45" spans="1:34" s="6" customFormat="1" ht="34.5" customHeight="1">
      <c r="A45" s="50">
        <f t="shared" si="3"/>
        <v>33</v>
      </c>
      <c r="B45" s="52" t="str">
        <f t="shared" si="4"/>
        <v/>
      </c>
      <c r="C45" s="131"/>
      <c r="D45" s="25" t="str">
        <f t="shared" si="5"/>
        <v/>
      </c>
      <c r="E45" s="25" t="str">
        <f t="shared" si="6"/>
        <v/>
      </c>
      <c r="F45" s="26"/>
      <c r="G45" s="26"/>
      <c r="H45" s="54" t="str">
        <f t="shared" si="7"/>
        <v/>
      </c>
      <c r="I45" s="53"/>
      <c r="J45" s="53"/>
      <c r="K45" s="27"/>
      <c r="L45" s="28"/>
      <c r="M45" s="141"/>
      <c r="N45" s="28"/>
      <c r="O45" s="141"/>
      <c r="P45" s="29" t="str">
        <f t="shared" si="8"/>
        <v/>
      </c>
      <c r="Q45" s="27"/>
      <c r="R45" s="27"/>
      <c r="S45" s="30" t="str">
        <f t="shared" si="9"/>
        <v/>
      </c>
      <c r="T45" s="31"/>
      <c r="U45" s="31"/>
      <c r="V45" s="139"/>
      <c r="W45" s="67"/>
      <c r="X45" s="70"/>
      <c r="Y45" s="109"/>
      <c r="Z45" s="118"/>
      <c r="AA45" s="119"/>
      <c r="AC45" s="6" t="str">
        <f t="shared" si="2"/>
        <v/>
      </c>
      <c r="AD45" s="129">
        <f t="shared" si="10"/>
        <v>0</v>
      </c>
      <c r="AE45" s="129">
        <f t="shared" si="11"/>
        <v>0</v>
      </c>
      <c r="AF45" s="129" t="str">
        <f t="shared" si="12"/>
        <v/>
      </c>
      <c r="AG45" s="10">
        <f t="shared" si="13"/>
        <v>0</v>
      </c>
      <c r="AH45" s="10">
        <f t="shared" si="14"/>
        <v>0</v>
      </c>
    </row>
    <row r="46" spans="1:34" s="6" customFormat="1" ht="34.5" customHeight="1">
      <c r="A46" s="50">
        <f t="shared" si="3"/>
        <v>34</v>
      </c>
      <c r="B46" s="52" t="str">
        <f t="shared" si="4"/>
        <v/>
      </c>
      <c r="C46" s="131"/>
      <c r="D46" s="25" t="str">
        <f t="shared" si="5"/>
        <v/>
      </c>
      <c r="E46" s="25" t="str">
        <f t="shared" si="6"/>
        <v/>
      </c>
      <c r="F46" s="26"/>
      <c r="G46" s="26"/>
      <c r="H46" s="54" t="str">
        <f t="shared" si="7"/>
        <v/>
      </c>
      <c r="I46" s="53"/>
      <c r="J46" s="53"/>
      <c r="K46" s="27"/>
      <c r="L46" s="28"/>
      <c r="M46" s="141"/>
      <c r="N46" s="28"/>
      <c r="O46" s="141"/>
      <c r="P46" s="29" t="str">
        <f t="shared" si="8"/>
        <v/>
      </c>
      <c r="Q46" s="27"/>
      <c r="R46" s="27"/>
      <c r="S46" s="30" t="str">
        <f t="shared" si="9"/>
        <v/>
      </c>
      <c r="T46" s="31"/>
      <c r="U46" s="31"/>
      <c r="V46" s="139"/>
      <c r="W46" s="67"/>
      <c r="X46" s="70"/>
      <c r="Y46" s="109"/>
      <c r="Z46" s="118"/>
      <c r="AA46" s="119"/>
      <c r="AC46" s="6" t="str">
        <f t="shared" si="2"/>
        <v/>
      </c>
      <c r="AD46" s="129">
        <f t="shared" si="10"/>
        <v>0</v>
      </c>
      <c r="AE46" s="129">
        <f t="shared" si="11"/>
        <v>0</v>
      </c>
      <c r="AF46" s="129" t="str">
        <f t="shared" si="12"/>
        <v/>
      </c>
      <c r="AG46" s="10">
        <f t="shared" si="13"/>
        <v>0</v>
      </c>
      <c r="AH46" s="10">
        <f t="shared" si="14"/>
        <v>0</v>
      </c>
    </row>
    <row r="47" spans="1:34" s="6" customFormat="1" ht="34.5" customHeight="1">
      <c r="A47" s="50">
        <f t="shared" si="3"/>
        <v>35</v>
      </c>
      <c r="B47" s="52" t="str">
        <f t="shared" si="4"/>
        <v/>
      </c>
      <c r="C47" s="131"/>
      <c r="D47" s="25" t="str">
        <f t="shared" si="5"/>
        <v/>
      </c>
      <c r="E47" s="25" t="str">
        <f t="shared" si="6"/>
        <v/>
      </c>
      <c r="F47" s="26"/>
      <c r="G47" s="26"/>
      <c r="H47" s="54" t="str">
        <f t="shared" si="7"/>
        <v/>
      </c>
      <c r="I47" s="53"/>
      <c r="J47" s="53"/>
      <c r="K47" s="27"/>
      <c r="L47" s="28"/>
      <c r="M47" s="141"/>
      <c r="N47" s="28"/>
      <c r="O47" s="141"/>
      <c r="P47" s="29" t="str">
        <f t="shared" si="8"/>
        <v/>
      </c>
      <c r="Q47" s="27"/>
      <c r="R47" s="27"/>
      <c r="S47" s="30" t="str">
        <f t="shared" si="9"/>
        <v/>
      </c>
      <c r="T47" s="31"/>
      <c r="U47" s="31"/>
      <c r="V47" s="139"/>
      <c r="W47" s="67"/>
      <c r="X47" s="70"/>
      <c r="Y47" s="109"/>
      <c r="Z47" s="118"/>
      <c r="AA47" s="119"/>
      <c r="AC47" s="6" t="str">
        <f t="shared" si="2"/>
        <v/>
      </c>
      <c r="AD47" s="129">
        <f t="shared" si="10"/>
        <v>0</v>
      </c>
      <c r="AE47" s="129">
        <f t="shared" si="11"/>
        <v>0</v>
      </c>
      <c r="AF47" s="129" t="str">
        <f t="shared" si="12"/>
        <v/>
      </c>
      <c r="AG47" s="10">
        <f t="shared" si="13"/>
        <v>0</v>
      </c>
      <c r="AH47" s="10">
        <f t="shared" si="14"/>
        <v>0</v>
      </c>
    </row>
    <row r="48" spans="1:34" s="6" customFormat="1" ht="34.5" customHeight="1">
      <c r="A48" s="50">
        <f t="shared" si="3"/>
        <v>36</v>
      </c>
      <c r="B48" s="52" t="str">
        <f t="shared" si="4"/>
        <v/>
      </c>
      <c r="C48" s="131"/>
      <c r="D48" s="25" t="str">
        <f t="shared" si="5"/>
        <v/>
      </c>
      <c r="E48" s="25" t="str">
        <f t="shared" si="6"/>
        <v/>
      </c>
      <c r="F48" s="26"/>
      <c r="G48" s="26"/>
      <c r="H48" s="54" t="str">
        <f t="shared" si="7"/>
        <v/>
      </c>
      <c r="I48" s="53"/>
      <c r="J48" s="53"/>
      <c r="K48" s="27"/>
      <c r="L48" s="28"/>
      <c r="M48" s="141"/>
      <c r="N48" s="28"/>
      <c r="O48" s="141"/>
      <c r="P48" s="29" t="str">
        <f t="shared" si="8"/>
        <v/>
      </c>
      <c r="Q48" s="27"/>
      <c r="R48" s="27"/>
      <c r="S48" s="30" t="str">
        <f t="shared" si="9"/>
        <v/>
      </c>
      <c r="T48" s="31"/>
      <c r="U48" s="31"/>
      <c r="V48" s="139"/>
      <c r="W48" s="67"/>
      <c r="X48" s="70"/>
      <c r="Y48" s="109"/>
      <c r="Z48" s="118"/>
      <c r="AA48" s="119"/>
      <c r="AC48" s="6" t="str">
        <f t="shared" si="2"/>
        <v/>
      </c>
      <c r="AD48" s="129">
        <f t="shared" si="10"/>
        <v>0</v>
      </c>
      <c r="AE48" s="129">
        <f t="shared" si="11"/>
        <v>0</v>
      </c>
      <c r="AF48" s="129" t="str">
        <f t="shared" si="12"/>
        <v/>
      </c>
      <c r="AG48" s="10">
        <f t="shared" si="13"/>
        <v>0</v>
      </c>
      <c r="AH48" s="10">
        <f t="shared" si="14"/>
        <v>0</v>
      </c>
    </row>
    <row r="49" spans="1:34" s="6" customFormat="1" ht="34.5" customHeight="1">
      <c r="A49" s="50">
        <f t="shared" si="3"/>
        <v>37</v>
      </c>
      <c r="B49" s="52" t="str">
        <f t="shared" si="4"/>
        <v/>
      </c>
      <c r="C49" s="131"/>
      <c r="D49" s="25" t="str">
        <f t="shared" si="5"/>
        <v/>
      </c>
      <c r="E49" s="25" t="str">
        <f t="shared" si="6"/>
        <v/>
      </c>
      <c r="F49" s="26"/>
      <c r="G49" s="26"/>
      <c r="H49" s="54" t="str">
        <f t="shared" si="7"/>
        <v/>
      </c>
      <c r="I49" s="53"/>
      <c r="J49" s="53"/>
      <c r="K49" s="27"/>
      <c r="L49" s="28"/>
      <c r="M49" s="141"/>
      <c r="N49" s="28"/>
      <c r="O49" s="141"/>
      <c r="P49" s="29" t="str">
        <f t="shared" si="8"/>
        <v/>
      </c>
      <c r="Q49" s="27"/>
      <c r="R49" s="27"/>
      <c r="S49" s="30" t="str">
        <f t="shared" si="9"/>
        <v/>
      </c>
      <c r="T49" s="31"/>
      <c r="U49" s="31"/>
      <c r="V49" s="139"/>
      <c r="W49" s="67"/>
      <c r="X49" s="70"/>
      <c r="Y49" s="109"/>
      <c r="Z49" s="118"/>
      <c r="AA49" s="119"/>
      <c r="AC49" s="6" t="str">
        <f t="shared" si="2"/>
        <v/>
      </c>
      <c r="AD49" s="129">
        <f t="shared" si="10"/>
        <v>0</v>
      </c>
      <c r="AE49" s="129">
        <f t="shared" si="11"/>
        <v>0</v>
      </c>
      <c r="AF49" s="129" t="str">
        <f t="shared" si="12"/>
        <v/>
      </c>
      <c r="AG49" s="10">
        <f t="shared" si="13"/>
        <v>0</v>
      </c>
      <c r="AH49" s="10">
        <f t="shared" si="14"/>
        <v>0</v>
      </c>
    </row>
    <row r="50" spans="1:34" s="6" customFormat="1" ht="34.5" customHeight="1">
      <c r="A50" s="50">
        <f t="shared" si="3"/>
        <v>38</v>
      </c>
      <c r="B50" s="52" t="str">
        <f t="shared" si="4"/>
        <v/>
      </c>
      <c r="C50" s="131"/>
      <c r="D50" s="25" t="str">
        <f t="shared" si="5"/>
        <v/>
      </c>
      <c r="E50" s="25" t="str">
        <f t="shared" si="6"/>
        <v/>
      </c>
      <c r="F50" s="26"/>
      <c r="G50" s="26"/>
      <c r="H50" s="54" t="str">
        <f t="shared" si="7"/>
        <v/>
      </c>
      <c r="I50" s="53"/>
      <c r="J50" s="53"/>
      <c r="K50" s="27"/>
      <c r="L50" s="28"/>
      <c r="M50" s="141"/>
      <c r="N50" s="28"/>
      <c r="O50" s="141"/>
      <c r="P50" s="29" t="str">
        <f t="shared" si="8"/>
        <v/>
      </c>
      <c r="Q50" s="27"/>
      <c r="R50" s="27"/>
      <c r="S50" s="30" t="str">
        <f t="shared" si="9"/>
        <v/>
      </c>
      <c r="T50" s="31"/>
      <c r="U50" s="31"/>
      <c r="V50" s="139"/>
      <c r="W50" s="67"/>
      <c r="X50" s="70"/>
      <c r="Y50" s="109"/>
      <c r="Z50" s="118"/>
      <c r="AA50" s="119"/>
      <c r="AC50" s="6" t="str">
        <f t="shared" si="2"/>
        <v/>
      </c>
      <c r="AD50" s="129">
        <f t="shared" si="10"/>
        <v>0</v>
      </c>
      <c r="AE50" s="129">
        <f t="shared" si="11"/>
        <v>0</v>
      </c>
      <c r="AF50" s="129" t="str">
        <f t="shared" si="12"/>
        <v/>
      </c>
      <c r="AG50" s="10">
        <f t="shared" si="13"/>
        <v>0</v>
      </c>
      <c r="AH50" s="10">
        <f t="shared" si="14"/>
        <v>0</v>
      </c>
    </row>
    <row r="51" spans="1:34" s="6" customFormat="1" ht="34.5" customHeight="1">
      <c r="A51" s="50">
        <f t="shared" si="3"/>
        <v>39</v>
      </c>
      <c r="B51" s="52" t="str">
        <f t="shared" si="4"/>
        <v/>
      </c>
      <c r="C51" s="131"/>
      <c r="D51" s="25" t="str">
        <f t="shared" si="5"/>
        <v/>
      </c>
      <c r="E51" s="25" t="str">
        <f t="shared" si="6"/>
        <v/>
      </c>
      <c r="F51" s="26"/>
      <c r="G51" s="26"/>
      <c r="H51" s="54" t="str">
        <f t="shared" si="7"/>
        <v/>
      </c>
      <c r="I51" s="53"/>
      <c r="J51" s="53"/>
      <c r="K51" s="27"/>
      <c r="L51" s="28"/>
      <c r="M51" s="141"/>
      <c r="N51" s="28"/>
      <c r="O51" s="141"/>
      <c r="P51" s="29" t="str">
        <f t="shared" si="8"/>
        <v/>
      </c>
      <c r="Q51" s="27"/>
      <c r="R51" s="27"/>
      <c r="S51" s="30" t="str">
        <f t="shared" si="9"/>
        <v/>
      </c>
      <c r="T51" s="31"/>
      <c r="U51" s="31"/>
      <c r="V51" s="139"/>
      <c r="W51" s="67"/>
      <c r="X51" s="70"/>
      <c r="Y51" s="109"/>
      <c r="Z51" s="118"/>
      <c r="AA51" s="119"/>
      <c r="AC51" s="6" t="str">
        <f t="shared" si="2"/>
        <v/>
      </c>
      <c r="AD51" s="129">
        <f t="shared" si="10"/>
        <v>0</v>
      </c>
      <c r="AE51" s="129">
        <f t="shared" si="11"/>
        <v>0</v>
      </c>
      <c r="AF51" s="129" t="str">
        <f t="shared" si="12"/>
        <v/>
      </c>
      <c r="AG51" s="10">
        <f t="shared" si="13"/>
        <v>0</v>
      </c>
      <c r="AH51" s="10">
        <f t="shared" si="14"/>
        <v>0</v>
      </c>
    </row>
    <row r="52" spans="1:34" s="6" customFormat="1" ht="34.5" customHeight="1">
      <c r="A52" s="50">
        <f t="shared" si="3"/>
        <v>40</v>
      </c>
      <c r="B52" s="52" t="str">
        <f t="shared" si="4"/>
        <v/>
      </c>
      <c r="C52" s="131"/>
      <c r="D52" s="25" t="str">
        <f t="shared" si="5"/>
        <v/>
      </c>
      <c r="E52" s="25" t="str">
        <f t="shared" si="6"/>
        <v/>
      </c>
      <c r="F52" s="26"/>
      <c r="G52" s="26"/>
      <c r="H52" s="54" t="str">
        <f t="shared" si="7"/>
        <v/>
      </c>
      <c r="I52" s="53"/>
      <c r="J52" s="53"/>
      <c r="K52" s="27"/>
      <c r="L52" s="28"/>
      <c r="M52" s="141"/>
      <c r="N52" s="28"/>
      <c r="O52" s="141"/>
      <c r="P52" s="29" t="str">
        <f t="shared" si="8"/>
        <v/>
      </c>
      <c r="Q52" s="27"/>
      <c r="R52" s="27"/>
      <c r="S52" s="30" t="str">
        <f t="shared" si="9"/>
        <v/>
      </c>
      <c r="T52" s="31"/>
      <c r="U52" s="31"/>
      <c r="V52" s="139"/>
      <c r="W52" s="67"/>
      <c r="X52" s="70"/>
      <c r="Y52" s="109"/>
      <c r="Z52" s="118"/>
      <c r="AA52" s="119"/>
      <c r="AC52" s="6" t="str">
        <f t="shared" si="2"/>
        <v/>
      </c>
      <c r="AD52" s="129">
        <f t="shared" si="10"/>
        <v>0</v>
      </c>
      <c r="AE52" s="129">
        <f t="shared" si="11"/>
        <v>0</v>
      </c>
      <c r="AF52" s="129" t="str">
        <f t="shared" si="12"/>
        <v/>
      </c>
      <c r="AG52" s="10">
        <f t="shared" si="13"/>
        <v>0</v>
      </c>
      <c r="AH52" s="10">
        <f t="shared" si="14"/>
        <v>0</v>
      </c>
    </row>
    <row r="53" spans="1:34" s="6" customFormat="1" ht="34.5" customHeight="1">
      <c r="A53" s="50">
        <f t="shared" si="3"/>
        <v>41</v>
      </c>
      <c r="B53" s="52" t="str">
        <f t="shared" si="4"/>
        <v/>
      </c>
      <c r="C53" s="131"/>
      <c r="D53" s="25" t="str">
        <f t="shared" si="5"/>
        <v/>
      </c>
      <c r="E53" s="25" t="str">
        <f t="shared" si="6"/>
        <v/>
      </c>
      <c r="F53" s="26"/>
      <c r="G53" s="26"/>
      <c r="H53" s="54" t="str">
        <f t="shared" si="7"/>
        <v/>
      </c>
      <c r="I53" s="53"/>
      <c r="J53" s="53"/>
      <c r="K53" s="27"/>
      <c r="L53" s="28"/>
      <c r="M53" s="141"/>
      <c r="N53" s="28"/>
      <c r="O53" s="141"/>
      <c r="P53" s="29" t="str">
        <f t="shared" si="8"/>
        <v/>
      </c>
      <c r="Q53" s="27"/>
      <c r="R53" s="27"/>
      <c r="S53" s="30" t="str">
        <f t="shared" si="9"/>
        <v/>
      </c>
      <c r="T53" s="31"/>
      <c r="U53" s="31"/>
      <c r="V53" s="139"/>
      <c r="W53" s="67"/>
      <c r="X53" s="70"/>
      <c r="Y53" s="109"/>
      <c r="Z53" s="118"/>
      <c r="AA53" s="119"/>
      <c r="AC53" s="6" t="str">
        <f t="shared" si="2"/>
        <v/>
      </c>
      <c r="AD53" s="129">
        <f t="shared" si="10"/>
        <v>0</v>
      </c>
      <c r="AE53" s="129">
        <f t="shared" si="11"/>
        <v>0</v>
      </c>
      <c r="AF53" s="129" t="str">
        <f t="shared" si="12"/>
        <v/>
      </c>
      <c r="AG53" s="10">
        <f t="shared" si="13"/>
        <v>0</v>
      </c>
      <c r="AH53" s="10">
        <f t="shared" si="14"/>
        <v>0</v>
      </c>
    </row>
    <row r="54" spans="1:34" s="6" customFormat="1" ht="34.5" customHeight="1">
      <c r="A54" s="50">
        <f t="shared" si="3"/>
        <v>42</v>
      </c>
      <c r="B54" s="52" t="str">
        <f t="shared" si="4"/>
        <v/>
      </c>
      <c r="C54" s="131"/>
      <c r="D54" s="25" t="str">
        <f t="shared" si="5"/>
        <v/>
      </c>
      <c r="E54" s="25" t="str">
        <f t="shared" si="6"/>
        <v/>
      </c>
      <c r="F54" s="26"/>
      <c r="G54" s="26"/>
      <c r="H54" s="54" t="str">
        <f t="shared" si="7"/>
        <v/>
      </c>
      <c r="I54" s="53"/>
      <c r="J54" s="53"/>
      <c r="K54" s="27"/>
      <c r="L54" s="28"/>
      <c r="M54" s="141"/>
      <c r="N54" s="28"/>
      <c r="O54" s="141"/>
      <c r="P54" s="29" t="str">
        <f t="shared" si="8"/>
        <v/>
      </c>
      <c r="Q54" s="27"/>
      <c r="R54" s="27"/>
      <c r="S54" s="30" t="str">
        <f t="shared" si="9"/>
        <v/>
      </c>
      <c r="T54" s="31"/>
      <c r="U54" s="31"/>
      <c r="V54" s="139"/>
      <c r="W54" s="67"/>
      <c r="X54" s="70"/>
      <c r="Y54" s="109"/>
      <c r="Z54" s="118"/>
      <c r="AA54" s="119"/>
      <c r="AC54" s="6" t="str">
        <f t="shared" si="2"/>
        <v/>
      </c>
      <c r="AD54" s="129">
        <f t="shared" si="10"/>
        <v>0</v>
      </c>
      <c r="AE54" s="129">
        <f t="shared" si="11"/>
        <v>0</v>
      </c>
      <c r="AF54" s="129" t="str">
        <f t="shared" si="12"/>
        <v/>
      </c>
      <c r="AG54" s="10">
        <f t="shared" si="13"/>
        <v>0</v>
      </c>
      <c r="AH54" s="10">
        <f t="shared" si="14"/>
        <v>0</v>
      </c>
    </row>
    <row r="55" spans="1:34" s="6" customFormat="1" ht="34.5" customHeight="1">
      <c r="A55" s="50">
        <f t="shared" si="3"/>
        <v>43</v>
      </c>
      <c r="B55" s="52" t="str">
        <f t="shared" si="4"/>
        <v/>
      </c>
      <c r="C55" s="131"/>
      <c r="D55" s="25" t="str">
        <f t="shared" si="5"/>
        <v/>
      </c>
      <c r="E55" s="25" t="str">
        <f t="shared" si="6"/>
        <v/>
      </c>
      <c r="F55" s="26"/>
      <c r="G55" s="26"/>
      <c r="H55" s="54" t="str">
        <f t="shared" si="7"/>
        <v/>
      </c>
      <c r="I55" s="53"/>
      <c r="J55" s="53"/>
      <c r="K55" s="27"/>
      <c r="L55" s="28"/>
      <c r="M55" s="141"/>
      <c r="N55" s="28"/>
      <c r="O55" s="141"/>
      <c r="P55" s="29" t="str">
        <f t="shared" si="8"/>
        <v/>
      </c>
      <c r="Q55" s="27"/>
      <c r="R55" s="27"/>
      <c r="S55" s="30" t="str">
        <f t="shared" si="9"/>
        <v/>
      </c>
      <c r="T55" s="31"/>
      <c r="U55" s="31"/>
      <c r="V55" s="139"/>
      <c r="W55" s="67"/>
      <c r="X55" s="70"/>
      <c r="Y55" s="109"/>
      <c r="Z55" s="118"/>
      <c r="AA55" s="119"/>
      <c r="AC55" s="6" t="str">
        <f t="shared" si="2"/>
        <v/>
      </c>
      <c r="AD55" s="129">
        <f t="shared" si="10"/>
        <v>0</v>
      </c>
      <c r="AE55" s="129">
        <f t="shared" si="11"/>
        <v>0</v>
      </c>
      <c r="AF55" s="129" t="str">
        <f t="shared" si="12"/>
        <v/>
      </c>
      <c r="AG55" s="10">
        <f t="shared" si="13"/>
        <v>0</v>
      </c>
      <c r="AH55" s="10">
        <f t="shared" si="14"/>
        <v>0</v>
      </c>
    </row>
    <row r="56" spans="1:34" s="6" customFormat="1" ht="34.5" customHeight="1">
      <c r="A56" s="50">
        <f t="shared" si="3"/>
        <v>44</v>
      </c>
      <c r="B56" s="52" t="str">
        <f t="shared" si="4"/>
        <v/>
      </c>
      <c r="C56" s="131"/>
      <c r="D56" s="25" t="str">
        <f t="shared" si="5"/>
        <v/>
      </c>
      <c r="E56" s="25" t="str">
        <f t="shared" si="6"/>
        <v/>
      </c>
      <c r="F56" s="26"/>
      <c r="G56" s="26"/>
      <c r="H56" s="54" t="str">
        <f t="shared" si="7"/>
        <v/>
      </c>
      <c r="I56" s="53"/>
      <c r="J56" s="53"/>
      <c r="K56" s="27"/>
      <c r="L56" s="28"/>
      <c r="M56" s="141"/>
      <c r="N56" s="28"/>
      <c r="O56" s="141"/>
      <c r="P56" s="29" t="str">
        <f t="shared" si="8"/>
        <v/>
      </c>
      <c r="Q56" s="27"/>
      <c r="R56" s="27"/>
      <c r="S56" s="30" t="str">
        <f t="shared" si="9"/>
        <v/>
      </c>
      <c r="T56" s="31"/>
      <c r="U56" s="31"/>
      <c r="V56" s="139"/>
      <c r="W56" s="67"/>
      <c r="X56" s="70"/>
      <c r="Y56" s="109"/>
      <c r="Z56" s="118"/>
      <c r="AA56" s="119"/>
      <c r="AC56" s="6" t="str">
        <f t="shared" si="2"/>
        <v/>
      </c>
      <c r="AD56" s="129">
        <f t="shared" si="10"/>
        <v>0</v>
      </c>
      <c r="AE56" s="129">
        <f t="shared" si="11"/>
        <v>0</v>
      </c>
      <c r="AF56" s="129" t="str">
        <f t="shared" si="12"/>
        <v/>
      </c>
      <c r="AG56" s="10">
        <f t="shared" si="13"/>
        <v>0</v>
      </c>
      <c r="AH56" s="10">
        <f t="shared" si="14"/>
        <v>0</v>
      </c>
    </row>
    <row r="57" spans="1:34" s="6" customFormat="1" ht="34.5" customHeight="1">
      <c r="A57" s="50">
        <f t="shared" si="3"/>
        <v>45</v>
      </c>
      <c r="B57" s="52" t="str">
        <f t="shared" si="4"/>
        <v/>
      </c>
      <c r="C57" s="131"/>
      <c r="D57" s="25" t="str">
        <f t="shared" si="5"/>
        <v/>
      </c>
      <c r="E57" s="25" t="str">
        <f t="shared" si="6"/>
        <v/>
      </c>
      <c r="F57" s="26"/>
      <c r="G57" s="26"/>
      <c r="H57" s="54" t="str">
        <f t="shared" si="7"/>
        <v/>
      </c>
      <c r="I57" s="53"/>
      <c r="J57" s="53"/>
      <c r="K57" s="27"/>
      <c r="L57" s="28"/>
      <c r="M57" s="141"/>
      <c r="N57" s="28"/>
      <c r="O57" s="141"/>
      <c r="P57" s="29" t="str">
        <f t="shared" si="8"/>
        <v/>
      </c>
      <c r="Q57" s="27"/>
      <c r="R57" s="27"/>
      <c r="S57" s="30" t="str">
        <f t="shared" si="9"/>
        <v/>
      </c>
      <c r="T57" s="31"/>
      <c r="U57" s="31"/>
      <c r="V57" s="139"/>
      <c r="W57" s="67"/>
      <c r="X57" s="70"/>
      <c r="Y57" s="109"/>
      <c r="Z57" s="118"/>
      <c r="AA57" s="119"/>
      <c r="AC57" s="6" t="str">
        <f t="shared" si="2"/>
        <v/>
      </c>
      <c r="AD57" s="129">
        <f t="shared" si="10"/>
        <v>0</v>
      </c>
      <c r="AE57" s="129">
        <f t="shared" si="11"/>
        <v>0</v>
      </c>
      <c r="AF57" s="129" t="str">
        <f t="shared" si="12"/>
        <v/>
      </c>
      <c r="AG57" s="10">
        <f t="shared" si="13"/>
        <v>0</v>
      </c>
      <c r="AH57" s="10">
        <f t="shared" si="14"/>
        <v>0</v>
      </c>
    </row>
    <row r="58" spans="1:34" s="6" customFormat="1" ht="34.5" customHeight="1">
      <c r="A58" s="50">
        <f t="shared" si="3"/>
        <v>46</v>
      </c>
      <c r="B58" s="52" t="str">
        <f t="shared" si="4"/>
        <v/>
      </c>
      <c r="C58" s="131"/>
      <c r="D58" s="25" t="str">
        <f t="shared" si="5"/>
        <v/>
      </c>
      <c r="E58" s="25" t="str">
        <f t="shared" si="6"/>
        <v/>
      </c>
      <c r="F58" s="26"/>
      <c r="G58" s="26"/>
      <c r="H58" s="54" t="str">
        <f t="shared" si="7"/>
        <v/>
      </c>
      <c r="I58" s="53"/>
      <c r="J58" s="53"/>
      <c r="K58" s="27"/>
      <c r="L58" s="28"/>
      <c r="M58" s="141"/>
      <c r="N58" s="28"/>
      <c r="O58" s="141"/>
      <c r="P58" s="29" t="str">
        <f t="shared" si="8"/>
        <v/>
      </c>
      <c r="Q58" s="27"/>
      <c r="R58" s="27"/>
      <c r="S58" s="30" t="str">
        <f t="shared" si="9"/>
        <v/>
      </c>
      <c r="T58" s="31"/>
      <c r="U58" s="31"/>
      <c r="V58" s="139"/>
      <c r="W58" s="67"/>
      <c r="X58" s="70"/>
      <c r="Y58" s="109"/>
      <c r="Z58" s="118"/>
      <c r="AA58" s="119"/>
      <c r="AC58" s="6" t="str">
        <f t="shared" si="2"/>
        <v/>
      </c>
      <c r="AD58" s="129">
        <f t="shared" si="10"/>
        <v>0</v>
      </c>
      <c r="AE58" s="129">
        <f t="shared" si="11"/>
        <v>0</v>
      </c>
      <c r="AF58" s="129" t="str">
        <f t="shared" si="12"/>
        <v/>
      </c>
      <c r="AG58" s="10">
        <f t="shared" si="13"/>
        <v>0</v>
      </c>
      <c r="AH58" s="10">
        <f t="shared" si="14"/>
        <v>0</v>
      </c>
    </row>
    <row r="59" spans="1:34" s="6" customFormat="1" ht="34.5" customHeight="1">
      <c r="A59" s="50">
        <f t="shared" si="3"/>
        <v>47</v>
      </c>
      <c r="B59" s="52" t="str">
        <f t="shared" si="4"/>
        <v/>
      </c>
      <c r="C59" s="131"/>
      <c r="D59" s="25" t="str">
        <f t="shared" si="5"/>
        <v/>
      </c>
      <c r="E59" s="25" t="str">
        <f t="shared" si="6"/>
        <v/>
      </c>
      <c r="F59" s="26"/>
      <c r="G59" s="26"/>
      <c r="H59" s="54" t="str">
        <f t="shared" si="7"/>
        <v/>
      </c>
      <c r="I59" s="53"/>
      <c r="J59" s="53"/>
      <c r="K59" s="27"/>
      <c r="L59" s="28"/>
      <c r="M59" s="141"/>
      <c r="N59" s="28"/>
      <c r="O59" s="141"/>
      <c r="P59" s="29" t="str">
        <f t="shared" si="8"/>
        <v/>
      </c>
      <c r="Q59" s="27"/>
      <c r="R59" s="27"/>
      <c r="S59" s="30" t="str">
        <f t="shared" si="9"/>
        <v/>
      </c>
      <c r="T59" s="31"/>
      <c r="U59" s="31"/>
      <c r="V59" s="139"/>
      <c r="W59" s="67"/>
      <c r="X59" s="70"/>
      <c r="Y59" s="109"/>
      <c r="Z59" s="118"/>
      <c r="AA59" s="119"/>
      <c r="AC59" s="6" t="str">
        <f t="shared" si="2"/>
        <v/>
      </c>
      <c r="AD59" s="129">
        <f t="shared" si="10"/>
        <v>0</v>
      </c>
      <c r="AE59" s="129">
        <f t="shared" si="11"/>
        <v>0</v>
      </c>
      <c r="AF59" s="129" t="str">
        <f t="shared" si="12"/>
        <v/>
      </c>
      <c r="AG59" s="10">
        <f t="shared" si="13"/>
        <v>0</v>
      </c>
      <c r="AH59" s="10">
        <f t="shared" si="14"/>
        <v>0</v>
      </c>
    </row>
    <row r="60" spans="1:34" s="6" customFormat="1" ht="34.5" customHeight="1">
      <c r="A60" s="50">
        <f t="shared" si="3"/>
        <v>48</v>
      </c>
      <c r="B60" s="52" t="str">
        <f t="shared" si="4"/>
        <v/>
      </c>
      <c r="C60" s="131"/>
      <c r="D60" s="25" t="str">
        <f t="shared" si="5"/>
        <v/>
      </c>
      <c r="E60" s="25" t="str">
        <f t="shared" si="6"/>
        <v/>
      </c>
      <c r="F60" s="26"/>
      <c r="G60" s="26"/>
      <c r="H60" s="54" t="str">
        <f t="shared" si="7"/>
        <v/>
      </c>
      <c r="I60" s="53"/>
      <c r="J60" s="53"/>
      <c r="K60" s="27"/>
      <c r="L60" s="28"/>
      <c r="M60" s="141"/>
      <c r="N60" s="28"/>
      <c r="O60" s="141"/>
      <c r="P60" s="29" t="str">
        <f t="shared" si="8"/>
        <v/>
      </c>
      <c r="Q60" s="27"/>
      <c r="R60" s="27"/>
      <c r="S60" s="30" t="str">
        <f t="shared" si="9"/>
        <v/>
      </c>
      <c r="T60" s="31"/>
      <c r="U60" s="31"/>
      <c r="V60" s="139"/>
      <c r="W60" s="67"/>
      <c r="X60" s="70"/>
      <c r="Y60" s="109"/>
      <c r="Z60" s="118"/>
      <c r="AA60" s="119"/>
      <c r="AC60" s="6" t="str">
        <f t="shared" si="2"/>
        <v/>
      </c>
      <c r="AD60" s="129">
        <f t="shared" si="10"/>
        <v>0</v>
      </c>
      <c r="AE60" s="129">
        <f t="shared" si="11"/>
        <v>0</v>
      </c>
      <c r="AF60" s="129" t="str">
        <f t="shared" si="12"/>
        <v/>
      </c>
      <c r="AG60" s="10">
        <f t="shared" si="13"/>
        <v>0</v>
      </c>
      <c r="AH60" s="10">
        <f t="shared" si="14"/>
        <v>0</v>
      </c>
    </row>
    <row r="61" spans="1:34" s="6" customFormat="1" ht="34.5" customHeight="1">
      <c r="A61" s="50">
        <f t="shared" si="3"/>
        <v>49</v>
      </c>
      <c r="B61" s="52" t="str">
        <f t="shared" si="4"/>
        <v/>
      </c>
      <c r="C61" s="131"/>
      <c r="D61" s="25" t="str">
        <f t="shared" si="5"/>
        <v/>
      </c>
      <c r="E61" s="25" t="str">
        <f t="shared" si="6"/>
        <v/>
      </c>
      <c r="F61" s="26"/>
      <c r="G61" s="26"/>
      <c r="H61" s="54" t="str">
        <f t="shared" si="7"/>
        <v/>
      </c>
      <c r="I61" s="53"/>
      <c r="J61" s="53"/>
      <c r="K61" s="27"/>
      <c r="L61" s="28"/>
      <c r="M61" s="141"/>
      <c r="N61" s="28"/>
      <c r="O61" s="141"/>
      <c r="P61" s="29" t="str">
        <f t="shared" si="8"/>
        <v/>
      </c>
      <c r="Q61" s="27"/>
      <c r="R61" s="27"/>
      <c r="S61" s="30" t="str">
        <f t="shared" si="9"/>
        <v/>
      </c>
      <c r="T61" s="31"/>
      <c r="U61" s="31"/>
      <c r="V61" s="139"/>
      <c r="W61" s="67"/>
      <c r="X61" s="70"/>
      <c r="Y61" s="109"/>
      <c r="Z61" s="118"/>
      <c r="AA61" s="119"/>
      <c r="AC61" s="6" t="str">
        <f t="shared" si="2"/>
        <v/>
      </c>
      <c r="AD61" s="129">
        <f t="shared" si="10"/>
        <v>0</v>
      </c>
      <c r="AE61" s="129">
        <f t="shared" si="11"/>
        <v>0</v>
      </c>
      <c r="AF61" s="129" t="str">
        <f t="shared" si="12"/>
        <v/>
      </c>
      <c r="AG61" s="10">
        <f t="shared" si="13"/>
        <v>0</v>
      </c>
      <c r="AH61" s="10">
        <f t="shared" si="14"/>
        <v>0</v>
      </c>
    </row>
    <row r="62" spans="1:34" s="6" customFormat="1" ht="34.5" customHeight="1" thickBot="1">
      <c r="A62" s="56">
        <f t="shared" si="3"/>
        <v>50</v>
      </c>
      <c r="B62" s="57" t="str">
        <f t="shared" si="4"/>
        <v/>
      </c>
      <c r="C62" s="132"/>
      <c r="D62" s="58" t="str">
        <f t="shared" si="5"/>
        <v/>
      </c>
      <c r="E62" s="58" t="str">
        <f t="shared" si="6"/>
        <v/>
      </c>
      <c r="F62" s="59"/>
      <c r="G62" s="59"/>
      <c r="H62" s="66" t="str">
        <f t="shared" si="7"/>
        <v/>
      </c>
      <c r="I62" s="61"/>
      <c r="J62" s="61"/>
      <c r="K62" s="62"/>
      <c r="L62" s="63"/>
      <c r="M62" s="142"/>
      <c r="N62" s="63"/>
      <c r="O62" s="142"/>
      <c r="P62" s="60" t="str">
        <f t="shared" si="8"/>
        <v/>
      </c>
      <c r="Q62" s="62"/>
      <c r="R62" s="62"/>
      <c r="S62" s="64" t="str">
        <f t="shared" si="9"/>
        <v/>
      </c>
      <c r="T62" s="65"/>
      <c r="U62" s="65"/>
      <c r="V62" s="140"/>
      <c r="W62" s="68"/>
      <c r="X62" s="71"/>
      <c r="Y62" s="121"/>
      <c r="Z62" s="122"/>
      <c r="AA62" s="123"/>
      <c r="AC62" s="6" t="str">
        <f t="shared" si="2"/>
        <v/>
      </c>
      <c r="AD62" s="129">
        <f t="shared" si="10"/>
        <v>0</v>
      </c>
      <c r="AE62" s="129">
        <f t="shared" si="11"/>
        <v>0</v>
      </c>
      <c r="AF62" s="129" t="str">
        <f t="shared" si="12"/>
        <v/>
      </c>
      <c r="AG62" s="10">
        <f t="shared" si="13"/>
        <v>0</v>
      </c>
      <c r="AH62" s="10">
        <f t="shared" si="14"/>
        <v>0</v>
      </c>
    </row>
    <row r="63" spans="1:34">
      <c r="AC63" s="10"/>
      <c r="AF63" s="10"/>
    </row>
    <row r="64" spans="1:34">
      <c r="AD64" s="10">
        <f>SUM(AD13:AD62)</f>
        <v>0</v>
      </c>
      <c r="AE64" s="10">
        <f>SUM(AE13:AE62)</f>
        <v>0</v>
      </c>
      <c r="AG64" s="10">
        <f>IF(COUNTIF(AG13:AG62,"&gt;=2"),1,0)</f>
        <v>0</v>
      </c>
      <c r="AH64" s="10" t="str">
        <f>IF(COUNTIF(AH13:AH62,"&gt;=1"),1,"0")</f>
        <v>0</v>
      </c>
    </row>
  </sheetData>
  <sheetProtection algorithmName="SHA-512" hashValue="cgrtlqkQMXeIEjoyqdpcd5w/TwXWFxA7mSUJuCwUmXtc3bZgM42ufPrnzmGgSUMxvoZmqM2W9mEblKIrZ2KmhA==" saltValue="QCuAJWz92D3oi5tUY+WCKw==" spinCount="100000" sheet="1" objects="1" scenarios="1" autoFilter="0"/>
  <autoFilter ref="A11:AH11" xr:uid="{10ABC16D-4E4E-4B6F-81BF-DE8A03DCE4C7}"/>
  <mergeCells count="32">
    <mergeCell ref="Z6:AA10"/>
    <mergeCell ref="E9:E11"/>
    <mergeCell ref="S9:S11"/>
    <mergeCell ref="Q9:Q11"/>
    <mergeCell ref="M9:N10"/>
    <mergeCell ref="R9:R11"/>
    <mergeCell ref="T9:T11"/>
    <mergeCell ref="U9:U11"/>
    <mergeCell ref="X9:X11"/>
    <mergeCell ref="Y9:Y11"/>
    <mergeCell ref="V9:V11"/>
    <mergeCell ref="O9:P10"/>
    <mergeCell ref="W9:W11"/>
    <mergeCell ref="A9:A11"/>
    <mergeCell ref="C9:C11"/>
    <mergeCell ref="D9:D11"/>
    <mergeCell ref="B9:B11"/>
    <mergeCell ref="K9:L10"/>
    <mergeCell ref="G9:G11"/>
    <mergeCell ref="F9:F11"/>
    <mergeCell ref="I9:I11"/>
    <mergeCell ref="J9:J11"/>
    <mergeCell ref="H9:H11"/>
    <mergeCell ref="A2:B2"/>
    <mergeCell ref="A1:G1"/>
    <mergeCell ref="C2:D2"/>
    <mergeCell ref="I1:M1"/>
    <mergeCell ref="A3:E4"/>
    <mergeCell ref="F2:G2"/>
    <mergeCell ref="J2:M2"/>
    <mergeCell ref="J3:M3"/>
    <mergeCell ref="J4:M4"/>
  </mergeCells>
  <phoneticPr fontId="18"/>
  <conditionalFormatting sqref="S12">
    <cfRule type="cellIs" dxfId="19" priority="44" operator="lessThan">
      <formula>1</formula>
    </cfRule>
  </conditionalFormatting>
  <conditionalFormatting sqref="S13:S62">
    <cfRule type="cellIs" dxfId="18" priority="37" operator="lessThan">
      <formula>1</formula>
    </cfRule>
  </conditionalFormatting>
  <conditionalFormatting sqref="C2:D2">
    <cfRule type="expression" dxfId="17" priority="18">
      <formula>$C$13=""</formula>
    </cfRule>
    <cfRule type="expression" dxfId="16" priority="19">
      <formula>$C$2=""</formula>
    </cfRule>
  </conditionalFormatting>
  <conditionalFormatting sqref="J2">
    <cfRule type="expression" dxfId="15" priority="141">
      <formula>$B$13=""</formula>
    </cfRule>
  </conditionalFormatting>
  <conditionalFormatting sqref="J2">
    <cfRule type="expression" dxfId="14" priority="142">
      <formula>$G$3=""</formula>
    </cfRule>
    <cfRule type="expression" dxfId="13" priority="143">
      <formula>$F$2=""</formula>
    </cfRule>
    <cfRule type="expression" dxfId="12" priority="147">
      <formula>$C$2=""</formula>
    </cfRule>
  </conditionalFormatting>
  <conditionalFormatting sqref="G13:G62">
    <cfRule type="expression" dxfId="11" priority="4">
      <formula>$AG13&gt;=2</formula>
    </cfRule>
  </conditionalFormatting>
  <conditionalFormatting sqref="W13:W62">
    <cfRule type="expression" dxfId="10" priority="3">
      <formula>AND(COUNTIF(G13,"*■*")&gt;=1,W13="")</formula>
    </cfRule>
    <cfRule type="expression" dxfId="9" priority="6">
      <formula>COUNTIF(G13,"*■*")=0</formula>
    </cfRule>
  </conditionalFormatting>
  <conditionalFormatting sqref="F2">
    <cfRule type="expression" dxfId="8" priority="20">
      <formula>$C$13=""</formula>
    </cfRule>
    <cfRule type="expression" dxfId="7" priority="21">
      <formula>$F$2=""</formula>
    </cfRule>
  </conditionalFormatting>
  <conditionalFormatting sqref="G3">
    <cfRule type="expression" dxfId="6" priority="22">
      <formula>$B$13=""</formula>
    </cfRule>
    <cfRule type="expression" dxfId="5" priority="23">
      <formula>$G$3=""</formula>
    </cfRule>
  </conditionalFormatting>
  <conditionalFormatting sqref="T13:U62 I13:O62 Q13:R62 F13:G62">
    <cfRule type="notContainsBlanks" dxfId="4" priority="5">
      <formula>LEN(TRIM(F13))&gt;0</formula>
    </cfRule>
    <cfRule type="expression" dxfId="3" priority="158">
      <formula>$B13&lt;&gt;""</formula>
    </cfRule>
  </conditionalFormatting>
  <conditionalFormatting sqref="J2">
    <cfRule type="expression" dxfId="2" priority="162">
      <formula>OR($AD$64&gt;=1,$AE$64&gt;=1)</formula>
    </cfRule>
  </conditionalFormatting>
  <conditionalFormatting sqref="J3">
    <cfRule type="expression" dxfId="1" priority="163">
      <formula>$AG$64=1</formula>
    </cfRule>
  </conditionalFormatting>
  <conditionalFormatting sqref="J4">
    <cfRule type="expression" dxfId="0" priority="164">
      <formula>$AH$64=1</formula>
    </cfRule>
  </conditionalFormatting>
  <dataValidations xWindow="145" yWindow="803" count="25">
    <dataValidation type="list" allowBlank="1" showInputMessage="1" showErrorMessage="1" error="プルダウンより確認結果を選択してください。" sqref="Z13:Z62" xr:uid="{39A7DD8A-8CB9-4EF4-9C4E-10B6A7A1D69B}">
      <formula1>"OK,NG"</formula1>
    </dataValidation>
    <dataValidation type="list" allowBlank="1" showInputMessage="1" showErrorMessage="1" errorTitle="無効な入力" error="プルダウンより選択してください。" sqref="T13:T62" xr:uid="{3251F931-965E-4EF8-8C15-A67130B13B55}">
      <formula1>"あり,なし"</formula1>
    </dataValidation>
    <dataValidation type="list" allowBlank="1" showInputMessage="1" showErrorMessage="1" errorTitle="無効な入力" error="プルダウンより選択してください。" sqref="K13:K62" xr:uid="{AF6FFD6C-5713-4594-994D-41A540F190C9}">
      <formula1>"生産効率,エネルギー効率"</formula1>
    </dataValidation>
    <dataValidation type="list" imeMode="disabled" operator="lessThanOrEqual" allowBlank="1" showInputMessage="1" showErrorMessage="1" errorTitle="無効な入力" error="プルダウンより選択してください。" sqref="R13:R62" xr:uid="{4BBC12C6-B1B8-435F-9B9B-B23915D74C45}">
      <formula1>"2012,2013,2014,2015,2016,2017,2018,2019,2020,2021,2022"</formula1>
    </dataValidation>
    <dataValidation imeMode="fullKatakana" operator="lessThanOrEqual" allowBlank="1" showInputMessage="1" showErrorMessage="1" sqref="E2" xr:uid="{66338DF7-FB80-4EC0-81F9-FF12FFAC4927}"/>
    <dataValidation type="textLength" operator="lessThanOrEqual" allowBlank="1" showInputMessage="1" showErrorMessage="1" errorTitle="無効な入力" error="40字以内で入力してください。" sqref="F13:G62" xr:uid="{FC3059F9-826E-468D-85CF-97F9B0346340}">
      <formula1>40</formula1>
    </dataValidation>
    <dataValidation type="textLength" operator="lessThanOrEqual" allowBlank="1" showInputMessage="1" showErrorMessage="1" errorTitle="無効な入力" error="200字以内で入力してください。" sqref="W13:W62" xr:uid="{BA522236-C0E7-45E3-AEBD-8EF5F3D0186E}">
      <formula1>200</formula1>
    </dataValidation>
    <dataValidation type="textLength" operator="lessThanOrEqual" allowBlank="1" showInputMessage="1" showErrorMessage="1" errorTitle="無効な入力" error="30字以内で入力してください。" sqref="L13:L62" xr:uid="{B245B335-A86C-412A-8AE7-79087C2EA42C}">
      <formula1>30</formula1>
    </dataValidation>
    <dataValidation type="custom" imeMode="disabled" operator="lessThanOrEqual" allowBlank="1" showInputMessage="1" showErrorMessage="1" errorTitle="無効な入力" error="小数点第三位までを含む半角数字10字以内で入力してください。" sqref="M13:M62 O13:O62" xr:uid="{D9388BE9-9AFF-4809-BBF2-04CA8B9327C2}">
      <formula1>M13*1000=INT(M13*1000)</formula1>
    </dataValidation>
    <dataValidation type="textLength" operator="lessThanOrEqual" allowBlank="1" showInputMessage="1" showErrorMessage="1" errorTitle="無効な入力" error="10字以内で入力してください。" sqref="N13:N62" xr:uid="{4B4367D2-6F32-45BA-B9D1-BF9AE41299E9}">
      <formula1>10</formula1>
    </dataValidation>
    <dataValidation allowBlank="1" showInputMessage="1" showErrorMessage="1" errorTitle="無効な入力" error="自動表示されます。" sqref="P13:P62" xr:uid="{D8540506-6D07-417E-99AD-00D6B6A76DDE}"/>
    <dataValidation type="list" allowBlank="1" showInputMessage="1" showErrorMessage="1" errorTitle="無効な入力" error="プルダウンより選択してください。" sqref="C13:C62" xr:uid="{508F76A7-ACE6-48AF-87E5-E77405C463EA}">
      <formula1>"コールドチャンバー,ホットチャンバー"</formula1>
    </dataValidation>
    <dataValidation type="textLength" operator="lessThanOrEqual" allowBlank="1" showErrorMessage="1" error="40字以内で入力してください。" prompt="40字以内で入力してください。" sqref="C2:D2" xr:uid="{61D6E761-DF0B-4FBF-88F2-49BF9D4FE636}">
      <formula1>40</formula1>
    </dataValidation>
    <dataValidation type="whole" imeMode="disabled" allowBlank="1" showInputMessage="1" showErrorMessage="1" errorTitle="無効な入力" error="西暦年を半角数字4桁で入力してください。" sqref="Q13:Q62" xr:uid="{2566C558-8153-49DE-8597-616488FDFAFF}">
      <formula1>1900</formula1>
      <formula2>2022</formula2>
    </dataValidation>
    <dataValidation allowBlank="1" showInputMessage="1" showErrorMessage="1" error="自動表示されます。" sqref="D13:E62 S13:S62" xr:uid="{E83DAB8B-AC04-498E-A67E-40DBD2185FEC}"/>
    <dataValidation type="whole" imeMode="disabled" allowBlank="1" showInputMessage="1" showErrorMessage="1" errorTitle="無効な入力" error="半角数字の整数で10字以内で入力してください。" sqref="U13:U62" xr:uid="{14554754-35DE-4F5F-9536-0D6C0D7E6A49}">
      <formula1>1</formula1>
      <formula2>9999999999</formula2>
    </dataValidation>
    <dataValidation type="custom" allowBlank="1" showInputMessage="1" showErrorMessage="1" errorTitle="無効な入力" error="整数で値を入力して下さい。" sqref="W13:W62" xr:uid="{E701B075-3C34-41FD-991A-FEC5F0ADBF71}">
      <formula1>W13=INT(W13)</formula1>
    </dataValidation>
    <dataValidation type="textLength" operator="lessThanOrEqual" allowBlank="1" showInputMessage="1" showErrorMessage="1" errorTitle="無効な入力" error="40文字以下で入力してください。" sqref="X13:X62" xr:uid="{D4E7500C-F73C-4C57-8D53-107C7F6113DB}">
      <formula1>40</formula1>
    </dataValidation>
    <dataValidation type="textLength" operator="lessThanOrEqual" allowBlank="1" showErrorMessage="1" errorTitle="無効な入力" error="40文字以下で入力してください。" sqref="W13:W62" xr:uid="{CFFB3698-86B4-49F9-9EB8-1EEB529BE8D3}">
      <formula1>40</formula1>
    </dataValidation>
    <dataValidation type="list" imeMode="disabled" operator="lessThanOrEqual" allowBlank="1" showInputMessage="1" showErrorMessage="1" errorTitle="無効な入力" error="プルダウンより選択してください。" sqref="I13:J62" xr:uid="{48264B8F-11DB-4273-A9E7-61B66C47885F}">
      <formula1>"サーボ油圧ポンプ式,電動稼働式,なし"</formula1>
    </dataValidation>
    <dataValidation type="list" allowBlank="1" showErrorMessage="1" error="プルダウンより選択してください。" prompt="自動表示されます。" sqref="I13:I62" xr:uid="{67CA6E68-11F7-4CC7-97D4-35E198825A70}">
      <formula1>"サーボ油圧ポンプ,電動型締,なし"</formula1>
    </dataValidation>
    <dataValidation type="list" allowBlank="1" showErrorMessage="1" error="プルダウンより選択してください。" prompt="自動表示されます。" sqref="J13:J62" xr:uid="{5B2AC1A3-E85A-4635-BEBA-8A4FF8C5F51A}">
      <formula1>"サーボ油圧ポンプ式,電動稼働式,なし"</formula1>
    </dataValidation>
    <dataValidation type="textLength" imeMode="fullKatakana" operator="lessThanOrEqual" allowBlank="1" showErrorMessage="1" error="全角カタカナで入力してください。_x000a_法人格は不要です。" prompt="全角カタカナで入力してください。_x000a_法人格は不要です。" sqref="F2:G2" xr:uid="{46CC94E6-D82D-4BE3-AE7B-CF0A43ADDA03}">
      <formula1>40</formula1>
    </dataValidation>
    <dataValidation imeMode="disabled" operator="greaterThanOrEqual" allowBlank="1" errorTitle="無効な入力" error="SIIへの申請日を半角数字で入力例を参照の上、入力してください。" prompt="SIIへの申請日を半角数字で入力例を参照の上、入力してください" sqref="G3" xr:uid="{144705DF-30E6-4F7D-A53E-021C8C5E73E1}"/>
    <dataValidation type="custom" allowBlank="1" showInputMessage="1" showErrorMessage="1" errorTitle="無効な入力" error="単位に注意して入力してください。_x000a_半角数字の整数で10字以内で入力してください。" sqref="V13:V62" xr:uid="{717609EA-805B-4817-919A-1D2AA5D63779}">
      <formula1>V13=INT(V13)</formula1>
    </dataValidation>
  </dataValidations>
  <pageMargins left="0.23622047244094491" right="0.23622047244094491" top="0.74803149606299213" bottom="0.74803149606299213" header="0.31496062992125984" footer="0.31496062992125984"/>
  <pageSetup paperSize="8" scale="31" fitToHeight="0" orientation="landscape" r:id="rId1"/>
  <headerFooter>
    <oddHeader>&amp;R&amp;20&amp;F</oddHeader>
    <oddFooter>&amp;C&amp;28&amp;P/&amp;N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0AB214-80B9-4924-A663-CE5C81286380}">
  <sheetPr codeName="Sheet3">
    <pageSetUpPr fitToPage="1"/>
  </sheetPr>
  <dimension ref="B4:G19"/>
  <sheetViews>
    <sheetView showGridLines="0" view="pageBreakPreview" zoomScaleNormal="100" zoomScaleSheetLayoutView="100" workbookViewId="0"/>
  </sheetViews>
  <sheetFormatPr defaultColWidth="9" defaultRowHeight="16"/>
  <cols>
    <col min="1" max="1" width="4.36328125" style="82" customWidth="1"/>
    <col min="2" max="2" width="9.90625" style="82" customWidth="1"/>
    <col min="3" max="4" width="26" style="82" customWidth="1"/>
    <col min="5" max="7" width="8" style="82" customWidth="1"/>
    <col min="8" max="16384" width="9" style="82"/>
  </cols>
  <sheetData>
    <row r="4" spans="2:7">
      <c r="B4" s="81" t="s">
        <v>89</v>
      </c>
    </row>
    <row r="5" spans="2:7" ht="16.5" thickBot="1">
      <c r="C5" s="83"/>
      <c r="D5" s="83"/>
    </row>
    <row r="6" spans="2:7" ht="29.25" customHeight="1" thickBot="1">
      <c r="B6" s="145" t="s">
        <v>117</v>
      </c>
      <c r="C6" s="215" t="s">
        <v>118</v>
      </c>
      <c r="D6" s="215"/>
      <c r="E6" s="215"/>
      <c r="F6" s="215"/>
      <c r="G6" s="215"/>
    </row>
    <row r="7" spans="2:7" ht="46.5" customHeight="1" thickBot="1">
      <c r="B7" s="146">
        <v>1</v>
      </c>
      <c r="C7" s="216" t="s">
        <v>119</v>
      </c>
      <c r="D7" s="216"/>
      <c r="E7" s="216"/>
      <c r="F7" s="216"/>
      <c r="G7" s="216"/>
    </row>
    <row r="8" spans="2:7" ht="46.5" customHeight="1" thickBot="1">
      <c r="B8" s="147">
        <v>2</v>
      </c>
      <c r="C8" s="217" t="s">
        <v>120</v>
      </c>
      <c r="D8" s="217"/>
      <c r="E8" s="217"/>
      <c r="F8" s="217"/>
      <c r="G8" s="217"/>
    </row>
    <row r="11" spans="2:7">
      <c r="B11" s="84" t="s">
        <v>87</v>
      </c>
    </row>
    <row r="12" spans="2:7">
      <c r="B12" s="84" t="s">
        <v>112</v>
      </c>
    </row>
    <row r="13" spans="2:7">
      <c r="B13" s="82" t="s">
        <v>113</v>
      </c>
    </row>
    <row r="15" spans="2:7">
      <c r="B15" s="85" t="s">
        <v>88</v>
      </c>
    </row>
    <row r="19" spans="2:2">
      <c r="B19" s="86"/>
    </row>
  </sheetData>
  <sheetProtection algorithmName="SHA-512" hashValue="SlTw4Q7JXuz1zI0bA0aI/3/J/j0AyGfYzk9sGl0QW066lv9b0pd20lw5TTngagK0NxCl0siB9uErbPGTOQCWZA==" saltValue="+lVLL95pgsTAh5GbCqLMbA==" spinCount="100000" sheet="1" objects="1" scenarios="1" selectLockedCells="1" selectUnlockedCells="1"/>
  <mergeCells count="3">
    <mergeCell ref="C6:G6"/>
    <mergeCell ref="C7:G7"/>
    <mergeCell ref="C8:G8"/>
  </mergeCells>
  <phoneticPr fontId="18"/>
  <pageMargins left="0.7" right="0.7" top="0.75" bottom="0.75" header="0.3" footer="0.3"/>
  <pageSetup paperSize="9" fitToWidth="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A51E9A-8402-4929-B265-D9CB4390C07D}">
  <sheetPr codeName="Sheet4"/>
  <dimension ref="A1:B28"/>
  <sheetViews>
    <sheetView showGridLines="0" view="pageBreakPreview" zoomScale="85" zoomScaleNormal="100" zoomScaleSheetLayoutView="85" workbookViewId="0"/>
  </sheetViews>
  <sheetFormatPr defaultColWidth="9" defaultRowHeight="13"/>
  <cols>
    <col min="1" max="1" width="13.453125" style="88" customWidth="1"/>
    <col min="2" max="2" width="86.90625" style="88" customWidth="1"/>
    <col min="3" max="16384" width="9" style="88"/>
  </cols>
  <sheetData>
    <row r="1" spans="1:2" ht="16.5">
      <c r="A1" s="87" t="s">
        <v>35</v>
      </c>
    </row>
    <row r="2" spans="1:2">
      <c r="A2" s="89"/>
      <c r="B2" s="89"/>
    </row>
    <row r="3" spans="1:2" ht="22.5" customHeight="1">
      <c r="A3" s="90" t="s">
        <v>40</v>
      </c>
      <c r="B3" s="148" t="s">
        <v>111</v>
      </c>
    </row>
    <row r="4" spans="1:2" ht="22.5" customHeight="1">
      <c r="A4" s="90" t="s">
        <v>36</v>
      </c>
      <c r="B4" s="149" t="s">
        <v>124</v>
      </c>
    </row>
    <row r="5" spans="1:2" ht="19.5" customHeight="1">
      <c r="A5" s="218" t="s">
        <v>41</v>
      </c>
      <c r="B5" s="221" t="s">
        <v>125</v>
      </c>
    </row>
    <row r="6" spans="1:2" ht="19.5" customHeight="1">
      <c r="A6" s="219"/>
      <c r="B6" s="222"/>
    </row>
    <row r="7" spans="1:2" ht="19.5" customHeight="1">
      <c r="A7" s="219"/>
      <c r="B7" s="222"/>
    </row>
    <row r="8" spans="1:2" ht="19.5" customHeight="1">
      <c r="A8" s="219"/>
      <c r="B8" s="222"/>
    </row>
    <row r="9" spans="1:2" ht="19.5" customHeight="1">
      <c r="A9" s="219"/>
      <c r="B9" s="222"/>
    </row>
    <row r="10" spans="1:2" ht="19.5" customHeight="1">
      <c r="A10" s="219"/>
      <c r="B10" s="222"/>
    </row>
    <row r="11" spans="1:2" ht="19.5" customHeight="1">
      <c r="A11" s="219"/>
      <c r="B11" s="222"/>
    </row>
    <row r="12" spans="1:2" ht="19.5" customHeight="1">
      <c r="A12" s="219"/>
      <c r="B12" s="222"/>
    </row>
    <row r="13" spans="1:2" ht="19.5" customHeight="1">
      <c r="A13" s="219"/>
      <c r="B13" s="222"/>
    </row>
    <row r="14" spans="1:2" ht="19.5" customHeight="1">
      <c r="A14" s="219"/>
      <c r="B14" s="222"/>
    </row>
    <row r="15" spans="1:2" ht="19.5" customHeight="1">
      <c r="A15" s="219"/>
      <c r="B15" s="222"/>
    </row>
    <row r="16" spans="1:2" ht="19.5" customHeight="1">
      <c r="A16" s="219"/>
      <c r="B16" s="222"/>
    </row>
    <row r="17" spans="1:2" ht="19.5" customHeight="1">
      <c r="A17" s="219"/>
      <c r="B17" s="222"/>
    </row>
    <row r="18" spans="1:2" ht="19.5" customHeight="1">
      <c r="A18" s="219"/>
      <c r="B18" s="222"/>
    </row>
    <row r="19" spans="1:2" ht="19.5" customHeight="1">
      <c r="A19" s="219"/>
      <c r="B19" s="222"/>
    </row>
    <row r="20" spans="1:2" ht="19.5" customHeight="1">
      <c r="A20" s="219"/>
      <c r="B20" s="222"/>
    </row>
    <row r="21" spans="1:2" ht="19.5" customHeight="1">
      <c r="A21" s="219"/>
      <c r="B21" s="222"/>
    </row>
    <row r="22" spans="1:2" ht="19.5" customHeight="1">
      <c r="A22" s="219"/>
      <c r="B22" s="222"/>
    </row>
    <row r="23" spans="1:2" ht="19.5" customHeight="1">
      <c r="A23" s="219"/>
      <c r="B23" s="222"/>
    </row>
    <row r="24" spans="1:2" ht="19.5" customHeight="1">
      <c r="A24" s="219"/>
      <c r="B24" s="222"/>
    </row>
    <row r="25" spans="1:2" ht="19.5" customHeight="1">
      <c r="A25" s="219"/>
      <c r="B25" s="222"/>
    </row>
    <row r="26" spans="1:2" ht="19.5" customHeight="1">
      <c r="A26" s="219"/>
      <c r="B26" s="222"/>
    </row>
    <row r="27" spans="1:2" ht="19.5" customHeight="1">
      <c r="A27" s="219"/>
      <c r="B27" s="222"/>
    </row>
    <row r="28" spans="1:2" ht="19.5" customHeight="1">
      <c r="A28" s="220"/>
      <c r="B28" s="223"/>
    </row>
  </sheetData>
  <sheetProtection algorithmName="SHA-512" hashValue="FJYwPcRSAXASNkE++H5Y+gYu4FnQittS4eOshUiRsXfdadmYYjINHIXNnsgD+lsTPYg6LHD+tvVgfy46AoCqUw==" saltValue="lGNtkAR4UWOF2/kSmDpIPg==" spinCount="100000" sheet="1" objects="1" scenarios="1"/>
  <mergeCells count="2">
    <mergeCell ref="A5:A28"/>
    <mergeCell ref="B5:B28"/>
  </mergeCells>
  <phoneticPr fontId="18"/>
  <hyperlinks>
    <hyperlink ref="B3" r:id="rId1" xr:uid="{9A5A45C6-0B00-4CC8-A64E-51EDECB46874}"/>
  </hyperlinks>
  <pageMargins left="0.7" right="0.7" top="0.75" bottom="0.75" header="0.3" footer="0.3"/>
  <pageSetup paperSize="9" scale="74"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A4E009-0E70-4B17-9A87-5FC989B6F133}">
  <sheetPr codeName="Sheet5">
    <tabColor theme="1" tint="0.499984740745262"/>
  </sheetPr>
  <dimension ref="B2:F3"/>
  <sheetViews>
    <sheetView workbookViewId="0"/>
  </sheetViews>
  <sheetFormatPr defaultRowHeight="13"/>
  <cols>
    <col min="2" max="2" width="14.81640625" customWidth="1"/>
    <col min="3" max="3" width="16.08984375" customWidth="1"/>
    <col min="4" max="4" width="63.08984375" bestFit="1" customWidth="1"/>
    <col min="6" max="6" width="10.453125" bestFit="1" customWidth="1"/>
  </cols>
  <sheetData>
    <row r="2" spans="2:6">
      <c r="B2" s="11" t="s">
        <v>27</v>
      </c>
      <c r="C2" s="11" t="s">
        <v>28</v>
      </c>
      <c r="D2" s="11" t="s">
        <v>29</v>
      </c>
      <c r="E2" s="11" t="s">
        <v>31</v>
      </c>
      <c r="F2" s="11" t="s">
        <v>30</v>
      </c>
    </row>
    <row r="3" spans="2:6">
      <c r="B3" s="12" t="str">
        <f>IF(新規登録用!$C$2&lt;&gt;0,新規登録用!$C$2,"要確認")</f>
        <v>要確認</v>
      </c>
      <c r="C3" s="12" t="str">
        <f>IF(新規登録用!C13&lt;&gt;0,新規登録用!C13,"要確認")</f>
        <v>要確認</v>
      </c>
      <c r="D3" s="12" t="str">
        <f ca="1">MID(CELL("filename",A1),FIND("[",CELL("filename",A1))+1,FIND("]",CELL("filename",A1))-FIND("[",CELL("filename",A1))-1)</f>
        <v>kt31_seihinkatabanlist_diecast.xlsx</v>
      </c>
      <c r="E3" s="12" t="str">
        <f>IF(新規登録用!$G$4&lt;&gt;0,新規登録用!$G$4,"要確認")</f>
        <v>要確認</v>
      </c>
      <c r="F3" s="13">
        <f ca="1">TODAY()</f>
        <v>44666</v>
      </c>
    </row>
  </sheetData>
  <phoneticPr fontId="1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入力例</vt:lpstr>
      <vt:lpstr>新規登録用</vt:lpstr>
      <vt:lpstr>基準値</vt:lpstr>
      <vt:lpstr>登録申請メールテンプレート</vt:lpstr>
      <vt:lpstr>読み取り用(非表示)</vt:lpstr>
      <vt:lpstr>入力例!_</vt:lpstr>
      <vt:lpstr>_</vt:lpstr>
      <vt:lpstr>基準値!Print_Area</vt:lpstr>
      <vt:lpstr>新規登録用!Print_Area</vt:lpstr>
      <vt:lpstr>登録申請メールテンプレート!Print_Area</vt:lpstr>
      <vt:lpstr>入力例!Print_Area</vt:lpstr>
      <vt:lpstr>新規登録用!Print_Titles</vt:lpstr>
      <vt:lpstr>入力例!Print_Titles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2019-04-05T02:22:18Z</dcterms:created>
  <dcterms:modified xsi:type="dcterms:W3CDTF">2022-04-15T01:52:24Z</dcterms:modified>
</cp:coreProperties>
</file>